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E845D5F-828D-423E-AF2E-B7694A52179B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1" l="1"/>
  <c r="B14" i="11"/>
  <c r="D13" i="11"/>
  <c r="B13" i="11"/>
  <c r="D12" i="11"/>
  <c r="B12" i="11"/>
  <c r="D11" i="11"/>
  <c r="B11" i="11"/>
  <c r="D10" i="11"/>
  <c r="B10" i="11"/>
  <c r="D9" i="11"/>
  <c r="B9" i="11"/>
  <c r="G2" i="11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<sst xmlns="http://schemas.openxmlformats.org/spreadsheetml/2006/main" count="34548" uniqueCount="362">
  <si>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</si>
  <si>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</si>
  <si>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</si>
  <si>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</si>
  <si>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</si>
  <si>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</si>
  <si>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</si>
  <si>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</si>
  <si>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</si>
  <si>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</si>
  <si>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</si>
  <si>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</si>
  <si>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</si>
  <si>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</si>
  <si>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</si>
  <si>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</si>
  <si>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</si>
  <si>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</si>
  <si>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</si>
  <si>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</si>
  <si>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</si>
  <si>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</si>
  <si>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</si>
  <si>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</si>
  <si>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</si>
  <si>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</si>
  <si>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</si>
  <si>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</si>
  <si>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</si>
  <si>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</si>
  <si>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</si>
  <si>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</si>
  <si>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</si>
  <si>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</si>
  <si>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</si>
  <si>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</si>
  <si>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</si>
  <si>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</si>
  <si>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</si>
  <si>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</si>
  <si>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</si>
  <si>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</si>
  <si>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</si>
  <si>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</si>
  <si>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</si>
  <si>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</si>
  <si>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</si>
  <si>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</si>
  <si>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</si>
  <si>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</si>
  <si>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</si>
  <si>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</si>
  <si>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</si>
  <si>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</si>
  <si>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</si>
  <si>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</si>
  <si>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</si>
  <si>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</si>
  <si>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</si>
  <si>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</si>
  <si>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</si>
  <si>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</si>
  <si>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</si>
  <si>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</si>
  <si>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</si>
  <si>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</si>
  <si>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</si>
  <si>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</si>
  <si>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</si>
  <si>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</si>
  <si>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</si>
  <si>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</si>
  <si>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</si>
  <si>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</si>
  <si>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</si>
  <si>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</si>
  <si>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</si>
  <si>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</si>
  <si>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</si>
  <si>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</si>
  <si>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</si>
  <si>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</si>
  <si>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</si>
  <si>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</si>
  <si>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</si>
  <si>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</si>
  <si>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</si>
  <si>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</si>
  <si>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</si>
  <si>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</si>
  <si>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</si>
  <si>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</si>
  <si>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</si>
  <si>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</si>
  <si>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</si>
  <si>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</si>
  <si>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</si>
  <si>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</si>
  <si>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</si>
  <si>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</si>
  <si>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</si>
  <si>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</si>
  <si>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</si>
  <si>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</si>
  <si>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</si>
  <si>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</si>
  <si>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</si>
  <si>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</si>
  <si>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</si>
  <si>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</si>
  <si>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</si>
  <si>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</si>
  <si>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</si>
  <si>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</si>
  <si>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</si>
  <si>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</si>
  <si>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</si>
  <si>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</si>
  <si>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</si>
  <si>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</si>
  <si>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</si>
  <si>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</si>
  <si>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</si>
  <si>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</si>
  <si>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</si>
  <si>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</si>
  <si>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</si>
  <si>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</si>
  <si>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</si>
  <si>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</si>
  <si>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</si>
  <si>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</si>
  <si>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</si>
  <si>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</si>
  <si>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</si>
  <si>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</si>
  <si>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</si>
  <si>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</si>
  <si>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</si>
  <si>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</si>
  <si>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</si>
  <si>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</si>
  <si>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</si>
  <si>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</si>
  <si>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</si>
  <si>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</si>
  <si>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</si>
  <si>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</si>
  <si>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</si>
  <si>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</si>
  <si>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</si>
  <si>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</si>
  <si>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</si>
  <si>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</si>
  <si>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</si>
  <si>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</si>
  <si>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</si>
  <si>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</si>
  <si>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</si>
  <si>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</si>
  <si>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</si>
  <si>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</si>
  <si>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</si>
  <si>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</si>
  <si>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</si>
  <si>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</si>
  <si>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</si>
  <si>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</si>
  <si>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</si>
  <si>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</si>
  <si>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</si>
  <si>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</si>
  <si>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</si>
  <si>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</si>
  <si>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</si>
  <si>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</si>
  <si>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</si>
  <si>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</si>
  <si>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</si>
  <si>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</si>
  <si>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</si>
  <si>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</si>
  <si>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</si>
  <si>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</si>
  <si>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</si>
  <si>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</si>
  <si>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</si>
  <si>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</si>
  <si>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</si>
  <si>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</si>
  <si>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</si>
  <si>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</si>
  <si>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</si>
  <si>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</si>
  <si>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</si>
  <si>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</si>
  <si>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</si>
  <si>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</si>
  <si>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</si>
  <si>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</si>
  <si>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</si>
  <si>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</si>
  <si>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</si>
  <si>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</si>
  <si>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</si>
  <si>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</si>
  <si>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</si>
  <si>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</si>
  <si>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</si>
  <si>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</si>
  <si>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</si>
  <si>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</si>
  <si>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</si>
  <si>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</si>
  <si>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</si>
  <si>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</si>
  <si>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</si>
  <si>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</si>
  <si>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</si>
  <si>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</si>
  <si>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</si>
  <si>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</si>
  <si>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</si>
  <si>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</si>
  <si>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</si>
  <si>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</si>
  <si>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</si>
  <si>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</si>
  <si>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</si>
  <si>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</si>
  <si>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</si>
  <si>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</si>
  <si>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</si>
  <si>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</si>
  <si>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</si>
  <si>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</si>
  <si>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</si>
  <si>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</si>
  <si>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</si>
  <si>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</si>
  <si>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</si>
  <si>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</si>
  <si>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</si>
  <si>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</si>
  <si>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</si>
  <si>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</si>
  <si>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</si>
  <si>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</si>
  <si>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</si>
  <si>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</si>
  <si>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</si>
  <si>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</si>
  <si>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</si>
  <si>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</si>
  <si>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</si>
  <si>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</si>
  <si>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</si>
  <si>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</si>
  <si>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</si>
  <si>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</si>
  <si>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</si>
  <si>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</si>
  <si>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</si>
  <si>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</si>
  <si>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</si>
  <si>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</si>
  <si>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</si>
  <si>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</si>
  <si>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</si>
  <si>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</si>
  <si>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</si>
  <si>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</si>
  <si>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</si>
  <si>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</si>
  <si>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</si>
  <si>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</si>
  <si>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</si>
  <si>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</si>
  <si>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</si>
  <si>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</si>
  <si>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</si>
  <si>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</si>
  <si>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</si>
  <si>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</si>
  <si>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</si>
  <si>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</si>
  <si>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</si>
  <si>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</si>
  <si>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</si>
  <si>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</si>
  <si>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</si>
  <si>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</si>
  <si>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</si>
  <si>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</si>
  <si>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</si>
  <si>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</si>
  <si>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</si>
  <si>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</si>
  <si>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</si>
  <si>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</si>
  <si>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</si>
  <si>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</si>
  <si>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</si>
  <si>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</si>
  <si>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</si>
  <si>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</si>
  <si>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</si>
  <si>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</si>
  <si>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</si>
  <si>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</si>
  <si>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</si>
  <si>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</si>
  <si>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</si>
  <si>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</si>
  <si>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</si>
  <si>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</si>
  <si>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</si>
  <si>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</si>
  <si>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</si>
  <si>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</si>
  <si>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</si>
  <si>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</si>
  <si>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</si>
  <si>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</si>
  <si>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</si>
  <si>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</si>
  <si>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</si>
  <si>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</si>
  <si>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</si>
  <si>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</si>
  <si>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</si>
  <si>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</si>
  <si>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</si>
  <si>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</si>
  <si>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</si>
  <si>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</si>
  <si>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</si>
  <si>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</si>
  <si>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</si>
  <si>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</si>
  <si>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</si>
  <si>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</si>
  <si>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</si>
  <si>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</si>
  <si>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</si>
  <si>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</si>
  <si>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</si>
  <si>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</si>
  <si>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</si>
  <si>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(金)</t>
  </si>
  <si>
    <t>(日)</t>
  </si>
  <si>
    <t>(火)</t>
  </si>
  <si>
    <t>(月)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</si>
  <si>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</si>
  <si>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</si>
  <si>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</si>
  <si>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</si>
  <si>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</si>
  <si>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</si>
  <si>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</si>
  <si>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</si>
  <si>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アストラゼネカ社</t>
    <rPh sb="7" eb="8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</si>
</sst>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61"/>
  <sheetViews>
    <sheetView workbookViewId="0">
      <pane ySplit="1" topLeftCell="A1250" activePane="bottomLeft" state="frozen"/>
      <selection activeCell="C24633" sqref="C24633"/>
      <selection pane="bottomLeft" activeCell="C24633" sqref="C2463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31749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18117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14963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25861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41342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8495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9392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101431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154835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192875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191777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208730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38862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23838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287662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257942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286915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20059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298830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40051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25639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7468</v>
      </c>
      <c r="P1320" s="27">
        <v>854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8454</v>
      </c>
      <c r="P1323" s="27">
        <v>752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9732</v>
      </c>
      <c r="P1326" s="27">
        <v>919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316225</v>
      </c>
      <c r="P1329" s="27">
        <v>71322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146253</v>
      </c>
      <c r="P1332" s="27">
        <v>54169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61801</v>
      </c>
      <c r="P1335" s="27">
        <v>7708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74192</v>
      </c>
      <c r="P1338" s="27">
        <v>8431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260639</v>
      </c>
      <c r="P1341" s="27">
        <v>98403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221451</v>
      </c>
      <c r="P1344" s="27">
        <v>124613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244698</v>
      </c>
      <c r="P1347" s="27">
        <v>153401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251040</v>
      </c>
      <c r="P1350" s="27">
        <v>178183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235942</v>
      </c>
      <c r="P1353" s="27">
        <v>192935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137524</v>
      </c>
      <c r="P1356" s="27">
        <v>34402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186457</v>
      </c>
      <c r="P1359" s="27">
        <v>21200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344140</v>
      </c>
      <c r="P1362" s="27">
        <v>269214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347600</v>
      </c>
      <c r="P1365" s="27">
        <v>224018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395305</v>
      </c>
      <c r="P1368" s="27">
        <v>251684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401789</v>
      </c>
      <c r="P1371" s="27">
        <v>135505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378947</v>
      </c>
      <c r="P1374" s="27">
        <v>209662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283876</v>
      </c>
      <c r="P1377" s="27">
        <v>42115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325011</v>
      </c>
      <c r="P1380" s="27">
        <v>25182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582853</v>
      </c>
      <c r="P1383" s="27">
        <v>204042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602869</v>
      </c>
      <c r="P1386" s="27">
        <v>63029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665261</v>
      </c>
      <c r="P1389" s="27">
        <v>61423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635996</v>
      </c>
      <c r="P1392" s="27">
        <v>105653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615587</v>
      </c>
      <c r="P1395" s="27">
        <v>122412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472625</v>
      </c>
      <c r="P1398" s="27">
        <v>58696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461069</v>
      </c>
      <c r="P1401" s="27">
        <v>65164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664483</v>
      </c>
      <c r="P1404" s="27">
        <v>235927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704972</v>
      </c>
      <c r="P1407" s="27">
        <v>203253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730111</v>
      </c>
      <c r="P1410" s="27">
        <v>225361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722044</v>
      </c>
      <c r="P1413" s="27">
        <v>218997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709159</v>
      </c>
      <c r="P1416" s="27">
        <v>210877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612062</v>
      </c>
      <c r="P1419" s="27">
        <v>124692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560241</v>
      </c>
      <c r="P1422" s="27">
        <v>178188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763245</v>
      </c>
      <c r="P1425" s="27">
        <v>318031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784664</v>
      </c>
      <c r="P1428" s="27">
        <v>315230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763817</v>
      </c>
      <c r="P1431" s="27">
        <v>377915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735562</v>
      </c>
      <c r="P1434" s="27">
        <v>377339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743166</v>
      </c>
      <c r="P1437" s="27">
        <v>351024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651068</v>
      </c>
      <c r="P1440" s="27">
        <v>270568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593946</v>
      </c>
      <c r="P1443" s="27">
        <v>314576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684038</v>
      </c>
      <c r="P1446" s="27">
        <v>531201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682120</v>
      </c>
      <c r="P1449" s="27">
        <v>544035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665053</v>
      </c>
      <c r="P1452" s="27">
        <v>595317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677007</v>
      </c>
      <c r="P1455" s="27">
        <v>588831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657790</v>
      </c>
      <c r="P1458" s="27">
        <v>561571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646425</v>
      </c>
      <c r="P1461" s="27">
        <v>436033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647239</v>
      </c>
      <c r="P1464" s="27">
        <v>435691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726441</v>
      </c>
      <c r="P1467" s="27">
        <v>617429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721702</v>
      </c>
      <c r="P1470" s="27">
        <v>643436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732554</v>
      </c>
      <c r="P1473" s="27">
        <v>674373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710081</v>
      </c>
      <c r="P1476" s="27">
        <v>681364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700353</v>
      </c>
      <c r="P1479" s="27">
        <v>683979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698160</v>
      </c>
      <c r="P1482" s="27">
        <v>578421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733148</v>
      </c>
      <c r="P1485" s="27">
        <v>533123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716370</v>
      </c>
      <c r="P1488" s="27">
        <v>693468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717394</v>
      </c>
      <c r="P1491" s="27">
        <v>725949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747721</v>
      </c>
      <c r="P1494" s="27">
        <v>713900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552231</v>
      </c>
      <c r="P1497" s="27">
        <v>692333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494827</v>
      </c>
      <c r="P1500" s="27">
        <v>701200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780571</v>
      </c>
      <c r="P1503" s="27">
        <v>599581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763828</v>
      </c>
      <c r="P1506" s="27">
        <v>533998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863371</v>
      </c>
      <c r="P1509" s="27">
        <v>640534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889771</v>
      </c>
      <c r="P1512" s="27">
        <v>653520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910269</v>
      </c>
      <c r="P1515" s="27">
        <v>627972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896682</v>
      </c>
      <c r="P1518" s="27">
        <v>625953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896351</v>
      </c>
      <c r="P1521" s="27">
        <v>621895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902633</v>
      </c>
      <c r="P1524" s="27">
        <v>602669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674228</v>
      </c>
      <c r="P1527" s="27">
        <v>613358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750306</v>
      </c>
      <c r="P1530" s="27">
        <v>665951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771060</v>
      </c>
      <c r="P1533" s="27">
        <v>649126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749735</v>
      </c>
      <c r="P1536" s="27">
        <v>655506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729781</v>
      </c>
      <c r="P1539" s="27">
        <v>630169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757618</v>
      </c>
      <c r="P1542" s="27">
        <v>620630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731671</v>
      </c>
      <c r="P1545" s="27">
        <v>626223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548935</v>
      </c>
      <c r="P1548" s="27">
        <v>645641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430254</v>
      </c>
      <c r="P1551" s="27">
        <v>622234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683824</v>
      </c>
      <c r="P1554" s="27">
        <v>634035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616258</v>
      </c>
      <c r="P1557" s="27">
        <v>678889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264725</v>
      </c>
      <c r="P1560" s="27">
        <v>269252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202651</v>
      </c>
      <c r="P1563" s="27">
        <v>190977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402614</v>
      </c>
      <c r="P1566" s="27">
        <v>719430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366994</v>
      </c>
      <c r="P1569" s="27">
        <v>668095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487691</v>
      </c>
      <c r="P1572" s="27">
        <v>755754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533185</v>
      </c>
      <c r="P1575" s="27">
        <v>752774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527247</v>
      </c>
      <c r="P1578" s="27">
        <v>760553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524629</v>
      </c>
      <c r="P1581" s="27">
        <v>745594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553745</v>
      </c>
      <c r="P1584" s="27">
        <v>750138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581074</v>
      </c>
      <c r="P1587" s="27">
        <v>771526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412120</v>
      </c>
      <c r="P1590" s="27">
        <v>1047239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500772</v>
      </c>
      <c r="P1593" s="27">
        <v>538014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516603</v>
      </c>
      <c r="P1596" s="27">
        <v>567660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511016</v>
      </c>
      <c r="P1599" s="27">
        <v>562561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503635</v>
      </c>
      <c r="P1602" s="27">
        <v>552247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517541</v>
      </c>
      <c r="P1605" s="27">
        <v>578954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647576</v>
      </c>
      <c r="P1608" s="27">
        <v>599331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-3922381</v>
      </c>
      <c r="P1611" s="27">
        <v>-327066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152936</v>
      </c>
      <c r="P1614" s="27">
        <v>95625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438502</v>
      </c>
      <c r="P1617" s="27">
        <v>531170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452056</v>
      </c>
      <c r="P1620" s="27">
        <v>464048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442176</v>
      </c>
      <c r="P1623" s="27">
        <v>212561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304285</v>
      </c>
      <c r="P1626" s="27">
        <v>125426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325977</v>
      </c>
      <c r="P1629" s="27">
        <v>234716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-7121274</v>
      </c>
      <c r="P1632" s="27">
        <v>-2504097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373186</v>
      </c>
      <c r="P1635" s="27">
        <v>313039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456583</v>
      </c>
      <c r="P1638" s="27">
        <v>378835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467623</v>
      </c>
      <c r="P1641" s="27">
        <v>362974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452339</v>
      </c>
      <c r="P1644" s="27">
        <v>347520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438926</v>
      </c>
      <c r="P1647" s="27">
        <v>350415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506955</v>
      </c>
      <c r="P1650" s="27">
        <v>396137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415429</v>
      </c>
      <c r="P1653" s="27">
        <v>310778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291940</v>
      </c>
      <c r="P1656" s="27">
        <v>244699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>
        <v>0</v>
      </c>
      <c r="P1659">
        <v>0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>
        <v>0</v>
      </c>
      <c r="P1660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>
        <v>0</v>
      </c>
      <c r="P166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629"/>
  <sheetViews>
    <sheetView workbookViewId="0">
      <pane xSplit="1" ySplit="1" topLeftCell="B24618" activePane="bottomRight" state="frozen"/>
      <selection activeCell="O1257" sqref="O1257:P1658"/>
      <selection pane="topRight" activeCell="O1257" sqref="O1257:P1658"/>
      <selection pane="bottomLeft" activeCell="O1257" sqref="O1257:P1658"/>
      <selection pane="bottomRight" activeCell="C24633" sqref="C2463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44432</v>
      </c>
      <c r="B3" s="26" t="s">
        <v>153</v>
      </c>
      <c r="C3" s="26">
        <f>IF(D21="", "", D21)</f>
        <v>1314531</v>
      </c>
      <c r="D3" s="26">
        <f>IF(C21="", "", C21)</f>
        <v>19839651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209563</v>
      </c>
      <c r="I3" s="26" t="str">
        <f t="shared" si="1"/>
        <v/>
      </c>
      <c r="J3" s="26">
        <f t="shared" si="1"/>
        <v>1935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1083556</v>
      </c>
      <c r="N3" s="26">
        <f t="shared" si="2"/>
        <v>15656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44432</v>
      </c>
      <c r="B4" s="26" t="s">
        <v>154</v>
      </c>
      <c r="C4" s="26">
        <f>IF(D22="", "", D22)</f>
        <v>3800</v>
      </c>
      <c r="D4" s="26">
        <f>IF(C22="", "", C22)</f>
        <v>962741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3622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24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3" t="s">
        <v>331</v>
      </c>
      <c r="B9" s="113"/>
      <c r="C9" s="113"/>
      <c r="D9" s="113"/>
      <c r="E9" s="113"/>
      <c r="F9" s="113"/>
      <c r="G9" s="113"/>
      <c r="H9" s="113"/>
      <c r="I9" s="113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19839651</v>
      </c>
      <c r="D12" s="46">
        <v>1314531</v>
      </c>
      <c r="E12" s="46">
        <v>209563</v>
      </c>
      <c r="F12" s="46">
        <v>1935</v>
      </c>
      <c r="G12" s="46">
        <v>1083556</v>
      </c>
      <c r="H12" s="46">
        <v>15656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962741</v>
      </c>
      <c r="D13" s="46">
        <v>3800</v>
      </c>
      <c r="E13" s="46">
        <v>171</v>
      </c>
      <c r="F13" s="46">
        <v>0</v>
      </c>
      <c r="G13" s="46">
        <v>3622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20803221</v>
      </c>
      <c r="D15" s="45">
        <f t="shared" si="3"/>
        <v>1318346</v>
      </c>
      <c r="E15" s="45">
        <f t="shared" si="3"/>
        <v>209734</v>
      </c>
      <c r="F15" s="45">
        <f t="shared" si="3"/>
        <v>1935</v>
      </c>
      <c r="G15" s="45">
        <f t="shared" si="3"/>
        <v>1087193</v>
      </c>
      <c r="H15" s="45">
        <f t="shared" si="3"/>
        <v>15663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19839651</v>
      </c>
      <c r="D21" s="28">
        <f t="shared" si="4"/>
        <v>1314531</v>
      </c>
      <c r="E21" s="3"/>
      <c r="F21" s="3"/>
      <c r="G21" s="3"/>
      <c r="H21" s="3"/>
      <c r="I21" s="28">
        <f>E12</f>
        <v>209563</v>
      </c>
      <c r="J21" s="3"/>
      <c r="K21" s="28">
        <f>F12</f>
        <v>1935</v>
      </c>
      <c r="L21" s="3"/>
      <c r="M21" s="3"/>
      <c r="N21" s="16">
        <f>G21</f>
        <v>0</v>
      </c>
      <c r="O21" s="28">
        <f t="shared" ref="O21:P23" si="5">G12</f>
        <v>1083556</v>
      </c>
      <c r="P21" s="28">
        <f t="shared" si="5"/>
        <v>15656</v>
      </c>
    </row>
    <row r="22" spans="1:16" x14ac:dyDescent="0.55000000000000004">
      <c r="B22" s="26" t="s">
        <v>167</v>
      </c>
      <c r="C22" s="28">
        <f t="shared" si="4"/>
        <v>962741</v>
      </c>
      <c r="D22" s="28">
        <f t="shared" si="4"/>
        <v>3800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3622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20803221</v>
      </c>
      <c r="D24" s="26">
        <f t="shared" si="6"/>
        <v>1318346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209734</v>
      </c>
      <c r="J24" s="26">
        <f t="shared" si="6"/>
        <v>0</v>
      </c>
      <c r="K24" s="26">
        <f t="shared" si="6"/>
        <v>1935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1087193</v>
      </c>
      <c r="P24" s="26">
        <f t="shared" si="6"/>
        <v>15663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23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44431</v>
      </c>
      <c r="C5" s="30" t="s">
        <v>7</v>
      </c>
      <c r="D5" s="40">
        <f>IFERROR(INT(TRIM(SUBSTITUTE(VLOOKUP($A5&amp;"*",各都道府県の状況!$A:$I,D$3,FALSE), "※5", ""))), "")</f>
        <v>53540</v>
      </c>
      <c r="E5" s="40">
        <f>IFERROR(INT(TRIM(SUBSTITUTE(VLOOKUP($A5&amp;"*",各都道府県の状況!$A:$I,E$3,FALSE), "※5", ""))), "")</f>
        <v>950073</v>
      </c>
      <c r="F5" s="40">
        <f>IFERROR(INT(TRIM(SUBSTITUTE(VLOOKUP($A5&amp;"*",各都道府県の状況!$A:$I,F$3,FALSE), "※5", ""))), "")</f>
        <v>47143</v>
      </c>
      <c r="G5" s="40">
        <f>IFERROR(INT(TRIM(SUBSTITUTE(VLOOKUP($A5&amp;"*",各都道府県の状況!$A:$I,G$3,FALSE), "※5", ""))), "")</f>
        <v>1436</v>
      </c>
      <c r="H5" s="40">
        <f>IFERROR(INT(TRIM(SUBSTITUTE(VLOOKUP($A5&amp;"*",各都道府県の状況!$A:$I,H$3,FALSE), "※5", ""))), "")</f>
        <v>4899</v>
      </c>
      <c r="I5" s="40">
        <f>IFERROR(INT(TRIM(SUBSTITUTE(VLOOKUP($A5&amp;"*",各都道府県の状況!$A:$I,I$3,FALSE), "※5", ""))), "")</f>
        <v>14</v>
      </c>
      <c r="J5" s="2"/>
    </row>
    <row r="6" spans="1:10" x14ac:dyDescent="0.55000000000000004">
      <c r="A6" s="12" t="s">
        <v>182</v>
      </c>
      <c r="B6" s="13">
        <f t="shared" si="0"/>
        <v>44431</v>
      </c>
      <c r="C6" s="30" t="s">
        <v>11</v>
      </c>
      <c r="D6" s="40">
        <f>IFERROR(INT(TRIM(SUBSTITUTE(VLOOKUP($A6&amp;"*",各都道府県の状況!$A:$I,D$3,FALSE), "※5", ""))), "")</f>
        <v>3627</v>
      </c>
      <c r="E6" s="40">
        <f>IFERROR(INT(TRIM(SUBSTITUTE(VLOOKUP($A6&amp;"*",各都道府県の状況!$A:$I,E$3,FALSE), "※5", ""))), "")</f>
        <v>64916</v>
      </c>
      <c r="F6" s="40">
        <f>IFERROR(INT(TRIM(SUBSTITUTE(VLOOKUP($A6&amp;"*",各都道府県の状況!$A:$I,F$3,FALSE), "※5", ""))), "")</f>
        <v>3012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582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44431</v>
      </c>
      <c r="C7" s="30" t="s">
        <v>12</v>
      </c>
      <c r="D7" s="40">
        <f>IFERROR(INT(TRIM(SUBSTITUTE(VLOOKUP($A7&amp;"*",各都道府県の状況!$A:$I,D$3,FALSE), "※5", ""))), "")</f>
        <v>2701</v>
      </c>
      <c r="E7" s="40">
        <f>IFERROR(INT(TRIM(SUBSTITUTE(VLOOKUP($A7&amp;"*",各都道府県の状況!$A:$I,E$3,FALSE), "※5", ""))), "")</f>
        <v>103028</v>
      </c>
      <c r="F7" s="40">
        <f>IFERROR(INT(TRIM(SUBSTITUTE(VLOOKUP($A7&amp;"*",各都道府県の状況!$A:$I,F$3,FALSE), "※5", ""))), "")</f>
        <v>2299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354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44431</v>
      </c>
      <c r="C8" s="30" t="s">
        <v>13</v>
      </c>
      <c r="D8" s="40">
        <f>IFERROR(INT(TRIM(SUBSTITUTE(VLOOKUP($A8&amp;"*",各都道府県の状況!$A:$I,D$3,FALSE), "※5", ""))), "")</f>
        <v>13306</v>
      </c>
      <c r="E8" s="40">
        <f>IFERROR(INT(TRIM(SUBSTITUTE(VLOOKUP($A8&amp;"*",各都道府県の状況!$A:$I,E$3,FALSE), "※5", ""))), "")</f>
        <v>194514</v>
      </c>
      <c r="F8" s="40">
        <f>IFERROR(INT(TRIM(SUBSTITUTE(VLOOKUP($A8&amp;"*",各都道府県の状況!$A:$I,F$3,FALSE), "※5", ""))), "")</f>
        <v>10983</v>
      </c>
      <c r="G8" s="40">
        <f>IFERROR(INT(TRIM(SUBSTITUTE(VLOOKUP($A8&amp;"*",各都道府県の状況!$A:$I,G$3,FALSE), "※5", ""))), "")</f>
        <v>96</v>
      </c>
      <c r="H8" s="40">
        <f>IFERROR(INT(TRIM(SUBSTITUTE(VLOOKUP($A8&amp;"*",各都道府県の状況!$A:$I,H$3,FALSE), "※5", ""))), "")</f>
        <v>2138</v>
      </c>
      <c r="I8" s="40">
        <f>IFERROR(INT(TRIM(SUBSTITUTE(VLOOKUP($A8&amp;"*",各都道府県の状況!$A:$I,I$3,FALSE), "※5", ""))), "")</f>
        <v>23</v>
      </c>
    </row>
    <row r="9" spans="1:10" ht="21" customHeight="1" x14ac:dyDescent="0.55000000000000004">
      <c r="A9" s="12" t="s">
        <v>185</v>
      </c>
      <c r="B9" s="13">
        <f t="shared" si="0"/>
        <v>44431</v>
      </c>
      <c r="C9" s="30" t="s">
        <v>14</v>
      </c>
      <c r="D9" s="40">
        <f>IFERROR(INT(TRIM(SUBSTITUTE(VLOOKUP($A9&amp;"*",各都道府県の状況!$A:$I,D$3,FALSE), "※5", ""))), "")</f>
        <v>1413</v>
      </c>
      <c r="E9" s="40">
        <f>IFERROR(INT(TRIM(SUBSTITUTE(VLOOKUP($A9&amp;"*",各都道府県の状況!$A:$I,E$3,FALSE), "※5", ""))), "")</f>
        <v>20021</v>
      </c>
      <c r="F9" s="40">
        <f>IFERROR(INT(TRIM(SUBSTITUTE(VLOOKUP($A9&amp;"*",各都道府県の状況!$A:$I,F$3,FALSE), "※5", ""))), "")</f>
        <v>1154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238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44431</v>
      </c>
      <c r="C10" s="30" t="s">
        <v>15</v>
      </c>
      <c r="D10" s="40">
        <f>IFERROR(INT(TRIM(SUBSTITUTE(VLOOKUP($A10&amp;"*",各都道府県の状況!$A:$I,D$3,FALSE), "※5", ""))), "")</f>
        <v>2899</v>
      </c>
      <c r="E10" s="40">
        <f>IFERROR(INT(TRIM(SUBSTITUTE(VLOOKUP($A10&amp;"*",各都道府県の状況!$A:$I,E$3,FALSE), "※5", ""))), "")</f>
        <v>81287</v>
      </c>
      <c r="F10" s="40">
        <f>IFERROR(INT(TRIM(SUBSTITUTE(VLOOKUP($A10&amp;"*",各都道府県の状況!$A:$I,F$3,FALSE), "※5", ""))), "")</f>
        <v>2391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460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44431</v>
      </c>
      <c r="C11" s="30" t="s">
        <v>16</v>
      </c>
      <c r="D11" s="40">
        <f>IFERROR(INT(TRIM(SUBSTITUTE(VLOOKUP($A11&amp;"*",各都道府県の状況!$A:$I,D$3,FALSE), "※5", ""))), "")</f>
        <v>8074</v>
      </c>
      <c r="E11" s="40">
        <f>IFERROR(INT(TRIM(SUBSTITUTE(VLOOKUP($A11&amp;"*",各都道府県の状況!$A:$I,E$3,FALSE), "※5", ""))), "")</f>
        <v>350937</v>
      </c>
      <c r="F11" s="40">
        <f>IFERROR(INT(TRIM(SUBSTITUTE(VLOOKUP($A11&amp;"*",各都道府県の状況!$A:$I,F$3,FALSE), "※5", ""))), "")</f>
        <v>6844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1065</v>
      </c>
      <c r="I11" s="40">
        <f>IFERROR(INT(TRIM(SUBSTITUTE(VLOOKUP($A11&amp;"*",各都道府県の状況!$A:$I,I$3,FALSE), "※5", ""))), "")</f>
        <v>18</v>
      </c>
    </row>
    <row r="12" spans="1:10" x14ac:dyDescent="0.55000000000000004">
      <c r="A12" s="12" t="s">
        <v>188</v>
      </c>
      <c r="B12" s="13">
        <f t="shared" si="0"/>
        <v>44431</v>
      </c>
      <c r="C12" s="30" t="s">
        <v>17</v>
      </c>
      <c r="D12" s="40">
        <f>IFERROR(INT(TRIM(SUBSTITUTE(VLOOKUP($A12&amp;"*",各都道府県の状況!$A:$I,D$3,FALSE), "※5", ""))), "")</f>
        <v>18620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15939</v>
      </c>
      <c r="G12" s="40">
        <f>IFERROR(INT(TRIM(SUBSTITUTE(VLOOKUP($A12&amp;"*",各都道府県の状況!$A:$I,G$3,FALSE), "※5", ""))), "")</f>
        <v>180</v>
      </c>
      <c r="H12" s="40">
        <f>IFERROR(INT(TRIM(SUBSTITUTE(VLOOKUP($A12&amp;"*",各都道府県の状況!$A:$I,H$3,FALSE), "※5", ""))), "")</f>
        <v>2501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44431</v>
      </c>
      <c r="C13" s="30" t="s">
        <v>18</v>
      </c>
      <c r="D13" s="40">
        <f>IFERROR(INT(TRIM(SUBSTITUTE(VLOOKUP($A13&amp;"*",各都道府県の状況!$A:$I,D$3,FALSE), "※5", ""))), "")</f>
        <v>11856</v>
      </c>
      <c r="E13" s="40">
        <f>IFERROR(INT(TRIM(SUBSTITUTE(VLOOKUP($A13&amp;"*",各都道府県の状況!$A:$I,E$3,FALSE), "※5", ""))), "")</f>
        <v>380576</v>
      </c>
      <c r="F13" s="40">
        <f>IFERROR(INT(TRIM(SUBSTITUTE(VLOOKUP($A13&amp;"*",各都道府県の状況!$A:$I,F$3,FALSE), "※5", ""))), "")</f>
        <v>9815</v>
      </c>
      <c r="G13" s="40">
        <f>IFERROR(INT(TRIM(SUBSTITUTE(VLOOKUP($A13&amp;"*",各都道府県の状況!$A:$I,G$3,FALSE), "※5", ""))), "")</f>
        <v>100</v>
      </c>
      <c r="H13" s="40">
        <f>IFERROR(INT(TRIM(SUBSTITUTE(VLOOKUP($A13&amp;"*",各都道府県の状況!$A:$I,H$3,FALSE), "※5", ""))), "")</f>
        <v>1941</v>
      </c>
      <c r="I13" s="40">
        <f>IFERROR(INT(TRIM(SUBSTITUTE(VLOOKUP($A13&amp;"*",各都道府県の状況!$A:$I,I$3,FALSE), "※5", ""))), "")</f>
        <v>21</v>
      </c>
    </row>
    <row r="14" spans="1:10" x14ac:dyDescent="0.55000000000000004">
      <c r="A14" s="12" t="s">
        <v>190</v>
      </c>
      <c r="B14" s="13">
        <f t="shared" si="0"/>
        <v>44431</v>
      </c>
      <c r="C14" s="30" t="s">
        <v>19</v>
      </c>
      <c r="D14" s="40">
        <f>IFERROR(INT(TRIM(SUBSTITUTE(VLOOKUP($A14&amp;"*",各都道府県の状況!$A:$I,D$3,FALSE), "※5", ""))), "")</f>
        <v>13045</v>
      </c>
      <c r="E14" s="40">
        <f>IFERROR(INT(TRIM(SUBSTITUTE(VLOOKUP($A14&amp;"*",各都道府県の状況!$A:$I,E$3,FALSE), "※5", ""))), "")</f>
        <v>243835</v>
      </c>
      <c r="F14" s="40">
        <f>IFERROR(INT(TRIM(SUBSTITUTE(VLOOKUP($A14&amp;"*",各都道府県の状況!$A:$I,F$3,FALSE), "※5", ""))), "")</f>
        <v>10486</v>
      </c>
      <c r="G14" s="40">
        <f>IFERROR(INT(TRIM(SUBSTITUTE(VLOOKUP($A14&amp;"*",各都道府県の状況!$A:$I,G$3,FALSE), "※5", ""))), "")</f>
        <v>158</v>
      </c>
      <c r="H14" s="40">
        <f>IFERROR(INT(TRIM(SUBSTITUTE(VLOOKUP($A14&amp;"*",各都道府県の状況!$A:$I,H$3,FALSE), "※5", ""))), "")</f>
        <v>2401</v>
      </c>
      <c r="I14" s="40">
        <f>IFERROR(INT(TRIM(SUBSTITUTE(VLOOKUP($A14&amp;"*",各都道府県の状況!$A:$I,I$3,FALSE), "※5", ""))), "")</f>
        <v>25</v>
      </c>
    </row>
    <row r="15" spans="1:10" x14ac:dyDescent="0.55000000000000004">
      <c r="A15" s="12" t="s">
        <v>191</v>
      </c>
      <c r="B15" s="13">
        <f t="shared" si="0"/>
        <v>44431</v>
      </c>
      <c r="C15" s="30" t="s">
        <v>20</v>
      </c>
      <c r="D15" s="40">
        <f>IFERROR(INT(TRIM(SUBSTITUTE(VLOOKUP($A15&amp;"*",各都道府県の状況!$A:$I,D$3,FALSE), "※5", ""))), "")</f>
        <v>89722</v>
      </c>
      <c r="E15" s="40">
        <f>IFERROR(INT(TRIM(SUBSTITUTE(VLOOKUP($A15&amp;"*",各都道府県の状況!$A:$I,E$3,FALSE), "※5", ""))), "")</f>
        <v>1240682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869</v>
      </c>
      <c r="H15" s="40">
        <f>IFERROR(INT(TRIM(SUBSTITUTE(VLOOKUP($A15&amp;"*",各都道府県の状況!$A:$I,H$3,FALSE), "※5", ""))), "")</f>
        <v>25773</v>
      </c>
      <c r="I15" s="40">
        <f>IFERROR(INT(TRIM(SUBSTITUTE(VLOOKUP($A15&amp;"*",各都道府県の状況!$A:$I,I$3,FALSE), "※5", ""))), "")</f>
        <v>156</v>
      </c>
    </row>
    <row r="16" spans="1:10" x14ac:dyDescent="0.55000000000000004">
      <c r="A16" s="12" t="s">
        <v>192</v>
      </c>
      <c r="B16" s="13">
        <f t="shared" si="0"/>
        <v>44431</v>
      </c>
      <c r="C16" s="30" t="s">
        <v>21</v>
      </c>
      <c r="D16" s="40">
        <f>IFERROR(INT(TRIM(SUBSTITUTE(VLOOKUP($A16&amp;"*",各都道府県の状況!$A:$I,D$3,FALSE), "※5", ""))), "")</f>
        <v>74744</v>
      </c>
      <c r="E16" s="40">
        <f>IFERROR(INT(TRIM(SUBSTITUTE(VLOOKUP($A16&amp;"*",各都道府県の状況!$A:$I,E$3,FALSE), "※5", ""))), "")</f>
        <v>892784</v>
      </c>
      <c r="F16" s="40">
        <f>IFERROR(INT(TRIM(SUBSTITUTE(VLOOKUP($A16&amp;"*",各都道府県の状況!$A:$I,F$3,FALSE), "※5", ""))), "")</f>
        <v>60745</v>
      </c>
      <c r="G16" s="40">
        <f>IFERROR(INT(TRIM(SUBSTITUTE(VLOOKUP($A16&amp;"*",各都道府県の状況!$A:$I,G$3,FALSE), "※5", ""))), "")</f>
        <v>791</v>
      </c>
      <c r="H16" s="40">
        <f>IFERROR(INT(TRIM(SUBSTITUTE(VLOOKUP($A16&amp;"*",各都道府県の状況!$A:$I,H$3,FALSE), "※5", ""))), "")</f>
        <v>13208</v>
      </c>
      <c r="I16" s="40">
        <f>IFERROR(INT(TRIM(SUBSTITUTE(VLOOKUP($A16&amp;"*",各都道府県の状況!$A:$I,I$3,FALSE), "※5", ""))), "")</f>
        <v>95</v>
      </c>
    </row>
    <row r="17" spans="1:9" x14ac:dyDescent="0.55000000000000004">
      <c r="A17" s="12" t="s">
        <v>193</v>
      </c>
      <c r="B17" s="13">
        <f t="shared" si="0"/>
        <v>44431</v>
      </c>
      <c r="C17" s="30" t="s">
        <v>22</v>
      </c>
      <c r="D17" s="40">
        <f>IFERROR(INT(TRIM(SUBSTITUTE(VLOOKUP($A17&amp;"*",各都道府県の状況!$A:$I,D$3,FALSE), "※5", ""))), "")</f>
        <v>314709</v>
      </c>
      <c r="E17" s="40">
        <f>IFERROR(INT(TRIM(SUBSTITUTE(VLOOKUP($A17&amp;"*",各都道府県の状況!$A:$I,E$3,FALSE), "※5", ""))), "")</f>
        <v>3141241</v>
      </c>
      <c r="F17" s="40">
        <f>IFERROR(INT(TRIM(SUBSTITUTE(VLOOKUP($A17&amp;"*",各都道府県の状況!$A:$I,F$3,FALSE), "※5", ""))), "")</f>
        <v>269660</v>
      </c>
      <c r="G17" s="40">
        <f>IFERROR(INT(TRIM(SUBSTITUTE(VLOOKUP($A17&amp;"*",各都道府県の状況!$A:$I,G$3,FALSE), "※5", ""))), "")</f>
        <v>2384</v>
      </c>
      <c r="H17" s="40">
        <f>IFERROR(INT(TRIM(SUBSTITUTE(VLOOKUP($A17&amp;"*",各都道府県の状況!$A:$I,H$3,FALSE), "※5", ""))), "")</f>
        <v>42665</v>
      </c>
      <c r="I17" s="40">
        <f>IFERROR(INT(TRIM(SUBSTITUTE(VLOOKUP($A17&amp;"*",各都道府県の状況!$A:$I,I$3,FALSE), "※5", ""))), "")</f>
        <v>272</v>
      </c>
    </row>
    <row r="18" spans="1:9" x14ac:dyDescent="0.55000000000000004">
      <c r="A18" s="12" t="s">
        <v>194</v>
      </c>
      <c r="B18" s="13">
        <f t="shared" si="0"/>
        <v>44431</v>
      </c>
      <c r="C18" s="30" t="s">
        <v>23</v>
      </c>
      <c r="D18" s="40">
        <f>IFERROR(INT(TRIM(SUBSTITUTE(VLOOKUP($A18&amp;"*",各都道府県の状況!$A:$I,D$3,FALSE), "※5", ""))), "")</f>
        <v>130224</v>
      </c>
      <c r="E18" s="40">
        <f>IFERROR(INT(TRIM(SUBSTITUTE(VLOOKUP($A18&amp;"*",各都道府県の状況!$A:$I,E$3,FALSE), "※5", ""))), "")</f>
        <v>1346470</v>
      </c>
      <c r="F18" s="40">
        <f>IFERROR(INT(TRIM(SUBSTITUTE(VLOOKUP($A18&amp;"*",各都道府県の状況!$A:$I,F$3,FALSE), "※5", ""))), "")</f>
        <v>111615</v>
      </c>
      <c r="G18" s="40">
        <f>IFERROR(INT(TRIM(SUBSTITUTE(VLOOKUP($A18&amp;"*",各都道府県の状況!$A:$I,G$3,FALSE), "※5", ""))), "")</f>
        <v>1064</v>
      </c>
      <c r="H18" s="40">
        <f>IFERROR(INT(TRIM(SUBSTITUTE(VLOOKUP($A18&amp;"*",各都道府県の状況!$A:$I,H$3,FALSE), "※5", ""))), "")</f>
        <v>17545</v>
      </c>
      <c r="I18" s="40">
        <f>IFERROR(INT(TRIM(SUBSTITUTE(VLOOKUP($A18&amp;"*",各都道府県の状況!$A:$I,I$3,FALSE), "※5", ""))), "")</f>
        <v>247</v>
      </c>
    </row>
    <row r="19" spans="1:9" x14ac:dyDescent="0.55000000000000004">
      <c r="A19" s="12" t="s">
        <v>195</v>
      </c>
      <c r="B19" s="13">
        <f t="shared" si="0"/>
        <v>44431</v>
      </c>
      <c r="C19" s="30" t="s">
        <v>24</v>
      </c>
      <c r="D19" s="40">
        <f>IFERROR(INT(TRIM(SUBSTITUTE(VLOOKUP($A19&amp;"*",各都道府県の状況!$A:$I,D$3,FALSE), "※5", ""))), "")</f>
        <v>5919</v>
      </c>
      <c r="E19" s="40">
        <f>IFERROR(INT(TRIM(SUBSTITUTE(VLOOKUP($A19&amp;"*",各都道府県の状況!$A:$I,E$3,FALSE), "※5", ""))), "")</f>
        <v>225621</v>
      </c>
      <c r="F19" s="40">
        <f>IFERROR(INT(TRIM(SUBSTITUTE(VLOOKUP($A19&amp;"*",各都道府県の状況!$A:$I,F$3,FALSE), "※5", ""))), "")</f>
        <v>4950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915</v>
      </c>
      <c r="I19" s="40">
        <f>IFERROR(INT(TRIM(SUBSTITUTE(VLOOKUP($A19&amp;"*",各都道府県の状況!$A:$I,I$3,FALSE), "※5", ""))), "")</f>
        <v>4</v>
      </c>
    </row>
    <row r="20" spans="1:9" x14ac:dyDescent="0.55000000000000004">
      <c r="A20" s="12" t="s">
        <v>196</v>
      </c>
      <c r="B20" s="13">
        <f t="shared" si="0"/>
        <v>44431</v>
      </c>
      <c r="C20" s="30" t="s">
        <v>25</v>
      </c>
      <c r="D20" s="40">
        <f>IFERROR(INT(TRIM(SUBSTITUTE(VLOOKUP($A20&amp;"*",各都道府県の状況!$A:$I,D$3,FALSE), "※5", ""))), "")</f>
        <v>3806</v>
      </c>
      <c r="E20" s="40">
        <f>IFERROR(INT(TRIM(SUBSTITUTE(VLOOKUP($A20&amp;"*",各都道府県の状況!$A:$I,E$3,FALSE), "※5", ""))), "")</f>
        <v>94584</v>
      </c>
      <c r="F20" s="40">
        <f>IFERROR(INT(TRIM(SUBSTITUTE(VLOOKUP($A20&amp;"*",各都道府県の状況!$A:$I,F$3,FALSE), "※5", ""))), "")</f>
        <v>2700</v>
      </c>
      <c r="G20" s="40">
        <f>IFERROR(INT(TRIM(SUBSTITUTE(VLOOKUP($A20&amp;"*",各都道府県の状況!$A:$I,G$3,FALSE), "※5", ""))), "")</f>
        <v>39</v>
      </c>
      <c r="H20" s="40">
        <f>IFERROR(INT(TRIM(SUBSTITUTE(VLOOKUP($A20&amp;"*",各都道府県の状況!$A:$I,H$3,FALSE), "※5", ""))), "")</f>
        <v>1067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44431</v>
      </c>
      <c r="C21" s="30" t="s">
        <v>26</v>
      </c>
      <c r="D21" s="40">
        <f>IFERROR(INT(TRIM(SUBSTITUTE(VLOOKUP($A21&amp;"*",各都道府県の状況!$A:$I,D$3,FALSE), "※5", ""))), "")</f>
        <v>6812</v>
      </c>
      <c r="E21" s="40">
        <f>IFERROR(INT(TRIM(SUBSTITUTE(VLOOKUP($A21&amp;"*",各都道府県の状況!$A:$I,E$3,FALSE), "※5", ""))), "")</f>
        <v>157399</v>
      </c>
      <c r="F21" s="40">
        <f>IFERROR(INT(TRIM(SUBSTITUTE(VLOOKUP($A21&amp;"*",各都道府県の状況!$A:$I,F$3,FALSE), "※5", ""))), "")</f>
        <v>5916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758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44431</v>
      </c>
      <c r="C22" s="30" t="s">
        <v>27</v>
      </c>
      <c r="D22" s="40">
        <f>IFERROR(INT(TRIM(SUBSTITUTE(VLOOKUP($A22&amp;"*",各都道府県の状況!$A:$I,D$3,FALSE), "※5", ""))), "")</f>
        <v>2251</v>
      </c>
      <c r="E22" s="40">
        <f>IFERROR(INT(TRIM(SUBSTITUTE(VLOOKUP($A22&amp;"*",各都道府県の状況!$A:$I,E$3,FALSE), "※5", ""))), "")</f>
        <v>92260</v>
      </c>
      <c r="F22" s="40">
        <f>IFERROR(INT(TRIM(SUBSTITUTE(VLOOKUP($A22&amp;"*",各都道府県の状況!$A:$I,F$3,FALSE), "※5", ""))), "")</f>
        <v>1955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260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44431</v>
      </c>
      <c r="C23" s="30" t="s">
        <v>28</v>
      </c>
      <c r="D23" s="40">
        <f>IFERROR(INT(TRIM(SUBSTITUTE(VLOOKUP($A23&amp;"*",各都道府県の状況!$A:$I,D$3,FALSE), "※5", ""))), "")</f>
        <v>3874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3145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709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44431</v>
      </c>
      <c r="C24" s="30" t="s">
        <v>29</v>
      </c>
      <c r="D24" s="40">
        <f>IFERROR(INT(TRIM(SUBSTITUTE(VLOOKUP($A24&amp;"*",各都道府県の状況!$A:$I,D$3,FALSE), "※5", ""))), "")</f>
        <v>7175</v>
      </c>
      <c r="E24" s="40">
        <f>IFERROR(INT(TRIM(SUBSTITUTE(VLOOKUP($A24&amp;"*",各都道府県の状況!$A:$I,E$3,FALSE), "※5", ""))), "")</f>
        <v>255466</v>
      </c>
      <c r="F24" s="40">
        <f>IFERROR(INT(TRIM(SUBSTITUTE(VLOOKUP($A24&amp;"*",各都道府県の状況!$A:$I,F$3,FALSE), "※5", ""))), "")</f>
        <v>6087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867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44431</v>
      </c>
      <c r="C25" s="30" t="s">
        <v>30</v>
      </c>
      <c r="D25" s="40">
        <f>IFERROR(INT(TRIM(SUBSTITUTE(VLOOKUP($A25&amp;"*",各都道府県の状況!$A:$I,D$3,FALSE), "※5", ""))), "")</f>
        <v>13151</v>
      </c>
      <c r="E25" s="40">
        <f>IFERROR(INT(TRIM(SUBSTITUTE(VLOOKUP($A25&amp;"*",各都道府県の状況!$A:$I,E$3,FALSE), "※5", ""))), "")</f>
        <v>327631</v>
      </c>
      <c r="F25" s="40">
        <f>IFERROR(INT(TRIM(SUBSTITUTE(VLOOKUP($A25&amp;"*",各都道府県の状況!$A:$I,F$3,FALSE), "※5", ""))), "")</f>
        <v>10746</v>
      </c>
      <c r="G25" s="40">
        <f>IFERROR(INT(TRIM(SUBSTITUTE(VLOOKUP($A25&amp;"*",各都道府県の状況!$A:$I,G$3,FALSE), "※5", ""))), "")</f>
        <v>194</v>
      </c>
      <c r="H25" s="40">
        <f>IFERROR(INT(TRIM(SUBSTITUTE(VLOOKUP($A25&amp;"*",各都道府県の状況!$A:$I,H$3,FALSE), "※5", ""))), "")</f>
        <v>2233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44431</v>
      </c>
      <c r="C26" s="30" t="s">
        <v>31</v>
      </c>
      <c r="D26" s="40">
        <f>IFERROR(INT(TRIM(SUBSTITUTE(VLOOKUP($A26&amp;"*",各都道府県の状況!$A:$I,D$3,FALSE), "※5", ""))), "")</f>
        <v>17534</v>
      </c>
      <c r="E26" s="40">
        <f>IFERROR(INT(TRIM(SUBSTITUTE(VLOOKUP($A26&amp;"*",各都道府県の状況!$A:$I,E$3,FALSE), "※5", ""))), "")</f>
        <v>505464</v>
      </c>
      <c r="F26" s="40">
        <f>IFERROR(INT(TRIM(SUBSTITUTE(VLOOKUP($A26&amp;"*",各都道府県の状況!$A:$I,F$3,FALSE), "※5", ""))), "")</f>
        <v>12650</v>
      </c>
      <c r="G26" s="40">
        <f>IFERROR(INT(TRIM(SUBSTITUTE(VLOOKUP($A26&amp;"*",各都道府県の状況!$A:$I,G$3,FALSE), "※5", ""))), "")</f>
        <v>162</v>
      </c>
      <c r="H26" s="40">
        <f>IFERROR(INT(TRIM(SUBSTITUTE(VLOOKUP($A26&amp;"*",各都道府県の状況!$A:$I,H$3,FALSE), "※5", ""))), "")</f>
        <v>4722</v>
      </c>
      <c r="I26" s="40">
        <f>IFERROR(INT(TRIM(SUBSTITUTE(VLOOKUP($A26&amp;"*",各都道府県の状況!$A:$I,I$3,FALSE), "※5", ""))), "")</f>
        <v>27</v>
      </c>
    </row>
    <row r="27" spans="1:9" x14ac:dyDescent="0.55000000000000004">
      <c r="A27" s="12" t="s">
        <v>203</v>
      </c>
      <c r="B27" s="13">
        <f t="shared" si="0"/>
        <v>44431</v>
      </c>
      <c r="C27" s="30" t="s">
        <v>32</v>
      </c>
      <c r="D27" s="40">
        <f>IFERROR(INT(TRIM(SUBSTITUTE(VLOOKUP($A27&amp;"*",各都道府県の状況!$A:$I,D$3,FALSE), "※5", ""))), "")</f>
        <v>68217</v>
      </c>
      <c r="E27" s="40">
        <f>IFERROR(INT(TRIM(SUBSTITUTE(VLOOKUP($A27&amp;"*",各都道府県の状況!$A:$I,E$3,FALSE), "※5", ""))), "")</f>
        <v>1007810</v>
      </c>
      <c r="F27" s="40">
        <f>IFERROR(INT(TRIM(SUBSTITUTE(VLOOKUP($A27&amp;"*",各都道府県の状況!$A:$I,F$3,FALSE), "※5", ""))), "")</f>
        <v>56577</v>
      </c>
      <c r="G27" s="40">
        <f>IFERROR(INT(TRIM(SUBSTITUTE(VLOOKUP($A27&amp;"*",各都道府県の状況!$A:$I,G$3,FALSE), "※5", ""))), "")</f>
        <v>1029</v>
      </c>
      <c r="H27" s="40">
        <f>IFERROR(INT(TRIM(SUBSTITUTE(VLOOKUP($A27&amp;"*",各都道府県の状況!$A:$I,H$3,FALSE), "※5", ""))), "")</f>
        <v>10611</v>
      </c>
      <c r="I27" s="40">
        <f>IFERROR(INT(TRIM(SUBSTITUTE(VLOOKUP($A27&amp;"*",各都道府県の状況!$A:$I,I$3,FALSE), "※5", ""))), "")</f>
        <v>38</v>
      </c>
    </row>
    <row r="28" spans="1:9" x14ac:dyDescent="0.55000000000000004">
      <c r="A28" s="12" t="s">
        <v>204</v>
      </c>
      <c r="B28" s="13">
        <f t="shared" si="0"/>
        <v>44431</v>
      </c>
      <c r="C28" s="30" t="s">
        <v>33</v>
      </c>
      <c r="D28" s="40">
        <f>IFERROR(INT(TRIM(SUBSTITUTE(VLOOKUP($A28&amp;"*",各都道府県の状況!$A:$I,D$3,FALSE), "※5", ""))), "")</f>
        <v>9496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6702</v>
      </c>
      <c r="G28" s="40">
        <f>IFERROR(INT(TRIM(SUBSTITUTE(VLOOKUP($A28&amp;"*",各都道府県の状況!$A:$I,G$3,FALSE), "※5", ""))), "")</f>
        <v>120</v>
      </c>
      <c r="H28" s="40">
        <f>IFERROR(INT(TRIM(SUBSTITUTE(VLOOKUP($A28&amp;"*",各都道府県の状況!$A:$I,H$3,FALSE), "※5", ""))), "")</f>
        <v>2871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44431</v>
      </c>
      <c r="C29" s="30" t="s">
        <v>34</v>
      </c>
      <c r="D29" s="40">
        <f>IFERROR(INT(TRIM(SUBSTITUTE(VLOOKUP($A29&amp;"*",各都道府県の状況!$A:$I,D$3,FALSE), "※5", ""))), "")</f>
        <v>9111</v>
      </c>
      <c r="E29" s="40">
        <f>IFERROR(INT(TRIM(SUBSTITUTE(VLOOKUP($A29&amp;"*",各都道府県の状況!$A:$I,E$3,FALSE), "※5", ""))), "")</f>
        <v>192875</v>
      </c>
      <c r="F29" s="40">
        <f>IFERROR(INT(TRIM(SUBSTITUTE(VLOOKUP($A29&amp;"*",各都道府県の状況!$A:$I,F$3,FALSE), "※5", ""))), "")</f>
        <v>6920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2096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44431</v>
      </c>
      <c r="C30" s="30" t="s">
        <v>35</v>
      </c>
      <c r="D30" s="40">
        <f>IFERROR(INT(TRIM(SUBSTITUTE(VLOOKUP($A30&amp;"*",各都道府県の状況!$A:$I,D$3,FALSE), "※5", ""))), "")</f>
        <v>26156</v>
      </c>
      <c r="E30" s="40">
        <f>IFERROR(INT(TRIM(SUBSTITUTE(VLOOKUP($A30&amp;"*",各都道府県の状況!$A:$I,E$3,FALSE), "※5", ""))), "")</f>
        <v>349462</v>
      </c>
      <c r="F30" s="40">
        <f>IFERROR(INT(TRIM(SUBSTITUTE(VLOOKUP($A30&amp;"*",各都道府県の状況!$A:$I,F$3,FALSE), "※5", ""))), "")</f>
        <v>19961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5575</v>
      </c>
      <c r="I30" s="40">
        <f>IFERROR(INT(TRIM(SUBSTITUTE(VLOOKUP($A30&amp;"*",各都道府県の状況!$A:$I,I$3,FALSE), "※5", ""))), "")</f>
        <v>99</v>
      </c>
    </row>
    <row r="31" spans="1:9" x14ac:dyDescent="0.55000000000000004">
      <c r="A31" s="12" t="s">
        <v>207</v>
      </c>
      <c r="B31" s="13">
        <f t="shared" si="0"/>
        <v>44431</v>
      </c>
      <c r="C31" s="30" t="s">
        <v>36</v>
      </c>
      <c r="D31" s="40">
        <f>IFERROR(INT(TRIM(SUBSTITUTE(VLOOKUP($A31&amp;"*",各都道府県の状況!$A:$I,D$3,FALSE), "※5", ""))), "")</f>
        <v>148927</v>
      </c>
      <c r="E31" s="40">
        <f>IFERROR(INT(TRIM(SUBSTITUTE(VLOOKUP($A31&amp;"*",各都道府県の状況!$A:$I,E$3,FALSE), "※5", ""))), "")</f>
        <v>2791288</v>
      </c>
      <c r="F31" s="40">
        <f>IFERROR(INT(TRIM(SUBSTITUTE(VLOOKUP($A31&amp;"*",各都道府県の状況!$A:$I,F$3,FALSE), "※5", ""))), "")</f>
        <v>123492</v>
      </c>
      <c r="G31" s="40">
        <f>IFERROR(INT(TRIM(SUBSTITUTE(VLOOKUP($A31&amp;"*",各都道府県の状況!$A:$I,G$3,FALSE), "※5", ""))), "")</f>
        <v>2766</v>
      </c>
      <c r="H31" s="40">
        <f>IFERROR(INT(TRIM(SUBSTITUTE(VLOOKUP($A31&amp;"*",各都道府県の状況!$A:$I,H$3,FALSE), "※5", ""))), "")</f>
        <v>20967</v>
      </c>
      <c r="I31" s="40">
        <f>IFERROR(INT(TRIM(SUBSTITUTE(VLOOKUP($A31&amp;"*",各都道府県の状況!$A:$I,I$3,FALSE), "※5", ""))), "")</f>
        <v>508</v>
      </c>
    </row>
    <row r="32" spans="1:9" x14ac:dyDescent="0.55000000000000004">
      <c r="A32" s="12" t="s">
        <v>208</v>
      </c>
      <c r="B32" s="13">
        <f t="shared" si="0"/>
        <v>44431</v>
      </c>
      <c r="C32" s="30" t="s">
        <v>37</v>
      </c>
      <c r="D32" s="40">
        <f>IFERROR(INT(TRIM(SUBSTITUTE(VLOOKUP($A32&amp;"*",各都道府県の状況!$A:$I,D$3,FALSE), "※5", ""))), "")</f>
        <v>57259</v>
      </c>
      <c r="E32" s="40">
        <f>IFERROR(INT(TRIM(SUBSTITUTE(VLOOKUP($A32&amp;"*",各都道府県の状況!$A:$I,E$3,FALSE), "※5", ""))), "")</f>
        <v>618802</v>
      </c>
      <c r="F32" s="40">
        <f>IFERROR(INT(TRIM(SUBSTITUTE(VLOOKUP($A32&amp;"*",各都道府県の状況!$A:$I,F$3,FALSE), "※5", ""))), "")</f>
        <v>49229</v>
      </c>
      <c r="G32" s="40">
        <f>IFERROR(INT(TRIM(SUBSTITUTE(VLOOKUP($A32&amp;"*",各都道府県の状況!$A:$I,G$3,FALSE), "※5", ""))), "")</f>
        <v>1330</v>
      </c>
      <c r="H32" s="40">
        <f>IFERROR(INT(TRIM(SUBSTITUTE(VLOOKUP($A32&amp;"*",各都道府県の状況!$A:$I,H$3,FALSE), "※5", ""))), "")</f>
        <v>6702</v>
      </c>
      <c r="I32" s="40">
        <f>IFERROR(INT(TRIM(SUBSTITUTE(VLOOKUP($A32&amp;"*",各都道府県の状況!$A:$I,I$3,FALSE), "※5", ""))), "")</f>
        <v>61</v>
      </c>
    </row>
    <row r="33" spans="1:9" x14ac:dyDescent="0.55000000000000004">
      <c r="A33" s="12" t="s">
        <v>209</v>
      </c>
      <c r="B33" s="13">
        <f t="shared" si="0"/>
        <v>44431</v>
      </c>
      <c r="C33" s="30" t="s">
        <v>38</v>
      </c>
      <c r="D33" s="40">
        <f>IFERROR(INT(TRIM(SUBSTITUTE(VLOOKUP($A33&amp;"*",各都道府県の状況!$A:$I,D$3,FALSE), "※5", ""))), "")</f>
        <v>11777</v>
      </c>
      <c r="E33" s="40">
        <f>IFERROR(INT(TRIM(SUBSTITUTE(VLOOKUP($A33&amp;"*",各都道府県の状況!$A:$I,E$3,FALSE), "※5", ""))), "")</f>
        <v>207645</v>
      </c>
      <c r="F33" s="40">
        <f>IFERROR(INT(TRIM(SUBSTITUTE(VLOOKUP($A33&amp;"*",各都道府県の状況!$A:$I,F$3,FALSE), "※5", ""))), "")</f>
        <v>10144</v>
      </c>
      <c r="G33" s="40">
        <f>IFERROR(INT(TRIM(SUBSTITUTE(VLOOKUP($A33&amp;"*",各都道府県の状況!$A:$I,G$3,FALSE), "※5", ""))), "")</f>
        <v>135</v>
      </c>
      <c r="H33" s="40">
        <f>IFERROR(INT(TRIM(SUBSTITUTE(VLOOKUP($A33&amp;"*",各都道府県の状況!$A:$I,H$3,FALSE), "※5", ""))), "")</f>
        <v>1498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44431</v>
      </c>
      <c r="C34" s="30" t="s">
        <v>39</v>
      </c>
      <c r="D34" s="40">
        <f>IFERROR(INT(TRIM(SUBSTITUTE(VLOOKUP($A34&amp;"*",各都道府県の状況!$A:$I,D$3,FALSE), "※5", ""))), "")</f>
        <v>4043</v>
      </c>
      <c r="E34" s="40">
        <f>IFERROR(INT(TRIM(SUBSTITUTE(VLOOKUP($A34&amp;"*",各都道府県の状況!$A:$I,E$3,FALSE), "※5", ""))), "")</f>
        <v>52454</v>
      </c>
      <c r="F34" s="40">
        <f>IFERROR(INT(TRIM(SUBSTITUTE(VLOOKUP($A34&amp;"*",各都道府県の状況!$A:$I,F$3,FALSE), "※5", ""))), "")</f>
        <v>3399</v>
      </c>
      <c r="G34" s="40">
        <f>IFERROR(INT(TRIM(SUBSTITUTE(VLOOKUP($A34&amp;"*",各都道府県の状況!$A:$I,G$3,FALSE), "※5", ""))), "")</f>
        <v>51</v>
      </c>
      <c r="H34" s="40">
        <f>IFERROR(INT(TRIM(SUBSTITUTE(VLOOKUP($A34&amp;"*",各都道府県の状況!$A:$I,H$3,FALSE), "※5", ""))), "")</f>
        <v>503</v>
      </c>
      <c r="I34" s="40">
        <f>IFERROR(INT(TRIM(SUBSTITUTE(VLOOKUP($A34&amp;"*",各都道府県の状況!$A:$I,I$3,FALSE), "※5", ""))), "")</f>
        <v>20</v>
      </c>
    </row>
    <row r="35" spans="1:9" x14ac:dyDescent="0.55000000000000004">
      <c r="A35" s="12" t="s">
        <v>211</v>
      </c>
      <c r="B35" s="13">
        <f t="shared" si="0"/>
        <v>44431</v>
      </c>
      <c r="C35" s="30" t="s">
        <v>40</v>
      </c>
      <c r="D35" s="40">
        <f>IFERROR(INT(TRIM(SUBSTITUTE(VLOOKUP($A35&amp;"*",各都道府県の状況!$A:$I,D$3,FALSE), "※5", ""))), "")</f>
        <v>1259</v>
      </c>
      <c r="E35" s="40">
        <f>IFERROR(INT(TRIM(SUBSTITUTE(VLOOKUP($A35&amp;"*",各都道府県の状況!$A:$I,E$3,FALSE), "※5", ""))), "")</f>
        <v>114743</v>
      </c>
      <c r="F35" s="40">
        <f>IFERROR(INT(TRIM(SUBSTITUTE(VLOOKUP($A35&amp;"*",各都道府県の状況!$A:$I,F$3,FALSE), "※5", ""))), "")</f>
        <v>988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252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44431</v>
      </c>
      <c r="C36" s="30" t="s">
        <v>41</v>
      </c>
      <c r="D36" s="40">
        <f>IFERROR(INT(TRIM(SUBSTITUTE(VLOOKUP($A36&amp;"*",各都道府県の状況!$A:$I,D$3,FALSE), "※5", ""))), "")</f>
        <v>1091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896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193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44431</v>
      </c>
      <c r="C37" s="30" t="s">
        <v>42</v>
      </c>
      <c r="D37" s="40">
        <f>IFERROR(INT(TRIM(SUBSTITUTE(VLOOKUP($A37&amp;"*",各都道府県の状況!$A:$I,D$3,FALSE), "※5", ""))), "")</f>
        <v>11779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44431</v>
      </c>
      <c r="C38" s="30" t="s">
        <v>43</v>
      </c>
      <c r="D38" s="40">
        <f>IFERROR(INT(TRIM(SUBSTITUTE(VLOOKUP($A38&amp;"*",各都道府県の状況!$A:$I,D$3,FALSE), "※5", ""))), "")</f>
        <v>15901</v>
      </c>
      <c r="E38" s="40">
        <f>IFERROR(INT(TRIM(SUBSTITUTE(VLOOKUP($A38&amp;"*",各都道府県の状況!$A:$I,E$3,FALSE), "※5", ""))), "")</f>
        <v>662019</v>
      </c>
      <c r="F38" s="40">
        <f>IFERROR(INT(TRIM(SUBSTITUTE(VLOOKUP($A38&amp;"*",各都道府県の状況!$A:$I,F$3,FALSE), "※5", ""))), "")</f>
        <v>13299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1633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44431</v>
      </c>
      <c r="C39" s="30" t="s">
        <v>44</v>
      </c>
      <c r="D39" s="40">
        <f>IFERROR(INT(TRIM(SUBSTITUTE(VLOOKUP($A39&amp;"*",各都道府県の状況!$A:$I,D$3,FALSE), "※5", ""))), "")</f>
        <v>4414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3566</v>
      </c>
      <c r="G39" s="40">
        <f>IFERROR(INT(TRIM(SUBSTITUTE(VLOOKUP($A39&amp;"*",各都道府県の状況!$A:$I,G$3,FALSE), "※5", ""))), "")</f>
        <v>83</v>
      </c>
      <c r="H39" s="40">
        <f>IFERROR(INT(TRIM(SUBSTITUTE(VLOOKUP($A39&amp;"*",各都道府県の状況!$A:$I,H$3,FALSE), "※5", ""))), "")</f>
        <v>765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44431</v>
      </c>
      <c r="C40" s="30" t="s">
        <v>45</v>
      </c>
      <c r="D40" s="40">
        <f>IFERROR(INT(TRIM(SUBSTITUTE(VLOOKUP($A40&amp;"*",各都道府県の状況!$A:$I,D$3,FALSE), "※5", ""))), "")</f>
        <v>2270</v>
      </c>
      <c r="E40" s="40">
        <f>IFERROR(INT(TRIM(SUBSTITUTE(VLOOKUP($A40&amp;"*",各都道府県の状況!$A:$I,E$3,FALSE), "※5", ""))), "")</f>
        <v>81502</v>
      </c>
      <c r="F40" s="40">
        <f>IFERROR(INT(TRIM(SUBSTITUTE(VLOOKUP($A40&amp;"*",各都道府県の状況!$A:$I,F$3,FALSE), "※5", ""))), "")</f>
        <v>1850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357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44431</v>
      </c>
      <c r="C41" s="30" t="s">
        <v>46</v>
      </c>
      <c r="D41" s="40">
        <f>IFERROR(INT(TRIM(SUBSTITUTE(VLOOKUP($A41&amp;"*",各都道府県の状況!$A:$I,D$3,FALSE), "※5", ""))), "")</f>
        <v>3645</v>
      </c>
      <c r="E41" s="40">
        <f>IFERROR(INT(TRIM(SUBSTITUTE(VLOOKUP($A41&amp;"*",各都道府県の状況!$A:$I,E$3,FALSE), "※5", ""))), "")</f>
        <v>107346</v>
      </c>
      <c r="F41" s="40">
        <f>IFERROR(INT(TRIM(SUBSTITUTE(VLOOKUP($A41&amp;"*",各都道府県の状況!$A:$I,F$3,FALSE), "※5", ""))), "")</f>
        <v>2799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813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44431</v>
      </c>
      <c r="C42" s="30" t="s">
        <v>47</v>
      </c>
      <c r="D42" s="40">
        <f>IFERROR(INT(TRIM(SUBSTITUTE(VLOOKUP($A42&amp;"*",各都道府県の状況!$A:$I,D$3,FALSE), "※5", ""))), "")</f>
        <v>4201</v>
      </c>
      <c r="E42" s="40">
        <f>IFERROR(INT(TRIM(SUBSTITUTE(VLOOKUP($A42&amp;"*",各都道府県の状況!$A:$I,E$3,FALSE), "※5", ""))), "")</f>
        <v>120824</v>
      </c>
      <c r="F42" s="40">
        <f>IFERROR(INT(TRIM(SUBSTITUTE(VLOOKUP($A42&amp;"*",各都道府県の状況!$A:$I,F$3,FALSE), "※5", ""))), "")</f>
        <v>3399</v>
      </c>
      <c r="G42" s="40">
        <f>IFERROR(INT(TRIM(SUBSTITUTE(VLOOKUP($A42&amp;"*",各都道府県の状況!$A:$I,G$3,FALSE), "※5", ""))), "")</f>
        <v>78</v>
      </c>
      <c r="H42" s="40">
        <f>IFERROR(INT(TRIM(SUBSTITUTE(VLOOKUP($A42&amp;"*",各都道府県の状況!$A:$I,H$3,FALSE), "※5", ""))), "")</f>
        <v>724</v>
      </c>
      <c r="I42" s="40">
        <f>IFERROR(INT(TRIM(SUBSTITUTE(VLOOKUP($A42&amp;"*",各都道府県の状況!$A:$I,I$3,FALSE), "※5", ""))), "")</f>
        <v>7</v>
      </c>
    </row>
    <row r="43" spans="1:9" x14ac:dyDescent="0.55000000000000004">
      <c r="A43" s="12" t="s">
        <v>219</v>
      </c>
      <c r="B43" s="13">
        <f t="shared" si="0"/>
        <v>44431</v>
      </c>
      <c r="C43" s="30" t="s">
        <v>48</v>
      </c>
      <c r="D43" s="40">
        <f>IFERROR(INT(TRIM(SUBSTITUTE(VLOOKUP($A43&amp;"*",各都道府県の状況!$A:$I,D$3,FALSE), "※5", ""))), "")</f>
        <v>2807</v>
      </c>
      <c r="E43" s="40">
        <f>IFERROR(INT(TRIM(SUBSTITUTE(VLOOKUP($A43&amp;"*",各都道府県の状況!$A:$I,E$3,FALSE), "※5", ""))), "")</f>
        <v>74118</v>
      </c>
      <c r="F43" s="40">
        <f>IFERROR(INT(TRIM(SUBSTITUTE(VLOOKUP($A43&amp;"*",各都道府県の状況!$A:$I,F$3,FALSE), "※5", ""))), "")</f>
        <v>2270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506</v>
      </c>
      <c r="I43" s="40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44431</v>
      </c>
      <c r="C44" s="30" t="s">
        <v>49</v>
      </c>
      <c r="D44" s="40">
        <f>IFERROR(INT(TRIM(SUBSTITUTE(VLOOKUP($A44&amp;"*",各都道府県の状況!$A:$I,D$3,FALSE), "※5", ""))), "")</f>
        <v>57888</v>
      </c>
      <c r="E44" s="40">
        <f>IFERROR(INT(TRIM(SUBSTITUTE(VLOOKUP($A44&amp;"*",各都道府県の状況!$A:$I,E$3,FALSE), "※5", ""))), "")</f>
        <v>1044580</v>
      </c>
      <c r="F44" s="40">
        <f>IFERROR(INT(TRIM(SUBSTITUTE(VLOOKUP($A44&amp;"*",各都道府県の状況!$A:$I,F$3,FALSE), "※5", ""))), "")</f>
        <v>46176</v>
      </c>
      <c r="G44" s="40">
        <f>IFERROR(INT(TRIM(SUBSTITUTE(VLOOKUP($A44&amp;"*",各都道府県の状況!$A:$I,G$3,FALSE), "※5", ""))), "")</f>
        <v>557</v>
      </c>
      <c r="H44" s="40">
        <f>IFERROR(INT(TRIM(SUBSTITUTE(VLOOKUP($A44&amp;"*",各都道府県の状況!$A:$I,H$3,FALSE), "※5", ""))), "")</f>
        <v>10260</v>
      </c>
      <c r="I44" s="40">
        <f>IFERROR(INT(TRIM(SUBSTITUTE(VLOOKUP($A44&amp;"*",各都道府県の状況!$A:$I,I$3,FALSE), "※5", ""))), "")</f>
        <v>31</v>
      </c>
    </row>
    <row r="45" spans="1:9" x14ac:dyDescent="0.55000000000000004">
      <c r="A45" s="12" t="s">
        <v>221</v>
      </c>
      <c r="B45" s="13">
        <f t="shared" si="0"/>
        <v>44431</v>
      </c>
      <c r="C45" s="30" t="s">
        <v>50</v>
      </c>
      <c r="D45" s="40">
        <f>IFERROR(INT(TRIM(SUBSTITUTE(VLOOKUP($A45&amp;"*",各都道府県の状況!$A:$I,D$3,FALSE), "※5", ""))), "")</f>
        <v>4461</v>
      </c>
      <c r="E45" s="40">
        <f>IFERROR(INT(TRIM(SUBSTITUTE(VLOOKUP($A45&amp;"*",各都道府県の状況!$A:$I,E$3,FALSE), "※5", ""))), "")</f>
        <v>78294</v>
      </c>
      <c r="F45" s="40">
        <f>IFERROR(INT(TRIM(SUBSTITUTE(VLOOKUP($A45&amp;"*",各都道府県の状況!$A:$I,F$3,FALSE), "※5", ""))), "")</f>
        <v>3178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927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44431</v>
      </c>
      <c r="C46" s="30" t="s">
        <v>51</v>
      </c>
      <c r="D46" s="40">
        <f>IFERROR(INT(TRIM(SUBSTITUTE(VLOOKUP($A46&amp;"*",各都道府県の状況!$A:$I,D$3,FALSE), "※5", ""))), "")</f>
        <v>4784</v>
      </c>
      <c r="E46" s="40">
        <f>IFERROR(INT(TRIM(SUBSTITUTE(VLOOKUP($A46&amp;"*",各都道府県の状況!$A:$I,E$3,FALSE), "※5", ""))), "")</f>
        <v>151766</v>
      </c>
      <c r="F46" s="40">
        <f>IFERROR(INT(TRIM(SUBSTITUTE(VLOOKUP($A46&amp;"*",各都道府県の状況!$A:$I,F$3,FALSE), "※5", ""))), "")</f>
        <v>3901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818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44431</v>
      </c>
      <c r="C47" s="30" t="s">
        <v>52</v>
      </c>
      <c r="D47" s="40">
        <f>IFERROR(INT(TRIM(SUBSTITUTE(VLOOKUP($A47&amp;"*",各都道府県の状況!$A:$I,D$3,FALSE), "※5", ""))), "")</f>
        <v>10779</v>
      </c>
      <c r="E47" s="40">
        <f>IFERROR(INT(TRIM(SUBSTITUTE(VLOOKUP($A47&amp;"*",各都道府県の状況!$A:$I,E$3,FALSE), "※5", ""))), "")</f>
        <v>100142</v>
      </c>
      <c r="F47" s="40">
        <f>IFERROR(INT(TRIM(SUBSTITUTE(VLOOKUP($A47&amp;"*",各都道府県の状況!$A:$I,F$3,FALSE), "※5", ""))), "")</f>
        <v>8531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2125</v>
      </c>
      <c r="I47" s="40">
        <f>IFERROR(INT(TRIM(SUBSTITUTE(VLOOKUP($A47&amp;"*",各都道府県の状況!$A:$I,I$3,FALSE), "※5", ""))), "")</f>
        <v>12</v>
      </c>
    </row>
    <row r="48" spans="1:9" x14ac:dyDescent="0.55000000000000004">
      <c r="A48" s="12" t="s">
        <v>224</v>
      </c>
      <c r="B48" s="13">
        <f t="shared" si="0"/>
        <v>44431</v>
      </c>
      <c r="C48" s="30" t="s">
        <v>53</v>
      </c>
      <c r="D48" s="40">
        <f>IFERROR(INT(TRIM(SUBSTITUTE(VLOOKUP($A48&amp;"*",各都道府県の状況!$A:$I,D$3,FALSE), "※5", ""))), "")</f>
        <v>5809</v>
      </c>
      <c r="E48" s="40">
        <f>IFERROR(INT(TRIM(SUBSTITUTE(VLOOKUP($A48&amp;"*",各都道府県の状況!$A:$I,E$3,FALSE), "※5", ""))), "")</f>
        <v>211649</v>
      </c>
      <c r="F48" s="40">
        <f>IFERROR(INT(TRIM(SUBSTITUTE(VLOOKUP($A48&amp;"*",各都道府県の状況!$A:$I,F$3,FALSE), "※5", ""))), "")</f>
        <v>4283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1461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44431</v>
      </c>
      <c r="C49" s="30" t="s">
        <v>54</v>
      </c>
      <c r="D49" s="40">
        <f>IFERROR(INT(TRIM(SUBSTITUTE(VLOOKUP($A49&amp;"*",各都道府県の状況!$A:$I,D$3,FALSE), "※5", ""))), "")</f>
        <v>4636</v>
      </c>
      <c r="E49" s="40">
        <f>IFERROR(INT(TRIM(SUBSTITUTE(VLOOKUP($A49&amp;"*",各都道府県の状況!$A:$I,E$3,FALSE), "※5", ""))), "")</f>
        <v>56157</v>
      </c>
      <c r="F49" s="40">
        <f>IFERROR(INT(TRIM(SUBSTITUTE(VLOOKUP($A49&amp;"*",各都道府県の状況!$A:$I,F$3,FALSE), "※5", ""))), "")</f>
        <v>3635</v>
      </c>
      <c r="G49" s="40">
        <f>IFERROR(INT(TRIM(SUBSTITUTE(VLOOKUP($A49&amp;"*",各都道府県の状況!$A:$I,G$3,FALSE), "※5", ""))), "")</f>
        <v>29</v>
      </c>
      <c r="H49" s="40">
        <f>IFERROR(INT(TRIM(SUBSTITUTE(VLOOKUP($A49&amp;"*",各都道府県の状況!$A:$I,H$3,FALSE), "※5", ""))), "")</f>
        <v>958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44431</v>
      </c>
      <c r="C50" s="30" t="s">
        <v>55</v>
      </c>
      <c r="D50" s="40">
        <f>IFERROR(INT(TRIM(SUBSTITUTE(VLOOKUP($A50&amp;"*",各都道府県の状況!$A:$I,D$3,FALSE), "※5", ""))), "")</f>
        <v>6922</v>
      </c>
      <c r="E50" s="40">
        <f>IFERROR(INT(TRIM(SUBSTITUTE(VLOOKUP($A50&amp;"*",各都道府県の状況!$A:$I,E$3,FALSE), "※5", ""))), "")</f>
        <v>139687</v>
      </c>
      <c r="F50" s="40">
        <f>IFERROR(INT(TRIM(SUBSTITUTE(VLOOKUP($A50&amp;"*",各都道府県の状況!$A:$I,F$3,FALSE), "※5", ""))), "")</f>
        <v>4857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1918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44431</v>
      </c>
      <c r="C51" s="30" t="s">
        <v>56</v>
      </c>
      <c r="D51" s="40">
        <f>IFERROR(INT(TRIM(SUBSTITUTE(VLOOKUP($A51&amp;"*",各都道府県の状況!$A:$I,D$3,FALSE), "※5", ""))), "")</f>
        <v>37748</v>
      </c>
      <c r="E51" s="40">
        <f>IFERROR(INT(TRIM(SUBSTITUTE(VLOOKUP($A51&amp;"*",各都道府県の状況!$A:$I,E$3,FALSE), "※5", ""))), "")</f>
        <v>323799</v>
      </c>
      <c r="F51" s="40">
        <f>IFERROR(INT(TRIM(SUBSTITUTE(VLOOKUP($A51&amp;"*",各都道府県の状況!$A:$I,F$3,FALSE), "※5", ""))), "")</f>
        <v>31065</v>
      </c>
      <c r="G51" s="40">
        <f>IFERROR(INT(TRIM(SUBSTITUTE(VLOOKUP($A51&amp;"*",各都道府県の状況!$A:$I,G$3,FALSE), "※5", ""))), "")</f>
        <v>249</v>
      </c>
      <c r="H51" s="40">
        <f>IFERROR(INT(TRIM(SUBSTITUTE(VLOOKUP($A51&amp;"*",各都道府県の状況!$A:$I,H$3,FALSE), "※5", ""))), "")</f>
        <v>6244</v>
      </c>
      <c r="I51" s="40">
        <f>IFERROR(INT(TRIM(SUBSTITUTE(VLOOKUP($A51&amp;"*",各都道府県の状況!$A:$I,I$3,FALSE), "※5", ""))), "")</f>
        <v>120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7" t="s">
        <v>353</v>
      </c>
      <c r="D4" s="138" t="s">
        <v>354</v>
      </c>
      <c r="E4" s="139" t="s">
        <v>355</v>
      </c>
      <c r="F4" s="140"/>
      <c r="G4" s="123" t="s">
        <v>356</v>
      </c>
      <c r="H4" s="123" t="s">
        <v>357</v>
      </c>
      <c r="I4" s="19"/>
    </row>
    <row r="5" spans="1:9" ht="13.25" customHeight="1" x14ac:dyDescent="0.55000000000000004">
      <c r="B5" s="122"/>
      <c r="C5" s="141"/>
      <c r="D5" s="142"/>
      <c r="E5" s="143" t="s">
        <v>358</v>
      </c>
      <c r="F5" s="144" t="s">
        <v>359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5">
        <v>53540</v>
      </c>
      <c r="D6" s="145">
        <v>950073</v>
      </c>
      <c r="E6" s="145">
        <v>4899</v>
      </c>
      <c r="F6" s="146">
        <v>14</v>
      </c>
      <c r="G6" s="145">
        <v>47143</v>
      </c>
      <c r="H6" s="145">
        <v>1436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5">
        <v>3627</v>
      </c>
      <c r="D7" s="145">
        <v>64916</v>
      </c>
      <c r="E7" s="146">
        <v>582</v>
      </c>
      <c r="F7" s="146">
        <v>1</v>
      </c>
      <c r="G7" s="145">
        <v>3012</v>
      </c>
      <c r="H7" s="146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5">
        <v>2701</v>
      </c>
      <c r="D8" s="145">
        <v>103028</v>
      </c>
      <c r="E8" s="146">
        <v>354</v>
      </c>
      <c r="F8" s="146">
        <v>2</v>
      </c>
      <c r="G8" s="145">
        <v>2299</v>
      </c>
      <c r="H8" s="146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5">
        <v>13306</v>
      </c>
      <c r="D9" s="145">
        <v>194514</v>
      </c>
      <c r="E9" s="145">
        <v>2138</v>
      </c>
      <c r="F9" s="146">
        <v>23</v>
      </c>
      <c r="G9" s="145">
        <v>10983</v>
      </c>
      <c r="H9" s="146">
        <v>96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5">
        <v>1413</v>
      </c>
      <c r="D10" s="145">
        <v>20021</v>
      </c>
      <c r="E10" s="146">
        <v>238</v>
      </c>
      <c r="F10" s="146">
        <v>2</v>
      </c>
      <c r="G10" s="145">
        <v>1154</v>
      </c>
      <c r="H10" s="146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5">
        <v>2899</v>
      </c>
      <c r="D11" s="145">
        <v>81287</v>
      </c>
      <c r="E11" s="146">
        <v>460</v>
      </c>
      <c r="F11" s="146">
        <v>5</v>
      </c>
      <c r="G11" s="145">
        <v>2391</v>
      </c>
      <c r="H11" s="146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5">
        <v>8074</v>
      </c>
      <c r="D12" s="145">
        <v>350937</v>
      </c>
      <c r="E12" s="145">
        <v>1065</v>
      </c>
      <c r="F12" s="146">
        <v>18</v>
      </c>
      <c r="G12" s="145">
        <v>6844</v>
      </c>
      <c r="H12" s="146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5">
        <v>18620</v>
      </c>
      <c r="D13" s="145">
        <v>37322</v>
      </c>
      <c r="E13" s="145">
        <v>2501</v>
      </c>
      <c r="F13" s="146">
        <v>23</v>
      </c>
      <c r="G13" s="145">
        <v>15939</v>
      </c>
      <c r="H13" s="146">
        <v>180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5">
        <v>11856</v>
      </c>
      <c r="D14" s="145">
        <v>380576</v>
      </c>
      <c r="E14" s="145">
        <v>1941</v>
      </c>
      <c r="F14" s="146">
        <v>21</v>
      </c>
      <c r="G14" s="145">
        <v>9815</v>
      </c>
      <c r="H14" s="146">
        <v>100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5">
        <v>13045</v>
      </c>
      <c r="D15" s="145">
        <v>243835</v>
      </c>
      <c r="E15" s="145">
        <v>2401</v>
      </c>
      <c r="F15" s="146">
        <v>25</v>
      </c>
      <c r="G15" s="145">
        <v>10486</v>
      </c>
      <c r="H15" s="146">
        <v>158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5">
        <v>89722</v>
      </c>
      <c r="D16" s="145">
        <v>1240682</v>
      </c>
      <c r="E16" s="145">
        <v>25773</v>
      </c>
      <c r="F16" s="146">
        <v>156</v>
      </c>
      <c r="G16" s="145">
        <v>63080</v>
      </c>
      <c r="H16" s="146">
        <v>869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5">
        <v>74744</v>
      </c>
      <c r="D17" s="145">
        <v>892784</v>
      </c>
      <c r="E17" s="145">
        <v>13208</v>
      </c>
      <c r="F17" s="146">
        <v>95</v>
      </c>
      <c r="G17" s="145">
        <v>60745</v>
      </c>
      <c r="H17" s="146">
        <v>791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5">
        <v>314709</v>
      </c>
      <c r="D18" s="145">
        <v>3141241</v>
      </c>
      <c r="E18" s="145">
        <v>42665</v>
      </c>
      <c r="F18" s="146">
        <v>272</v>
      </c>
      <c r="G18" s="145">
        <v>269660</v>
      </c>
      <c r="H18" s="145">
        <v>2384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5">
        <v>130224</v>
      </c>
      <c r="D19" s="145">
        <v>1346470</v>
      </c>
      <c r="E19" s="145">
        <v>17545</v>
      </c>
      <c r="F19" s="146">
        <v>247</v>
      </c>
      <c r="G19" s="145">
        <v>111615</v>
      </c>
      <c r="H19" s="145">
        <v>1064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5">
        <v>5919</v>
      </c>
      <c r="D20" s="145">
        <v>225621</v>
      </c>
      <c r="E20" s="146">
        <v>915</v>
      </c>
      <c r="F20" s="146">
        <v>4</v>
      </c>
      <c r="G20" s="145">
        <v>4950</v>
      </c>
      <c r="H20" s="14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5">
        <v>3806</v>
      </c>
      <c r="D21" s="145">
        <v>94584</v>
      </c>
      <c r="E21" s="145">
        <v>1067</v>
      </c>
      <c r="F21" s="146">
        <v>7</v>
      </c>
      <c r="G21" s="145">
        <v>2700</v>
      </c>
      <c r="H21" s="146">
        <v>39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5">
        <v>6812</v>
      </c>
      <c r="D22" s="145">
        <v>157399</v>
      </c>
      <c r="E22" s="146">
        <v>758</v>
      </c>
      <c r="F22" s="146">
        <v>8</v>
      </c>
      <c r="G22" s="145">
        <v>5916</v>
      </c>
      <c r="H22" s="146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5">
        <v>2251</v>
      </c>
      <c r="D23" s="145">
        <v>92260</v>
      </c>
      <c r="E23" s="146">
        <v>260</v>
      </c>
      <c r="F23" s="146">
        <v>1</v>
      </c>
      <c r="G23" s="145">
        <v>1955</v>
      </c>
      <c r="H23" s="146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5">
        <v>3874</v>
      </c>
      <c r="D24" s="145">
        <v>86511</v>
      </c>
      <c r="E24" s="146">
        <v>709</v>
      </c>
      <c r="F24" s="146">
        <v>3</v>
      </c>
      <c r="G24" s="145">
        <v>3145</v>
      </c>
      <c r="H24" s="146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5">
        <v>7175</v>
      </c>
      <c r="D25" s="145">
        <v>255466</v>
      </c>
      <c r="E25" s="146">
        <v>867</v>
      </c>
      <c r="F25" s="146">
        <v>6</v>
      </c>
      <c r="G25" s="145">
        <v>6087</v>
      </c>
      <c r="H25" s="14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5">
        <v>13151</v>
      </c>
      <c r="D26" s="145">
        <v>327631</v>
      </c>
      <c r="E26" s="145">
        <v>2233</v>
      </c>
      <c r="F26" s="146">
        <v>4</v>
      </c>
      <c r="G26" s="145">
        <v>10746</v>
      </c>
      <c r="H26" s="146">
        <v>194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5">
        <v>17534</v>
      </c>
      <c r="D27" s="145">
        <v>505464</v>
      </c>
      <c r="E27" s="145">
        <v>4722</v>
      </c>
      <c r="F27" s="146">
        <v>27</v>
      </c>
      <c r="G27" s="145">
        <v>12650</v>
      </c>
      <c r="H27" s="146">
        <v>162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5">
        <v>68217</v>
      </c>
      <c r="D28" s="145">
        <v>1007810</v>
      </c>
      <c r="E28" s="145">
        <v>10611</v>
      </c>
      <c r="F28" s="146">
        <v>38</v>
      </c>
      <c r="G28" s="145">
        <v>56577</v>
      </c>
      <c r="H28" s="145">
        <v>1029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5">
        <v>9496</v>
      </c>
      <c r="D29" s="145">
        <v>170434</v>
      </c>
      <c r="E29" s="145">
        <v>2871</v>
      </c>
      <c r="F29" s="146">
        <v>11</v>
      </c>
      <c r="G29" s="145">
        <v>6702</v>
      </c>
      <c r="H29" s="146">
        <v>120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5">
        <v>9111</v>
      </c>
      <c r="D30" s="145">
        <v>192875</v>
      </c>
      <c r="E30" s="145">
        <v>2096</v>
      </c>
      <c r="F30" s="146">
        <v>8</v>
      </c>
      <c r="G30" s="145">
        <v>6920</v>
      </c>
      <c r="H30" s="146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5">
        <v>26156</v>
      </c>
      <c r="D31" s="145">
        <v>349462</v>
      </c>
      <c r="E31" s="145">
        <v>5575</v>
      </c>
      <c r="F31" s="146">
        <v>99</v>
      </c>
      <c r="G31" s="145">
        <v>19961</v>
      </c>
      <c r="H31" s="146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5">
        <v>148927</v>
      </c>
      <c r="D32" s="145">
        <v>2791288</v>
      </c>
      <c r="E32" s="145">
        <v>20967</v>
      </c>
      <c r="F32" s="146">
        <v>508</v>
      </c>
      <c r="G32" s="145">
        <v>123492</v>
      </c>
      <c r="H32" s="145">
        <v>2766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5">
        <v>57259</v>
      </c>
      <c r="D33" s="145">
        <v>618802</v>
      </c>
      <c r="E33" s="145">
        <v>6702</v>
      </c>
      <c r="F33" s="146">
        <v>61</v>
      </c>
      <c r="G33" s="145">
        <v>49229</v>
      </c>
      <c r="H33" s="145">
        <v>1330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5">
        <v>11777</v>
      </c>
      <c r="D34" s="145">
        <v>207645</v>
      </c>
      <c r="E34" s="145">
        <v>1498</v>
      </c>
      <c r="F34" s="146">
        <v>11</v>
      </c>
      <c r="G34" s="145">
        <v>10144</v>
      </c>
      <c r="H34" s="146">
        <v>135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5">
        <v>4043</v>
      </c>
      <c r="D35" s="145">
        <v>52454</v>
      </c>
      <c r="E35" s="146">
        <v>503</v>
      </c>
      <c r="F35" s="146">
        <v>20</v>
      </c>
      <c r="G35" s="145">
        <v>3399</v>
      </c>
      <c r="H35" s="146">
        <v>51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5">
        <v>1259</v>
      </c>
      <c r="D36" s="145">
        <v>114743</v>
      </c>
      <c r="E36" s="146">
        <v>252</v>
      </c>
      <c r="F36" s="146">
        <v>3</v>
      </c>
      <c r="G36" s="146">
        <v>988</v>
      </c>
      <c r="H36" s="146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5">
        <v>1091</v>
      </c>
      <c r="D37" s="145">
        <v>40685</v>
      </c>
      <c r="E37" s="146">
        <v>193</v>
      </c>
      <c r="F37" s="146">
        <v>1</v>
      </c>
      <c r="G37" s="146">
        <v>896</v>
      </c>
      <c r="H37" s="14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5">
        <v>11779</v>
      </c>
      <c r="D38" s="145">
        <v>208397</v>
      </c>
      <c r="E38" s="145">
        <v>1485</v>
      </c>
      <c r="F38" s="146">
        <v>7</v>
      </c>
      <c r="G38" s="145">
        <v>8975</v>
      </c>
      <c r="H38" s="14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5">
        <v>15901</v>
      </c>
      <c r="D39" s="145">
        <v>662019</v>
      </c>
      <c r="E39" s="145">
        <v>1633</v>
      </c>
      <c r="F39" s="146">
        <v>12</v>
      </c>
      <c r="G39" s="145">
        <v>13299</v>
      </c>
      <c r="H39" s="146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5">
        <v>4414</v>
      </c>
      <c r="D40" s="145">
        <v>140551</v>
      </c>
      <c r="E40" s="146">
        <v>765</v>
      </c>
      <c r="F40" s="146">
        <v>2</v>
      </c>
      <c r="G40" s="145">
        <v>3566</v>
      </c>
      <c r="H40" s="146">
        <v>83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5">
        <v>2270</v>
      </c>
      <c r="D41" s="145">
        <v>81502</v>
      </c>
      <c r="E41" s="146">
        <v>357</v>
      </c>
      <c r="F41" s="146">
        <v>1</v>
      </c>
      <c r="G41" s="145">
        <v>1850</v>
      </c>
      <c r="H41" s="14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5">
        <v>3645</v>
      </c>
      <c r="D42" s="145">
        <v>107346</v>
      </c>
      <c r="E42" s="146">
        <v>813</v>
      </c>
      <c r="F42" s="146">
        <v>9</v>
      </c>
      <c r="G42" s="145">
        <v>2799</v>
      </c>
      <c r="H42" s="146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5">
        <v>4201</v>
      </c>
      <c r="D43" s="145">
        <v>120824</v>
      </c>
      <c r="E43" s="146">
        <v>724</v>
      </c>
      <c r="F43" s="146">
        <v>7</v>
      </c>
      <c r="G43" s="145">
        <v>3399</v>
      </c>
      <c r="H43" s="146">
        <v>78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5">
        <v>2807</v>
      </c>
      <c r="D44" s="145">
        <v>74118</v>
      </c>
      <c r="E44" s="146">
        <v>506</v>
      </c>
      <c r="F44" s="146">
        <v>1</v>
      </c>
      <c r="G44" s="145">
        <v>2270</v>
      </c>
      <c r="H44" s="146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5">
        <v>57888</v>
      </c>
      <c r="D45" s="145">
        <v>1044580</v>
      </c>
      <c r="E45" s="145">
        <v>10260</v>
      </c>
      <c r="F45" s="146">
        <v>31</v>
      </c>
      <c r="G45" s="145">
        <v>46176</v>
      </c>
      <c r="H45" s="146">
        <v>557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5">
        <v>4461</v>
      </c>
      <c r="D46" s="145">
        <v>78294</v>
      </c>
      <c r="E46" s="146">
        <v>927</v>
      </c>
      <c r="F46" s="146">
        <v>2</v>
      </c>
      <c r="G46" s="145">
        <v>3178</v>
      </c>
      <c r="H46" s="146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5">
        <v>4784</v>
      </c>
      <c r="D47" s="145">
        <v>151766</v>
      </c>
      <c r="E47" s="146">
        <v>818</v>
      </c>
      <c r="F47" s="146">
        <v>0</v>
      </c>
      <c r="G47" s="145">
        <v>3901</v>
      </c>
      <c r="H47" s="14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5">
        <v>10779</v>
      </c>
      <c r="D48" s="145">
        <v>100142</v>
      </c>
      <c r="E48" s="145">
        <v>2125</v>
      </c>
      <c r="F48" s="146">
        <v>12</v>
      </c>
      <c r="G48" s="145">
        <v>8531</v>
      </c>
      <c r="H48" s="146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5">
        <v>5809</v>
      </c>
      <c r="D49" s="145">
        <v>211649</v>
      </c>
      <c r="E49" s="145">
        <v>1461</v>
      </c>
      <c r="F49" s="146">
        <v>1</v>
      </c>
      <c r="G49" s="145">
        <v>4283</v>
      </c>
      <c r="H49" s="146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5">
        <v>4636</v>
      </c>
      <c r="D50" s="145">
        <v>56157</v>
      </c>
      <c r="E50" s="146">
        <v>958</v>
      </c>
      <c r="F50" s="146">
        <v>2</v>
      </c>
      <c r="G50" s="145">
        <v>3635</v>
      </c>
      <c r="H50" s="146">
        <v>29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5">
        <v>6922</v>
      </c>
      <c r="D51" s="145">
        <v>139687</v>
      </c>
      <c r="E51" s="145">
        <v>1918</v>
      </c>
      <c r="F51" s="146">
        <v>4</v>
      </c>
      <c r="G51" s="145">
        <v>4857</v>
      </c>
      <c r="H51" s="146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5">
        <v>37748</v>
      </c>
      <c r="D52" s="145">
        <v>323799</v>
      </c>
      <c r="E52" s="145">
        <v>6244</v>
      </c>
      <c r="F52" s="146">
        <v>120</v>
      </c>
      <c r="G52" s="145">
        <v>31065</v>
      </c>
      <c r="H52" s="146">
        <v>249</v>
      </c>
      <c r="I52" s="25"/>
    </row>
    <row r="53" spans="1:9" ht="12" customHeight="1" x14ac:dyDescent="0.55000000000000004">
      <c r="B53" s="22" t="s">
        <v>276</v>
      </c>
      <c r="C53" s="146">
        <v>149</v>
      </c>
      <c r="D53" s="147" t="s">
        <v>360</v>
      </c>
      <c r="E53" s="146">
        <v>0</v>
      </c>
      <c r="F53" s="147" t="s">
        <v>360</v>
      </c>
      <c r="G53" s="146">
        <v>149</v>
      </c>
      <c r="H53" s="147" t="s">
        <v>360</v>
      </c>
      <c r="I53" s="25"/>
    </row>
    <row r="54" spans="1:9" ht="12" customHeight="1" x14ac:dyDescent="0.55000000000000004">
      <c r="B54" s="21" t="s">
        <v>164</v>
      </c>
      <c r="C54" s="145">
        <v>1314531</v>
      </c>
      <c r="D54" s="145">
        <v>19839651</v>
      </c>
      <c r="E54" s="145">
        <v>209563</v>
      </c>
      <c r="F54" s="145">
        <v>1935</v>
      </c>
      <c r="G54" s="145">
        <v>1083556</v>
      </c>
      <c r="H54" s="145">
        <v>15656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40" sqref="A6:C140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27" t="s">
        <v>292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7" x14ac:dyDescent="0.55000000000000004">
      <c r="A2" s="113" t="s">
        <v>315</v>
      </c>
      <c r="B2" s="113"/>
      <c r="C2" s="113"/>
      <c r="D2" s="128" t="s">
        <v>343</v>
      </c>
      <c r="E2" s="128"/>
      <c r="F2" s="128"/>
      <c r="G2" s="128"/>
      <c r="H2" s="128"/>
      <c r="I2" s="128"/>
      <c r="J2" s="128"/>
      <c r="K2" s="128"/>
      <c r="L2" s="128"/>
      <c r="M2" s="113" t="s">
        <v>347</v>
      </c>
      <c r="N2" s="113"/>
      <c r="O2" s="113"/>
      <c r="P2" s="113"/>
      <c r="Q2" s="113"/>
    </row>
    <row r="3" spans="1:17" x14ac:dyDescent="0.55000000000000004">
      <c r="A3" s="88"/>
      <c r="D3" s="126" t="s">
        <v>346</v>
      </c>
      <c r="E3" s="126"/>
      <c r="F3" s="126"/>
      <c r="G3" s="126"/>
      <c r="H3" s="126"/>
      <c r="I3" s="126"/>
      <c r="J3" s="129" t="s">
        <v>345</v>
      </c>
      <c r="K3" s="129"/>
      <c r="L3" s="129"/>
      <c r="M3" s="129"/>
      <c r="N3" s="129" t="s">
        <v>341</v>
      </c>
      <c r="O3" s="129"/>
      <c r="P3" s="113" t="s">
        <v>344</v>
      </c>
      <c r="Q3" s="113"/>
    </row>
    <row r="4" spans="1:17" x14ac:dyDescent="0.55000000000000004">
      <c r="A4" s="113"/>
      <c r="B4" s="113"/>
      <c r="C4" s="113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25" t="s">
        <v>282</v>
      </c>
      <c r="G5" s="125"/>
      <c r="H5" s="125" t="s">
        <v>312</v>
      </c>
      <c r="I5" s="125"/>
      <c r="J5" s="125" t="s">
        <v>282</v>
      </c>
      <c r="K5" s="125"/>
      <c r="L5" s="125" t="s">
        <v>312</v>
      </c>
      <c r="M5" s="125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31749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4899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18117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4221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14963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5394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25861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9224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41342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11646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8495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8495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9392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9392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101431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36706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154835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56213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192875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66687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191777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63143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208730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60741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38862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38862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23838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23838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287662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65985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257942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85873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286915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92910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20059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20059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298830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71163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40051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40051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25639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25639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7468</v>
      </c>
      <c r="C28" s="50">
        <f t="shared" si="2"/>
        <v>854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7468</v>
      </c>
      <c r="K28" s="99">
        <f>IFERROR(VLOOKUP($D28, V一般接種!$A:$G, K$4, FALSE), 0)</f>
        <v>0</v>
      </c>
      <c r="L28" s="99">
        <f>IFERROR(VLOOKUP($D28, V一般接種!$A:$G, L$4, FALSE), 0)</f>
        <v>0</v>
      </c>
      <c r="M28" s="99">
        <f>IFERROR(VLOOKUP($D28, V一般接種!$A:$G, M$4, FALSE), 0)</f>
        <v>854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8454</v>
      </c>
      <c r="C29" s="50">
        <f t="shared" si="2"/>
        <v>752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8454</v>
      </c>
      <c r="K29" s="99">
        <f>IFERROR(VLOOKUP($D29, V一般接種!$A:$G, K$4, FALSE), 0)</f>
        <v>0</v>
      </c>
      <c r="L29" s="99">
        <f>IFERROR(VLOOKUP($D29, V一般接種!$A:$G, L$4, FALSE), 0)</f>
        <v>0</v>
      </c>
      <c r="M29" s="99">
        <f>IFERROR(VLOOKUP($D29, V一般接種!$A:$G, M$4, FALSE), 0)</f>
        <v>752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9732</v>
      </c>
      <c r="C30" s="50">
        <f t="shared" si="2"/>
        <v>919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9732</v>
      </c>
      <c r="K30" s="99">
        <f>IFERROR(VLOOKUP($D30, V一般接種!$A:$G, K$4, FALSE), 0)</f>
        <v>0</v>
      </c>
      <c r="L30" s="99">
        <f>IFERROR(VLOOKUP($D30, V一般接種!$A:$G, L$4, FALSE), 0)</f>
        <v>0</v>
      </c>
      <c r="M30" s="99">
        <f>IFERROR(VLOOKUP($D30, V一般接種!$A:$G, M$4, FALSE), 0)</f>
        <v>919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316225</v>
      </c>
      <c r="C31" s="50">
        <f t="shared" si="2"/>
        <v>71322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47247</v>
      </c>
      <c r="K31" s="99">
        <f>IFERROR(VLOOKUP($D31, V一般接種!$A:$G, K$4, FALSE), 0)</f>
        <v>0</v>
      </c>
      <c r="L31" s="99">
        <f>IFERROR(VLOOKUP($D31, V一般接種!$A:$G, L$4, FALSE), 0)</f>
        <v>0</v>
      </c>
      <c r="M31" s="99">
        <f>IFERROR(VLOOKUP($D31, V一般接種!$A:$G, M$4, FALSE), 0)</f>
        <v>8386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146253</v>
      </c>
      <c r="C32" s="50">
        <f t="shared" si="2"/>
        <v>54169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49088</v>
      </c>
      <c r="K32" s="99">
        <f>IFERROR(VLOOKUP($D32, V一般接種!$A:$G, K$4, FALSE), 0)</f>
        <v>0</v>
      </c>
      <c r="L32" s="99">
        <f>IFERROR(VLOOKUP($D32, V一般接種!$A:$G, L$4, FALSE), 0)</f>
        <v>0</v>
      </c>
      <c r="M32" s="99">
        <f>IFERROR(VLOOKUP($D32, V一般接種!$A:$G, M$4, FALSE), 0)</f>
        <v>10990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61801</v>
      </c>
      <c r="C33" s="50">
        <f t="shared" si="2"/>
        <v>7708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61801</v>
      </c>
      <c r="K33" s="99">
        <f>IFERROR(VLOOKUP($D33, V一般接種!$A:$G, K$4, FALSE), 0)</f>
        <v>0</v>
      </c>
      <c r="L33" s="99">
        <f>IFERROR(VLOOKUP($D33, V一般接種!$A:$G, L$4, FALSE), 0)</f>
        <v>0</v>
      </c>
      <c r="M33" s="99">
        <f>IFERROR(VLOOKUP($D33, V一般接種!$A:$G, M$4, FALSE), 0)</f>
        <v>7708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74192</v>
      </c>
      <c r="C34" s="50">
        <f t="shared" si="2"/>
        <v>8431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74192</v>
      </c>
      <c r="K34" s="99">
        <f>IFERROR(VLOOKUP($D34, V一般接種!$A:$G, K$4, FALSE), 0)</f>
        <v>0</v>
      </c>
      <c r="L34" s="99">
        <f>IFERROR(VLOOKUP($D34, V一般接種!$A:$G, L$4, FALSE), 0)</f>
        <v>0</v>
      </c>
      <c r="M34" s="99">
        <f>IFERROR(VLOOKUP($D34, V一般接種!$A:$G, M$4, FALSE), 0)</f>
        <v>8431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260639</v>
      </c>
      <c r="C35" s="50">
        <f t="shared" si="2"/>
        <v>98403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105384</v>
      </c>
      <c r="K35" s="99">
        <f>IFERROR(VLOOKUP($D35, V一般接種!$A:$G, K$4, FALSE), 0)</f>
        <v>0</v>
      </c>
      <c r="L35" s="99">
        <f>IFERROR(VLOOKUP($D35, V一般接種!$A:$G, L$4, FALSE), 0)</f>
        <v>0</v>
      </c>
      <c r="M35" s="99">
        <f>IFERROR(VLOOKUP($D35, V一般接種!$A:$G, M$4, FALSE), 0)</f>
        <v>30154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221451</v>
      </c>
      <c r="C36" s="50">
        <f t="shared" si="2"/>
        <v>124613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131164</v>
      </c>
      <c r="K36" s="99">
        <f>IFERROR(VLOOKUP($D36, V一般接種!$A:$G, K$4, FALSE), 0)</f>
        <v>0</v>
      </c>
      <c r="L36" s="99">
        <f>IFERROR(VLOOKUP($D36, V一般接種!$A:$G, L$4, FALSE), 0)</f>
        <v>0</v>
      </c>
      <c r="M36" s="99">
        <f>IFERROR(VLOOKUP($D36, V一般接種!$A:$G, M$4, FALSE), 0)</f>
        <v>46162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244698</v>
      </c>
      <c r="C37" s="50">
        <f t="shared" si="2"/>
        <v>153401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161739</v>
      </c>
      <c r="K37" s="99">
        <f>IFERROR(VLOOKUP($D37, V一般接種!$A:$G, K$4, FALSE), 0)</f>
        <v>0</v>
      </c>
      <c r="L37" s="99">
        <f>IFERROR(VLOOKUP($D37, V一般接種!$A:$G, L$4, FALSE), 0)</f>
        <v>0</v>
      </c>
      <c r="M37" s="99">
        <f>IFERROR(VLOOKUP($D37, V一般接種!$A:$G, M$4, FALSE), 0)</f>
        <v>54640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251040</v>
      </c>
      <c r="C38" s="50">
        <f t="shared" si="2"/>
        <v>178183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157611</v>
      </c>
      <c r="K38" s="99">
        <f>IFERROR(VLOOKUP($D38, V一般接種!$A:$G, K$4, FALSE), 0)</f>
        <v>0</v>
      </c>
      <c r="L38" s="99">
        <f>IFERROR(VLOOKUP($D38, V一般接種!$A:$G, L$4, FALSE), 0)</f>
        <v>0</v>
      </c>
      <c r="M38" s="99">
        <f>IFERROR(VLOOKUP($D38, V一般接種!$A:$G, M$4, FALSE), 0)</f>
        <v>52473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235942</v>
      </c>
      <c r="C39" s="50">
        <f t="shared" si="2"/>
        <v>192935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136449</v>
      </c>
      <c r="K39" s="99">
        <f>IFERROR(VLOOKUP($D39, V一般接種!$A:$G, K$4, FALSE), 0)</f>
        <v>0</v>
      </c>
      <c r="L39" s="99">
        <f>IFERROR(VLOOKUP($D39, V一般接種!$A:$G, L$4, FALSE), 0)</f>
        <v>0</v>
      </c>
      <c r="M39" s="99">
        <f>IFERROR(VLOOKUP($D39, V一般接種!$A:$G, M$4, FALSE), 0)</f>
        <v>49550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137524</v>
      </c>
      <c r="C40" s="50">
        <f t="shared" si="2"/>
        <v>34402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137524</v>
      </c>
      <c r="K40" s="99">
        <f>IFERROR(VLOOKUP($D40, V一般接種!$A:$G, K$4, FALSE), 0)</f>
        <v>0</v>
      </c>
      <c r="L40" s="99">
        <f>IFERROR(VLOOKUP($D40, V一般接種!$A:$G, L$4, FALSE), 0)</f>
        <v>0</v>
      </c>
      <c r="M40" s="99">
        <f>IFERROR(VLOOKUP($D40, V一般接種!$A:$G, M$4, FALSE), 0)</f>
        <v>34402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186457</v>
      </c>
      <c r="C41" s="50">
        <f t="shared" si="2"/>
        <v>21200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186457</v>
      </c>
      <c r="K41" s="99">
        <f>IFERROR(VLOOKUP($D41, V一般接種!$A:$G, K$4, FALSE), 0)</f>
        <v>0</v>
      </c>
      <c r="L41" s="99">
        <f>IFERROR(VLOOKUP($D41, V一般接種!$A:$G, L$4, FALSE), 0)</f>
        <v>0</v>
      </c>
      <c r="M41" s="99">
        <f>IFERROR(VLOOKUP($D41, V一般接種!$A:$G, M$4, FALSE), 0)</f>
        <v>21200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344140</v>
      </c>
      <c r="C42" s="50">
        <f t="shared" si="2"/>
        <v>269214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210297</v>
      </c>
      <c r="K42" s="99">
        <f>IFERROR(VLOOKUP($D42, V一般接種!$A:$G, K$4, FALSE), 0)</f>
        <v>0</v>
      </c>
      <c r="L42" s="99">
        <f>IFERROR(VLOOKUP($D42, V一般接種!$A:$G, L$4, FALSE), 0)</f>
        <v>0</v>
      </c>
      <c r="M42" s="99">
        <f>IFERROR(VLOOKUP($D42, V一般接種!$A:$G, M$4, FALSE), 0)</f>
        <v>53491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347600</v>
      </c>
      <c r="C43" s="50">
        <f t="shared" si="2"/>
        <v>224018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253023</v>
      </c>
      <c r="K43" s="99">
        <f>IFERROR(VLOOKUP($D43, V一般接種!$A:$G, K$4, FALSE), 0)</f>
        <v>0</v>
      </c>
      <c r="L43" s="99">
        <f>IFERROR(VLOOKUP($D43, V一般接種!$A:$G, L$4, FALSE), 0)</f>
        <v>0</v>
      </c>
      <c r="M43" s="99">
        <f>IFERROR(VLOOKUP($D43, V一般接種!$A:$G, M$4, FALSE), 0)</f>
        <v>68351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395305</v>
      </c>
      <c r="C44" s="50">
        <f t="shared" si="2"/>
        <v>251684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307142</v>
      </c>
      <c r="K44" s="99">
        <f>IFERROR(VLOOKUP($D44, V一般接種!$A:$G, K$4, FALSE), 0)</f>
        <v>0</v>
      </c>
      <c r="L44" s="99">
        <f>IFERROR(VLOOKUP($D44, V一般接種!$A:$G, L$4, FALSE), 0)</f>
        <v>0</v>
      </c>
      <c r="M44" s="99">
        <f>IFERROR(VLOOKUP($D44, V一般接種!$A:$G, M$4, FALSE), 0)</f>
        <v>71981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401789</v>
      </c>
      <c r="C45" s="50">
        <f t="shared" si="2"/>
        <v>135505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320367</v>
      </c>
      <c r="K45" s="99">
        <f>IFERROR(VLOOKUP($D45, V一般接種!$A:$G, K$4, FALSE), 0)</f>
        <v>0</v>
      </c>
      <c r="L45" s="99">
        <f>IFERROR(VLOOKUP($D45, V一般接種!$A:$G, L$4, FALSE), 0)</f>
        <v>0</v>
      </c>
      <c r="M45" s="99">
        <f>IFERROR(VLOOKUP($D45, V一般接種!$A:$G, M$4, FALSE), 0)</f>
        <v>26394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378947</v>
      </c>
      <c r="C46" s="50">
        <f t="shared" si="2"/>
        <v>209662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279029</v>
      </c>
      <c r="K46" s="99">
        <f>IFERROR(VLOOKUP($D46, V一般接種!$A:$G, K$4, FALSE), 0)</f>
        <v>0</v>
      </c>
      <c r="L46" s="99">
        <f>IFERROR(VLOOKUP($D46, V一般接種!$A:$G, L$4, FALSE), 0)</f>
        <v>0</v>
      </c>
      <c r="M46" s="99">
        <f>IFERROR(VLOOKUP($D46, V一般接種!$A:$G, M$4, FALSE), 0)</f>
        <v>60559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283876</v>
      </c>
      <c r="C47" s="50">
        <f t="shared" si="2"/>
        <v>42115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283876</v>
      </c>
      <c r="K47" s="99">
        <f>IFERROR(VLOOKUP($D47, V一般接種!$A:$G, K$4, FALSE), 0)</f>
        <v>0</v>
      </c>
      <c r="L47" s="99">
        <f>IFERROR(VLOOKUP($D47, V一般接種!$A:$G, L$4, FALSE), 0)</f>
        <v>0</v>
      </c>
      <c r="M47" s="99">
        <f>IFERROR(VLOOKUP($D47, V一般接種!$A:$G, M$4, FALSE), 0)</f>
        <v>42115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325011</v>
      </c>
      <c r="C48" s="50">
        <f t="shared" si="2"/>
        <v>25182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325011</v>
      </c>
      <c r="K48" s="99">
        <f>IFERROR(VLOOKUP($D48, V一般接種!$A:$G, K$4, FALSE), 0)</f>
        <v>0</v>
      </c>
      <c r="L48" s="99">
        <f>IFERROR(VLOOKUP($D48, V一般接種!$A:$G, L$4, FALSE), 0)</f>
        <v>0</v>
      </c>
      <c r="M48" s="99">
        <f>IFERROR(VLOOKUP($D48, V一般接種!$A:$G, M$4, FALSE), 0)</f>
        <v>25182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582853</v>
      </c>
      <c r="C49" s="50">
        <f t="shared" si="2"/>
        <v>204042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436263</v>
      </c>
      <c r="K49" s="99">
        <f>IFERROR(VLOOKUP($D49, V一般接種!$A:$G, K$4, FALSE), 0)</f>
        <v>9830</v>
      </c>
      <c r="L49" s="99">
        <f>IFERROR(VLOOKUP($D49, V一般接種!$A:$G, L$4, FALSE), 0)</f>
        <v>0</v>
      </c>
      <c r="M49" s="99">
        <f>IFERROR(VLOOKUP($D49, V一般接種!$A:$G, M$4, FALSE), 0)</f>
        <v>10213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602869</v>
      </c>
      <c r="C50" s="50">
        <f t="shared" si="2"/>
        <v>63029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505502</v>
      </c>
      <c r="K50" s="99">
        <f>IFERROR(VLOOKUP($D50, V一般接種!$A:$G, K$4, FALSE), 0)</f>
        <v>9777</v>
      </c>
      <c r="L50" s="99">
        <f>IFERROR(VLOOKUP($D50, V一般接種!$A:$G, L$4, FALSE), 0)</f>
        <v>0</v>
      </c>
      <c r="M50" s="99">
        <f>IFERROR(VLOOKUP($D50, V一般接種!$A:$G, M$4, FALSE), 0)</f>
        <v>10967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665261</v>
      </c>
      <c r="C51" s="50">
        <f t="shared" si="2"/>
        <v>61423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560369</v>
      </c>
      <c r="K51" s="99">
        <f>IFERROR(VLOOKUP($D51, V一般接種!$A:$G, K$4, FALSE), 0)</f>
        <v>11477</v>
      </c>
      <c r="L51" s="99">
        <f>IFERROR(VLOOKUP($D51, V一般接種!$A:$G, L$4, FALSE), 0)</f>
        <v>0</v>
      </c>
      <c r="M51" s="99">
        <f>IFERROR(VLOOKUP($D51, V一般接種!$A:$G, M$4, FALSE), 0)</f>
        <v>12249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635996</v>
      </c>
      <c r="C52" s="50">
        <f t="shared" si="2"/>
        <v>105653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539345</v>
      </c>
      <c r="K52" s="99">
        <f>IFERROR(VLOOKUP($D52, V一般接種!$A:$G, K$4, FALSE), 0)</f>
        <v>12394</v>
      </c>
      <c r="L52" s="99">
        <f>IFERROR(VLOOKUP($D52, V一般接種!$A:$G, L$4, FALSE), 0)</f>
        <v>0</v>
      </c>
      <c r="M52" s="99">
        <f>IFERROR(VLOOKUP($D52, V一般接種!$A:$G, M$4, FALSE), 0)</f>
        <v>44761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615587</v>
      </c>
      <c r="C53" s="50">
        <f t="shared" si="2"/>
        <v>122412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513540</v>
      </c>
      <c r="K53" s="99">
        <f>IFERROR(VLOOKUP($D53, V一般接種!$A:$G, K$4, FALSE), 0)</f>
        <v>14306</v>
      </c>
      <c r="L53" s="99">
        <f>IFERROR(VLOOKUP($D53, V一般接種!$A:$G, L$4, FALSE), 0)</f>
        <v>0</v>
      </c>
      <c r="M53" s="99">
        <f>IFERROR(VLOOKUP($D53, V一般接種!$A:$G, M$4, FALSE), 0)</f>
        <v>45637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472625</v>
      </c>
      <c r="C54" s="50">
        <f t="shared" si="2"/>
        <v>58696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457115</v>
      </c>
      <c r="K54" s="99">
        <f>IFERROR(VLOOKUP($D54, V一般接種!$A:$G, K$4, FALSE), 0)</f>
        <v>15510</v>
      </c>
      <c r="L54" s="99">
        <f>IFERROR(VLOOKUP($D54, V一般接種!$A:$G, L$4, FALSE), 0)</f>
        <v>0</v>
      </c>
      <c r="M54" s="99">
        <f>IFERROR(VLOOKUP($D54, V一般接種!$A:$G, M$4, FALSE), 0)</f>
        <v>58696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461069</v>
      </c>
      <c r="C55" s="50">
        <f t="shared" si="2"/>
        <v>65164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445179</v>
      </c>
      <c r="K55" s="99">
        <f>IFERROR(VLOOKUP($D55, V一般接種!$A:$G, K$4, FALSE), 0)</f>
        <v>15890</v>
      </c>
      <c r="L55" s="99">
        <f>IFERROR(VLOOKUP($D55, V一般接種!$A:$G, L$4, FALSE), 0)</f>
        <v>0</v>
      </c>
      <c r="M55" s="99">
        <f>IFERROR(VLOOKUP($D55, V一般接種!$A:$G, M$4, FALSE), 0)</f>
        <v>65164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664483</v>
      </c>
      <c r="C56" s="50">
        <f t="shared" si="2"/>
        <v>235927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514135</v>
      </c>
      <c r="K56" s="99">
        <f>IFERROR(VLOOKUP($D56, V一般接種!$A:$G, K$4, FALSE), 0)</f>
        <v>18343</v>
      </c>
      <c r="L56" s="99">
        <f>IFERROR(VLOOKUP($D56, V一般接種!$A:$G, L$4, FALSE), 0)</f>
        <v>0</v>
      </c>
      <c r="M56" s="99">
        <f>IFERROR(VLOOKUP($D56, V一般接種!$A:$G, M$4, FALSE), 0)</f>
        <v>94677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704972</v>
      </c>
      <c r="C57" s="50">
        <f t="shared" si="2"/>
        <v>203253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619417</v>
      </c>
      <c r="K57" s="99">
        <f>IFERROR(VLOOKUP($D57, V一般接種!$A:$G, K$4, FALSE), 0)</f>
        <v>19168</v>
      </c>
      <c r="L57" s="99">
        <f>IFERROR(VLOOKUP($D57, V一般接種!$A:$G, L$4, FALSE), 0)</f>
        <v>0</v>
      </c>
      <c r="M57" s="99">
        <f>IFERROR(VLOOKUP($D57, V一般接種!$A:$G, M$4, FALSE), 0)</f>
        <v>110583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730111</v>
      </c>
      <c r="C58" s="50">
        <f t="shared" si="2"/>
        <v>225361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639027</v>
      </c>
      <c r="K58" s="99">
        <f>IFERROR(VLOOKUP($D58, V一般接種!$A:$G, K$4, FALSE), 0)</f>
        <v>19628</v>
      </c>
      <c r="L58" s="99">
        <f>IFERROR(VLOOKUP($D58, V一般接種!$A:$G, L$4, FALSE), 0)</f>
        <v>0</v>
      </c>
      <c r="M58" s="99">
        <f>IFERROR(VLOOKUP($D58, V一般接種!$A:$G, M$4, FALSE), 0)</f>
        <v>137691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722044</v>
      </c>
      <c r="C59" s="50">
        <f t="shared" si="2"/>
        <v>218997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642299</v>
      </c>
      <c r="K59" s="99">
        <f>IFERROR(VLOOKUP($D59, V一般接種!$A:$G, K$4, FALSE), 0)</f>
        <v>19979</v>
      </c>
      <c r="L59" s="99">
        <f>IFERROR(VLOOKUP($D59, V一般接種!$A:$G, L$4, FALSE), 0)</f>
        <v>0</v>
      </c>
      <c r="M59" s="99">
        <f>IFERROR(VLOOKUP($D59, V一般接種!$A:$G, M$4, FALSE), 0)</f>
        <v>135606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709159</v>
      </c>
      <c r="C60" s="50">
        <f t="shared" si="2"/>
        <v>210877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625387</v>
      </c>
      <c r="K60" s="99">
        <f>IFERROR(VLOOKUP($D60, V一般接種!$A:$G, K$4, FALSE), 0)</f>
        <v>20209</v>
      </c>
      <c r="L60" s="99">
        <f>IFERROR(VLOOKUP($D60, V一般接種!$A:$G, L$4, FALSE), 0)</f>
        <v>0</v>
      </c>
      <c r="M60" s="99">
        <f>IFERROR(VLOOKUP($D60, V一般接種!$A:$G, M$4, FALSE), 0)</f>
        <v>115237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612062</v>
      </c>
      <c r="C61" s="50">
        <f t="shared" si="2"/>
        <v>124692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591698</v>
      </c>
      <c r="K61" s="99">
        <f>IFERROR(VLOOKUP($D61, V一般接種!$A:$G, K$4, FALSE), 0)</f>
        <v>20364</v>
      </c>
      <c r="L61" s="99">
        <f>IFERROR(VLOOKUP($D61, V一般接種!$A:$G, L$4, FALSE), 0)</f>
        <v>0</v>
      </c>
      <c r="M61" s="99">
        <f>IFERROR(VLOOKUP($D61, V一般接種!$A:$G, M$4, FALSE), 0)</f>
        <v>124692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560241</v>
      </c>
      <c r="C62" s="50">
        <f t="shared" si="2"/>
        <v>178188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537455</v>
      </c>
      <c r="K62" s="99">
        <f>IFERROR(VLOOKUP($D62, V一般接種!$A:$G, K$4, FALSE), 0)</f>
        <v>22786</v>
      </c>
      <c r="L62" s="99">
        <f>IFERROR(VLOOKUP($D62, V一般接種!$A:$G, L$4, FALSE), 0)</f>
        <v>0</v>
      </c>
      <c r="M62" s="99">
        <f>IFERROR(VLOOKUP($D62, V一般接種!$A:$G, M$4, FALSE), 0)</f>
        <v>178188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763245</v>
      </c>
      <c r="C63" s="50">
        <f t="shared" si="2"/>
        <v>318031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627637</v>
      </c>
      <c r="K63" s="99">
        <f>IFERROR(VLOOKUP($D63, V一般接種!$A:$G, K$4, FALSE), 0)</f>
        <v>29027</v>
      </c>
      <c r="L63" s="99">
        <f>IFERROR(VLOOKUP($D63, V一般接種!$A:$G, L$4, FALSE), 0)</f>
        <v>0</v>
      </c>
      <c r="M63" s="99">
        <f>IFERROR(VLOOKUP($D63, V一般接種!$A:$G, M$4, FALSE), 0)</f>
        <v>185275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784664</v>
      </c>
      <c r="C64" s="50">
        <f t="shared" si="2"/>
        <v>315230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682772</v>
      </c>
      <c r="K64" s="99">
        <f>IFERROR(VLOOKUP($D64, V一般接種!$A:$G, K$4, FALSE), 0)</f>
        <v>29213</v>
      </c>
      <c r="L64" s="99">
        <f>IFERROR(VLOOKUP($D64, V一般接種!$A:$G, L$4, FALSE), 0)</f>
        <v>0</v>
      </c>
      <c r="M64" s="99">
        <f>IFERROR(VLOOKUP($D64, V一般接種!$A:$G, M$4, FALSE), 0)</f>
        <v>225987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763817</v>
      </c>
      <c r="C65" s="50">
        <f t="shared" si="2"/>
        <v>377915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667712</v>
      </c>
      <c r="K65" s="99">
        <f>IFERROR(VLOOKUP($D65, V一般接種!$A:$G, K$4, FALSE), 0)</f>
        <v>27364</v>
      </c>
      <c r="L65" s="99">
        <f>IFERROR(VLOOKUP($D65, V一般接種!$A:$G, L$4, FALSE), 0)</f>
        <v>0</v>
      </c>
      <c r="M65" s="99">
        <f>IFERROR(VLOOKUP($D65, V一般接種!$A:$G, M$4, FALSE), 0)</f>
        <v>279272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735562</v>
      </c>
      <c r="C66" s="50">
        <f t="shared" si="2"/>
        <v>377339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652207</v>
      </c>
      <c r="K66" s="99">
        <f>IFERROR(VLOOKUP($D66, V一般接種!$A:$G, K$4, FALSE), 0)</f>
        <v>29386</v>
      </c>
      <c r="L66" s="99">
        <f>IFERROR(VLOOKUP($D66, V一般接種!$A:$G, L$4, FALSE), 0)</f>
        <v>0</v>
      </c>
      <c r="M66" s="99">
        <f>IFERROR(VLOOKUP($D66, V一般接種!$A:$G, M$4, FALSE), 0)</f>
        <v>294717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743166</v>
      </c>
      <c r="C67" s="50">
        <f t="shared" si="2"/>
        <v>351024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657109</v>
      </c>
      <c r="K67" s="99">
        <f>IFERROR(VLOOKUP($D67, V一般接種!$A:$G, K$4, FALSE), 0)</f>
        <v>29554</v>
      </c>
      <c r="L67" s="99">
        <f>IFERROR(VLOOKUP($D67, V一般接種!$A:$G, L$4, FALSE), 0)</f>
        <v>0</v>
      </c>
      <c r="M67" s="99">
        <f>IFERROR(VLOOKUP($D67, V一般接種!$A:$G, M$4, FALSE), 0)</f>
        <v>259544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651068</v>
      </c>
      <c r="C68" s="50">
        <f t="shared" si="2"/>
        <v>270568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617754</v>
      </c>
      <c r="K68" s="99">
        <f>IFERROR(VLOOKUP($D68, V一般接種!$A:$G, K$4, FALSE), 0)</f>
        <v>33314</v>
      </c>
      <c r="L68" s="99">
        <f>IFERROR(VLOOKUP($D68, V一般接種!$A:$G, L$4, FALSE), 0)</f>
        <v>0</v>
      </c>
      <c r="M68" s="99">
        <f>IFERROR(VLOOKUP($D68, V一般接種!$A:$G, M$4, FALSE), 0)</f>
        <v>270568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593946</v>
      </c>
      <c r="C69" s="50">
        <f t="shared" si="2"/>
        <v>314576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559744</v>
      </c>
      <c r="K69" s="99">
        <f>IFERROR(VLOOKUP($D69, V一般接種!$A:$G, K$4, FALSE), 0)</f>
        <v>34202</v>
      </c>
      <c r="L69" s="99">
        <f>IFERROR(VLOOKUP($D69, V一般接種!$A:$G, L$4, FALSE), 0)</f>
        <v>0</v>
      </c>
      <c r="M69" s="99">
        <f>IFERROR(VLOOKUP($D69, V一般接種!$A:$G, M$4, FALSE), 0)</f>
        <v>314576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684038</v>
      </c>
      <c r="C70" s="50">
        <f t="shared" si="2"/>
        <v>531201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561999</v>
      </c>
      <c r="K70" s="99">
        <f>IFERROR(VLOOKUP($D70, V一般接種!$A:$G, K$4, FALSE), 0)</f>
        <v>30610</v>
      </c>
      <c r="L70" s="99">
        <f>IFERROR(VLOOKUP($D70, V一般接種!$A:$G, L$4, FALSE), 0)</f>
        <v>0</v>
      </c>
      <c r="M70" s="99">
        <f>IFERROR(VLOOKUP($D70, V一般接種!$A:$G, M$4, FALSE), 0)</f>
        <v>407665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682120</v>
      </c>
      <c r="C71" s="50">
        <f t="shared" si="2"/>
        <v>544035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608513</v>
      </c>
      <c r="K71" s="99">
        <f>IFERROR(VLOOKUP($D71, V一般接種!$A:$G, K$4, FALSE), 0)</f>
        <v>30192</v>
      </c>
      <c r="L71" s="99">
        <f>IFERROR(VLOOKUP($D71, V一般接種!$A:$G, L$4, FALSE), 0)</f>
        <v>0</v>
      </c>
      <c r="M71" s="99">
        <f>IFERROR(VLOOKUP($D71, V一般接種!$A:$G, M$4, FALSE), 0)</f>
        <v>472087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665053</v>
      </c>
      <c r="C72" s="50">
        <f t="shared" ref="C72:C135" si="5">IF($D72="", "", H72+I72+L72+M72+O72-Q72)</f>
        <v>595317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587490</v>
      </c>
      <c r="K72" s="99">
        <f>IFERROR(VLOOKUP($D72, V一般接種!$A:$G, K$4, FALSE), 0)</f>
        <v>30869</v>
      </c>
      <c r="L72" s="99">
        <f>IFERROR(VLOOKUP($D72, V一般接種!$A:$G, L$4, FALSE), 0)</f>
        <v>0</v>
      </c>
      <c r="M72" s="99">
        <f>IFERROR(VLOOKUP($D72, V一般接種!$A:$G, M$4, FALSE), 0)</f>
        <v>523276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677007</v>
      </c>
      <c r="C73" s="50">
        <f t="shared" si="5"/>
        <v>588831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593422</v>
      </c>
      <c r="K73" s="99">
        <f>IFERROR(VLOOKUP($D73, V一般接種!$A:$G, K$4, FALSE), 0)</f>
        <v>32048</v>
      </c>
      <c r="L73" s="99">
        <f>IFERROR(VLOOKUP($D73, V一般接種!$A:$G, L$4, FALSE), 0)</f>
        <v>0</v>
      </c>
      <c r="M73" s="99">
        <f>IFERROR(VLOOKUP($D73, V一般接種!$A:$G, M$4, FALSE), 0)</f>
        <v>511038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657790</v>
      </c>
      <c r="C74" s="50">
        <f t="shared" si="5"/>
        <v>561571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575844</v>
      </c>
      <c r="K74" s="99">
        <f>IFERROR(VLOOKUP($D74, V一般接種!$A:$G, K$4, FALSE), 0)</f>
        <v>29689</v>
      </c>
      <c r="L74" s="99">
        <f>IFERROR(VLOOKUP($D74, V一般接種!$A:$G, L$4, FALSE), 0)</f>
        <v>0</v>
      </c>
      <c r="M74" s="99">
        <f>IFERROR(VLOOKUP($D74, V一般接種!$A:$G, M$4, FALSE), 0)</f>
        <v>487880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646425</v>
      </c>
      <c r="C75" s="50">
        <f t="shared" si="5"/>
        <v>436033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609158</v>
      </c>
      <c r="K75" s="99">
        <f>IFERROR(VLOOKUP($D75, V一般接種!$A:$G, K$4, FALSE), 0)</f>
        <v>37267</v>
      </c>
      <c r="L75" s="99">
        <f>IFERROR(VLOOKUP($D75, V一般接種!$A:$G, L$4, FALSE), 0)</f>
        <v>0</v>
      </c>
      <c r="M75" s="99">
        <f>IFERROR(VLOOKUP($D75, V一般接種!$A:$G, M$4, FALSE), 0)</f>
        <v>436033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647239</v>
      </c>
      <c r="C76" s="50">
        <f t="shared" si="5"/>
        <v>435691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606593</v>
      </c>
      <c r="K76" s="99">
        <f>IFERROR(VLOOKUP($D76, V一般接種!$A:$G, K$4, FALSE), 0)</f>
        <v>40646</v>
      </c>
      <c r="L76" s="99">
        <f>IFERROR(VLOOKUP($D76, V一般接種!$A:$G, L$4, FALSE), 0)</f>
        <v>0</v>
      </c>
      <c r="M76" s="99">
        <f>IFERROR(VLOOKUP($D76, V一般接種!$A:$G, M$4, FALSE), 0)</f>
        <v>435691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726441</v>
      </c>
      <c r="C77" s="50">
        <f t="shared" si="5"/>
        <v>617429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588274</v>
      </c>
      <c r="K77" s="99">
        <f>IFERROR(VLOOKUP($D77, V一般接種!$A:$G, K$4, FALSE), 0)</f>
        <v>63170</v>
      </c>
      <c r="L77" s="99">
        <f>IFERROR(VLOOKUP($D77, V一般接種!$A:$G, L$4, FALSE), 0)</f>
        <v>0</v>
      </c>
      <c r="M77" s="99">
        <f>IFERROR(VLOOKUP($D77, V一般接種!$A:$G, M$4, FALSE), 0)</f>
        <v>493646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721702</v>
      </c>
      <c r="C78" s="50">
        <f t="shared" si="5"/>
        <v>643436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608317</v>
      </c>
      <c r="K78" s="99">
        <f>IFERROR(VLOOKUP($D78, V一般接種!$A:$G, K$4, FALSE), 0)</f>
        <v>66966</v>
      </c>
      <c r="L78" s="99">
        <f>IFERROR(VLOOKUP($D78, V一般接種!$A:$G, L$4, FALSE), 0)</f>
        <v>0</v>
      </c>
      <c r="M78" s="99">
        <f>IFERROR(VLOOKUP($D78, V一般接種!$A:$G, M$4, FALSE), 0)</f>
        <v>595720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732554</v>
      </c>
      <c r="C79" s="50">
        <f t="shared" si="5"/>
        <v>674373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610936</v>
      </c>
      <c r="K79" s="99">
        <f>IFERROR(VLOOKUP($D79, V一般接種!$A:$G, K$4, FALSE), 0)</f>
        <v>69964</v>
      </c>
      <c r="L79" s="99">
        <f>IFERROR(VLOOKUP($D79, V一般接種!$A:$G, L$4, FALSE), 0)</f>
        <v>0</v>
      </c>
      <c r="M79" s="99">
        <f>IFERROR(VLOOKUP($D79, V一般接種!$A:$G, M$4, FALSE), 0)</f>
        <v>614541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710081</v>
      </c>
      <c r="C80" s="50">
        <f t="shared" si="5"/>
        <v>681364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596894</v>
      </c>
      <c r="K80" s="99">
        <f>IFERROR(VLOOKUP($D80, V一般接種!$A:$G, K$4, FALSE), 0)</f>
        <v>67805</v>
      </c>
      <c r="L80" s="99">
        <f>IFERROR(VLOOKUP($D80, V一般接種!$A:$G, L$4, FALSE), 0)</f>
        <v>0</v>
      </c>
      <c r="M80" s="99">
        <f>IFERROR(VLOOKUP($D80, V一般接種!$A:$G, M$4, FALSE), 0)</f>
        <v>617325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700353</v>
      </c>
      <c r="C81" s="50">
        <f t="shared" si="5"/>
        <v>683979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573801</v>
      </c>
      <c r="K81" s="99">
        <f>IFERROR(VLOOKUP($D81, V一般接種!$A:$G, K$4, FALSE), 0)</f>
        <v>73257</v>
      </c>
      <c r="L81" s="99">
        <f>IFERROR(VLOOKUP($D81, V一般接種!$A:$G, L$4, FALSE), 0)</f>
        <v>0</v>
      </c>
      <c r="M81" s="99">
        <f>IFERROR(VLOOKUP($D81, V一般接種!$A:$G, M$4, FALSE), 0)</f>
        <v>608919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698160</v>
      </c>
      <c r="C82" s="50">
        <f t="shared" si="5"/>
        <v>578421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624976</v>
      </c>
      <c r="K82" s="99">
        <f>IFERROR(VLOOKUP($D82, V一般接種!$A:$G, K$4, FALSE), 0)</f>
        <v>73184</v>
      </c>
      <c r="L82" s="99">
        <f>IFERROR(VLOOKUP($D82, V一般接種!$A:$G, L$4, FALSE), 0)</f>
        <v>0</v>
      </c>
      <c r="M82" s="99">
        <f>IFERROR(VLOOKUP($D82, V一般接種!$A:$G, M$4, FALSE), 0)</f>
        <v>578421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733148</v>
      </c>
      <c r="C83" s="50">
        <f t="shared" si="5"/>
        <v>533123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658477</v>
      </c>
      <c r="K83" s="99">
        <f>IFERROR(VLOOKUP($D83, V一般接種!$A:$G, K$4, FALSE), 0)</f>
        <v>74671</v>
      </c>
      <c r="L83" s="99">
        <f>IFERROR(VLOOKUP($D83, V一般接種!$A:$G, L$4, FALSE), 0)</f>
        <v>0</v>
      </c>
      <c r="M83" s="99">
        <f>IFERROR(VLOOKUP($D83, V一般接種!$A:$G, M$4, FALSE), 0)</f>
        <v>533123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716370</v>
      </c>
      <c r="C84" s="50">
        <f t="shared" si="5"/>
        <v>693468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550345</v>
      </c>
      <c r="K84" s="99">
        <f>IFERROR(VLOOKUP($D84, V一般接種!$A:$G, K$4, FALSE), 0)</f>
        <v>86916</v>
      </c>
      <c r="L84" s="99">
        <f>IFERROR(VLOOKUP($D84, V一般接種!$A:$G, L$4, FALSE), 0)</f>
        <v>0</v>
      </c>
      <c r="M84" s="99">
        <f>IFERROR(VLOOKUP($D84, V一般接種!$A:$G, M$4, FALSE), 0)</f>
        <v>612922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717394</v>
      </c>
      <c r="C85" s="50">
        <f t="shared" si="5"/>
        <v>725949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588821</v>
      </c>
      <c r="K85" s="99">
        <f>IFERROR(VLOOKUP($D85, V一般接種!$A:$G, K$4, FALSE), 0)</f>
        <v>89137</v>
      </c>
      <c r="L85" s="99">
        <f>IFERROR(VLOOKUP($D85, V一般接種!$A:$G, L$4, FALSE), 0)</f>
        <v>0</v>
      </c>
      <c r="M85" s="99">
        <f>IFERROR(VLOOKUP($D85, V一般接種!$A:$G, M$4, FALSE), 0)</f>
        <v>670904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747721</v>
      </c>
      <c r="C86" s="50">
        <f t="shared" si="5"/>
        <v>713900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605758</v>
      </c>
      <c r="K86" s="99">
        <f>IFERROR(VLOOKUP($D86, V一般接種!$A:$G, K$4, FALSE), 0)</f>
        <v>109862</v>
      </c>
      <c r="L86" s="99">
        <f>IFERROR(VLOOKUP($D86, V一般接種!$A:$G, L$4, FALSE), 0)</f>
        <v>0</v>
      </c>
      <c r="M86" s="99">
        <f>IFERROR(VLOOKUP($D86, V一般接種!$A:$G, M$4, FALSE), 0)</f>
        <v>666822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552231</v>
      </c>
      <c r="C87" s="50">
        <f t="shared" si="5"/>
        <v>692333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403923</v>
      </c>
      <c r="K87" s="99">
        <f>IFERROR(VLOOKUP($D87, V一般接種!$A:$G, K$4, FALSE), 0)</f>
        <v>111373</v>
      </c>
      <c r="L87" s="99">
        <f>IFERROR(VLOOKUP($D87, V一般接種!$A:$G, L$4, FALSE), 0)</f>
        <v>0</v>
      </c>
      <c r="M87" s="99">
        <f>IFERROR(VLOOKUP($D87, V一般接種!$A:$G, M$4, FALSE), 0)</f>
        <v>634471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494827</v>
      </c>
      <c r="C88" s="50">
        <f t="shared" si="5"/>
        <v>701200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344958</v>
      </c>
      <c r="K88" s="99">
        <f>IFERROR(VLOOKUP($D88, V一般接種!$A:$G, K$4, FALSE), 0)</f>
        <v>123485</v>
      </c>
      <c r="L88" s="99">
        <f>IFERROR(VLOOKUP($D88, V一般接種!$A:$G, L$4, FALSE), 0)</f>
        <v>0</v>
      </c>
      <c r="M88" s="99">
        <f>IFERROR(VLOOKUP($D88, V一般接種!$A:$G, M$4, FALSE), 0)</f>
        <v>645760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780571</v>
      </c>
      <c r="C89" s="50">
        <f t="shared" si="5"/>
        <v>599581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662015</v>
      </c>
      <c r="K89" s="99">
        <f>IFERROR(VLOOKUP($D89, V一般接種!$A:$G, K$4, FALSE), 0)</f>
        <v>118556</v>
      </c>
      <c r="L89" s="99">
        <f>IFERROR(VLOOKUP($D89, V一般接種!$A:$G, L$4, FALSE), 0)</f>
        <v>0</v>
      </c>
      <c r="M89" s="99">
        <f>IFERROR(VLOOKUP($D89, V一般接種!$A:$G, M$4, FALSE), 0)</f>
        <v>599581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763828</v>
      </c>
      <c r="C90" s="50">
        <f t="shared" si="5"/>
        <v>533998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665644</v>
      </c>
      <c r="K90" s="99">
        <f>IFERROR(VLOOKUP($D90, V一般接種!$A:$G, K$4, FALSE), 0)</f>
        <v>98184</v>
      </c>
      <c r="L90" s="99">
        <f>IFERROR(VLOOKUP($D90, V一般接種!$A:$G, L$4, FALSE), 0)</f>
        <v>0</v>
      </c>
      <c r="M90" s="99">
        <f>IFERROR(VLOOKUP($D90, V一般接種!$A:$G, M$4, FALSE), 0)</f>
        <v>533998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863371</v>
      </c>
      <c r="C91" s="50">
        <f t="shared" si="5"/>
        <v>640534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660728</v>
      </c>
      <c r="K91" s="99">
        <f>IFERROR(VLOOKUP($D91, V一般接種!$A:$G, K$4, FALSE), 0)</f>
        <v>138965</v>
      </c>
      <c r="L91" s="99">
        <f>IFERROR(VLOOKUP($D91, V一般接種!$A:$G, L$4, FALSE), 0)</f>
        <v>0</v>
      </c>
      <c r="M91" s="99">
        <f>IFERROR(VLOOKUP($D91, V一般接種!$A:$G, M$4, FALSE), 0)</f>
        <v>559123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889771</v>
      </c>
      <c r="C92" s="50">
        <f t="shared" si="5"/>
        <v>653520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699215</v>
      </c>
      <c r="K92" s="99">
        <f>IFERROR(VLOOKUP($D92, V一般接種!$A:$G, K$4, FALSE), 0)</f>
        <v>143965</v>
      </c>
      <c r="L92" s="99">
        <f>IFERROR(VLOOKUP($D92, V一般接種!$A:$G, L$4, FALSE), 0)</f>
        <v>0</v>
      </c>
      <c r="M92" s="99">
        <f>IFERROR(VLOOKUP($D92, V一般接種!$A:$G, M$4, FALSE), 0)</f>
        <v>600346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910269</v>
      </c>
      <c r="C93" s="50">
        <f t="shared" si="5"/>
        <v>627972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730214</v>
      </c>
      <c r="K93" s="99">
        <f>IFERROR(VLOOKUP($D93, V一般接種!$A:$G, K$4, FALSE), 0)</f>
        <v>149090</v>
      </c>
      <c r="L93" s="99">
        <f>IFERROR(VLOOKUP($D93, V一般接種!$A:$G, L$4, FALSE), 0)</f>
        <v>0</v>
      </c>
      <c r="M93" s="99">
        <f>IFERROR(VLOOKUP($D93, V一般接種!$A:$G, M$4, FALSE), 0)</f>
        <v>582284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896682</v>
      </c>
      <c r="C94" s="50">
        <f t="shared" si="5"/>
        <v>625953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703983</v>
      </c>
      <c r="K94" s="99">
        <f>IFERROR(VLOOKUP($D94, V一般接種!$A:$G, K$4, FALSE), 0)</f>
        <v>155963</v>
      </c>
      <c r="L94" s="99">
        <f>IFERROR(VLOOKUP($D94, V一般接種!$A:$G, L$4, FALSE), 0)</f>
        <v>0</v>
      </c>
      <c r="M94" s="99">
        <f>IFERROR(VLOOKUP($D94, V一般接種!$A:$G, M$4, FALSE), 0)</f>
        <v>579349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896351</v>
      </c>
      <c r="C95" s="50">
        <f t="shared" si="5"/>
        <v>621895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699666</v>
      </c>
      <c r="K95" s="99">
        <f>IFERROR(VLOOKUP($D95, V一般接種!$A:$G, K$4, FALSE), 0)</f>
        <v>164726</v>
      </c>
      <c r="L95" s="99">
        <f>IFERROR(VLOOKUP($D95, V一般接種!$A:$G, L$4, FALSE), 0)</f>
        <v>0</v>
      </c>
      <c r="M95" s="99">
        <f>IFERROR(VLOOKUP($D95, V一般接種!$A:$G, M$4, FALSE), 0)</f>
        <v>575542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902633</v>
      </c>
      <c r="C96" s="50">
        <f t="shared" si="5"/>
        <v>602669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749449</v>
      </c>
      <c r="K96" s="99">
        <f>IFERROR(VLOOKUP($D96, V一般接種!$A:$G, K$4, FALSE), 0)</f>
        <v>153184</v>
      </c>
      <c r="L96" s="99">
        <f>IFERROR(VLOOKUP($D96, V一般接種!$A:$G, L$4, FALSE), 0)</f>
        <v>0</v>
      </c>
      <c r="M96" s="99">
        <f>IFERROR(VLOOKUP($D96, V一般接種!$A:$G, M$4, FALSE), 0)</f>
        <v>602669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674228</v>
      </c>
      <c r="C97" s="50">
        <f t="shared" si="5"/>
        <v>613358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554898</v>
      </c>
      <c r="K97" s="99">
        <f>IFERROR(VLOOKUP($D97, V一般接種!$A:$G, K$4, FALSE), 0)</f>
        <v>119330</v>
      </c>
      <c r="L97" s="99">
        <f>IFERROR(VLOOKUP($D97, V一般接種!$A:$G, L$4, FALSE), 0)</f>
        <v>0</v>
      </c>
      <c r="M97" s="99">
        <f>IFERROR(VLOOKUP($D97, V一般接種!$A:$G, M$4, FALSE), 0)</f>
        <v>613358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750306</v>
      </c>
      <c r="C98" s="50">
        <f t="shared" si="5"/>
        <v>665951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559445</v>
      </c>
      <c r="K98" s="99">
        <f>IFERROR(VLOOKUP($D98, V一般接種!$A:$G, K$4, FALSE), 0)</f>
        <v>121146</v>
      </c>
      <c r="L98" s="99">
        <f>IFERROR(VLOOKUP($D98, V一般接種!$A:$G, L$4, FALSE), 0)</f>
        <v>0</v>
      </c>
      <c r="M98" s="99">
        <f>IFERROR(VLOOKUP($D98, V一般接種!$A:$G, M$4, FALSE), 0)</f>
        <v>594082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771060</v>
      </c>
      <c r="C99" s="50">
        <f t="shared" si="5"/>
        <v>649126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593300</v>
      </c>
      <c r="K99" s="99">
        <f>IFERROR(VLOOKUP($D99, V一般接種!$A:$G, K$4, FALSE), 0)</f>
        <v>142654</v>
      </c>
      <c r="L99" s="99">
        <f>IFERROR(VLOOKUP($D99, V一般接種!$A:$G, L$4, FALSE), 0)</f>
        <v>0</v>
      </c>
      <c r="M99" s="99">
        <f>IFERROR(VLOOKUP($D99, V一般接種!$A:$G, M$4, FALSE), 0)</f>
        <v>610787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749735</v>
      </c>
      <c r="C100" s="50">
        <f t="shared" si="5"/>
        <v>655506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592365</v>
      </c>
      <c r="K100" s="99">
        <f>IFERROR(VLOOKUP($D100, V一般接種!$A:$G, K$4, FALSE), 0)</f>
        <v>135016</v>
      </c>
      <c r="L100" s="99">
        <f>IFERROR(VLOOKUP($D100, V一般接種!$A:$G, L$4, FALSE), 0)</f>
        <v>0</v>
      </c>
      <c r="M100" s="99">
        <f>IFERROR(VLOOKUP($D100, V一般接種!$A:$G, M$4, FALSE), 0)</f>
        <v>615703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729781</v>
      </c>
      <c r="C101" s="50">
        <f t="shared" si="5"/>
        <v>630169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577446</v>
      </c>
      <c r="K101" s="99">
        <f>IFERROR(VLOOKUP($D101, V一般接種!$A:$G, K$4, FALSE), 0)</f>
        <v>127239</v>
      </c>
      <c r="L101" s="99">
        <f>IFERROR(VLOOKUP($D101, V一般接種!$A:$G, L$4, FALSE), 0)</f>
        <v>0</v>
      </c>
      <c r="M101" s="99">
        <f>IFERROR(VLOOKUP($D101, V一般接種!$A:$G, M$4, FALSE), 0)</f>
        <v>596978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757618</v>
      </c>
      <c r="C102" s="50">
        <f t="shared" si="5"/>
        <v>620630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598369</v>
      </c>
      <c r="K102" s="99">
        <f>IFERROR(VLOOKUP($D102, V一般接種!$A:$G, K$4, FALSE), 0)</f>
        <v>130981</v>
      </c>
      <c r="L102" s="99">
        <f>IFERROR(VLOOKUP($D102, V一般接種!$A:$G, L$4, FALSE), 0)</f>
        <v>0</v>
      </c>
      <c r="M102" s="99">
        <f>IFERROR(VLOOKUP($D102, V一般接種!$A:$G, M$4, FALSE), 0)</f>
        <v>583444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731671</v>
      </c>
      <c r="C103" s="50">
        <f t="shared" si="5"/>
        <v>626223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614779</v>
      </c>
      <c r="K103" s="99">
        <f>IFERROR(VLOOKUP($D103, V一般接種!$A:$G, K$4, FALSE), 0)</f>
        <v>116892</v>
      </c>
      <c r="L103" s="99">
        <f>IFERROR(VLOOKUP($D103, V一般接種!$A:$G, L$4, FALSE), 0)</f>
        <v>0</v>
      </c>
      <c r="M103" s="99">
        <f>IFERROR(VLOOKUP($D103, V一般接種!$A:$G, M$4, FALSE), 0)</f>
        <v>626223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548935</v>
      </c>
      <c r="C104" s="50">
        <f t="shared" si="5"/>
        <v>645641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452301</v>
      </c>
      <c r="K104" s="99">
        <f>IFERROR(VLOOKUP($D104, V一般接種!$A:$G, K$4, FALSE), 0)</f>
        <v>96634</v>
      </c>
      <c r="L104" s="99">
        <f>IFERROR(VLOOKUP($D104, V一般接種!$A:$G, L$4, FALSE), 0)</f>
        <v>0</v>
      </c>
      <c r="M104" s="99">
        <f>IFERROR(VLOOKUP($D104, V一般接種!$A:$G, M$4, FALSE), 0)</f>
        <v>645641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430254</v>
      </c>
      <c r="C105" s="50">
        <f t="shared" si="5"/>
        <v>622234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268779</v>
      </c>
      <c r="K105" s="99">
        <f>IFERROR(VLOOKUP($D105, V一般接種!$A:$G, K$4, FALSE), 0)</f>
        <v>117278</v>
      </c>
      <c r="L105" s="99">
        <f>IFERROR(VLOOKUP($D105, V一般接種!$A:$G, L$4, FALSE), 0)</f>
        <v>0</v>
      </c>
      <c r="M105" s="99">
        <f>IFERROR(VLOOKUP($D105, V一般接種!$A:$G, M$4, FALSE), 0)</f>
        <v>554263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683824</v>
      </c>
      <c r="C106" s="50">
        <f t="shared" si="5"/>
        <v>634035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519739</v>
      </c>
      <c r="K106" s="99">
        <f>IFERROR(VLOOKUP($D106, V一般接種!$A:$G, K$4, FALSE), 0)</f>
        <v>123554</v>
      </c>
      <c r="L106" s="99">
        <f>IFERROR(VLOOKUP($D106, V一般接種!$A:$G, L$4, FALSE), 0)</f>
        <v>0</v>
      </c>
      <c r="M106" s="99">
        <f>IFERROR(VLOOKUP($D106, V一般接種!$A:$G, M$4, FALSE), 0)</f>
        <v>600995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616258</v>
      </c>
      <c r="C107" s="50">
        <f t="shared" si="5"/>
        <v>678889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481129</v>
      </c>
      <c r="K107" s="99">
        <f>IFERROR(VLOOKUP($D107, V一般接種!$A:$G, K$4, FALSE), 0)</f>
        <v>131139</v>
      </c>
      <c r="L107" s="99">
        <f>IFERROR(VLOOKUP($D107, V一般接種!$A:$G, L$4, FALSE), 0)</f>
        <v>0</v>
      </c>
      <c r="M107" s="99">
        <f>IFERROR(VLOOKUP($D107, V一般接種!$A:$G, M$4, FALSE), 0)</f>
        <v>636013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264725</v>
      </c>
      <c r="C108" s="50">
        <f t="shared" si="5"/>
        <v>269252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182447</v>
      </c>
      <c r="K108" s="99">
        <f>IFERROR(VLOOKUP($D108, V一般接種!$A:$G, K$4, FALSE), 0)</f>
        <v>82278</v>
      </c>
      <c r="L108" s="99">
        <f>IFERROR(VLOOKUP($D108, V一般接種!$A:$G, L$4, FALSE), 0)</f>
        <v>0</v>
      </c>
      <c r="M108" s="99">
        <f>IFERROR(VLOOKUP($D108, V一般接種!$A:$G, M$4, FALSE), 0)</f>
        <v>269252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202651</v>
      </c>
      <c r="C109" s="50">
        <f t="shared" si="5"/>
        <v>190977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124710</v>
      </c>
      <c r="K109" s="99">
        <f>IFERROR(VLOOKUP($D109, V一般接種!$A:$G, K$4, FALSE), 0)</f>
        <v>77941</v>
      </c>
      <c r="L109" s="99">
        <f>IFERROR(VLOOKUP($D109, V一般接種!$A:$G, L$4, FALSE), 0)</f>
        <v>0</v>
      </c>
      <c r="M109" s="99">
        <f>IFERROR(VLOOKUP($D109, V一般接種!$A:$G, M$4, FALSE), 0)</f>
        <v>190977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402614</v>
      </c>
      <c r="C110" s="50">
        <f t="shared" si="5"/>
        <v>719430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295588</v>
      </c>
      <c r="K110" s="99">
        <f>IFERROR(VLOOKUP($D110, V一般接種!$A:$G, K$4, FALSE), 0)</f>
        <v>107026</v>
      </c>
      <c r="L110" s="99">
        <f>IFERROR(VLOOKUP($D110, V一般接種!$A:$G, L$4, FALSE), 0)</f>
        <v>0</v>
      </c>
      <c r="M110" s="99">
        <f>IFERROR(VLOOKUP($D110, V一般接種!$A:$G, M$4, FALSE), 0)</f>
        <v>719430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366994</v>
      </c>
      <c r="C111" s="50">
        <f t="shared" si="5"/>
        <v>668095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265638</v>
      </c>
      <c r="K111" s="99">
        <f>IFERROR(VLOOKUP($D111, V一般接種!$A:$G, K$4, FALSE), 0)</f>
        <v>101356</v>
      </c>
      <c r="L111" s="99">
        <f>IFERROR(VLOOKUP($D111, V一般接種!$A:$G, L$4, FALSE), 0)</f>
        <v>0</v>
      </c>
      <c r="M111" s="99">
        <f>IFERROR(VLOOKUP($D111, V一般接種!$A:$G, M$4, FALSE), 0)</f>
        <v>668095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487691</v>
      </c>
      <c r="C112" s="50">
        <f t="shared" si="5"/>
        <v>755754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358709</v>
      </c>
      <c r="K112" s="99">
        <f>IFERROR(VLOOKUP($D112, V一般接種!$A:$G, K$4, FALSE), 0)</f>
        <v>102752</v>
      </c>
      <c r="L112" s="99">
        <f>IFERROR(VLOOKUP($D112, V一般接種!$A:$G, L$4, FALSE), 0)</f>
        <v>0</v>
      </c>
      <c r="M112" s="99">
        <f>IFERROR(VLOOKUP($D112, V一般接種!$A:$G, M$4, FALSE), 0)</f>
        <v>712839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533185</v>
      </c>
      <c r="C113" s="50">
        <f t="shared" si="5"/>
        <v>752774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425126</v>
      </c>
      <c r="K113" s="99">
        <f>IFERROR(VLOOKUP($D113, V一般接種!$A:$G, K$4, FALSE), 0)</f>
        <v>91536</v>
      </c>
      <c r="L113" s="99">
        <f>IFERROR(VLOOKUP($D113, V一般接種!$A:$G, L$4, FALSE), 0)</f>
        <v>0</v>
      </c>
      <c r="M113" s="99">
        <f>IFERROR(VLOOKUP($D113, V一般接種!$A:$G, M$4, FALSE), 0)</f>
        <v>726576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527247</v>
      </c>
      <c r="C114" s="50">
        <f t="shared" si="5"/>
        <v>760553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419997</v>
      </c>
      <c r="K114" s="99">
        <f>IFERROR(VLOOKUP($D114, V一般接種!$A:$G, K$4, FALSE), 0)</f>
        <v>95450</v>
      </c>
      <c r="L114" s="99">
        <f>IFERROR(VLOOKUP($D114, V一般接種!$A:$G, L$4, FALSE), 0)</f>
        <v>0</v>
      </c>
      <c r="M114" s="99">
        <f>IFERROR(VLOOKUP($D114, V一般接種!$A:$G, M$4, FALSE), 0)</f>
        <v>742106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524629</v>
      </c>
      <c r="C115" s="50">
        <f t="shared" si="5"/>
        <v>745594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416294</v>
      </c>
      <c r="K115" s="99">
        <f>IFERROR(VLOOKUP($D115, V一般接種!$A:$G, K$4, FALSE), 0)</f>
        <v>99238</v>
      </c>
      <c r="L115" s="99">
        <f>IFERROR(VLOOKUP($D115, V一般接種!$A:$G, L$4, FALSE), 0)</f>
        <v>0</v>
      </c>
      <c r="M115" s="99">
        <f>IFERROR(VLOOKUP($D115, V一般接種!$A:$G, M$4, FALSE), 0)</f>
        <v>724319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553745</v>
      </c>
      <c r="C116" s="50">
        <f t="shared" si="5"/>
        <v>750138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445341</v>
      </c>
      <c r="K116" s="99">
        <f>IFERROR(VLOOKUP($D116, V一般接種!$A:$G, K$4, FALSE), 0)</f>
        <v>96944</v>
      </c>
      <c r="L116" s="99">
        <f>IFERROR(VLOOKUP($D116, V一般接種!$A:$G, L$4, FALSE), 0)</f>
        <v>0</v>
      </c>
      <c r="M116" s="99">
        <f>IFERROR(VLOOKUP($D116, V一般接種!$A:$G, M$4, FALSE), 0)</f>
        <v>721010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581074</v>
      </c>
      <c r="C117" s="50">
        <f t="shared" si="5"/>
        <v>771526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486997</v>
      </c>
      <c r="K117" s="99">
        <f>IFERROR(VLOOKUP($D117, V一般接種!$A:$G, K$4, FALSE), 0)</f>
        <v>94077</v>
      </c>
      <c r="L117" s="99">
        <f>IFERROR(VLOOKUP($D117, V一般接種!$A:$G, L$4, FALSE), 0)</f>
        <v>0</v>
      </c>
      <c r="M117" s="99">
        <f>IFERROR(VLOOKUP($D117, V一般接種!$A:$G, M$4, FALSE), 0)</f>
        <v>771526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412120</v>
      </c>
      <c r="C118" s="50">
        <f t="shared" si="5"/>
        <v>1047239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420907</v>
      </c>
      <c r="K118" s="99">
        <f>IFERROR(VLOOKUP($D118, V一般接種!$A:$G, K$4, FALSE), 0)</f>
        <v>88868</v>
      </c>
      <c r="L118" s="99">
        <f>IFERROR(VLOOKUP($D118, V一般接種!$A:$G, L$4, FALSE), 0)</f>
        <v>0</v>
      </c>
      <c r="M118" s="99">
        <f>IFERROR(VLOOKUP($D118, V一般接種!$A:$G, M$4, FALSE), 0)</f>
        <v>520824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500772</v>
      </c>
      <c r="C119" s="50">
        <f t="shared" si="5"/>
        <v>538014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417733</v>
      </c>
      <c r="K119" s="99">
        <f>IFERROR(VLOOKUP($D119, V一般接種!$A:$G, K$4, FALSE), 0)</f>
        <v>83039</v>
      </c>
      <c r="L119" s="99">
        <f>IFERROR(VLOOKUP($D119, V一般接種!$A:$G, L$4, FALSE), 0)</f>
        <v>0</v>
      </c>
      <c r="M119" s="99">
        <f>IFERROR(VLOOKUP($D119, V一般接種!$A:$G, M$4, FALSE), 0)</f>
        <v>538014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516603</v>
      </c>
      <c r="C120" s="50">
        <f t="shared" si="5"/>
        <v>567660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434684</v>
      </c>
      <c r="K120" s="99">
        <f>IFERROR(VLOOKUP($D120, V一般接種!$A:$G, K$4, FALSE), 0)</f>
        <v>81919</v>
      </c>
      <c r="L120" s="99">
        <f>IFERROR(VLOOKUP($D120, V一般接種!$A:$G, L$4, FALSE), 0)</f>
        <v>0</v>
      </c>
      <c r="M120" s="99">
        <f>IFERROR(VLOOKUP($D120, V一般接種!$A:$G, M$4, FALSE), 0)</f>
        <v>567660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511016</v>
      </c>
      <c r="C121" s="50">
        <f t="shared" si="5"/>
        <v>562561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431096</v>
      </c>
      <c r="K121" s="99">
        <f>IFERROR(VLOOKUP($D121, V一般接種!$A:$G, K$4, FALSE), 0)</f>
        <v>79920</v>
      </c>
      <c r="L121" s="99">
        <f>IFERROR(VLOOKUP($D121, V一般接種!$A:$G, L$4, FALSE), 0)</f>
        <v>0</v>
      </c>
      <c r="M121" s="99">
        <f>IFERROR(VLOOKUP($D121, V一般接種!$A:$G, M$4, FALSE), 0)</f>
        <v>562561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503635</v>
      </c>
      <c r="C122" s="50">
        <f t="shared" si="5"/>
        <v>552247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419216</v>
      </c>
      <c r="K122" s="99">
        <f>IFERROR(VLOOKUP($D122, V一般接種!$A:$G, K$4, FALSE), 0)</f>
        <v>84419</v>
      </c>
      <c r="L122" s="99">
        <f>IFERROR(VLOOKUP($D122, V一般接種!$A:$G, L$4, FALSE), 0)</f>
        <v>0</v>
      </c>
      <c r="M122" s="99">
        <f>IFERROR(VLOOKUP($D122, V一般接種!$A:$G, M$4, FALSE), 0)</f>
        <v>552247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517541</v>
      </c>
      <c r="C123" s="50">
        <f t="shared" si="5"/>
        <v>578954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441626</v>
      </c>
      <c r="K123" s="99">
        <f>IFERROR(VLOOKUP($D123, V一般接種!$A:$G, K$4, FALSE), 0)</f>
        <v>75915</v>
      </c>
      <c r="L123" s="99">
        <f>IFERROR(VLOOKUP($D123, V一般接種!$A:$G, L$4, FALSE), 0)</f>
        <v>0</v>
      </c>
      <c r="M123" s="99">
        <f>IFERROR(VLOOKUP($D123, V一般接種!$A:$G, M$4, FALSE), 0)</f>
        <v>578954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647576</v>
      </c>
      <c r="C124" s="50">
        <f t="shared" si="5"/>
        <v>599331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555073</v>
      </c>
      <c r="K124" s="99">
        <f>IFERROR(VLOOKUP($D124, V一般接種!$A:$G, K$4, FALSE), 0)</f>
        <v>92503</v>
      </c>
      <c r="L124" s="99">
        <f>IFERROR(VLOOKUP($D124, V一般接種!$A:$G, L$4, FALSE), 0)</f>
        <v>0</v>
      </c>
      <c r="M124" s="99">
        <f>IFERROR(VLOOKUP($D124, V一般接種!$A:$G, M$4, FALSE), 0)</f>
        <v>599331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-3922381</v>
      </c>
      <c r="C125" s="50">
        <f t="shared" si="5"/>
        <v>-327066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476642</v>
      </c>
      <c r="K125" s="99">
        <f>IFERROR(VLOOKUP($D125, V一般接種!$A:$G, K$4, FALSE), 0)</f>
        <v>96018</v>
      </c>
      <c r="L125" s="99">
        <f>IFERROR(VLOOKUP($D125, V一般接種!$A:$G, L$4, FALSE), 0)</f>
        <v>0</v>
      </c>
      <c r="M125" s="99">
        <f>IFERROR(VLOOKUP($D125, V一般接種!$A:$G, M$4, FALSE), 0)</f>
        <v>425152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152936</v>
      </c>
      <c r="C126" s="50">
        <f t="shared" si="5"/>
        <v>95625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98200</v>
      </c>
      <c r="K126" s="99">
        <f>IFERROR(VLOOKUP($D126, V一般接種!$A:$G, K$4, FALSE), 0)</f>
        <v>54736</v>
      </c>
      <c r="L126" s="99">
        <f>IFERROR(VLOOKUP($D126, V一般接種!$A:$G, L$4, FALSE), 0)</f>
        <v>0</v>
      </c>
      <c r="M126" s="99">
        <f>IFERROR(VLOOKUP($D126, V一般接種!$A:$G, M$4, FALSE), 0)</f>
        <v>95625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438502</v>
      </c>
      <c r="C127" s="50">
        <f t="shared" si="5"/>
        <v>531170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367192</v>
      </c>
      <c r="K127" s="99">
        <f>IFERROR(VLOOKUP($D127, V一般接種!$A:$G, K$4, FALSE), 0)</f>
        <v>71310</v>
      </c>
      <c r="L127" s="99">
        <f>IFERROR(VLOOKUP($D127, V一般接種!$A:$G, L$4, FALSE), 0)</f>
        <v>0</v>
      </c>
      <c r="M127" s="99">
        <f>IFERROR(VLOOKUP($D127, V一般接種!$A:$G, M$4, FALSE), 0)</f>
        <v>531170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452056</v>
      </c>
      <c r="C128" s="50">
        <f t="shared" si="5"/>
        <v>464048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381032</v>
      </c>
      <c r="K128" s="99">
        <f>IFERROR(VLOOKUP($D128, V一般接種!$A:$G, K$4, FALSE), 0)</f>
        <v>71024</v>
      </c>
      <c r="L128" s="99">
        <f>IFERROR(VLOOKUP($D128, V一般接種!$A:$G, L$4, FALSE), 0)</f>
        <v>0</v>
      </c>
      <c r="M128" s="99">
        <f>IFERROR(VLOOKUP($D128, V一般接種!$A:$G, M$4, FALSE), 0)</f>
        <v>464048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442176</v>
      </c>
      <c r="C129" s="50">
        <f t="shared" si="5"/>
        <v>212561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371219</v>
      </c>
      <c r="K129" s="99">
        <f>IFERROR(VLOOKUP($D129, V一般接種!$A:$G, K$4, FALSE), 0)</f>
        <v>70957</v>
      </c>
      <c r="L129" s="99">
        <f>IFERROR(VLOOKUP($D129, V一般接種!$A:$G, L$4, FALSE), 0)</f>
        <v>0</v>
      </c>
      <c r="M129" s="99">
        <f>IFERROR(VLOOKUP($D129, V一般接種!$A:$G, M$4, FALSE), 0)</f>
        <v>212561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304285</v>
      </c>
      <c r="C130" s="50">
        <f t="shared" si="5"/>
        <v>125426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243055</v>
      </c>
      <c r="K130" s="99">
        <f>IFERROR(VLOOKUP($D130, V一般接種!$A:$G, K$4, FALSE), 0)</f>
        <v>61230</v>
      </c>
      <c r="L130" s="99">
        <f>IFERROR(VLOOKUP($D130, V一般接種!$A:$G, L$4, FALSE), 0)</f>
        <v>0</v>
      </c>
      <c r="M130" s="99">
        <f>IFERROR(VLOOKUP($D130, V一般接種!$A:$G, M$4, FALSE), 0)</f>
        <v>125426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325977</v>
      </c>
      <c r="C131" s="50">
        <f t="shared" si="5"/>
        <v>234716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251487</v>
      </c>
      <c r="K131" s="99">
        <f>IFERROR(VLOOKUP($D131, V一般接種!$A:$G, K$4, FALSE), 0)</f>
        <v>74490</v>
      </c>
      <c r="L131" s="99">
        <f>IFERROR(VLOOKUP($D131, V一般接種!$A:$G, L$4, FALSE), 0)</f>
        <v>0</v>
      </c>
      <c r="M131" s="99">
        <f>IFERROR(VLOOKUP($D131, V一般接種!$A:$G, M$4, FALSE), 0)</f>
        <v>234716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-7121274</v>
      </c>
      <c r="C132" s="50">
        <f t="shared" si="5"/>
        <v>-2504097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265684</v>
      </c>
      <c r="K132" s="99">
        <f>IFERROR(VLOOKUP($D132, V一般接種!$A:$G, K$4, FALSE), 0)</f>
        <v>78959</v>
      </c>
      <c r="L132" s="99">
        <f>IFERROR(VLOOKUP($D132, V一般接種!$A:$G, L$4, FALSE), 0)</f>
        <v>0</v>
      </c>
      <c r="M132" s="99">
        <f>IFERROR(VLOOKUP($D132, V一般接種!$A:$G, M$4, FALSE), 0)</f>
        <v>231981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14227576</v>
      </c>
      <c r="Q132" s="99">
        <f>SUMIF(V重複!$C:$C, 'Conv-vaccine'!$D132, V重複!G:G)</f>
        <v>6554121</v>
      </c>
    </row>
    <row r="133" spans="1:17" x14ac:dyDescent="0.55000000000000004">
      <c r="A133" s="96">
        <f t="shared" si="3"/>
        <v>44424</v>
      </c>
      <c r="B133" s="50">
        <f t="shared" si="4"/>
        <v>373186</v>
      </c>
      <c r="C133" s="50">
        <f t="shared" si="5"/>
        <v>313039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313456</v>
      </c>
      <c r="K133" s="99">
        <f>IFERROR(VLOOKUP($D133, V一般接種!$A:$G, K$4, FALSE), 0)</f>
        <v>59730</v>
      </c>
      <c r="L133" s="99">
        <f>IFERROR(VLOOKUP($D133, V一般接種!$A:$G, L$4, FALSE), 0)</f>
        <v>0</v>
      </c>
      <c r="M133" s="99">
        <f>IFERROR(VLOOKUP($D133, V一般接種!$A:$G, M$4, FALSE), 0)</f>
        <v>313039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456583</v>
      </c>
      <c r="C134" s="50">
        <f t="shared" si="5"/>
        <v>378835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394020</v>
      </c>
      <c r="K134" s="99">
        <f>IFERROR(VLOOKUP($D134, V一般接種!$A:$G, K$4, FALSE), 0)</f>
        <v>62563</v>
      </c>
      <c r="L134" s="99">
        <f>IFERROR(VLOOKUP($D134, V一般接種!$A:$G, L$4, FALSE), 0)</f>
        <v>0</v>
      </c>
      <c r="M134" s="99">
        <f>IFERROR(VLOOKUP($D134, V一般接種!$A:$G, M$4, FALSE), 0)</f>
        <v>378835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467623</v>
      </c>
      <c r="C135" s="50">
        <f t="shared" si="5"/>
        <v>362974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406193</v>
      </c>
      <c r="K135" s="99">
        <f>IFERROR(VLOOKUP($D135, V一般接種!$A:$G, K$4, FALSE), 0)</f>
        <v>61430</v>
      </c>
      <c r="L135" s="99">
        <f>IFERROR(VLOOKUP($D135, V一般接種!$A:$G, L$4, FALSE), 0)</f>
        <v>0</v>
      </c>
      <c r="M135" s="99">
        <f>IFERROR(VLOOKUP($D135, V一般接種!$A:$G, M$4, FALSE), 0)</f>
        <v>362974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452339</v>
      </c>
      <c r="C136" s="50">
        <f t="shared" ref="C136:C199" si="8">IF($D136="", "", H136+I136+L136+M136+O136-Q136)</f>
        <v>347520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384360</v>
      </c>
      <c r="K136" s="99">
        <f>IFERROR(VLOOKUP($D136, V一般接種!$A:$G, K$4, FALSE), 0)</f>
        <v>67979</v>
      </c>
      <c r="L136" s="99">
        <f>IFERROR(VLOOKUP($D136, V一般接種!$A:$G, L$4, FALSE), 0)</f>
        <v>0</v>
      </c>
      <c r="M136" s="99">
        <f>IFERROR(VLOOKUP($D136, V一般接種!$A:$G, M$4, FALSE), 0)</f>
        <v>347520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438926</v>
      </c>
      <c r="C137" s="50">
        <f t="shared" si="8"/>
        <v>350415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385067</v>
      </c>
      <c r="K137" s="99">
        <f>IFERROR(VLOOKUP($D137, V一般接種!$A:$G, K$4, FALSE), 0)</f>
        <v>53859</v>
      </c>
      <c r="L137" s="99">
        <f>IFERROR(VLOOKUP($D137, V一般接種!$A:$G, L$4, FALSE), 0)</f>
        <v>0</v>
      </c>
      <c r="M137" s="99">
        <f>IFERROR(VLOOKUP($D137, V一般接種!$A:$G, M$4, FALSE), 0)</f>
        <v>350415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506955</v>
      </c>
      <c r="C138" s="50">
        <f t="shared" si="8"/>
        <v>396137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440410</v>
      </c>
      <c r="K138" s="99">
        <f>IFERROR(VLOOKUP($D138, V一般接種!$A:$G, K$4, FALSE), 0)</f>
        <v>66545</v>
      </c>
      <c r="L138" s="99">
        <f>IFERROR(VLOOKUP($D138, V一般接種!$A:$G, L$4, FALSE), 0)</f>
        <v>0</v>
      </c>
      <c r="M138" s="99">
        <f>IFERROR(VLOOKUP($D138, V一般接種!$A:$G, M$4, FALSE), 0)</f>
        <v>396137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415429</v>
      </c>
      <c r="C139" s="50">
        <f t="shared" si="8"/>
        <v>310778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349273</v>
      </c>
      <c r="K139" s="99">
        <f>IFERROR(VLOOKUP($D139, V一般接種!$A:$G, K$4, FALSE), 0)</f>
        <v>66156</v>
      </c>
      <c r="L139" s="99">
        <f>IFERROR(VLOOKUP($D139, V一般接種!$A:$G, L$4, FALSE), 0)</f>
        <v>0</v>
      </c>
      <c r="M139" s="99">
        <f>IFERROR(VLOOKUP($D139, V一般接種!$A:$G, M$4, FALSE), 0)</f>
        <v>310778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291940</v>
      </c>
      <c r="C140" s="50">
        <f t="shared" si="8"/>
        <v>244699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242824</v>
      </c>
      <c r="K140" s="99">
        <f>IFERROR(VLOOKUP($D140, V一般接種!$A:$G, K$4, FALSE), 0)</f>
        <v>49116</v>
      </c>
      <c r="L140" s="99">
        <f>IFERROR(VLOOKUP($D140, V一般接種!$A:$G, L$4, FALSE), 0)</f>
        <v>530</v>
      </c>
      <c r="M140" s="99">
        <f>IFERROR(VLOOKUP($D140, V一般接種!$A:$G, M$4, FALSE), 0)</f>
        <v>244169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7A86-E869-48EB-894A-242D3AA8B5FE}">
  <dimension ref="A1:C402"/>
  <sheetViews>
    <sheetView workbookViewId="0">
      <selection activeCell="B1" sqref="B1:C402"/>
    </sheetView>
  </sheetViews>
  <sheetFormatPr defaultRowHeight="18" x14ac:dyDescent="0.55000000000000004"/>
  <sheetData>
    <row r="1" spans="1:3" x14ac:dyDescent="0.55000000000000004">
      <c r="A1">
        <v>44298</v>
      </c>
      <c r="B1">
        <v>31749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18117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14963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25861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41342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8495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9392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101431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154835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192875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191777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208730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38862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23838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287662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257942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286915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20059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298830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40051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25639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7468</v>
      </c>
      <c r="C64">
        <v>854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8454</v>
      </c>
      <c r="C67">
        <v>752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9732</v>
      </c>
      <c r="C70">
        <v>919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316225</v>
      </c>
      <c r="C73">
        <v>71322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146253</v>
      </c>
      <c r="C76">
        <v>54169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61801</v>
      </c>
      <c r="C79">
        <v>7708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74192</v>
      </c>
      <c r="C82">
        <v>8431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260639</v>
      </c>
      <c r="C85">
        <v>98403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221451</v>
      </c>
      <c r="C88">
        <v>124613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244698</v>
      </c>
      <c r="C91">
        <v>153401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251040</v>
      </c>
      <c r="C94">
        <v>178183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235942</v>
      </c>
      <c r="C97">
        <v>192935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137524</v>
      </c>
      <c r="C100">
        <v>34402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186457</v>
      </c>
      <c r="C103">
        <v>21200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344140</v>
      </c>
      <c r="C106">
        <v>269214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347600</v>
      </c>
      <c r="C109">
        <v>224018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395305</v>
      </c>
      <c r="C112">
        <v>251684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401789</v>
      </c>
      <c r="C115">
        <v>135505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378947</v>
      </c>
      <c r="C118">
        <v>209662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283876</v>
      </c>
      <c r="C121">
        <v>42115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325011</v>
      </c>
      <c r="C124">
        <v>25182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582853</v>
      </c>
      <c r="C127">
        <v>204042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602869</v>
      </c>
      <c r="C130">
        <v>63029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665261</v>
      </c>
      <c r="C133">
        <v>61423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 s="27">
        <v>44342</v>
      </c>
      <c r="B135">
        <v>0</v>
      </c>
      <c r="C135">
        <v>0</v>
      </c>
    </row>
    <row r="136" spans="1:3" x14ac:dyDescent="0.55000000000000004">
      <c r="A136" s="27">
        <v>44343</v>
      </c>
      <c r="B136" s="27">
        <v>635996</v>
      </c>
      <c r="C136" s="27">
        <v>105653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615587</v>
      </c>
      <c r="C139" s="27">
        <v>122412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472625</v>
      </c>
      <c r="C142" s="27">
        <v>58696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461069</v>
      </c>
      <c r="C145" s="27">
        <v>65164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664483</v>
      </c>
      <c r="C148" s="27">
        <v>235927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704972</v>
      </c>
      <c r="C151" s="27">
        <v>203253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730111</v>
      </c>
      <c r="C154" s="27">
        <v>225361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722044</v>
      </c>
      <c r="C157" s="27">
        <v>218997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709159</v>
      </c>
      <c r="C160" s="27">
        <v>210877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612062</v>
      </c>
      <c r="C163" s="27">
        <v>124692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560241</v>
      </c>
      <c r="C166" s="27">
        <v>178188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763245</v>
      </c>
      <c r="C169" s="27">
        <v>318031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784664</v>
      </c>
      <c r="C172" s="27">
        <v>315230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763817</v>
      </c>
      <c r="C175" s="27">
        <v>377915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735562</v>
      </c>
      <c r="C178" s="27">
        <v>377339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743166</v>
      </c>
      <c r="C181" s="27">
        <v>351024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651068</v>
      </c>
      <c r="C184" s="27">
        <v>270568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593946</v>
      </c>
      <c r="C187" s="27">
        <v>314576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684038</v>
      </c>
      <c r="C190" s="27">
        <v>531201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682120</v>
      </c>
      <c r="C193" s="27">
        <v>544035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665053</v>
      </c>
      <c r="C196" s="27">
        <v>595317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677007</v>
      </c>
      <c r="C199" s="27">
        <v>588831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657790</v>
      </c>
      <c r="C202" s="27">
        <v>561571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646425</v>
      </c>
      <c r="C205" s="27">
        <v>436033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647239</v>
      </c>
      <c r="C208" s="27">
        <v>435691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726441</v>
      </c>
      <c r="C211" s="27">
        <v>617429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721702</v>
      </c>
      <c r="C214" s="27">
        <v>643436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732554</v>
      </c>
      <c r="C217" s="27">
        <v>674373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710081</v>
      </c>
      <c r="C220" s="27">
        <v>681364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700353</v>
      </c>
      <c r="C223" s="27">
        <v>683979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698160</v>
      </c>
      <c r="C226" s="27">
        <v>578421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733148</v>
      </c>
      <c r="C229" s="27">
        <v>533123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716370</v>
      </c>
      <c r="C232" s="27">
        <v>693468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717394</v>
      </c>
      <c r="C235" s="27">
        <v>725949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747721</v>
      </c>
      <c r="C238" s="27">
        <v>713900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552231</v>
      </c>
      <c r="C241" s="27">
        <v>692333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494827</v>
      </c>
      <c r="C244" s="27">
        <v>701200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780571</v>
      </c>
      <c r="C247" s="27">
        <v>599581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763828</v>
      </c>
      <c r="C250" s="27">
        <v>533998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863371</v>
      </c>
      <c r="C253" s="27">
        <v>640534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889771</v>
      </c>
      <c r="C256" s="27">
        <v>653520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910269</v>
      </c>
      <c r="C259" s="27">
        <v>627972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896682</v>
      </c>
      <c r="C262" s="27">
        <v>625953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896351</v>
      </c>
      <c r="C265" s="27">
        <v>621895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902633</v>
      </c>
      <c r="C268" s="27">
        <v>602669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674228</v>
      </c>
      <c r="C271" s="27">
        <v>613358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750306</v>
      </c>
      <c r="C274" s="27">
        <v>665951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771060</v>
      </c>
      <c r="C277" s="27">
        <v>649126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749735</v>
      </c>
      <c r="C280" s="27">
        <v>655506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729781</v>
      </c>
      <c r="C283" s="27">
        <v>630169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757618</v>
      </c>
      <c r="C286" s="27">
        <v>620630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731671</v>
      </c>
      <c r="C289" s="27">
        <v>626223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548935</v>
      </c>
      <c r="C292" s="27">
        <v>645641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430254</v>
      </c>
      <c r="C295" s="27">
        <v>622234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683824</v>
      </c>
      <c r="C298" s="27">
        <v>634035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616258</v>
      </c>
      <c r="C301" s="27">
        <v>678889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264725</v>
      </c>
      <c r="C304" s="27">
        <v>269252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202651</v>
      </c>
      <c r="C307" s="27">
        <v>190977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402614</v>
      </c>
      <c r="C310" s="27">
        <v>719430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366994</v>
      </c>
      <c r="C313" s="27">
        <v>668095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487691</v>
      </c>
      <c r="C316" s="27">
        <v>755754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533185</v>
      </c>
      <c r="C319" s="27">
        <v>752774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527247</v>
      </c>
      <c r="C322" s="27">
        <v>760553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524629</v>
      </c>
      <c r="C325" s="27">
        <v>745594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553745</v>
      </c>
      <c r="C328" s="27">
        <v>750138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581074</v>
      </c>
      <c r="C331" s="27">
        <v>771526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412120</v>
      </c>
      <c r="C334" s="27">
        <v>1047239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500772</v>
      </c>
      <c r="C337" s="27">
        <v>538014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516603</v>
      </c>
      <c r="C340" s="27">
        <v>567660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511016</v>
      </c>
      <c r="C343" s="27">
        <v>562561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503635</v>
      </c>
      <c r="C346" s="27">
        <v>552247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517541</v>
      </c>
      <c r="C349" s="27">
        <v>578954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647576</v>
      </c>
      <c r="C352" s="27">
        <v>599331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-3922381</v>
      </c>
      <c r="C355" s="27">
        <v>-327066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152936</v>
      </c>
      <c r="C358" s="27">
        <v>95625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438502</v>
      </c>
      <c r="C361" s="27">
        <v>531170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452056</v>
      </c>
      <c r="C364" s="27">
        <v>464048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442176</v>
      </c>
      <c r="C367" s="27">
        <v>212561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304285</v>
      </c>
      <c r="C370" s="27">
        <v>125426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325977</v>
      </c>
      <c r="C373" s="27">
        <v>234716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-7121274</v>
      </c>
      <c r="C376" s="27">
        <v>-2504097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373186</v>
      </c>
      <c r="C379" s="27">
        <v>313039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456583</v>
      </c>
      <c r="C382" s="27">
        <v>378835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467623</v>
      </c>
      <c r="C385" s="27">
        <v>362974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452339</v>
      </c>
      <c r="C388" s="27">
        <v>347520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438926</v>
      </c>
      <c r="C391" s="27">
        <v>350415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506955</v>
      </c>
      <c r="C394" s="27">
        <v>396137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415429</v>
      </c>
      <c r="C397" s="27">
        <v>310778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291940</v>
      </c>
      <c r="C400" s="27">
        <v>244699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</sheetData>
  <sortState xmlns:xlrd2="http://schemas.microsoft.com/office/spreadsheetml/2017/richdata2" ref="A1:C40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3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TEXT(MAX(A3:A140)+1,"m月d日") &amp; "公表時点）"</f>
        <v>（8月24日公表時点）</v>
      </c>
    </row>
    <row r="3" spans="1:15" x14ac:dyDescent="0.55000000000000004">
      <c r="A3" s="132" t="s">
        <v>323</v>
      </c>
      <c r="B3" s="132" t="s">
        <v>297</v>
      </c>
      <c r="C3" s="132" t="s">
        <v>298</v>
      </c>
      <c r="D3" s="148" t="s">
        <v>324</v>
      </c>
      <c r="E3" s="148"/>
      <c r="F3" s="148"/>
      <c r="G3" s="148"/>
      <c r="H3" s="148"/>
      <c r="I3" s="148"/>
      <c r="J3" s="148" t="s">
        <v>325</v>
      </c>
      <c r="K3" s="148"/>
      <c r="L3" s="148"/>
      <c r="M3" s="148"/>
      <c r="N3" s="148"/>
      <c r="O3" s="148"/>
    </row>
    <row r="4" spans="1:15" x14ac:dyDescent="0.55000000000000004">
      <c r="A4" s="132"/>
      <c r="B4" s="132"/>
      <c r="C4" s="132"/>
      <c r="D4" s="131" t="s">
        <v>299</v>
      </c>
      <c r="E4" s="131"/>
      <c r="F4" s="131"/>
      <c r="G4" s="131" t="s">
        <v>300</v>
      </c>
      <c r="H4" s="131"/>
      <c r="I4" s="131"/>
      <c r="J4" s="131" t="s">
        <v>299</v>
      </c>
      <c r="K4" s="131"/>
      <c r="L4" s="131"/>
      <c r="M4" s="131" t="s">
        <v>300</v>
      </c>
      <c r="N4" s="131"/>
      <c r="O4" s="131"/>
    </row>
    <row r="5" spans="1:15" x14ac:dyDescent="0.55000000000000004">
      <c r="A5" s="132"/>
      <c r="B5" s="132"/>
      <c r="C5" s="132"/>
      <c r="D5" s="80" t="s">
        <v>301</v>
      </c>
      <c r="E5" s="80" t="s">
        <v>302</v>
      </c>
      <c r="F5" s="80" t="s">
        <v>361</v>
      </c>
      <c r="G5" s="80" t="s">
        <v>301</v>
      </c>
      <c r="H5" s="80" t="s">
        <v>302</v>
      </c>
      <c r="I5" s="80" t="s">
        <v>361</v>
      </c>
      <c r="J5" s="80" t="s">
        <v>301</v>
      </c>
      <c r="K5" s="80" t="s">
        <v>302</v>
      </c>
      <c r="L5" s="80" t="s">
        <v>361</v>
      </c>
      <c r="M5" s="80" t="s">
        <v>301</v>
      </c>
      <c r="N5" s="80" t="s">
        <v>302</v>
      </c>
      <c r="O5" s="80" t="s">
        <v>361</v>
      </c>
    </row>
    <row r="6" spans="1:15" x14ac:dyDescent="0.55000000000000004">
      <c r="A6" s="130" t="s">
        <v>287</v>
      </c>
      <c r="B6" s="131"/>
      <c r="C6" s="62">
        <f ca="1">SUM(D6:I6)</f>
        <v>101587750</v>
      </c>
      <c r="D6" s="62">
        <f ca="1">SUM(OFFSET(D$6,1,0,MAX($A$6:$A140)-DATE(2021,4,12)+1,1))</f>
        <v>50339121</v>
      </c>
      <c r="E6" s="62">
        <f ca="1">SUM(OFFSET(E$6,1,0,MAX($A$6:$A140)-DATE(2021,4,12)+1,1))</f>
        <v>6768611</v>
      </c>
      <c r="F6" s="62">
        <f ca="1">SUM(OFFSET(F$6,1,0,MAX($A$6:$A140)-DATE(2021,4,12)+1,1))</f>
        <v>530</v>
      </c>
      <c r="G6" s="62">
        <f ca="1">SUM(OFFSET(G$6,1,0,MAX($A$6:$A140)-DATE(2021,4,12)+1,1))</f>
        <v>40695884</v>
      </c>
      <c r="H6" s="62">
        <f ca="1">SUM(OFFSET(H$6,1,0,MAX($A$6:$A140)-DATE(2021,4,12)+1,1))</f>
        <v>3783603</v>
      </c>
      <c r="I6" s="62">
        <f ca="1">SUM(OFFSET(I$6,1,0,MAX($A$6:$A140)-DATE(2021,4,12)+1,1))</f>
        <v>1</v>
      </c>
      <c r="J6" s="62">
        <f ca="1">SUM(OFFSET(J$6,1,0,MAX($A$6:$A140)-DATE(2021,4,12)+1,1))</f>
        <v>30736053</v>
      </c>
      <c r="K6" s="62">
        <f ca="1">SUM(OFFSET(K$6,1,0,MAX($A$6:$A140)-DATE(2021,4,12)+1,1))</f>
        <v>854758</v>
      </c>
      <c r="L6" s="62">
        <f ca="1">SUM(OFFSET(L$6,1,0,MAX($A$6:$A140)-DATE(2021,4,12)+1,1))</f>
        <v>29</v>
      </c>
      <c r="M6" s="62">
        <f ca="1">SUM(OFFSET(M$6,1,0,MAX($A$6:$A140)-DATE(2021,4,12)+1,1))</f>
        <v>29781049</v>
      </c>
      <c r="N6" s="62">
        <f ca="1">SUM(OFFSET(N$6,1,0,MAX($A$6:$A140)-DATE(2021,4,12)+1,1))</f>
        <v>806077</v>
      </c>
      <c r="O6" s="62">
        <f ca="1">SUM(OFFSET(O$6,1,0,MAX($A$6:$A140)-DATE(2021,4,12)+1,1))</f>
        <v>1</v>
      </c>
    </row>
    <row r="7" spans="1:15" x14ac:dyDescent="0.55000000000000004">
      <c r="A7" s="109">
        <v>44431</v>
      </c>
      <c r="B7" s="111" t="str">
        <f t="shared" ref="B7:B61" si="0">"(" &amp; TEXT(A7,"aaa") &amp; ")"</f>
        <v>(月)</v>
      </c>
      <c r="C7" s="62">
        <f>SUM(D7:I7)</f>
        <v>583419</v>
      </c>
      <c r="D7" s="62">
        <v>242824</v>
      </c>
      <c r="E7" s="62">
        <v>49116</v>
      </c>
      <c r="F7" s="62">
        <v>530</v>
      </c>
      <c r="G7" s="62">
        <v>244169</v>
      </c>
      <c r="H7" s="62">
        <v>46779</v>
      </c>
      <c r="I7" s="62">
        <v>1</v>
      </c>
      <c r="J7" s="62">
        <v>12749</v>
      </c>
      <c r="K7" s="62">
        <v>471</v>
      </c>
      <c r="L7" s="62">
        <v>29</v>
      </c>
      <c r="M7" s="62">
        <v>33039</v>
      </c>
      <c r="N7" s="62">
        <v>548</v>
      </c>
      <c r="O7" s="67">
        <v>1</v>
      </c>
    </row>
    <row r="8" spans="1:15" x14ac:dyDescent="0.55000000000000004">
      <c r="A8" s="109">
        <v>44430</v>
      </c>
      <c r="B8" s="111" t="str">
        <f t="shared" si="0"/>
        <v>(日)</v>
      </c>
      <c r="C8" s="62">
        <f>SUM(D8:I8)</f>
        <v>787667</v>
      </c>
      <c r="D8" s="62">
        <v>349273</v>
      </c>
      <c r="E8" s="62">
        <v>66156</v>
      </c>
      <c r="F8" s="62">
        <v>0</v>
      </c>
      <c r="G8" s="62">
        <v>310778</v>
      </c>
      <c r="H8" s="62">
        <v>61460</v>
      </c>
      <c r="I8" s="62">
        <v>0</v>
      </c>
      <c r="J8" s="62">
        <v>8040</v>
      </c>
      <c r="K8" s="62">
        <v>586</v>
      </c>
      <c r="L8" s="62">
        <v>0</v>
      </c>
      <c r="M8" s="62">
        <v>23839</v>
      </c>
      <c r="N8" s="62">
        <v>930</v>
      </c>
      <c r="O8" s="67">
        <v>0</v>
      </c>
    </row>
    <row r="9" spans="1:15" x14ac:dyDescent="0.55000000000000004">
      <c r="A9" s="109">
        <v>44429</v>
      </c>
      <c r="B9" s="111" t="str">
        <f t="shared" si="0"/>
        <v>(土)</v>
      </c>
      <c r="C9" s="62">
        <f t="shared" ref="C9:C71" si="1">SUM(D9:I9)</f>
        <v>972997</v>
      </c>
      <c r="D9" s="67">
        <v>440410</v>
      </c>
      <c r="E9" s="62">
        <v>66545</v>
      </c>
      <c r="F9" s="62">
        <v>0</v>
      </c>
      <c r="G9" s="62">
        <v>396137</v>
      </c>
      <c r="H9" s="62">
        <v>69905</v>
      </c>
      <c r="I9" s="62">
        <v>0</v>
      </c>
      <c r="J9" s="62">
        <v>11276</v>
      </c>
      <c r="K9" s="62">
        <v>534</v>
      </c>
      <c r="L9" s="62">
        <v>0</v>
      </c>
      <c r="M9" s="62">
        <v>44778</v>
      </c>
      <c r="N9" s="62">
        <v>997</v>
      </c>
      <c r="O9" s="67">
        <v>0</v>
      </c>
    </row>
    <row r="10" spans="1:15" x14ac:dyDescent="0.55000000000000004">
      <c r="A10" s="109">
        <v>44428</v>
      </c>
      <c r="B10" s="111" t="str">
        <f t="shared" si="0"/>
        <v>(金)</v>
      </c>
      <c r="C10" s="62">
        <f t="shared" si="1"/>
        <v>857856</v>
      </c>
      <c r="D10" s="62">
        <v>385067</v>
      </c>
      <c r="E10" s="62">
        <v>53859</v>
      </c>
      <c r="F10" s="62">
        <v>0</v>
      </c>
      <c r="G10" s="62">
        <v>350415</v>
      </c>
      <c r="H10" s="62">
        <v>68515</v>
      </c>
      <c r="I10" s="62">
        <v>0</v>
      </c>
      <c r="J10" s="62">
        <v>16968</v>
      </c>
      <c r="K10" s="62">
        <v>317</v>
      </c>
      <c r="L10" s="62">
        <v>0</v>
      </c>
      <c r="M10" s="62">
        <v>57101</v>
      </c>
      <c r="N10" s="62">
        <v>621</v>
      </c>
      <c r="O10" s="67">
        <v>0</v>
      </c>
    </row>
    <row r="11" spans="1:15" x14ac:dyDescent="0.55000000000000004">
      <c r="A11" s="109">
        <v>44427</v>
      </c>
      <c r="B11" s="111" t="str">
        <f t="shared" si="0"/>
        <v>(木)</v>
      </c>
      <c r="C11" s="62">
        <f t="shared" si="1"/>
        <v>878795</v>
      </c>
      <c r="D11" s="62">
        <v>384360</v>
      </c>
      <c r="E11" s="62">
        <v>67979</v>
      </c>
      <c r="F11" s="62">
        <v>0</v>
      </c>
      <c r="G11" s="62">
        <v>347520</v>
      </c>
      <c r="H11" s="62">
        <v>78936</v>
      </c>
      <c r="I11" s="62">
        <v>0</v>
      </c>
      <c r="J11" s="62">
        <v>17939</v>
      </c>
      <c r="K11" s="62">
        <v>498</v>
      </c>
      <c r="L11" s="62">
        <v>0</v>
      </c>
      <c r="M11" s="62">
        <v>62558</v>
      </c>
      <c r="N11" s="62">
        <v>2098</v>
      </c>
      <c r="O11" s="67">
        <v>0</v>
      </c>
    </row>
    <row r="12" spans="1:15" x14ac:dyDescent="0.55000000000000004">
      <c r="A12" s="109">
        <v>44426</v>
      </c>
      <c r="B12" s="111" t="str">
        <f t="shared" si="0"/>
        <v>(水)</v>
      </c>
      <c r="C12" s="62">
        <f t="shared" si="1"/>
        <v>922641</v>
      </c>
      <c r="D12" s="62">
        <v>406193</v>
      </c>
      <c r="E12" s="62">
        <v>61430</v>
      </c>
      <c r="F12" s="62">
        <v>0</v>
      </c>
      <c r="G12" s="62">
        <v>362974</v>
      </c>
      <c r="H12" s="62">
        <v>92044</v>
      </c>
      <c r="I12" s="62">
        <v>0</v>
      </c>
      <c r="J12" s="62">
        <v>20861</v>
      </c>
      <c r="K12" s="62">
        <v>597</v>
      </c>
      <c r="L12" s="62">
        <v>0</v>
      </c>
      <c r="M12" s="62">
        <v>69782</v>
      </c>
      <c r="N12" s="62">
        <v>2929</v>
      </c>
      <c r="O12" s="67">
        <v>0</v>
      </c>
    </row>
    <row r="13" spans="1:15" x14ac:dyDescent="0.55000000000000004">
      <c r="A13" s="109">
        <v>44425</v>
      </c>
      <c r="B13" s="111" t="str">
        <f t="shared" si="0"/>
        <v>(火)</v>
      </c>
      <c r="C13" s="62">
        <f t="shared" si="1"/>
        <v>929962</v>
      </c>
      <c r="D13" s="62">
        <v>394020</v>
      </c>
      <c r="E13" s="62">
        <v>62563</v>
      </c>
      <c r="F13" s="62">
        <v>0</v>
      </c>
      <c r="G13" s="62">
        <v>378835</v>
      </c>
      <c r="H13" s="62">
        <v>94544</v>
      </c>
      <c r="I13" s="62">
        <v>0</v>
      </c>
      <c r="J13" s="62">
        <v>24814</v>
      </c>
      <c r="K13" s="62">
        <v>576</v>
      </c>
      <c r="L13" s="62">
        <v>0</v>
      </c>
      <c r="M13" s="62">
        <v>85952</v>
      </c>
      <c r="N13" s="62">
        <v>2389</v>
      </c>
      <c r="O13" s="67">
        <v>0</v>
      </c>
    </row>
    <row r="14" spans="1:15" x14ac:dyDescent="0.55000000000000004">
      <c r="A14" s="109">
        <v>44424</v>
      </c>
      <c r="B14" s="111" t="str">
        <f t="shared" si="0"/>
        <v>(月)</v>
      </c>
      <c r="C14" s="62">
        <f t="shared" si="1"/>
        <v>771270</v>
      </c>
      <c r="D14" s="62">
        <v>313456</v>
      </c>
      <c r="E14" s="62">
        <v>59730</v>
      </c>
      <c r="F14" s="62">
        <v>0</v>
      </c>
      <c r="G14" s="62">
        <v>313039</v>
      </c>
      <c r="H14" s="62">
        <v>85045</v>
      </c>
      <c r="I14" s="62">
        <v>0</v>
      </c>
      <c r="J14" s="62">
        <v>21200</v>
      </c>
      <c r="K14" s="62">
        <v>522</v>
      </c>
      <c r="L14" s="62">
        <v>0</v>
      </c>
      <c r="M14" s="62">
        <v>72983</v>
      </c>
      <c r="N14" s="62">
        <v>2431</v>
      </c>
      <c r="O14" s="67">
        <v>0</v>
      </c>
    </row>
    <row r="15" spans="1:15" x14ac:dyDescent="0.55000000000000004">
      <c r="A15" s="109">
        <v>44423</v>
      </c>
      <c r="B15" s="111" t="str">
        <f t="shared" si="0"/>
        <v>(日)</v>
      </c>
      <c r="C15" s="62">
        <f t="shared" si="1"/>
        <v>647643</v>
      </c>
      <c r="D15" s="62">
        <v>265684</v>
      </c>
      <c r="E15" s="62">
        <v>78959</v>
      </c>
      <c r="F15" s="62">
        <v>0</v>
      </c>
      <c r="G15" s="62">
        <v>231981</v>
      </c>
      <c r="H15" s="62">
        <v>71019</v>
      </c>
      <c r="I15" s="62">
        <v>0</v>
      </c>
      <c r="J15" s="62">
        <v>6922</v>
      </c>
      <c r="K15" s="62">
        <v>889</v>
      </c>
      <c r="L15" s="62">
        <v>0</v>
      </c>
      <c r="M15" s="62">
        <v>32410</v>
      </c>
      <c r="N15" s="62">
        <v>2236</v>
      </c>
      <c r="O15" s="67">
        <v>0</v>
      </c>
    </row>
    <row r="16" spans="1:15" x14ac:dyDescent="0.55000000000000004">
      <c r="A16" s="109">
        <v>44422</v>
      </c>
      <c r="B16" s="112" t="str">
        <f t="shared" si="0"/>
        <v>(土)</v>
      </c>
      <c r="C16" s="62">
        <f t="shared" si="1"/>
        <v>643629</v>
      </c>
      <c r="D16" s="62">
        <v>251487</v>
      </c>
      <c r="E16" s="62">
        <v>74490</v>
      </c>
      <c r="F16" s="62">
        <v>0</v>
      </c>
      <c r="G16" s="62">
        <v>234716</v>
      </c>
      <c r="H16" s="62">
        <v>82936</v>
      </c>
      <c r="I16" s="62">
        <v>0</v>
      </c>
      <c r="J16" s="62">
        <v>7723</v>
      </c>
      <c r="K16" s="62">
        <v>787</v>
      </c>
      <c r="L16" s="62">
        <v>0</v>
      </c>
      <c r="M16" s="62">
        <v>40506</v>
      </c>
      <c r="N16" s="62">
        <v>2332</v>
      </c>
      <c r="O16" s="67">
        <v>0</v>
      </c>
    </row>
    <row r="17" spans="1:15" x14ac:dyDescent="0.55000000000000004">
      <c r="A17" s="109">
        <v>44421</v>
      </c>
      <c r="B17" s="111" t="str">
        <f t="shared" si="0"/>
        <v>(金)</v>
      </c>
      <c r="C17" s="62">
        <f t="shared" si="1"/>
        <v>516573</v>
      </c>
      <c r="D17" s="62">
        <v>243055</v>
      </c>
      <c r="E17" s="62">
        <v>61230</v>
      </c>
      <c r="F17" s="62">
        <v>0</v>
      </c>
      <c r="G17" s="62">
        <v>125426</v>
      </c>
      <c r="H17" s="62">
        <v>86862</v>
      </c>
      <c r="I17" s="62">
        <v>0</v>
      </c>
      <c r="J17" s="62">
        <v>12844</v>
      </c>
      <c r="K17" s="62">
        <v>588</v>
      </c>
      <c r="L17" s="62">
        <v>0</v>
      </c>
      <c r="M17" s="62">
        <v>21387</v>
      </c>
      <c r="N17" s="62">
        <v>3097</v>
      </c>
      <c r="O17" s="67">
        <v>0</v>
      </c>
    </row>
    <row r="18" spans="1:15" x14ac:dyDescent="0.55000000000000004">
      <c r="A18" s="109">
        <v>44420</v>
      </c>
      <c r="B18" s="112" t="str">
        <f t="shared" si="0"/>
        <v>(木)</v>
      </c>
      <c r="C18" s="62">
        <f t="shared" si="1"/>
        <v>748209</v>
      </c>
      <c r="D18" s="62">
        <v>371219</v>
      </c>
      <c r="E18" s="62">
        <v>70957</v>
      </c>
      <c r="F18" s="62">
        <v>0</v>
      </c>
      <c r="G18" s="62">
        <v>212561</v>
      </c>
      <c r="H18" s="62">
        <v>93472</v>
      </c>
      <c r="I18" s="62">
        <v>0</v>
      </c>
      <c r="J18" s="62">
        <v>22101</v>
      </c>
      <c r="K18" s="62">
        <v>764</v>
      </c>
      <c r="L18" s="62">
        <v>0</v>
      </c>
      <c r="M18" s="62">
        <v>45919</v>
      </c>
      <c r="N18" s="62">
        <v>3322</v>
      </c>
      <c r="O18" s="67">
        <v>0</v>
      </c>
    </row>
    <row r="19" spans="1:15" x14ac:dyDescent="0.55000000000000004">
      <c r="A19" s="109">
        <v>44419</v>
      </c>
      <c r="B19" s="111" t="str">
        <f t="shared" si="0"/>
        <v>(水)</v>
      </c>
      <c r="C19" s="62">
        <f t="shared" si="1"/>
        <v>1021426</v>
      </c>
      <c r="D19" s="62">
        <v>381032</v>
      </c>
      <c r="E19" s="62">
        <v>71024</v>
      </c>
      <c r="F19" s="62">
        <v>0</v>
      </c>
      <c r="G19" s="62">
        <v>464048</v>
      </c>
      <c r="H19" s="62">
        <v>105322</v>
      </c>
      <c r="I19" s="62">
        <v>0</v>
      </c>
      <c r="J19" s="62">
        <v>25028</v>
      </c>
      <c r="K19" s="62">
        <v>684</v>
      </c>
      <c r="L19" s="62">
        <v>0</v>
      </c>
      <c r="M19" s="62">
        <v>128840</v>
      </c>
      <c r="N19" s="62">
        <v>2466</v>
      </c>
      <c r="O19" s="67">
        <v>0</v>
      </c>
    </row>
    <row r="20" spans="1:15" x14ac:dyDescent="0.55000000000000004">
      <c r="A20" s="109">
        <v>44418</v>
      </c>
      <c r="B20" s="112" t="str">
        <f t="shared" si="0"/>
        <v>(火)</v>
      </c>
      <c r="C20" s="62">
        <f t="shared" si="1"/>
        <v>1082335</v>
      </c>
      <c r="D20" s="62">
        <v>367192</v>
      </c>
      <c r="E20" s="62">
        <v>71310</v>
      </c>
      <c r="F20" s="62">
        <v>0</v>
      </c>
      <c r="G20" s="62">
        <v>531170</v>
      </c>
      <c r="H20" s="62">
        <v>112663</v>
      </c>
      <c r="I20" s="62">
        <v>0</v>
      </c>
      <c r="J20" s="62">
        <v>28605</v>
      </c>
      <c r="K20" s="62">
        <v>695</v>
      </c>
      <c r="L20" s="62">
        <v>0</v>
      </c>
      <c r="M20" s="62">
        <v>161918</v>
      </c>
      <c r="N20" s="62">
        <v>2881</v>
      </c>
      <c r="O20" s="67">
        <v>0</v>
      </c>
    </row>
    <row r="21" spans="1:15" x14ac:dyDescent="0.55000000000000004">
      <c r="A21" s="109">
        <v>44417</v>
      </c>
      <c r="B21" s="111" t="str">
        <f t="shared" si="0"/>
        <v>(月)</v>
      </c>
      <c r="C21" s="62">
        <f t="shared" si="1"/>
        <v>303366</v>
      </c>
      <c r="D21" s="62">
        <v>98200</v>
      </c>
      <c r="E21" s="62">
        <v>54736</v>
      </c>
      <c r="F21" s="62">
        <v>0</v>
      </c>
      <c r="G21" s="62">
        <v>95625</v>
      </c>
      <c r="H21" s="62">
        <v>54805</v>
      </c>
      <c r="I21" s="62">
        <v>0</v>
      </c>
      <c r="J21" s="62">
        <v>3235</v>
      </c>
      <c r="K21" s="62">
        <v>646</v>
      </c>
      <c r="L21" s="62">
        <v>0</v>
      </c>
      <c r="M21" s="62">
        <v>19094</v>
      </c>
      <c r="N21" s="62">
        <v>1981</v>
      </c>
      <c r="O21" s="67">
        <v>0</v>
      </c>
    </row>
    <row r="22" spans="1:15" x14ac:dyDescent="0.55000000000000004">
      <c r="A22" s="109">
        <v>44416</v>
      </c>
      <c r="B22" s="112" t="str">
        <f t="shared" si="0"/>
        <v>(日)</v>
      </c>
      <c r="C22" s="62">
        <f t="shared" si="1"/>
        <v>1097989</v>
      </c>
      <c r="D22" s="62">
        <v>476642</v>
      </c>
      <c r="E22" s="62">
        <v>96018</v>
      </c>
      <c r="F22" s="62">
        <v>0</v>
      </c>
      <c r="G22" s="62">
        <v>425152</v>
      </c>
      <c r="H22" s="62">
        <v>100177</v>
      </c>
      <c r="I22" s="62">
        <v>0</v>
      </c>
      <c r="J22" s="62">
        <v>16374</v>
      </c>
      <c r="K22" s="62">
        <v>1844</v>
      </c>
      <c r="L22" s="62">
        <v>0</v>
      </c>
      <c r="M22" s="62">
        <v>95027</v>
      </c>
      <c r="N22" s="62">
        <v>2363</v>
      </c>
      <c r="O22" s="67">
        <v>0</v>
      </c>
    </row>
    <row r="23" spans="1:15" x14ac:dyDescent="0.55000000000000004">
      <c r="A23" s="109">
        <v>44415</v>
      </c>
      <c r="B23" s="111" t="str">
        <f t="shared" si="0"/>
        <v>(土)</v>
      </c>
      <c r="C23" s="62">
        <f t="shared" si="1"/>
        <v>1369628</v>
      </c>
      <c r="D23" s="62">
        <v>555073</v>
      </c>
      <c r="E23" s="62">
        <v>92503</v>
      </c>
      <c r="F23" s="62">
        <v>0</v>
      </c>
      <c r="G23" s="62">
        <v>599331</v>
      </c>
      <c r="H23" s="62">
        <v>122721</v>
      </c>
      <c r="I23" s="62">
        <v>0</v>
      </c>
      <c r="J23" s="62">
        <v>25410</v>
      </c>
      <c r="K23" s="62">
        <v>1923</v>
      </c>
      <c r="L23" s="62">
        <v>0</v>
      </c>
      <c r="M23" s="62">
        <v>154045</v>
      </c>
      <c r="N23" s="62">
        <v>2368</v>
      </c>
      <c r="O23" s="67">
        <v>0</v>
      </c>
    </row>
    <row r="24" spans="1:15" x14ac:dyDescent="0.55000000000000004">
      <c r="A24" s="109">
        <v>44414</v>
      </c>
      <c r="B24" s="112" t="str">
        <f t="shared" si="0"/>
        <v>(金)</v>
      </c>
      <c r="C24" s="62">
        <f t="shared" si="1"/>
        <v>1228690</v>
      </c>
      <c r="D24" s="62">
        <v>441626</v>
      </c>
      <c r="E24" s="62">
        <v>75915</v>
      </c>
      <c r="F24" s="62">
        <v>0</v>
      </c>
      <c r="G24" s="62">
        <v>578954</v>
      </c>
      <c r="H24" s="62">
        <v>132195</v>
      </c>
      <c r="I24" s="62">
        <v>0</v>
      </c>
      <c r="J24" s="62">
        <v>33283</v>
      </c>
      <c r="K24" s="62">
        <v>687</v>
      </c>
      <c r="L24" s="62">
        <v>0</v>
      </c>
      <c r="M24" s="62">
        <v>202499</v>
      </c>
      <c r="N24" s="62">
        <v>2758</v>
      </c>
      <c r="O24" s="67">
        <v>0</v>
      </c>
    </row>
    <row r="25" spans="1:15" x14ac:dyDescent="0.55000000000000004">
      <c r="A25" s="109">
        <v>44413</v>
      </c>
      <c r="B25" s="111" t="str">
        <f t="shared" si="0"/>
        <v>(木)</v>
      </c>
      <c r="C25" s="62">
        <f t="shared" si="1"/>
        <v>1182429</v>
      </c>
      <c r="D25" s="62">
        <v>419216</v>
      </c>
      <c r="E25" s="62">
        <v>84419</v>
      </c>
      <c r="F25" s="62">
        <v>0</v>
      </c>
      <c r="G25" s="62">
        <v>552247</v>
      </c>
      <c r="H25" s="62">
        <v>126547</v>
      </c>
      <c r="I25" s="62">
        <v>0</v>
      </c>
      <c r="J25" s="62">
        <v>34079</v>
      </c>
      <c r="K25" s="62">
        <v>916</v>
      </c>
      <c r="L25" s="62">
        <v>0</v>
      </c>
      <c r="M25" s="62">
        <v>209809</v>
      </c>
      <c r="N25" s="62">
        <v>2860</v>
      </c>
      <c r="O25" s="67">
        <v>0</v>
      </c>
    </row>
    <row r="26" spans="1:15" x14ac:dyDescent="0.55000000000000004">
      <c r="A26" s="109">
        <v>44412</v>
      </c>
      <c r="B26" s="112" t="str">
        <f t="shared" si="0"/>
        <v>(水)</v>
      </c>
      <c r="C26" s="62">
        <f t="shared" si="1"/>
        <v>1195107</v>
      </c>
      <c r="D26" s="62">
        <v>431096</v>
      </c>
      <c r="E26" s="62">
        <v>79920</v>
      </c>
      <c r="F26" s="62">
        <v>0</v>
      </c>
      <c r="G26" s="62">
        <v>562561</v>
      </c>
      <c r="H26" s="62">
        <v>121530</v>
      </c>
      <c r="I26" s="62">
        <v>0</v>
      </c>
      <c r="J26" s="62">
        <v>37939</v>
      </c>
      <c r="K26" s="62">
        <v>897</v>
      </c>
      <c r="L26" s="62">
        <v>0</v>
      </c>
      <c r="M26" s="62">
        <v>227190</v>
      </c>
      <c r="N26" s="62">
        <v>2971</v>
      </c>
      <c r="O26" s="67">
        <v>0</v>
      </c>
    </row>
    <row r="27" spans="1:15" x14ac:dyDescent="0.55000000000000004">
      <c r="A27" s="109">
        <v>44411</v>
      </c>
      <c r="B27" s="111" t="str">
        <f t="shared" si="0"/>
        <v>(火)</v>
      </c>
      <c r="C27" s="62">
        <f t="shared" si="1"/>
        <v>1201842</v>
      </c>
      <c r="D27" s="62">
        <v>434684</v>
      </c>
      <c r="E27" s="62">
        <v>81919</v>
      </c>
      <c r="F27" s="62">
        <v>0</v>
      </c>
      <c r="G27" s="62">
        <v>567660</v>
      </c>
      <c r="H27" s="62">
        <v>117579</v>
      </c>
      <c r="I27" s="62">
        <v>0</v>
      </c>
      <c r="J27" s="62">
        <v>46283</v>
      </c>
      <c r="K27" s="62">
        <v>936</v>
      </c>
      <c r="L27" s="62">
        <v>0</v>
      </c>
      <c r="M27" s="62">
        <v>253816</v>
      </c>
      <c r="N27" s="62">
        <v>2829</v>
      </c>
      <c r="O27" s="67">
        <v>0</v>
      </c>
    </row>
    <row r="28" spans="1:15" x14ac:dyDescent="0.55000000000000004">
      <c r="A28" s="109">
        <v>44410</v>
      </c>
      <c r="B28" s="112" t="str">
        <f t="shared" si="0"/>
        <v>(月)</v>
      </c>
      <c r="C28" s="62">
        <f t="shared" si="1"/>
        <v>1152497</v>
      </c>
      <c r="D28" s="62">
        <v>417733</v>
      </c>
      <c r="E28" s="62">
        <v>83039</v>
      </c>
      <c r="F28" s="62">
        <v>0</v>
      </c>
      <c r="G28" s="62">
        <v>538014</v>
      </c>
      <c r="H28" s="62">
        <v>113711</v>
      </c>
      <c r="I28" s="62">
        <v>0</v>
      </c>
      <c r="J28" s="62">
        <v>49611</v>
      </c>
      <c r="K28" s="62">
        <v>965</v>
      </c>
      <c r="L28" s="62">
        <v>0</v>
      </c>
      <c r="M28" s="62">
        <v>247096</v>
      </c>
      <c r="N28" s="62">
        <v>2933</v>
      </c>
      <c r="O28" s="67">
        <v>0</v>
      </c>
    </row>
    <row r="29" spans="1:15" x14ac:dyDescent="0.55000000000000004">
      <c r="A29" s="109">
        <v>44409</v>
      </c>
      <c r="B29" s="111" t="str">
        <f t="shared" si="0"/>
        <v>(日)</v>
      </c>
      <c r="C29" s="62">
        <f t="shared" si="1"/>
        <v>1120833</v>
      </c>
      <c r="D29" s="62">
        <v>420907</v>
      </c>
      <c r="E29" s="62">
        <v>88868</v>
      </c>
      <c r="F29" s="62">
        <v>0</v>
      </c>
      <c r="G29" s="62">
        <v>520824</v>
      </c>
      <c r="H29" s="62">
        <v>90234</v>
      </c>
      <c r="I29" s="62">
        <v>0</v>
      </c>
      <c r="J29" s="62">
        <v>25548</v>
      </c>
      <c r="K29" s="62">
        <v>2505</v>
      </c>
      <c r="L29" s="62">
        <v>0</v>
      </c>
      <c r="M29" s="62">
        <v>203535</v>
      </c>
      <c r="N29" s="62">
        <v>5439</v>
      </c>
      <c r="O29" s="67">
        <v>0</v>
      </c>
    </row>
    <row r="30" spans="1:15" x14ac:dyDescent="0.55000000000000004">
      <c r="A30" s="109">
        <v>44408</v>
      </c>
      <c r="B30" s="112" t="str">
        <f t="shared" si="0"/>
        <v>(土)</v>
      </c>
      <c r="C30" s="62">
        <f t="shared" si="1"/>
        <v>1463615</v>
      </c>
      <c r="D30" s="62">
        <v>486997</v>
      </c>
      <c r="E30" s="62">
        <v>94077</v>
      </c>
      <c r="F30" s="62">
        <v>0</v>
      </c>
      <c r="G30" s="62">
        <v>771526</v>
      </c>
      <c r="H30" s="62">
        <v>111015</v>
      </c>
      <c r="I30" s="62">
        <v>0</v>
      </c>
      <c r="J30" s="62">
        <v>52225</v>
      </c>
      <c r="K30" s="62">
        <v>3171</v>
      </c>
      <c r="L30" s="62">
        <v>0</v>
      </c>
      <c r="M30" s="62">
        <v>386873</v>
      </c>
      <c r="N30" s="62">
        <v>11038</v>
      </c>
      <c r="O30" s="67">
        <v>0</v>
      </c>
    </row>
    <row r="31" spans="1:15" x14ac:dyDescent="0.55000000000000004">
      <c r="A31" s="109">
        <v>44407</v>
      </c>
      <c r="B31" s="111" t="str">
        <f t="shared" si="0"/>
        <v>(金)</v>
      </c>
      <c r="C31" s="62">
        <f t="shared" si="1"/>
        <v>1383524</v>
      </c>
      <c r="D31" s="62">
        <v>445341</v>
      </c>
      <c r="E31" s="62">
        <v>96944</v>
      </c>
      <c r="F31" s="62">
        <v>0</v>
      </c>
      <c r="G31" s="62">
        <v>721010</v>
      </c>
      <c r="H31" s="62">
        <v>120229</v>
      </c>
      <c r="I31" s="62">
        <v>0</v>
      </c>
      <c r="J31" s="62">
        <v>72011</v>
      </c>
      <c r="K31" s="62">
        <v>1356</v>
      </c>
      <c r="L31" s="62">
        <v>0</v>
      </c>
      <c r="M31" s="62">
        <v>405543</v>
      </c>
      <c r="N31" s="62">
        <v>9156</v>
      </c>
      <c r="O31" s="67">
        <v>0</v>
      </c>
    </row>
    <row r="32" spans="1:15" x14ac:dyDescent="0.55000000000000004">
      <c r="A32" s="109">
        <v>44406</v>
      </c>
      <c r="B32" s="112" t="str">
        <f t="shared" si="0"/>
        <v>(木)</v>
      </c>
      <c r="C32" s="62">
        <f t="shared" si="1"/>
        <v>1346580</v>
      </c>
      <c r="D32" s="62">
        <v>416294</v>
      </c>
      <c r="E32" s="62">
        <v>99238</v>
      </c>
      <c r="F32" s="62">
        <v>0</v>
      </c>
      <c r="G32" s="62">
        <v>724319</v>
      </c>
      <c r="H32" s="62">
        <v>106729</v>
      </c>
      <c r="I32" s="62">
        <v>0</v>
      </c>
      <c r="J32" s="62">
        <v>71159</v>
      </c>
      <c r="K32" s="62">
        <v>1397</v>
      </c>
      <c r="L32" s="62">
        <v>0</v>
      </c>
      <c r="M32" s="62">
        <v>451898</v>
      </c>
      <c r="N32" s="62">
        <v>9136</v>
      </c>
      <c r="O32" s="67">
        <v>0</v>
      </c>
    </row>
    <row r="33" spans="1:15" x14ac:dyDescent="0.55000000000000004">
      <c r="A33" s="109">
        <v>44405</v>
      </c>
      <c r="B33" s="111" t="str">
        <f t="shared" si="0"/>
        <v>(水)</v>
      </c>
      <c r="C33" s="62">
        <f t="shared" si="1"/>
        <v>1365714</v>
      </c>
      <c r="D33" s="62">
        <v>419997</v>
      </c>
      <c r="E33" s="62">
        <v>95450</v>
      </c>
      <c r="F33" s="62">
        <v>0</v>
      </c>
      <c r="G33" s="62">
        <v>742106</v>
      </c>
      <c r="H33" s="62">
        <v>108161</v>
      </c>
      <c r="I33" s="62">
        <v>0</v>
      </c>
      <c r="J33" s="62">
        <v>76921</v>
      </c>
      <c r="K33" s="62">
        <v>1272</v>
      </c>
      <c r="L33" s="62">
        <v>0</v>
      </c>
      <c r="M33" s="62">
        <v>479966</v>
      </c>
      <c r="N33" s="62">
        <v>12927</v>
      </c>
      <c r="O33" s="67">
        <v>0</v>
      </c>
    </row>
    <row r="34" spans="1:15" x14ac:dyDescent="0.55000000000000004">
      <c r="A34" s="109">
        <v>44404</v>
      </c>
      <c r="B34" s="112" t="str">
        <f t="shared" si="0"/>
        <v>(火)</v>
      </c>
      <c r="C34" s="62">
        <f t="shared" si="1"/>
        <v>1340105</v>
      </c>
      <c r="D34" s="62">
        <v>425126</v>
      </c>
      <c r="E34" s="62">
        <v>91536</v>
      </c>
      <c r="F34" s="62">
        <v>0</v>
      </c>
      <c r="G34" s="62">
        <v>726576</v>
      </c>
      <c r="H34" s="62">
        <v>96867</v>
      </c>
      <c r="I34" s="62">
        <v>0</v>
      </c>
      <c r="J34" s="62">
        <v>90993</v>
      </c>
      <c r="K34" s="62">
        <v>1402</v>
      </c>
      <c r="L34" s="62">
        <v>0</v>
      </c>
      <c r="M34" s="62">
        <v>482407</v>
      </c>
      <c r="N34" s="62">
        <v>12519</v>
      </c>
      <c r="O34" s="67">
        <v>0</v>
      </c>
    </row>
    <row r="35" spans="1:15" x14ac:dyDescent="0.55000000000000004">
      <c r="A35" s="109">
        <v>44403</v>
      </c>
      <c r="B35" s="111" t="str">
        <f t="shared" si="0"/>
        <v>(月)</v>
      </c>
      <c r="C35" s="62">
        <f t="shared" si="1"/>
        <v>1271316</v>
      </c>
      <c r="D35" s="62">
        <v>358709</v>
      </c>
      <c r="E35" s="62">
        <v>102752</v>
      </c>
      <c r="F35" s="62">
        <v>0</v>
      </c>
      <c r="G35" s="62">
        <v>712839</v>
      </c>
      <c r="H35" s="62">
        <v>97016</v>
      </c>
      <c r="I35" s="62">
        <v>0</v>
      </c>
      <c r="J35" s="62">
        <v>78835</v>
      </c>
      <c r="K35" s="62">
        <v>1733</v>
      </c>
      <c r="L35" s="62">
        <v>0</v>
      </c>
      <c r="M35" s="62">
        <v>487542</v>
      </c>
      <c r="N35" s="62">
        <v>14481</v>
      </c>
      <c r="O35" s="67">
        <v>0</v>
      </c>
    </row>
    <row r="36" spans="1:15" x14ac:dyDescent="0.55000000000000004">
      <c r="A36" s="109">
        <v>44402</v>
      </c>
      <c r="B36" s="112" t="str">
        <f t="shared" si="0"/>
        <v>(日)</v>
      </c>
      <c r="C36" s="62">
        <f t="shared" si="1"/>
        <v>1102533</v>
      </c>
      <c r="D36" s="62">
        <v>265638</v>
      </c>
      <c r="E36" s="62">
        <v>101356</v>
      </c>
      <c r="F36" s="62">
        <v>0</v>
      </c>
      <c r="G36" s="62">
        <v>668095</v>
      </c>
      <c r="H36" s="62">
        <v>67444</v>
      </c>
      <c r="I36" s="62">
        <v>0</v>
      </c>
      <c r="J36" s="62">
        <v>37246</v>
      </c>
      <c r="K36" s="62">
        <v>4256</v>
      </c>
      <c r="L36" s="62">
        <v>0</v>
      </c>
      <c r="M36" s="62">
        <v>450477</v>
      </c>
      <c r="N36" s="62">
        <v>16591</v>
      </c>
      <c r="O36" s="67">
        <v>0</v>
      </c>
    </row>
    <row r="37" spans="1:15" x14ac:dyDescent="0.55000000000000004">
      <c r="A37" s="109">
        <v>44401</v>
      </c>
      <c r="B37" s="111" t="str">
        <f t="shared" si="0"/>
        <v>(土)</v>
      </c>
      <c r="C37" s="62">
        <f t="shared" si="1"/>
        <v>1189389</v>
      </c>
      <c r="D37" s="62">
        <v>295588</v>
      </c>
      <c r="E37" s="62">
        <v>107026</v>
      </c>
      <c r="F37" s="62">
        <v>0</v>
      </c>
      <c r="G37" s="62">
        <v>719430</v>
      </c>
      <c r="H37" s="62">
        <v>67345</v>
      </c>
      <c r="I37" s="62">
        <v>0</v>
      </c>
      <c r="J37" s="62">
        <v>48820</v>
      </c>
      <c r="K37" s="62">
        <v>4551</v>
      </c>
      <c r="L37" s="62">
        <v>0</v>
      </c>
      <c r="M37" s="62">
        <v>498788</v>
      </c>
      <c r="N37" s="62">
        <v>21318</v>
      </c>
      <c r="O37" s="67">
        <v>0</v>
      </c>
    </row>
    <row r="38" spans="1:15" x14ac:dyDescent="0.55000000000000004">
      <c r="A38" s="109">
        <v>44400</v>
      </c>
      <c r="B38" s="112" t="str">
        <f t="shared" si="0"/>
        <v>(金)</v>
      </c>
      <c r="C38" s="62">
        <f t="shared" si="1"/>
        <v>443901</v>
      </c>
      <c r="D38" s="62">
        <v>124710</v>
      </c>
      <c r="E38" s="62">
        <v>77941</v>
      </c>
      <c r="F38" s="62">
        <v>0</v>
      </c>
      <c r="G38" s="62">
        <v>190977</v>
      </c>
      <c r="H38" s="62">
        <v>50273</v>
      </c>
      <c r="I38" s="62">
        <v>0</v>
      </c>
      <c r="J38" s="62">
        <v>15821</v>
      </c>
      <c r="K38" s="62">
        <v>2090</v>
      </c>
      <c r="L38" s="62">
        <v>0</v>
      </c>
      <c r="M38" s="62">
        <v>131982</v>
      </c>
      <c r="N38" s="62">
        <v>17870</v>
      </c>
      <c r="O38" s="67">
        <v>0</v>
      </c>
    </row>
    <row r="39" spans="1:15" x14ac:dyDescent="0.55000000000000004">
      <c r="A39" s="109">
        <v>44399</v>
      </c>
      <c r="B39" s="111" t="str">
        <f t="shared" si="0"/>
        <v>(木)</v>
      </c>
      <c r="C39" s="62">
        <f t="shared" si="1"/>
        <v>580737</v>
      </c>
      <c r="D39" s="62">
        <v>182447</v>
      </c>
      <c r="E39" s="62">
        <v>82278</v>
      </c>
      <c r="F39" s="62">
        <v>0</v>
      </c>
      <c r="G39" s="62">
        <v>269252</v>
      </c>
      <c r="H39" s="62">
        <v>46760</v>
      </c>
      <c r="I39" s="62">
        <v>0</v>
      </c>
      <c r="J39" s="62">
        <v>28776</v>
      </c>
      <c r="K39" s="62">
        <v>3045</v>
      </c>
      <c r="L39" s="62">
        <v>0</v>
      </c>
      <c r="M39" s="62">
        <v>206272</v>
      </c>
      <c r="N39" s="62">
        <v>18585</v>
      </c>
      <c r="O39" s="67">
        <v>0</v>
      </c>
    </row>
    <row r="40" spans="1:15" x14ac:dyDescent="0.55000000000000004">
      <c r="A40" s="109">
        <v>44398</v>
      </c>
      <c r="B40" s="112" t="str">
        <f t="shared" si="0"/>
        <v>(水)</v>
      </c>
      <c r="C40" s="62">
        <f t="shared" si="1"/>
        <v>1311372</v>
      </c>
      <c r="D40" s="62">
        <v>481129</v>
      </c>
      <c r="E40" s="62">
        <v>131139</v>
      </c>
      <c r="F40" s="62">
        <v>0</v>
      </c>
      <c r="G40" s="62">
        <v>636013</v>
      </c>
      <c r="H40" s="62">
        <v>63091</v>
      </c>
      <c r="I40" s="62">
        <v>0</v>
      </c>
      <c r="J40" s="62">
        <v>122696</v>
      </c>
      <c r="K40" s="62">
        <v>2635</v>
      </c>
      <c r="L40" s="62">
        <v>0</v>
      </c>
      <c r="M40" s="62">
        <v>501090</v>
      </c>
      <c r="N40" s="62">
        <v>19767</v>
      </c>
      <c r="O40" s="67">
        <v>0</v>
      </c>
    </row>
    <row r="41" spans="1:15" x14ac:dyDescent="0.55000000000000004">
      <c r="A41" s="109">
        <v>44397</v>
      </c>
      <c r="B41" s="111" t="str">
        <f t="shared" si="0"/>
        <v>(火)</v>
      </c>
      <c r="C41" s="62">
        <f t="shared" si="1"/>
        <v>1305210</v>
      </c>
      <c r="D41" s="62">
        <v>519739</v>
      </c>
      <c r="E41" s="62">
        <v>123554</v>
      </c>
      <c r="F41" s="62">
        <v>0</v>
      </c>
      <c r="G41" s="62">
        <v>600995</v>
      </c>
      <c r="H41" s="62">
        <v>60922</v>
      </c>
      <c r="I41" s="62">
        <v>0</v>
      </c>
      <c r="J41" s="62">
        <v>149431</v>
      </c>
      <c r="K41" s="62">
        <v>2523</v>
      </c>
      <c r="L41" s="62">
        <v>0</v>
      </c>
      <c r="M41" s="62">
        <v>486744</v>
      </c>
      <c r="N41" s="62">
        <v>23293</v>
      </c>
      <c r="O41" s="67">
        <v>0</v>
      </c>
    </row>
    <row r="42" spans="1:15" x14ac:dyDescent="0.55000000000000004">
      <c r="A42" s="109">
        <v>44396</v>
      </c>
      <c r="B42" s="112" t="str">
        <f t="shared" si="0"/>
        <v>(月)</v>
      </c>
      <c r="C42" s="62">
        <f t="shared" si="1"/>
        <v>994163</v>
      </c>
      <c r="D42" s="62">
        <v>268779</v>
      </c>
      <c r="E42" s="62">
        <v>117278</v>
      </c>
      <c r="F42" s="62">
        <v>0</v>
      </c>
      <c r="G42" s="62">
        <v>554263</v>
      </c>
      <c r="H42" s="62">
        <v>53843</v>
      </c>
      <c r="I42" s="62">
        <v>0</v>
      </c>
      <c r="J42" s="62">
        <v>67556</v>
      </c>
      <c r="K42" s="62">
        <v>3013</v>
      </c>
      <c r="L42" s="62">
        <v>0</v>
      </c>
      <c r="M42" s="62">
        <v>453817</v>
      </c>
      <c r="N42" s="62">
        <v>22700</v>
      </c>
      <c r="O42" s="67">
        <v>0</v>
      </c>
    </row>
    <row r="43" spans="1:15" x14ac:dyDescent="0.55000000000000004">
      <c r="A43" s="109">
        <v>44395</v>
      </c>
      <c r="B43" s="111" t="str">
        <f t="shared" si="0"/>
        <v>(日)</v>
      </c>
      <c r="C43" s="62">
        <f t="shared" si="1"/>
        <v>1233272</v>
      </c>
      <c r="D43" s="62">
        <v>452301</v>
      </c>
      <c r="E43" s="62">
        <v>96634</v>
      </c>
      <c r="F43" s="62">
        <v>0</v>
      </c>
      <c r="G43" s="62">
        <v>645641</v>
      </c>
      <c r="H43" s="62">
        <v>38696</v>
      </c>
      <c r="I43" s="62">
        <v>0</v>
      </c>
      <c r="J43" s="62">
        <v>94208</v>
      </c>
      <c r="K43" s="62">
        <v>3129</v>
      </c>
      <c r="L43" s="62">
        <v>0</v>
      </c>
      <c r="M43" s="62">
        <v>534403</v>
      </c>
      <c r="N43" s="62">
        <v>28248</v>
      </c>
      <c r="O43" s="67">
        <v>0</v>
      </c>
    </row>
    <row r="44" spans="1:15" x14ac:dyDescent="0.55000000000000004">
      <c r="A44" s="109">
        <v>44394</v>
      </c>
      <c r="B44" s="112" t="str">
        <f t="shared" si="0"/>
        <v>(土)</v>
      </c>
      <c r="C44" s="62">
        <f t="shared" si="1"/>
        <v>1394940</v>
      </c>
      <c r="D44" s="62">
        <v>614779</v>
      </c>
      <c r="E44" s="62">
        <v>116892</v>
      </c>
      <c r="F44" s="62">
        <v>0</v>
      </c>
      <c r="G44" s="62">
        <v>626223</v>
      </c>
      <c r="H44" s="62">
        <v>37046</v>
      </c>
      <c r="I44" s="62">
        <v>0</v>
      </c>
      <c r="J44" s="62">
        <v>152332</v>
      </c>
      <c r="K44" s="62">
        <v>2688</v>
      </c>
      <c r="L44" s="62">
        <v>0</v>
      </c>
      <c r="M44" s="62">
        <v>524803</v>
      </c>
      <c r="N44" s="62">
        <v>29215</v>
      </c>
      <c r="O44" s="67">
        <v>0</v>
      </c>
    </row>
    <row r="45" spans="1:15" x14ac:dyDescent="0.55000000000000004">
      <c r="A45" s="109">
        <v>44393</v>
      </c>
      <c r="B45" s="111" t="str">
        <f t="shared" si="0"/>
        <v>(金)</v>
      </c>
      <c r="C45" s="62">
        <f t="shared" si="1"/>
        <v>1343719</v>
      </c>
      <c r="D45" s="62">
        <v>598369</v>
      </c>
      <c r="E45" s="62">
        <v>130981</v>
      </c>
      <c r="F45" s="62">
        <v>0</v>
      </c>
      <c r="G45" s="62">
        <v>583444</v>
      </c>
      <c r="H45" s="62">
        <v>30925</v>
      </c>
      <c r="I45" s="62">
        <v>0</v>
      </c>
      <c r="J45" s="62">
        <v>201596</v>
      </c>
      <c r="K45" s="62">
        <v>2033</v>
      </c>
      <c r="L45" s="62">
        <v>0</v>
      </c>
      <c r="M45" s="62">
        <v>495930</v>
      </c>
      <c r="N45" s="62">
        <v>24297</v>
      </c>
      <c r="O45" s="67">
        <v>0</v>
      </c>
    </row>
    <row r="46" spans="1:15" x14ac:dyDescent="0.55000000000000004">
      <c r="A46" s="109">
        <v>44392</v>
      </c>
      <c r="B46" s="112" t="str">
        <f t="shared" si="0"/>
        <v>(木)</v>
      </c>
      <c r="C46" s="62">
        <f t="shared" si="1"/>
        <v>1334239</v>
      </c>
      <c r="D46" s="62">
        <v>577446</v>
      </c>
      <c r="E46" s="62">
        <v>127239</v>
      </c>
      <c r="F46" s="62">
        <v>0</v>
      </c>
      <c r="G46" s="62">
        <v>596978</v>
      </c>
      <c r="H46" s="62">
        <v>32576</v>
      </c>
      <c r="I46" s="62">
        <v>0</v>
      </c>
      <c r="J46" s="62">
        <v>207657</v>
      </c>
      <c r="K46" s="62">
        <v>5104</v>
      </c>
      <c r="L46" s="62">
        <v>0</v>
      </c>
      <c r="M46" s="62">
        <v>528070</v>
      </c>
      <c r="N46" s="62">
        <v>28559</v>
      </c>
      <c r="O46" s="67">
        <v>0</v>
      </c>
    </row>
    <row r="47" spans="1:15" x14ac:dyDescent="0.55000000000000004">
      <c r="A47" s="109">
        <v>44391</v>
      </c>
      <c r="B47" s="111" t="str">
        <f t="shared" si="0"/>
        <v>(水)</v>
      </c>
      <c r="C47" s="62">
        <f t="shared" si="1"/>
        <v>1376125</v>
      </c>
      <c r="D47" s="62">
        <v>592365</v>
      </c>
      <c r="E47" s="62">
        <v>135016</v>
      </c>
      <c r="F47" s="62">
        <v>0</v>
      </c>
      <c r="G47" s="62">
        <v>615703</v>
      </c>
      <c r="H47" s="62">
        <v>33041</v>
      </c>
      <c r="I47" s="62">
        <v>0</v>
      </c>
      <c r="J47" s="62">
        <v>229152</v>
      </c>
      <c r="K47" s="62">
        <v>1780</v>
      </c>
      <c r="L47" s="62">
        <v>0</v>
      </c>
      <c r="M47" s="62">
        <v>549365</v>
      </c>
      <c r="N47" s="62">
        <v>28153</v>
      </c>
      <c r="O47" s="67">
        <v>0</v>
      </c>
    </row>
    <row r="48" spans="1:15" x14ac:dyDescent="0.55000000000000004">
      <c r="A48" s="109">
        <v>44390</v>
      </c>
      <c r="B48" s="112" t="str">
        <f t="shared" si="0"/>
        <v>(火)</v>
      </c>
      <c r="C48" s="62">
        <f t="shared" si="1"/>
        <v>1378739</v>
      </c>
      <c r="D48" s="62">
        <v>593300</v>
      </c>
      <c r="E48" s="62">
        <v>142654</v>
      </c>
      <c r="F48" s="62">
        <v>0</v>
      </c>
      <c r="G48" s="62">
        <v>610787</v>
      </c>
      <c r="H48" s="62">
        <v>31998</v>
      </c>
      <c r="I48" s="62">
        <v>0</v>
      </c>
      <c r="J48" s="62">
        <v>256313</v>
      </c>
      <c r="K48" s="62">
        <v>2197</v>
      </c>
      <c r="L48" s="62">
        <v>0</v>
      </c>
      <c r="M48" s="62">
        <v>551644</v>
      </c>
      <c r="N48" s="62">
        <v>28402</v>
      </c>
      <c r="O48" s="67">
        <v>0</v>
      </c>
    </row>
    <row r="49" spans="1:15" x14ac:dyDescent="0.55000000000000004">
      <c r="A49" s="109">
        <v>44389</v>
      </c>
      <c r="B49" s="111" t="str">
        <f t="shared" si="0"/>
        <v>(月)</v>
      </c>
      <c r="C49" s="62">
        <f t="shared" si="1"/>
        <v>1306210</v>
      </c>
      <c r="D49" s="62">
        <v>559445</v>
      </c>
      <c r="E49" s="62">
        <v>121146</v>
      </c>
      <c r="F49" s="62">
        <v>0</v>
      </c>
      <c r="G49" s="62">
        <v>594082</v>
      </c>
      <c r="H49" s="62">
        <v>31537</v>
      </c>
      <c r="I49" s="62">
        <v>0</v>
      </c>
      <c r="J49" s="62">
        <v>251592</v>
      </c>
      <c r="K49" s="62">
        <v>1734</v>
      </c>
      <c r="L49" s="62">
        <v>0</v>
      </c>
      <c r="M49" s="62">
        <v>543208</v>
      </c>
      <c r="N49" s="62">
        <v>28415</v>
      </c>
      <c r="O49" s="67">
        <v>0</v>
      </c>
    </row>
    <row r="50" spans="1:15" x14ac:dyDescent="0.55000000000000004">
      <c r="A50" s="109">
        <v>44388</v>
      </c>
      <c r="B50" s="112" t="str">
        <f t="shared" si="0"/>
        <v>(日)</v>
      </c>
      <c r="C50" s="62">
        <f t="shared" si="1"/>
        <v>1320609</v>
      </c>
      <c r="D50" s="62">
        <v>554898</v>
      </c>
      <c r="E50" s="62">
        <v>119330</v>
      </c>
      <c r="F50" s="62">
        <v>0</v>
      </c>
      <c r="G50" s="62">
        <v>613358</v>
      </c>
      <c r="H50" s="62">
        <v>33023</v>
      </c>
      <c r="I50" s="62">
        <v>0</v>
      </c>
      <c r="J50" s="62">
        <v>208565</v>
      </c>
      <c r="K50" s="62">
        <v>3077</v>
      </c>
      <c r="L50" s="62">
        <v>0</v>
      </c>
      <c r="M50" s="62">
        <v>554836</v>
      </c>
      <c r="N50" s="62">
        <v>30348</v>
      </c>
      <c r="O50" s="67">
        <v>0</v>
      </c>
    </row>
    <row r="51" spans="1:15" x14ac:dyDescent="0.55000000000000004">
      <c r="A51" s="109">
        <v>44387</v>
      </c>
      <c r="B51" s="111" t="str">
        <f t="shared" si="0"/>
        <v>(土)</v>
      </c>
      <c r="C51" s="62">
        <f t="shared" si="1"/>
        <v>1537805</v>
      </c>
      <c r="D51" s="62">
        <v>749449</v>
      </c>
      <c r="E51" s="62">
        <v>153184</v>
      </c>
      <c r="F51" s="62">
        <v>0</v>
      </c>
      <c r="G51" s="62">
        <v>602669</v>
      </c>
      <c r="H51" s="62">
        <v>32503</v>
      </c>
      <c r="I51" s="62">
        <v>0</v>
      </c>
      <c r="J51" s="62">
        <v>362673</v>
      </c>
      <c r="K51" s="62">
        <v>3460</v>
      </c>
      <c r="L51" s="62">
        <v>0</v>
      </c>
      <c r="M51" s="62">
        <v>549235</v>
      </c>
      <c r="N51" s="62">
        <v>30204</v>
      </c>
      <c r="O51" s="67">
        <v>0</v>
      </c>
    </row>
    <row r="52" spans="1:15" x14ac:dyDescent="0.55000000000000004">
      <c r="A52" s="109">
        <v>44386</v>
      </c>
      <c r="B52" s="112" t="str">
        <f t="shared" si="0"/>
        <v>(金)</v>
      </c>
      <c r="C52" s="62">
        <f t="shared" si="1"/>
        <v>1468747</v>
      </c>
      <c r="D52" s="62">
        <v>699666</v>
      </c>
      <c r="E52" s="62">
        <v>164726</v>
      </c>
      <c r="F52" s="62">
        <v>0</v>
      </c>
      <c r="G52" s="62">
        <v>575542</v>
      </c>
      <c r="H52" s="62">
        <v>28813</v>
      </c>
      <c r="I52" s="62">
        <v>0</v>
      </c>
      <c r="J52" s="62">
        <v>382603</v>
      </c>
      <c r="K52" s="62">
        <v>2892</v>
      </c>
      <c r="L52" s="62">
        <v>0</v>
      </c>
      <c r="M52" s="62">
        <v>531556</v>
      </c>
      <c r="N52" s="62">
        <v>26515</v>
      </c>
      <c r="O52" s="67">
        <v>0</v>
      </c>
    </row>
    <row r="53" spans="1:15" x14ac:dyDescent="0.55000000000000004">
      <c r="A53" s="109">
        <v>44385</v>
      </c>
      <c r="B53" s="111" t="str">
        <f t="shared" si="0"/>
        <v>(木)</v>
      </c>
      <c r="C53" s="62">
        <f t="shared" si="1"/>
        <v>1467704</v>
      </c>
      <c r="D53" s="62">
        <v>703983</v>
      </c>
      <c r="E53" s="62">
        <v>155963</v>
      </c>
      <c r="F53" s="62">
        <v>0</v>
      </c>
      <c r="G53" s="62">
        <v>579349</v>
      </c>
      <c r="H53" s="62">
        <v>28409</v>
      </c>
      <c r="I53" s="62">
        <v>0</v>
      </c>
      <c r="J53" s="62">
        <v>426719</v>
      </c>
      <c r="K53" s="62">
        <v>3013</v>
      </c>
      <c r="L53" s="62">
        <v>0</v>
      </c>
      <c r="M53" s="62">
        <v>543990</v>
      </c>
      <c r="N53" s="62">
        <v>26215</v>
      </c>
      <c r="O53" s="67">
        <v>0</v>
      </c>
    </row>
    <row r="54" spans="1:15" x14ac:dyDescent="0.55000000000000004">
      <c r="A54" s="109">
        <v>44384</v>
      </c>
      <c r="B54" s="112" t="str">
        <f t="shared" si="0"/>
        <v>(水)</v>
      </c>
      <c r="C54" s="62">
        <f t="shared" si="1"/>
        <v>1488258</v>
      </c>
      <c r="D54" s="62">
        <v>730214</v>
      </c>
      <c r="E54" s="62">
        <v>149090</v>
      </c>
      <c r="F54" s="62">
        <v>0</v>
      </c>
      <c r="G54" s="62">
        <v>582284</v>
      </c>
      <c r="H54" s="62">
        <v>26670</v>
      </c>
      <c r="I54" s="62">
        <v>0</v>
      </c>
      <c r="J54" s="62">
        <v>461880</v>
      </c>
      <c r="K54" s="62">
        <v>3285</v>
      </c>
      <c r="L54" s="62">
        <v>0</v>
      </c>
      <c r="M54" s="62">
        <v>548557</v>
      </c>
      <c r="N54" s="62">
        <v>24818</v>
      </c>
      <c r="O54" s="67">
        <v>0</v>
      </c>
    </row>
    <row r="55" spans="1:15" x14ac:dyDescent="0.55000000000000004">
      <c r="A55" s="109">
        <v>44383</v>
      </c>
      <c r="B55" s="111" t="str">
        <f t="shared" si="0"/>
        <v>(火)</v>
      </c>
      <c r="C55" s="62">
        <f t="shared" si="1"/>
        <v>1472068</v>
      </c>
      <c r="D55" s="62">
        <v>699215</v>
      </c>
      <c r="E55" s="62">
        <v>143965</v>
      </c>
      <c r="F55" s="62">
        <v>0</v>
      </c>
      <c r="G55" s="62">
        <v>600346</v>
      </c>
      <c r="H55" s="62">
        <v>28542</v>
      </c>
      <c r="I55" s="62">
        <v>0</v>
      </c>
      <c r="J55" s="62">
        <v>453807</v>
      </c>
      <c r="K55" s="62">
        <v>2913</v>
      </c>
      <c r="L55" s="62">
        <v>0</v>
      </c>
      <c r="M55" s="62">
        <v>569673</v>
      </c>
      <c r="N55" s="62">
        <v>26914</v>
      </c>
      <c r="O55" s="67">
        <v>0</v>
      </c>
    </row>
    <row r="56" spans="1:15" x14ac:dyDescent="0.55000000000000004">
      <c r="A56" s="109">
        <v>44382</v>
      </c>
      <c r="B56" s="112" t="str">
        <f t="shared" si="0"/>
        <v>(月)</v>
      </c>
      <c r="C56" s="62">
        <f t="shared" si="1"/>
        <v>1387200</v>
      </c>
      <c r="D56" s="62">
        <v>660728</v>
      </c>
      <c r="E56" s="62">
        <v>138965</v>
      </c>
      <c r="F56" s="62">
        <v>0</v>
      </c>
      <c r="G56" s="62">
        <v>559123</v>
      </c>
      <c r="H56" s="62">
        <v>28384</v>
      </c>
      <c r="I56" s="62">
        <v>0</v>
      </c>
      <c r="J56" s="62">
        <v>443766</v>
      </c>
      <c r="K56" s="62">
        <v>2933</v>
      </c>
      <c r="L56" s="62">
        <v>0</v>
      </c>
      <c r="M56" s="62">
        <v>532450</v>
      </c>
      <c r="N56" s="62">
        <v>26627</v>
      </c>
      <c r="O56" s="67">
        <v>0</v>
      </c>
    </row>
    <row r="57" spans="1:15" x14ac:dyDescent="0.55000000000000004">
      <c r="A57" s="109">
        <v>44381</v>
      </c>
      <c r="B57" s="111" t="str">
        <f t="shared" si="0"/>
        <v>(日)</v>
      </c>
      <c r="C57" s="62">
        <f t="shared" si="1"/>
        <v>1320152</v>
      </c>
      <c r="D57" s="62">
        <v>665644</v>
      </c>
      <c r="E57" s="62">
        <v>98184</v>
      </c>
      <c r="F57" s="62">
        <v>0</v>
      </c>
      <c r="G57" s="62">
        <v>533998</v>
      </c>
      <c r="H57" s="62">
        <v>22326</v>
      </c>
      <c r="I57" s="62">
        <v>0</v>
      </c>
      <c r="J57" s="62">
        <v>443250</v>
      </c>
      <c r="K57" s="62">
        <v>4724</v>
      </c>
      <c r="L57" s="62">
        <v>0</v>
      </c>
      <c r="M57" s="62">
        <v>505437</v>
      </c>
      <c r="N57" s="62">
        <v>21345</v>
      </c>
      <c r="O57" s="67">
        <v>0</v>
      </c>
    </row>
    <row r="58" spans="1:15" x14ac:dyDescent="0.55000000000000004">
      <c r="A58" s="109">
        <v>44380</v>
      </c>
      <c r="B58" s="112" t="str">
        <f t="shared" si="0"/>
        <v>(土)</v>
      </c>
      <c r="C58" s="62">
        <f t="shared" si="1"/>
        <v>1400053</v>
      </c>
      <c r="D58" s="62">
        <v>662015</v>
      </c>
      <c r="E58" s="62">
        <v>118556</v>
      </c>
      <c r="F58" s="62">
        <v>0</v>
      </c>
      <c r="G58" s="62">
        <v>599581</v>
      </c>
      <c r="H58" s="62">
        <v>19901</v>
      </c>
      <c r="I58" s="62">
        <v>0</v>
      </c>
      <c r="J58" s="62">
        <v>449450</v>
      </c>
      <c r="K58" s="62">
        <v>9735</v>
      </c>
      <c r="L58" s="62">
        <v>0</v>
      </c>
      <c r="M58" s="62">
        <v>568607</v>
      </c>
      <c r="N58" s="62">
        <v>18634</v>
      </c>
      <c r="O58" s="67">
        <v>0</v>
      </c>
    </row>
    <row r="59" spans="1:15" x14ac:dyDescent="0.55000000000000004">
      <c r="A59" s="109">
        <v>44379</v>
      </c>
      <c r="B59" s="111" t="str">
        <f t="shared" si="0"/>
        <v>(金)</v>
      </c>
      <c r="C59" s="62">
        <f t="shared" si="1"/>
        <v>1133682</v>
      </c>
      <c r="D59" s="62">
        <v>344958</v>
      </c>
      <c r="E59" s="62">
        <v>123485</v>
      </c>
      <c r="F59" s="62">
        <v>0</v>
      </c>
      <c r="G59" s="62">
        <v>645760</v>
      </c>
      <c r="H59" s="62">
        <v>19479</v>
      </c>
      <c r="I59" s="62">
        <v>0</v>
      </c>
      <c r="J59" s="62">
        <v>235568</v>
      </c>
      <c r="K59" s="62">
        <v>7554</v>
      </c>
      <c r="L59" s="62">
        <v>0</v>
      </c>
      <c r="M59" s="62">
        <v>616114</v>
      </c>
      <c r="N59" s="62">
        <v>18345</v>
      </c>
      <c r="O59" s="67">
        <v>0</v>
      </c>
    </row>
    <row r="60" spans="1:15" x14ac:dyDescent="0.55000000000000004">
      <c r="A60" s="109">
        <v>44378</v>
      </c>
      <c r="B60" s="112" t="str">
        <f t="shared" si="0"/>
        <v>(木)</v>
      </c>
      <c r="C60" s="62">
        <f t="shared" si="1"/>
        <v>1169362</v>
      </c>
      <c r="D60" s="62">
        <v>403923</v>
      </c>
      <c r="E60" s="62">
        <v>111373</v>
      </c>
      <c r="F60" s="62">
        <v>0</v>
      </c>
      <c r="G60" s="62">
        <v>634471</v>
      </c>
      <c r="H60" s="62">
        <v>19595</v>
      </c>
      <c r="I60" s="62">
        <v>0</v>
      </c>
      <c r="J60" s="62">
        <v>303363</v>
      </c>
      <c r="K60" s="62">
        <v>7646</v>
      </c>
      <c r="L60" s="62">
        <v>0</v>
      </c>
      <c r="M60" s="62">
        <v>609636</v>
      </c>
      <c r="N60" s="62">
        <v>18515</v>
      </c>
      <c r="O60" s="67">
        <v>0</v>
      </c>
    </row>
    <row r="61" spans="1:15" x14ac:dyDescent="0.55000000000000004">
      <c r="A61" s="109">
        <v>44377</v>
      </c>
      <c r="B61" s="111" t="str">
        <f t="shared" si="0"/>
        <v>(水)</v>
      </c>
      <c r="C61" s="62">
        <f t="shared" si="1"/>
        <v>1401458</v>
      </c>
      <c r="D61" s="62">
        <v>605758</v>
      </c>
      <c r="E61" s="62">
        <v>109862</v>
      </c>
      <c r="F61" s="62">
        <v>0</v>
      </c>
      <c r="G61" s="62">
        <v>666822</v>
      </c>
      <c r="H61" s="62">
        <v>19016</v>
      </c>
      <c r="I61" s="62">
        <v>0</v>
      </c>
      <c r="J61" s="62">
        <v>476864</v>
      </c>
      <c r="K61" s="62">
        <v>11259</v>
      </c>
      <c r="L61" s="62">
        <v>0</v>
      </c>
      <c r="M61" s="62">
        <v>639074</v>
      </c>
      <c r="N61" s="62">
        <v>18048</v>
      </c>
      <c r="O61" s="67">
        <v>0</v>
      </c>
    </row>
    <row r="62" spans="1:15" x14ac:dyDescent="0.55000000000000004">
      <c r="A62" s="109">
        <v>44376</v>
      </c>
      <c r="B62" s="112" t="str">
        <f>"(" &amp; TEXT(A62,"aaa") &amp; ")"</f>
        <v>(火)</v>
      </c>
      <c r="C62" s="62">
        <f t="shared" si="1"/>
        <v>1367906</v>
      </c>
      <c r="D62" s="62">
        <v>588821</v>
      </c>
      <c r="E62" s="62">
        <v>89137</v>
      </c>
      <c r="F62" s="62">
        <v>0</v>
      </c>
      <c r="G62" s="62">
        <v>670904</v>
      </c>
      <c r="H62" s="62">
        <v>19044</v>
      </c>
      <c r="I62" s="62">
        <v>0</v>
      </c>
      <c r="J62" s="62">
        <v>471775</v>
      </c>
      <c r="K62" s="62">
        <v>10784</v>
      </c>
      <c r="L62" s="62">
        <v>0</v>
      </c>
      <c r="M62" s="62">
        <v>645800</v>
      </c>
      <c r="N62" s="62">
        <v>18014</v>
      </c>
      <c r="O62" s="67">
        <v>0</v>
      </c>
    </row>
    <row r="63" spans="1:15" x14ac:dyDescent="0.55000000000000004">
      <c r="A63" s="109">
        <v>44375</v>
      </c>
      <c r="B63" s="111" t="str">
        <f t="shared" ref="B63:B87" si="2">"(" &amp; TEXT(A63,"aaa") &amp; ")"</f>
        <v>(月)</v>
      </c>
      <c r="C63" s="62">
        <f t="shared" si="1"/>
        <v>1268713</v>
      </c>
      <c r="D63" s="62">
        <v>550345</v>
      </c>
      <c r="E63" s="62">
        <v>86916</v>
      </c>
      <c r="F63" s="62">
        <v>0</v>
      </c>
      <c r="G63" s="62">
        <v>612922</v>
      </c>
      <c r="H63" s="62">
        <v>18530</v>
      </c>
      <c r="I63" s="62">
        <v>0</v>
      </c>
      <c r="J63" s="62">
        <v>447423</v>
      </c>
      <c r="K63" s="62">
        <v>12403</v>
      </c>
      <c r="L63" s="62">
        <v>0</v>
      </c>
      <c r="M63" s="62">
        <v>591434</v>
      </c>
      <c r="N63" s="62">
        <v>17548</v>
      </c>
      <c r="O63" s="67">
        <v>0</v>
      </c>
    </row>
    <row r="64" spans="1:15" x14ac:dyDescent="0.55000000000000004">
      <c r="A64" s="109">
        <v>44374</v>
      </c>
      <c r="B64" s="111" t="str">
        <f t="shared" si="2"/>
        <v>(日)</v>
      </c>
      <c r="C64" s="62">
        <f t="shared" si="1"/>
        <v>1270876</v>
      </c>
      <c r="D64" s="62">
        <v>658477</v>
      </c>
      <c r="E64" s="62">
        <v>74671</v>
      </c>
      <c r="F64" s="62">
        <v>0</v>
      </c>
      <c r="G64" s="62">
        <v>533123</v>
      </c>
      <c r="H64" s="62">
        <v>4605</v>
      </c>
      <c r="I64" s="62">
        <v>0</v>
      </c>
      <c r="J64" s="62">
        <v>536334</v>
      </c>
      <c r="K64" s="62">
        <v>15336</v>
      </c>
      <c r="L64" s="62">
        <v>0</v>
      </c>
      <c r="M64" s="62">
        <v>512976</v>
      </c>
      <c r="N64" s="62">
        <v>4380</v>
      </c>
      <c r="O64" s="67">
        <v>0</v>
      </c>
    </row>
    <row r="65" spans="1:15" x14ac:dyDescent="0.55000000000000004">
      <c r="A65" s="109">
        <v>44373</v>
      </c>
      <c r="B65" s="111" t="str">
        <f t="shared" si="2"/>
        <v>(土)</v>
      </c>
      <c r="C65" s="62">
        <f t="shared" si="1"/>
        <v>1280346</v>
      </c>
      <c r="D65" s="62">
        <v>624976</v>
      </c>
      <c r="E65" s="62">
        <v>73184</v>
      </c>
      <c r="F65" s="62">
        <v>0</v>
      </c>
      <c r="G65" s="62">
        <v>578421</v>
      </c>
      <c r="H65" s="62">
        <v>3765</v>
      </c>
      <c r="I65" s="62">
        <v>0</v>
      </c>
      <c r="J65" s="62">
        <v>513581</v>
      </c>
      <c r="K65" s="62">
        <v>18800</v>
      </c>
      <c r="L65" s="62">
        <v>0</v>
      </c>
      <c r="M65" s="62">
        <v>556317</v>
      </c>
      <c r="N65" s="62">
        <v>3539</v>
      </c>
      <c r="O65" s="67">
        <v>0</v>
      </c>
    </row>
    <row r="66" spans="1:15" x14ac:dyDescent="0.55000000000000004">
      <c r="A66" s="109">
        <v>44372</v>
      </c>
      <c r="B66" s="111" t="str">
        <f t="shared" si="2"/>
        <v>(金)</v>
      </c>
      <c r="C66" s="62">
        <f t="shared" si="1"/>
        <v>1259804</v>
      </c>
      <c r="D66" s="62">
        <v>573801</v>
      </c>
      <c r="E66" s="62">
        <v>73257</v>
      </c>
      <c r="F66" s="62">
        <v>0</v>
      </c>
      <c r="G66" s="62">
        <v>608919</v>
      </c>
      <c r="H66" s="62">
        <v>3827</v>
      </c>
      <c r="I66" s="62">
        <v>0</v>
      </c>
      <c r="J66" s="62">
        <v>483002</v>
      </c>
      <c r="K66" s="62">
        <v>14247</v>
      </c>
      <c r="L66" s="62">
        <v>0</v>
      </c>
      <c r="M66" s="62">
        <v>584234</v>
      </c>
      <c r="N66" s="62">
        <v>3595</v>
      </c>
      <c r="O66" s="67">
        <v>0</v>
      </c>
    </row>
    <row r="67" spans="1:15" x14ac:dyDescent="0.55000000000000004">
      <c r="A67" s="109">
        <v>44371</v>
      </c>
      <c r="B67" s="111" t="str">
        <f t="shared" si="2"/>
        <v>(木)</v>
      </c>
      <c r="C67" s="62">
        <f t="shared" si="1"/>
        <v>1285356</v>
      </c>
      <c r="D67" s="62">
        <v>596894</v>
      </c>
      <c r="E67" s="62">
        <v>67805</v>
      </c>
      <c r="F67" s="62">
        <v>0</v>
      </c>
      <c r="G67" s="62">
        <v>617325</v>
      </c>
      <c r="H67" s="62">
        <v>3332</v>
      </c>
      <c r="I67" s="62">
        <v>0</v>
      </c>
      <c r="J67" s="62">
        <v>520368</v>
      </c>
      <c r="K67" s="62">
        <v>14409</v>
      </c>
      <c r="L67" s="62">
        <v>0</v>
      </c>
      <c r="M67" s="62">
        <v>594818</v>
      </c>
      <c r="N67" s="62">
        <v>3155</v>
      </c>
      <c r="O67" s="67">
        <v>0</v>
      </c>
    </row>
    <row r="68" spans="1:15" x14ac:dyDescent="0.55000000000000004">
      <c r="A68" s="109">
        <v>44370</v>
      </c>
      <c r="B68" s="111" t="str">
        <f t="shared" si="2"/>
        <v>(水)</v>
      </c>
      <c r="C68" s="62">
        <f t="shared" si="1"/>
        <v>1298816</v>
      </c>
      <c r="D68" s="62">
        <v>610936</v>
      </c>
      <c r="E68" s="62">
        <v>69964</v>
      </c>
      <c r="F68" s="62">
        <v>0</v>
      </c>
      <c r="G68" s="62">
        <v>614541</v>
      </c>
      <c r="H68" s="62">
        <v>3375</v>
      </c>
      <c r="I68" s="62">
        <v>0</v>
      </c>
      <c r="J68" s="62">
        <v>541305</v>
      </c>
      <c r="K68" s="62">
        <v>15087</v>
      </c>
      <c r="L68" s="62">
        <v>0</v>
      </c>
      <c r="M68" s="62">
        <v>593065</v>
      </c>
      <c r="N68" s="62">
        <v>3179</v>
      </c>
      <c r="O68" s="67">
        <v>0</v>
      </c>
    </row>
    <row r="69" spans="1:15" x14ac:dyDescent="0.55000000000000004">
      <c r="A69" s="109">
        <v>44369</v>
      </c>
      <c r="B69" s="111" t="str">
        <f t="shared" si="2"/>
        <v>(火)</v>
      </c>
      <c r="C69" s="62">
        <f t="shared" si="1"/>
        <v>1273725</v>
      </c>
      <c r="D69" s="62">
        <v>608317</v>
      </c>
      <c r="E69" s="62">
        <v>66966</v>
      </c>
      <c r="F69" s="62">
        <v>0</v>
      </c>
      <c r="G69" s="62">
        <v>595720</v>
      </c>
      <c r="H69" s="62">
        <v>2722</v>
      </c>
      <c r="I69" s="62">
        <v>0</v>
      </c>
      <c r="J69" s="62">
        <v>545036</v>
      </c>
      <c r="K69" s="62">
        <v>18665</v>
      </c>
      <c r="L69" s="62">
        <v>0</v>
      </c>
      <c r="M69" s="62">
        <v>575764</v>
      </c>
      <c r="N69" s="62">
        <v>2582</v>
      </c>
      <c r="O69" s="67">
        <v>0</v>
      </c>
    </row>
    <row r="70" spans="1:15" x14ac:dyDescent="0.55000000000000004">
      <c r="A70" s="109">
        <v>44368</v>
      </c>
      <c r="B70" s="111" t="str">
        <f t="shared" si="2"/>
        <v>(月)</v>
      </c>
      <c r="C70" s="62">
        <f t="shared" si="1"/>
        <v>1148317</v>
      </c>
      <c r="D70" s="62">
        <v>588274</v>
      </c>
      <c r="E70" s="62">
        <v>63170</v>
      </c>
      <c r="F70" s="62">
        <v>0</v>
      </c>
      <c r="G70" s="62">
        <v>493646</v>
      </c>
      <c r="H70" s="62">
        <v>3227</v>
      </c>
      <c r="I70" s="62">
        <v>0</v>
      </c>
      <c r="J70" s="62">
        <v>535286</v>
      </c>
      <c r="K70" s="62">
        <v>18612</v>
      </c>
      <c r="L70" s="62">
        <v>0</v>
      </c>
      <c r="M70" s="62">
        <v>477953</v>
      </c>
      <c r="N70" s="62">
        <v>3108</v>
      </c>
      <c r="O70" s="67">
        <v>0</v>
      </c>
    </row>
    <row r="71" spans="1:15" x14ac:dyDescent="0.55000000000000004">
      <c r="A71" s="109">
        <v>44367</v>
      </c>
      <c r="B71" s="111" t="str">
        <f t="shared" si="2"/>
        <v>(日)</v>
      </c>
      <c r="C71" s="62">
        <f t="shared" si="1"/>
        <v>1082930</v>
      </c>
      <c r="D71" s="62">
        <v>606593</v>
      </c>
      <c r="E71" s="62">
        <v>40646</v>
      </c>
      <c r="F71" s="62">
        <v>0</v>
      </c>
      <c r="G71" s="62">
        <v>435691</v>
      </c>
      <c r="H71" s="62">
        <v>0</v>
      </c>
      <c r="I71" s="62">
        <v>0</v>
      </c>
      <c r="J71" s="62">
        <v>545833</v>
      </c>
      <c r="K71" s="62">
        <v>23330</v>
      </c>
      <c r="L71" s="62">
        <v>0</v>
      </c>
      <c r="M71" s="62">
        <v>422925</v>
      </c>
      <c r="N71" s="62">
        <v>0</v>
      </c>
      <c r="O71" s="67">
        <v>0</v>
      </c>
    </row>
    <row r="72" spans="1:15" x14ac:dyDescent="0.55000000000000004">
      <c r="A72" s="109">
        <v>44366</v>
      </c>
      <c r="B72" s="111" t="str">
        <f t="shared" si="2"/>
        <v>(土)</v>
      </c>
      <c r="C72" s="62">
        <f t="shared" ref="C72:C135" si="3">SUM(D72:I72)</f>
        <v>1082458</v>
      </c>
      <c r="D72" s="62">
        <v>609158</v>
      </c>
      <c r="E72" s="62">
        <v>37267</v>
      </c>
      <c r="F72" s="62">
        <v>0</v>
      </c>
      <c r="G72" s="62">
        <v>436033</v>
      </c>
      <c r="H72" s="62">
        <v>0</v>
      </c>
      <c r="I72" s="62">
        <v>0</v>
      </c>
      <c r="J72" s="62">
        <v>552025</v>
      </c>
      <c r="K72" s="62">
        <v>24587</v>
      </c>
      <c r="L72" s="62">
        <v>0</v>
      </c>
      <c r="M72" s="62">
        <v>420284</v>
      </c>
      <c r="N72" s="62">
        <v>0</v>
      </c>
      <c r="O72" s="67">
        <v>0</v>
      </c>
    </row>
    <row r="73" spans="1:15" x14ac:dyDescent="0.55000000000000004">
      <c r="A73" s="109">
        <v>44365</v>
      </c>
      <c r="B73" s="111" t="str">
        <f t="shared" si="2"/>
        <v>(金)</v>
      </c>
      <c r="C73" s="62">
        <f t="shared" si="3"/>
        <v>1093413</v>
      </c>
      <c r="D73" s="62">
        <v>575844</v>
      </c>
      <c r="E73" s="62">
        <v>29689</v>
      </c>
      <c r="F73" s="62">
        <v>0</v>
      </c>
      <c r="G73" s="62">
        <v>487880</v>
      </c>
      <c r="H73" s="62">
        <v>0</v>
      </c>
      <c r="I73" s="62">
        <v>0</v>
      </c>
      <c r="J73" s="62">
        <v>528973</v>
      </c>
      <c r="K73" s="62">
        <v>19853</v>
      </c>
      <c r="L73" s="62">
        <v>0</v>
      </c>
      <c r="M73" s="62">
        <v>467888</v>
      </c>
      <c r="N73" s="62">
        <v>0</v>
      </c>
      <c r="O73" s="67">
        <v>0</v>
      </c>
    </row>
    <row r="74" spans="1:15" x14ac:dyDescent="0.55000000000000004">
      <c r="A74" s="109">
        <v>44364</v>
      </c>
      <c r="B74" s="111" t="str">
        <f t="shared" si="2"/>
        <v>(木)</v>
      </c>
      <c r="C74" s="62">
        <f t="shared" si="3"/>
        <v>1136508</v>
      </c>
      <c r="D74" s="62">
        <v>593422</v>
      </c>
      <c r="E74" s="62">
        <v>32048</v>
      </c>
      <c r="F74" s="62">
        <v>0</v>
      </c>
      <c r="G74" s="62">
        <v>511038</v>
      </c>
      <c r="H74" s="62">
        <v>0</v>
      </c>
      <c r="I74" s="62">
        <v>0</v>
      </c>
      <c r="J74" s="62">
        <v>552450</v>
      </c>
      <c r="K74" s="62">
        <v>24231</v>
      </c>
      <c r="L74" s="62">
        <v>0</v>
      </c>
      <c r="M74" s="62">
        <v>491886</v>
      </c>
      <c r="N74" s="62">
        <v>0</v>
      </c>
      <c r="O74" s="67">
        <v>0</v>
      </c>
    </row>
    <row r="75" spans="1:15" x14ac:dyDescent="0.55000000000000004">
      <c r="A75" s="109">
        <v>44363</v>
      </c>
      <c r="B75" s="111" t="str">
        <f t="shared" si="2"/>
        <v>(水)</v>
      </c>
      <c r="C75" s="62">
        <f t="shared" si="3"/>
        <v>1141635</v>
      </c>
      <c r="D75" s="62">
        <v>587490</v>
      </c>
      <c r="E75" s="62">
        <v>30869</v>
      </c>
      <c r="F75" s="62">
        <v>0</v>
      </c>
      <c r="G75" s="62">
        <v>523276</v>
      </c>
      <c r="H75" s="62">
        <v>0</v>
      </c>
      <c r="I75" s="62">
        <v>0</v>
      </c>
      <c r="J75" s="62">
        <v>549908</v>
      </c>
      <c r="K75" s="62">
        <v>25817</v>
      </c>
      <c r="L75" s="62">
        <v>0</v>
      </c>
      <c r="M75" s="62">
        <v>503341</v>
      </c>
      <c r="N75" s="62">
        <v>0</v>
      </c>
      <c r="O75" s="67">
        <v>0</v>
      </c>
    </row>
    <row r="76" spans="1:15" x14ac:dyDescent="0.55000000000000004">
      <c r="A76" s="109">
        <v>44362</v>
      </c>
      <c r="B76" s="111" t="str">
        <f t="shared" si="2"/>
        <v>(火)</v>
      </c>
      <c r="C76" s="62">
        <f t="shared" si="3"/>
        <v>1110792</v>
      </c>
      <c r="D76" s="68">
        <v>608513</v>
      </c>
      <c r="E76" s="68">
        <v>30192</v>
      </c>
      <c r="F76" s="68">
        <v>0</v>
      </c>
      <c r="G76" s="68">
        <v>472087</v>
      </c>
      <c r="H76" s="62">
        <v>0</v>
      </c>
      <c r="I76" s="62">
        <v>0</v>
      </c>
      <c r="J76" s="68">
        <v>574064</v>
      </c>
      <c r="K76" s="68">
        <v>26209</v>
      </c>
      <c r="L76" s="68">
        <v>0</v>
      </c>
      <c r="M76" s="68">
        <v>453781</v>
      </c>
      <c r="N76" s="62">
        <v>0</v>
      </c>
      <c r="O76" s="67">
        <v>0</v>
      </c>
    </row>
    <row r="77" spans="1:15" x14ac:dyDescent="0.55000000000000004">
      <c r="A77" s="109">
        <v>44361</v>
      </c>
      <c r="B77" s="111" t="str">
        <f t="shared" si="2"/>
        <v>(月)</v>
      </c>
      <c r="C77" s="62">
        <f t="shared" si="3"/>
        <v>1000274</v>
      </c>
      <c r="D77" s="68">
        <v>561999</v>
      </c>
      <c r="E77" s="68">
        <v>30610</v>
      </c>
      <c r="F77" s="68">
        <v>0</v>
      </c>
      <c r="G77" s="68">
        <v>407665</v>
      </c>
      <c r="H77" s="62">
        <v>0</v>
      </c>
      <c r="I77" s="62">
        <v>0</v>
      </c>
      <c r="J77" s="68">
        <v>532611</v>
      </c>
      <c r="K77" s="68">
        <v>27090</v>
      </c>
      <c r="L77" s="68">
        <v>0</v>
      </c>
      <c r="M77" s="68">
        <v>392810</v>
      </c>
      <c r="N77" s="62">
        <v>0</v>
      </c>
      <c r="O77" s="67">
        <v>0</v>
      </c>
    </row>
    <row r="78" spans="1:15" x14ac:dyDescent="0.55000000000000004">
      <c r="A78" s="109">
        <v>44360</v>
      </c>
      <c r="B78" s="111" t="str">
        <f t="shared" si="2"/>
        <v>(日)</v>
      </c>
      <c r="C78" s="62">
        <f t="shared" si="3"/>
        <v>908522</v>
      </c>
      <c r="D78" s="68">
        <v>559744</v>
      </c>
      <c r="E78" s="68">
        <v>34202</v>
      </c>
      <c r="F78" s="68">
        <v>0</v>
      </c>
      <c r="G78" s="68">
        <v>314576</v>
      </c>
      <c r="H78" s="62">
        <v>0</v>
      </c>
      <c r="I78" s="62">
        <v>0</v>
      </c>
      <c r="J78" s="68">
        <v>528212</v>
      </c>
      <c r="K78" s="68">
        <v>30648</v>
      </c>
      <c r="L78" s="68">
        <v>0</v>
      </c>
      <c r="M78" s="68">
        <v>304205</v>
      </c>
      <c r="N78" s="62">
        <v>0</v>
      </c>
      <c r="O78" s="67">
        <v>0</v>
      </c>
    </row>
    <row r="79" spans="1:15" x14ac:dyDescent="0.55000000000000004">
      <c r="A79" s="109">
        <v>44359</v>
      </c>
      <c r="B79" s="111" t="str">
        <f t="shared" si="2"/>
        <v>(土)</v>
      </c>
      <c r="C79" s="62">
        <f t="shared" si="3"/>
        <v>921636</v>
      </c>
      <c r="D79" s="68">
        <v>617754</v>
      </c>
      <c r="E79" s="68">
        <v>33314</v>
      </c>
      <c r="F79" s="68">
        <v>0</v>
      </c>
      <c r="G79" s="68">
        <v>270568</v>
      </c>
      <c r="H79" s="62">
        <v>0</v>
      </c>
      <c r="I79" s="62">
        <v>0</v>
      </c>
      <c r="J79" s="68">
        <v>585045</v>
      </c>
      <c r="K79" s="68">
        <v>30492</v>
      </c>
      <c r="L79" s="68">
        <v>0</v>
      </c>
      <c r="M79" s="68">
        <v>258190</v>
      </c>
      <c r="N79" s="62">
        <v>0</v>
      </c>
      <c r="O79" s="67">
        <v>0</v>
      </c>
    </row>
    <row r="80" spans="1:15" x14ac:dyDescent="0.55000000000000004">
      <c r="A80" s="109">
        <v>44358</v>
      </c>
      <c r="B80" s="111" t="str">
        <f t="shared" si="2"/>
        <v>(金)</v>
      </c>
      <c r="C80" s="62">
        <f t="shared" si="3"/>
        <v>946207</v>
      </c>
      <c r="D80" s="68">
        <v>657109</v>
      </c>
      <c r="E80" s="68">
        <v>29554</v>
      </c>
      <c r="F80" s="68">
        <v>0</v>
      </c>
      <c r="G80" s="68">
        <v>259544</v>
      </c>
      <c r="H80" s="62">
        <v>0</v>
      </c>
      <c r="I80" s="62">
        <v>0</v>
      </c>
      <c r="J80" s="68">
        <v>624693</v>
      </c>
      <c r="K80" s="68">
        <v>26901</v>
      </c>
      <c r="L80" s="68">
        <v>0</v>
      </c>
      <c r="M80" s="68">
        <v>243338</v>
      </c>
      <c r="N80" s="62">
        <v>0</v>
      </c>
      <c r="O80" s="67">
        <v>0</v>
      </c>
    </row>
    <row r="81" spans="1:15" x14ac:dyDescent="0.55000000000000004">
      <c r="A81" s="109">
        <v>44357</v>
      </c>
      <c r="B81" s="111" t="str">
        <f t="shared" si="2"/>
        <v>(木)</v>
      </c>
      <c r="C81" s="62">
        <f t="shared" si="3"/>
        <v>976310</v>
      </c>
      <c r="D81" s="68">
        <v>652207</v>
      </c>
      <c r="E81" s="68">
        <v>29386</v>
      </c>
      <c r="F81" s="68">
        <v>0</v>
      </c>
      <c r="G81" s="68">
        <v>294717</v>
      </c>
      <c r="H81" s="62">
        <v>0</v>
      </c>
      <c r="I81" s="62">
        <v>0</v>
      </c>
      <c r="J81" s="68">
        <v>623298</v>
      </c>
      <c r="K81" s="68">
        <v>26859</v>
      </c>
      <c r="L81" s="68">
        <v>0</v>
      </c>
      <c r="M81" s="68">
        <v>278129</v>
      </c>
      <c r="N81" s="62">
        <v>0</v>
      </c>
      <c r="O81" s="67">
        <v>0</v>
      </c>
    </row>
    <row r="82" spans="1:15" x14ac:dyDescent="0.55000000000000004">
      <c r="A82" s="109">
        <v>44356</v>
      </c>
      <c r="B82" s="111" t="str">
        <f t="shared" si="2"/>
        <v>(水)</v>
      </c>
      <c r="C82" s="62">
        <f t="shared" si="3"/>
        <v>974348</v>
      </c>
      <c r="D82" s="68">
        <v>667712</v>
      </c>
      <c r="E82" s="68">
        <v>27364</v>
      </c>
      <c r="F82" s="68">
        <v>0</v>
      </c>
      <c r="G82" s="68">
        <v>279272</v>
      </c>
      <c r="H82" s="62">
        <v>0</v>
      </c>
      <c r="I82" s="62">
        <v>0</v>
      </c>
      <c r="J82" s="68">
        <v>638868</v>
      </c>
      <c r="K82" s="68">
        <v>25409</v>
      </c>
      <c r="L82" s="68">
        <v>0</v>
      </c>
      <c r="M82" s="68">
        <v>263741</v>
      </c>
      <c r="N82" s="62">
        <v>0</v>
      </c>
      <c r="O82" s="67">
        <v>0</v>
      </c>
    </row>
    <row r="83" spans="1:15" x14ac:dyDescent="0.55000000000000004">
      <c r="A83" s="109">
        <v>44355</v>
      </c>
      <c r="B83" s="111" t="str">
        <f t="shared" si="2"/>
        <v>(火)</v>
      </c>
      <c r="C83" s="62">
        <f t="shared" si="3"/>
        <v>937972</v>
      </c>
      <c r="D83" s="68">
        <v>682772</v>
      </c>
      <c r="E83" s="68">
        <v>29213</v>
      </c>
      <c r="F83" s="68">
        <v>0</v>
      </c>
      <c r="G83" s="68">
        <v>225987</v>
      </c>
      <c r="H83" s="62">
        <v>0</v>
      </c>
      <c r="I83" s="62">
        <v>0</v>
      </c>
      <c r="J83" s="68">
        <v>655961</v>
      </c>
      <c r="K83" s="68">
        <v>27518</v>
      </c>
      <c r="L83" s="68">
        <v>0</v>
      </c>
      <c r="M83" s="68">
        <v>212552</v>
      </c>
      <c r="N83" s="62">
        <v>0</v>
      </c>
      <c r="O83" s="67">
        <v>0</v>
      </c>
    </row>
    <row r="84" spans="1:15" x14ac:dyDescent="0.55000000000000004">
      <c r="A84" s="109">
        <v>44354</v>
      </c>
      <c r="B84" s="111" t="str">
        <f t="shared" si="2"/>
        <v>(月)</v>
      </c>
      <c r="C84" s="62">
        <f t="shared" si="3"/>
        <v>841939</v>
      </c>
      <c r="D84" s="68">
        <v>627637</v>
      </c>
      <c r="E84" s="68">
        <v>29027</v>
      </c>
      <c r="F84" s="68">
        <v>0</v>
      </c>
      <c r="G84" s="68">
        <v>185275</v>
      </c>
      <c r="H84" s="62">
        <v>0</v>
      </c>
      <c r="I84" s="62">
        <v>0</v>
      </c>
      <c r="J84" s="68">
        <v>604953</v>
      </c>
      <c r="K84" s="68">
        <v>27286</v>
      </c>
      <c r="L84" s="68">
        <v>0</v>
      </c>
      <c r="M84" s="68">
        <v>174731</v>
      </c>
      <c r="N84" s="62">
        <v>0</v>
      </c>
      <c r="O84" s="67">
        <v>0</v>
      </c>
    </row>
    <row r="85" spans="1:15" x14ac:dyDescent="0.55000000000000004">
      <c r="A85" s="65">
        <v>44353</v>
      </c>
      <c r="B85" s="111" t="str">
        <f t="shared" si="2"/>
        <v>(日)</v>
      </c>
      <c r="C85" s="62">
        <f t="shared" si="3"/>
        <v>738429</v>
      </c>
      <c r="D85" s="68">
        <v>537455</v>
      </c>
      <c r="E85" s="68">
        <v>22786</v>
      </c>
      <c r="F85" s="68">
        <v>0</v>
      </c>
      <c r="G85" s="68">
        <v>178188</v>
      </c>
      <c r="H85" s="62">
        <v>0</v>
      </c>
      <c r="I85" s="62">
        <v>0</v>
      </c>
      <c r="J85" s="68">
        <v>516183</v>
      </c>
      <c r="K85" s="68">
        <v>21580</v>
      </c>
      <c r="L85" s="68">
        <v>0</v>
      </c>
      <c r="M85" s="68">
        <v>172481</v>
      </c>
      <c r="N85" s="62">
        <v>0</v>
      </c>
      <c r="O85" s="67">
        <v>0</v>
      </c>
    </row>
    <row r="86" spans="1:15" x14ac:dyDescent="0.55000000000000004">
      <c r="A86" s="65">
        <v>44352</v>
      </c>
      <c r="B86" s="111" t="str">
        <f t="shared" si="2"/>
        <v>(土)</v>
      </c>
      <c r="C86" s="62">
        <f t="shared" si="3"/>
        <v>736754</v>
      </c>
      <c r="D86" s="68">
        <v>591698</v>
      </c>
      <c r="E86" s="68">
        <v>20364</v>
      </c>
      <c r="F86" s="68">
        <v>0</v>
      </c>
      <c r="G86" s="68">
        <v>124692</v>
      </c>
      <c r="H86" s="62">
        <v>0</v>
      </c>
      <c r="I86" s="62">
        <v>0</v>
      </c>
      <c r="J86" s="68">
        <v>568330</v>
      </c>
      <c r="K86" s="68">
        <v>18971</v>
      </c>
      <c r="L86" s="68">
        <v>0</v>
      </c>
      <c r="M86" s="68">
        <v>116320</v>
      </c>
      <c r="N86" s="62">
        <v>0</v>
      </c>
      <c r="O86" s="67">
        <v>0</v>
      </c>
    </row>
    <row r="87" spans="1:15" x14ac:dyDescent="0.55000000000000004">
      <c r="A87" s="65">
        <v>44351</v>
      </c>
      <c r="B87" s="111" t="str">
        <f t="shared" si="2"/>
        <v>(金)</v>
      </c>
      <c r="C87" s="62">
        <f t="shared" si="3"/>
        <v>760833</v>
      </c>
      <c r="D87" s="68">
        <v>625387</v>
      </c>
      <c r="E87" s="68">
        <v>20209</v>
      </c>
      <c r="F87" s="68">
        <v>0</v>
      </c>
      <c r="G87" s="68">
        <v>115237</v>
      </c>
      <c r="H87" s="62">
        <v>0</v>
      </c>
      <c r="I87" s="62">
        <v>0</v>
      </c>
      <c r="J87" s="68">
        <v>600192</v>
      </c>
      <c r="K87" s="68">
        <v>18893</v>
      </c>
      <c r="L87" s="68">
        <v>0</v>
      </c>
      <c r="M87" s="68">
        <v>103279</v>
      </c>
      <c r="N87" s="62">
        <v>0</v>
      </c>
      <c r="O87" s="67">
        <v>0</v>
      </c>
    </row>
    <row r="88" spans="1:15" x14ac:dyDescent="0.55000000000000004">
      <c r="A88" s="65">
        <v>44350</v>
      </c>
      <c r="B88" s="111" t="str">
        <f>"(" &amp; TEXT(A88,"aaa") &amp; ")"</f>
        <v>(木)</v>
      </c>
      <c r="C88" s="62">
        <f t="shared" si="3"/>
        <v>797884</v>
      </c>
      <c r="D88" s="68">
        <v>642299</v>
      </c>
      <c r="E88" s="68">
        <v>19979</v>
      </c>
      <c r="F88" s="68">
        <v>0</v>
      </c>
      <c r="G88" s="68">
        <v>135606</v>
      </c>
      <c r="H88" s="62">
        <v>0</v>
      </c>
      <c r="I88" s="62">
        <v>0</v>
      </c>
      <c r="J88" s="68">
        <v>617513</v>
      </c>
      <c r="K88" s="68">
        <v>18882</v>
      </c>
      <c r="L88" s="68">
        <v>0</v>
      </c>
      <c r="M88" s="68">
        <v>123922</v>
      </c>
      <c r="N88" s="62">
        <v>0</v>
      </c>
      <c r="O88" s="67">
        <v>0</v>
      </c>
    </row>
    <row r="89" spans="1:15" x14ac:dyDescent="0.55000000000000004">
      <c r="A89" s="65">
        <v>44349</v>
      </c>
      <c r="B89" s="111" t="str">
        <f t="shared" ref="B89:B140" si="4">"(" &amp; TEXT(A89,"aaa") &amp; ")"</f>
        <v>(水)</v>
      </c>
      <c r="C89" s="62">
        <f t="shared" si="3"/>
        <v>796346</v>
      </c>
      <c r="D89" s="68">
        <v>639027</v>
      </c>
      <c r="E89" s="68">
        <v>19628</v>
      </c>
      <c r="F89" s="68">
        <v>0</v>
      </c>
      <c r="G89" s="68">
        <v>137691</v>
      </c>
      <c r="H89" s="62">
        <v>0</v>
      </c>
      <c r="I89" s="62">
        <v>0</v>
      </c>
      <c r="J89" s="68">
        <v>615857</v>
      </c>
      <c r="K89" s="68">
        <v>18524</v>
      </c>
      <c r="L89" s="68">
        <v>0</v>
      </c>
      <c r="M89" s="68">
        <v>125838</v>
      </c>
      <c r="N89" s="62">
        <v>0</v>
      </c>
      <c r="O89" s="67">
        <v>0</v>
      </c>
    </row>
    <row r="90" spans="1:15" x14ac:dyDescent="0.55000000000000004">
      <c r="A90" s="65">
        <v>44348</v>
      </c>
      <c r="B90" s="111" t="str">
        <f t="shared" si="4"/>
        <v>(火)</v>
      </c>
      <c r="C90" s="62">
        <f t="shared" si="3"/>
        <v>749168</v>
      </c>
      <c r="D90" s="68">
        <v>619417</v>
      </c>
      <c r="E90" s="68">
        <v>19168</v>
      </c>
      <c r="F90" s="68">
        <v>0</v>
      </c>
      <c r="G90" s="68">
        <v>110583</v>
      </c>
      <c r="H90" s="62">
        <v>0</v>
      </c>
      <c r="I90" s="62">
        <v>0</v>
      </c>
      <c r="J90" s="68">
        <v>597552</v>
      </c>
      <c r="K90" s="68">
        <v>18172</v>
      </c>
      <c r="L90" s="68">
        <v>0</v>
      </c>
      <c r="M90" s="68">
        <v>99354</v>
      </c>
      <c r="N90" s="62">
        <v>0</v>
      </c>
      <c r="O90" s="67">
        <v>0</v>
      </c>
    </row>
    <row r="91" spans="1:15" x14ac:dyDescent="0.55000000000000004">
      <c r="A91" s="65">
        <v>44347</v>
      </c>
      <c r="B91" s="111" t="str">
        <f t="shared" si="4"/>
        <v>(月)</v>
      </c>
      <c r="C91" s="62">
        <f t="shared" si="3"/>
        <v>627155</v>
      </c>
      <c r="D91" s="68">
        <v>514135</v>
      </c>
      <c r="E91" s="68">
        <v>18343</v>
      </c>
      <c r="F91" s="68">
        <v>0</v>
      </c>
      <c r="G91" s="68">
        <v>94677</v>
      </c>
      <c r="H91" s="62">
        <v>0</v>
      </c>
      <c r="I91" s="62">
        <v>0</v>
      </c>
      <c r="J91" s="68">
        <v>492547</v>
      </c>
      <c r="K91" s="68">
        <v>17215</v>
      </c>
      <c r="L91" s="68">
        <v>0</v>
      </c>
      <c r="M91" s="68">
        <v>77694</v>
      </c>
      <c r="N91" s="62">
        <v>0</v>
      </c>
      <c r="O91" s="67">
        <v>0</v>
      </c>
    </row>
    <row r="92" spans="1:15" x14ac:dyDescent="0.55000000000000004">
      <c r="A92" s="65">
        <v>44346</v>
      </c>
      <c r="B92" s="111" t="str">
        <f t="shared" si="4"/>
        <v>(日)</v>
      </c>
      <c r="C92" s="62">
        <f t="shared" si="3"/>
        <v>526233</v>
      </c>
      <c r="D92" s="68">
        <v>445179</v>
      </c>
      <c r="E92" s="68">
        <v>15890</v>
      </c>
      <c r="F92" s="68">
        <v>0</v>
      </c>
      <c r="G92" s="68">
        <v>65164</v>
      </c>
      <c r="H92" s="62">
        <v>0</v>
      </c>
      <c r="I92" s="62">
        <v>0</v>
      </c>
      <c r="J92" s="68">
        <v>429788</v>
      </c>
      <c r="K92" s="68">
        <v>15101</v>
      </c>
      <c r="L92" s="68">
        <v>0</v>
      </c>
      <c r="M92" s="68">
        <v>59062</v>
      </c>
      <c r="N92" s="62">
        <v>0</v>
      </c>
      <c r="O92" s="67">
        <v>0</v>
      </c>
    </row>
    <row r="93" spans="1:15" x14ac:dyDescent="0.55000000000000004">
      <c r="A93" s="65">
        <v>44345</v>
      </c>
      <c r="B93" s="111" t="str">
        <f t="shared" si="4"/>
        <v>(土)</v>
      </c>
      <c r="C93" s="62">
        <f t="shared" si="3"/>
        <v>531321</v>
      </c>
      <c r="D93" s="68">
        <v>457115</v>
      </c>
      <c r="E93" s="68">
        <v>15510</v>
      </c>
      <c r="F93" s="68">
        <v>0</v>
      </c>
      <c r="G93" s="68">
        <v>58696</v>
      </c>
      <c r="H93" s="62">
        <v>0</v>
      </c>
      <c r="I93" s="62">
        <v>0</v>
      </c>
      <c r="J93" s="68">
        <v>435607</v>
      </c>
      <c r="K93" s="68">
        <v>14681</v>
      </c>
      <c r="L93" s="68">
        <v>0</v>
      </c>
      <c r="M93" s="68">
        <v>47116</v>
      </c>
      <c r="N93" s="62">
        <v>0</v>
      </c>
      <c r="O93" s="67">
        <v>0</v>
      </c>
    </row>
    <row r="94" spans="1:15" x14ac:dyDescent="0.55000000000000004">
      <c r="A94" s="65">
        <v>44344</v>
      </c>
      <c r="B94" s="111" t="str">
        <f t="shared" si="4"/>
        <v>(金)</v>
      </c>
      <c r="C94" s="62">
        <f t="shared" si="3"/>
        <v>573483</v>
      </c>
      <c r="D94" s="68">
        <v>513540</v>
      </c>
      <c r="E94" s="68">
        <v>14306</v>
      </c>
      <c r="F94" s="68">
        <v>0</v>
      </c>
      <c r="G94" s="68">
        <v>45637</v>
      </c>
      <c r="H94" s="62">
        <v>0</v>
      </c>
      <c r="I94" s="62">
        <v>0</v>
      </c>
      <c r="J94" s="68">
        <v>485672</v>
      </c>
      <c r="K94" s="68">
        <v>13495</v>
      </c>
      <c r="L94" s="68">
        <v>0</v>
      </c>
      <c r="M94" s="68">
        <v>29802</v>
      </c>
      <c r="N94" s="62">
        <v>0</v>
      </c>
      <c r="O94" s="67">
        <v>0</v>
      </c>
    </row>
    <row r="95" spans="1:15" x14ac:dyDescent="0.55000000000000004">
      <c r="A95" s="65">
        <v>44343</v>
      </c>
      <c r="B95" s="111" t="str">
        <f t="shared" si="4"/>
        <v>(木)</v>
      </c>
      <c r="C95" s="62">
        <f t="shared" si="3"/>
        <v>596500</v>
      </c>
      <c r="D95" s="68">
        <v>539345</v>
      </c>
      <c r="E95" s="68">
        <v>12394</v>
      </c>
      <c r="F95" s="68">
        <v>0</v>
      </c>
      <c r="G95" s="68">
        <v>44761</v>
      </c>
      <c r="H95" s="62">
        <v>0</v>
      </c>
      <c r="I95" s="62">
        <v>0</v>
      </c>
      <c r="J95" s="68">
        <v>510878</v>
      </c>
      <c r="K95" s="68">
        <v>11795</v>
      </c>
      <c r="L95" s="68">
        <v>0</v>
      </c>
      <c r="M95" s="68">
        <v>32019</v>
      </c>
      <c r="N95" s="62">
        <v>0</v>
      </c>
      <c r="O95" s="67">
        <v>0</v>
      </c>
    </row>
    <row r="96" spans="1:15" x14ac:dyDescent="0.55000000000000004">
      <c r="A96" s="65">
        <v>44342</v>
      </c>
      <c r="B96" s="111" t="str">
        <f t="shared" si="4"/>
        <v>(水)</v>
      </c>
      <c r="C96" s="62">
        <f t="shared" si="3"/>
        <v>584095</v>
      </c>
      <c r="D96" s="68">
        <v>560369</v>
      </c>
      <c r="E96" s="68">
        <v>11477</v>
      </c>
      <c r="F96" s="68">
        <v>0</v>
      </c>
      <c r="G96" s="68">
        <v>12249</v>
      </c>
      <c r="H96" s="62">
        <v>0</v>
      </c>
      <c r="I96" s="62">
        <v>0</v>
      </c>
      <c r="J96" s="68">
        <v>529404</v>
      </c>
      <c r="K96" s="68">
        <v>10805</v>
      </c>
      <c r="L96" s="68">
        <v>0</v>
      </c>
      <c r="M96" s="68">
        <v>9087</v>
      </c>
      <c r="N96" s="62">
        <v>0</v>
      </c>
      <c r="O96" s="67">
        <v>0</v>
      </c>
    </row>
    <row r="97" spans="1:15" x14ac:dyDescent="0.55000000000000004">
      <c r="A97" s="65">
        <v>44341</v>
      </c>
      <c r="B97" s="111" t="str">
        <f t="shared" si="4"/>
        <v>(火)</v>
      </c>
      <c r="C97" s="62">
        <f t="shared" si="3"/>
        <v>526246</v>
      </c>
      <c r="D97" s="68">
        <v>505502</v>
      </c>
      <c r="E97" s="68">
        <v>9777</v>
      </c>
      <c r="F97" s="68">
        <v>0</v>
      </c>
      <c r="G97" s="68">
        <v>10967</v>
      </c>
      <c r="H97" s="62">
        <v>0</v>
      </c>
      <c r="I97" s="62">
        <v>0</v>
      </c>
      <c r="J97" s="68">
        <v>478049</v>
      </c>
      <c r="K97" s="68">
        <v>9312</v>
      </c>
      <c r="L97" s="68">
        <v>0</v>
      </c>
      <c r="M97" s="68">
        <v>7697</v>
      </c>
      <c r="N97" s="62">
        <v>0</v>
      </c>
      <c r="O97" s="67">
        <v>0</v>
      </c>
    </row>
    <row r="98" spans="1:15" x14ac:dyDescent="0.55000000000000004">
      <c r="A98" s="65">
        <v>44340</v>
      </c>
      <c r="B98" s="111" t="str">
        <f t="shared" si="4"/>
        <v>(月)</v>
      </c>
      <c r="C98" s="62">
        <f t="shared" si="3"/>
        <v>456306</v>
      </c>
      <c r="D98" s="68">
        <v>436263</v>
      </c>
      <c r="E98" s="68">
        <v>9830</v>
      </c>
      <c r="F98" s="68">
        <v>0</v>
      </c>
      <c r="G98" s="68">
        <v>10213</v>
      </c>
      <c r="H98" s="62">
        <v>0</v>
      </c>
      <c r="I98" s="62">
        <v>0</v>
      </c>
      <c r="J98" s="68">
        <v>414278</v>
      </c>
      <c r="K98" s="68">
        <v>9332</v>
      </c>
      <c r="L98" s="68">
        <v>0</v>
      </c>
      <c r="M98" s="68">
        <v>7014</v>
      </c>
      <c r="N98" s="62">
        <v>0</v>
      </c>
      <c r="O98" s="67">
        <v>0</v>
      </c>
    </row>
    <row r="99" spans="1:15" x14ac:dyDescent="0.55000000000000004">
      <c r="A99" s="65">
        <v>44339</v>
      </c>
      <c r="B99" s="111" t="str">
        <f t="shared" si="4"/>
        <v>(日)</v>
      </c>
      <c r="C99" s="62">
        <f t="shared" si="3"/>
        <v>350193</v>
      </c>
      <c r="D99" s="68">
        <v>325011</v>
      </c>
      <c r="E99" s="68">
        <v>0</v>
      </c>
      <c r="F99" s="68">
        <v>0</v>
      </c>
      <c r="G99" s="68">
        <v>25182</v>
      </c>
      <c r="H99" s="62">
        <v>0</v>
      </c>
      <c r="I99" s="62">
        <v>0</v>
      </c>
      <c r="J99" s="68">
        <v>312728</v>
      </c>
      <c r="K99" s="68">
        <v>0</v>
      </c>
      <c r="L99" s="68">
        <v>0</v>
      </c>
      <c r="M99" s="68">
        <v>20681</v>
      </c>
      <c r="N99" s="62">
        <v>0</v>
      </c>
      <c r="O99" s="67">
        <v>0</v>
      </c>
    </row>
    <row r="100" spans="1:15" x14ac:dyDescent="0.55000000000000004">
      <c r="A100" s="65">
        <v>44338</v>
      </c>
      <c r="B100" s="111" t="str">
        <f t="shared" si="4"/>
        <v>(土)</v>
      </c>
      <c r="C100" s="62">
        <f t="shared" si="3"/>
        <v>325991</v>
      </c>
      <c r="D100" s="68">
        <v>283876</v>
      </c>
      <c r="E100" s="68">
        <v>0</v>
      </c>
      <c r="F100" s="68">
        <v>0</v>
      </c>
      <c r="G100" s="68">
        <v>42115</v>
      </c>
      <c r="H100" s="62">
        <v>0</v>
      </c>
      <c r="I100" s="62">
        <v>0</v>
      </c>
      <c r="J100" s="68">
        <v>267497</v>
      </c>
      <c r="K100" s="68">
        <v>0</v>
      </c>
      <c r="L100" s="68">
        <v>0</v>
      </c>
      <c r="M100" s="68">
        <v>22795</v>
      </c>
      <c r="N100" s="62">
        <v>0</v>
      </c>
      <c r="O100" s="67">
        <v>0</v>
      </c>
    </row>
    <row r="101" spans="1:15" x14ac:dyDescent="0.55000000000000004">
      <c r="A101" s="65">
        <v>44337</v>
      </c>
      <c r="B101" s="111" t="str">
        <f t="shared" si="4"/>
        <v>(金)</v>
      </c>
      <c r="C101" s="62">
        <f t="shared" si="3"/>
        <v>339588</v>
      </c>
      <c r="D101" s="68">
        <v>279029</v>
      </c>
      <c r="E101" s="68">
        <v>0</v>
      </c>
      <c r="F101" s="68">
        <v>0</v>
      </c>
      <c r="G101" s="68">
        <v>60559</v>
      </c>
      <c r="H101" s="62">
        <v>0</v>
      </c>
      <c r="I101" s="62">
        <v>0</v>
      </c>
      <c r="J101" s="68">
        <v>253728</v>
      </c>
      <c r="K101" s="68">
        <v>0</v>
      </c>
      <c r="L101" s="68">
        <v>0</v>
      </c>
      <c r="M101" s="68">
        <v>25414</v>
      </c>
      <c r="N101" s="62">
        <v>0</v>
      </c>
      <c r="O101" s="67">
        <v>0</v>
      </c>
    </row>
    <row r="102" spans="1:15" x14ac:dyDescent="0.55000000000000004">
      <c r="A102" s="65">
        <v>44336</v>
      </c>
      <c r="B102" s="111" t="str">
        <f t="shared" si="4"/>
        <v>(木)</v>
      </c>
      <c r="C102" s="62">
        <f t="shared" si="3"/>
        <v>346761</v>
      </c>
      <c r="D102" s="68">
        <v>320367</v>
      </c>
      <c r="E102" s="68">
        <v>0</v>
      </c>
      <c r="F102" s="68">
        <v>0</v>
      </c>
      <c r="G102" s="68">
        <v>26394</v>
      </c>
      <c r="H102" s="62">
        <v>0</v>
      </c>
      <c r="I102" s="62">
        <v>0</v>
      </c>
      <c r="J102" s="68">
        <v>293238</v>
      </c>
      <c r="K102" s="68">
        <v>0</v>
      </c>
      <c r="L102" s="68">
        <v>0</v>
      </c>
      <c r="M102" s="68">
        <v>13932</v>
      </c>
      <c r="N102" s="62">
        <v>0</v>
      </c>
      <c r="O102" s="67">
        <v>0</v>
      </c>
    </row>
    <row r="103" spans="1:15" x14ac:dyDescent="0.55000000000000004">
      <c r="A103" s="65">
        <v>44335</v>
      </c>
      <c r="B103" s="111" t="str">
        <f t="shared" si="4"/>
        <v>(水)</v>
      </c>
      <c r="C103" s="62">
        <f t="shared" si="3"/>
        <v>379123</v>
      </c>
      <c r="D103" s="68">
        <v>307142</v>
      </c>
      <c r="E103" s="68">
        <v>0</v>
      </c>
      <c r="F103" s="68">
        <v>0</v>
      </c>
      <c r="G103" s="68">
        <v>71981</v>
      </c>
      <c r="H103" s="62">
        <v>0</v>
      </c>
      <c r="I103" s="62">
        <v>0</v>
      </c>
      <c r="J103" s="68">
        <v>281868</v>
      </c>
      <c r="K103" s="68">
        <v>0</v>
      </c>
      <c r="L103" s="68">
        <v>0</v>
      </c>
      <c r="M103" s="68">
        <v>33955</v>
      </c>
      <c r="N103" s="62">
        <v>0</v>
      </c>
      <c r="O103" s="67">
        <v>0</v>
      </c>
    </row>
    <row r="104" spans="1:15" x14ac:dyDescent="0.55000000000000004">
      <c r="A104" s="65">
        <v>44334</v>
      </c>
      <c r="B104" s="111" t="str">
        <f t="shared" si="4"/>
        <v>(火)</v>
      </c>
      <c r="C104" s="62">
        <f t="shared" si="3"/>
        <v>321374</v>
      </c>
      <c r="D104" s="68">
        <v>253023</v>
      </c>
      <c r="E104" s="68">
        <v>0</v>
      </c>
      <c r="F104" s="68">
        <v>0</v>
      </c>
      <c r="G104" s="68">
        <v>68351</v>
      </c>
      <c r="H104" s="62">
        <v>0</v>
      </c>
      <c r="I104" s="62">
        <v>0</v>
      </c>
      <c r="J104" s="68">
        <v>231250</v>
      </c>
      <c r="K104" s="68">
        <v>0</v>
      </c>
      <c r="L104" s="68">
        <v>0</v>
      </c>
      <c r="M104" s="68">
        <v>35365</v>
      </c>
      <c r="N104" s="62">
        <v>0</v>
      </c>
      <c r="O104" s="67">
        <v>0</v>
      </c>
    </row>
    <row r="105" spans="1:15" x14ac:dyDescent="0.55000000000000004">
      <c r="A105" s="65">
        <v>44333</v>
      </c>
      <c r="B105" s="111" t="str">
        <f t="shared" si="4"/>
        <v>(月)</v>
      </c>
      <c r="C105" s="62">
        <f t="shared" si="3"/>
        <v>263788</v>
      </c>
      <c r="D105" s="68">
        <v>210297</v>
      </c>
      <c r="E105" s="68">
        <v>0</v>
      </c>
      <c r="F105" s="68">
        <v>0</v>
      </c>
      <c r="G105" s="68">
        <v>53491</v>
      </c>
      <c r="H105" s="62">
        <v>0</v>
      </c>
      <c r="I105" s="62">
        <v>0</v>
      </c>
      <c r="J105" s="68">
        <v>192089</v>
      </c>
      <c r="K105" s="68">
        <v>0</v>
      </c>
      <c r="L105" s="68">
        <v>0</v>
      </c>
      <c r="M105" s="68">
        <v>26600</v>
      </c>
      <c r="N105" s="62">
        <v>0</v>
      </c>
      <c r="O105" s="67">
        <v>0</v>
      </c>
    </row>
    <row r="106" spans="1:15" x14ac:dyDescent="0.55000000000000004">
      <c r="A106" s="65">
        <v>44332</v>
      </c>
      <c r="B106" s="111" t="str">
        <f t="shared" si="4"/>
        <v>(日)</v>
      </c>
      <c r="C106" s="62">
        <f t="shared" si="3"/>
        <v>207657</v>
      </c>
      <c r="D106" s="68">
        <v>186457</v>
      </c>
      <c r="E106" s="68">
        <v>0</v>
      </c>
      <c r="F106" s="68">
        <v>0</v>
      </c>
      <c r="G106" s="68">
        <v>21200</v>
      </c>
      <c r="H106" s="62">
        <v>0</v>
      </c>
      <c r="I106" s="62">
        <v>0</v>
      </c>
      <c r="J106" s="68">
        <v>178651</v>
      </c>
      <c r="K106" s="68">
        <v>0</v>
      </c>
      <c r="L106" s="68">
        <v>0</v>
      </c>
      <c r="M106" s="68">
        <v>14774</v>
      </c>
      <c r="N106" s="62">
        <v>0</v>
      </c>
      <c r="O106" s="67">
        <v>0</v>
      </c>
    </row>
    <row r="107" spans="1:15" x14ac:dyDescent="0.55000000000000004">
      <c r="A107" s="65">
        <v>44331</v>
      </c>
      <c r="B107" s="111" t="str">
        <f t="shared" si="4"/>
        <v>(土)</v>
      </c>
      <c r="C107" s="62">
        <f t="shared" si="3"/>
        <v>171926</v>
      </c>
      <c r="D107" s="68">
        <v>137524</v>
      </c>
      <c r="E107" s="68">
        <v>0</v>
      </c>
      <c r="F107" s="68">
        <v>0</v>
      </c>
      <c r="G107" s="68">
        <v>34402</v>
      </c>
      <c r="H107" s="62">
        <v>0</v>
      </c>
      <c r="I107" s="62">
        <v>0</v>
      </c>
      <c r="J107" s="68">
        <v>125444</v>
      </c>
      <c r="K107" s="68">
        <v>0</v>
      </c>
      <c r="L107" s="68">
        <v>0</v>
      </c>
      <c r="M107" s="68">
        <v>15980</v>
      </c>
      <c r="N107" s="62">
        <v>0</v>
      </c>
      <c r="O107" s="67">
        <v>0</v>
      </c>
    </row>
    <row r="108" spans="1:15" x14ac:dyDescent="0.55000000000000004">
      <c r="A108" s="65">
        <v>44330</v>
      </c>
      <c r="B108" s="111" t="str">
        <f t="shared" si="4"/>
        <v>(金)</v>
      </c>
      <c r="C108" s="62">
        <f t="shared" si="3"/>
        <v>185999</v>
      </c>
      <c r="D108" s="68">
        <v>136449</v>
      </c>
      <c r="E108" s="68">
        <v>0</v>
      </c>
      <c r="F108" s="68">
        <v>0</v>
      </c>
      <c r="G108" s="68">
        <v>49550</v>
      </c>
      <c r="H108" s="62">
        <v>0</v>
      </c>
      <c r="I108" s="62">
        <v>0</v>
      </c>
      <c r="J108" s="68">
        <v>114507</v>
      </c>
      <c r="K108" s="68">
        <v>0</v>
      </c>
      <c r="L108" s="68">
        <v>0</v>
      </c>
      <c r="M108" s="68">
        <v>18513</v>
      </c>
      <c r="N108" s="62">
        <v>0</v>
      </c>
      <c r="O108" s="67">
        <v>0</v>
      </c>
    </row>
    <row r="109" spans="1:15" x14ac:dyDescent="0.55000000000000004">
      <c r="A109" s="65">
        <v>44329</v>
      </c>
      <c r="B109" s="111" t="str">
        <f t="shared" si="4"/>
        <v>(木)</v>
      </c>
      <c r="C109" s="62">
        <f t="shared" si="3"/>
        <v>210084</v>
      </c>
      <c r="D109" s="68">
        <v>157611</v>
      </c>
      <c r="E109" s="68">
        <v>0</v>
      </c>
      <c r="F109" s="68">
        <v>0</v>
      </c>
      <c r="G109" s="68">
        <v>52473</v>
      </c>
      <c r="H109" s="62">
        <v>0</v>
      </c>
      <c r="I109" s="62">
        <v>0</v>
      </c>
      <c r="J109" s="68">
        <v>136107</v>
      </c>
      <c r="K109" s="68">
        <v>0</v>
      </c>
      <c r="L109" s="68">
        <v>0</v>
      </c>
      <c r="M109" s="68">
        <v>24851</v>
      </c>
      <c r="N109" s="62">
        <v>0</v>
      </c>
      <c r="O109" s="67">
        <v>0</v>
      </c>
    </row>
    <row r="110" spans="1:15" x14ac:dyDescent="0.55000000000000004">
      <c r="A110" s="65">
        <v>44328</v>
      </c>
      <c r="B110" s="111" t="str">
        <f t="shared" si="4"/>
        <v>(水)</v>
      </c>
      <c r="C110" s="62">
        <f t="shared" si="3"/>
        <v>216379</v>
      </c>
      <c r="D110" s="68">
        <v>161739</v>
      </c>
      <c r="E110" s="68">
        <v>0</v>
      </c>
      <c r="F110" s="68">
        <v>0</v>
      </c>
      <c r="G110" s="68">
        <v>54640</v>
      </c>
      <c r="H110" s="62">
        <v>0</v>
      </c>
      <c r="I110" s="62">
        <v>0</v>
      </c>
      <c r="J110" s="68">
        <v>139408</v>
      </c>
      <c r="K110" s="68">
        <v>0</v>
      </c>
      <c r="L110" s="68">
        <v>0</v>
      </c>
      <c r="M110" s="68">
        <v>26228</v>
      </c>
      <c r="N110" s="62">
        <v>0</v>
      </c>
      <c r="O110" s="67">
        <v>0</v>
      </c>
    </row>
    <row r="111" spans="1:15" x14ac:dyDescent="0.55000000000000004">
      <c r="A111" s="65">
        <v>44327</v>
      </c>
      <c r="B111" s="111" t="str">
        <f t="shared" si="4"/>
        <v>(火)</v>
      </c>
      <c r="C111" s="62">
        <f t="shared" si="3"/>
        <v>177326</v>
      </c>
      <c r="D111" s="68">
        <v>131164</v>
      </c>
      <c r="E111" s="68">
        <v>0</v>
      </c>
      <c r="F111" s="68">
        <v>0</v>
      </c>
      <c r="G111" s="68">
        <v>46162</v>
      </c>
      <c r="H111" s="62">
        <v>0</v>
      </c>
      <c r="I111" s="62">
        <v>0</v>
      </c>
      <c r="J111" s="68">
        <v>109371</v>
      </c>
      <c r="K111" s="68">
        <v>0</v>
      </c>
      <c r="L111" s="68">
        <v>0</v>
      </c>
      <c r="M111" s="68">
        <v>22333</v>
      </c>
      <c r="N111" s="62">
        <v>0</v>
      </c>
      <c r="O111" s="67">
        <v>0</v>
      </c>
    </row>
    <row r="112" spans="1:15" x14ac:dyDescent="0.55000000000000004">
      <c r="A112" s="65">
        <v>44326</v>
      </c>
      <c r="B112" s="111" t="str">
        <f t="shared" si="4"/>
        <v>(月)</v>
      </c>
      <c r="C112" s="62">
        <f t="shared" si="3"/>
        <v>135538</v>
      </c>
      <c r="D112" s="68">
        <v>105384</v>
      </c>
      <c r="E112" s="68">
        <v>0</v>
      </c>
      <c r="F112" s="68">
        <v>0</v>
      </c>
      <c r="G112" s="68">
        <v>30154</v>
      </c>
      <c r="H112" s="62">
        <v>0</v>
      </c>
      <c r="I112" s="62">
        <v>0</v>
      </c>
      <c r="J112" s="68">
        <v>86473</v>
      </c>
      <c r="K112" s="68">
        <v>0</v>
      </c>
      <c r="L112" s="68">
        <v>0</v>
      </c>
      <c r="M112" s="68">
        <v>14317</v>
      </c>
      <c r="N112" s="62">
        <v>0</v>
      </c>
      <c r="O112" s="67">
        <v>0</v>
      </c>
    </row>
    <row r="113" spans="1:15" x14ac:dyDescent="0.55000000000000004">
      <c r="A113" s="65">
        <v>44325</v>
      </c>
      <c r="B113" s="111" t="str">
        <f t="shared" si="4"/>
        <v>(日)</v>
      </c>
      <c r="C113" s="62">
        <f t="shared" si="3"/>
        <v>82623</v>
      </c>
      <c r="D113" s="68">
        <v>74192</v>
      </c>
      <c r="E113" s="68">
        <v>0</v>
      </c>
      <c r="F113" s="68">
        <v>0</v>
      </c>
      <c r="G113" s="68">
        <v>8431</v>
      </c>
      <c r="H113" s="62">
        <v>0</v>
      </c>
      <c r="I113" s="62">
        <v>0</v>
      </c>
      <c r="J113" s="68">
        <v>66819</v>
      </c>
      <c r="K113" s="68">
        <v>0</v>
      </c>
      <c r="L113" s="68">
        <v>0</v>
      </c>
      <c r="M113" s="68">
        <v>5802</v>
      </c>
      <c r="N113" s="62">
        <v>0</v>
      </c>
      <c r="O113" s="67">
        <v>0</v>
      </c>
    </row>
    <row r="114" spans="1:15" x14ac:dyDescent="0.55000000000000004">
      <c r="A114" s="65">
        <v>44324</v>
      </c>
      <c r="B114" s="111" t="str">
        <f t="shared" si="4"/>
        <v>(土)</v>
      </c>
      <c r="C114" s="62">
        <f t="shared" si="3"/>
        <v>69509</v>
      </c>
      <c r="D114" s="68">
        <v>61801</v>
      </c>
      <c r="E114" s="68">
        <v>0</v>
      </c>
      <c r="F114" s="68">
        <v>0</v>
      </c>
      <c r="G114" s="68">
        <v>7708</v>
      </c>
      <c r="H114" s="62">
        <v>0</v>
      </c>
      <c r="I114" s="62">
        <v>0</v>
      </c>
      <c r="J114" s="68">
        <v>49897</v>
      </c>
      <c r="K114" s="68">
        <v>0</v>
      </c>
      <c r="L114" s="68">
        <v>0</v>
      </c>
      <c r="M114" s="68">
        <v>3986</v>
      </c>
      <c r="N114" s="62">
        <v>0</v>
      </c>
      <c r="O114" s="67">
        <v>0</v>
      </c>
    </row>
    <row r="115" spans="1:15" x14ac:dyDescent="0.55000000000000004">
      <c r="A115" s="65">
        <v>44323</v>
      </c>
      <c r="B115" s="111" t="str">
        <f t="shared" si="4"/>
        <v>(金)</v>
      </c>
      <c r="C115" s="62">
        <f t="shared" si="3"/>
        <v>60078</v>
      </c>
      <c r="D115" s="68">
        <v>49088</v>
      </c>
      <c r="E115" s="68">
        <v>0</v>
      </c>
      <c r="F115" s="68">
        <v>0</v>
      </c>
      <c r="G115" s="68">
        <v>10990</v>
      </c>
      <c r="H115" s="62">
        <v>0</v>
      </c>
      <c r="I115" s="62">
        <v>0</v>
      </c>
      <c r="J115" s="68">
        <v>32801</v>
      </c>
      <c r="K115" s="68">
        <v>0</v>
      </c>
      <c r="L115" s="68">
        <v>0</v>
      </c>
      <c r="M115" s="68">
        <v>4737</v>
      </c>
      <c r="N115" s="62">
        <v>0</v>
      </c>
      <c r="O115" s="67">
        <v>0</v>
      </c>
    </row>
    <row r="116" spans="1:15" x14ac:dyDescent="0.55000000000000004">
      <c r="A116" s="65">
        <v>44322</v>
      </c>
      <c r="B116" s="111" t="str">
        <f t="shared" si="4"/>
        <v>(木)</v>
      </c>
      <c r="C116" s="62">
        <f t="shared" si="3"/>
        <v>55633</v>
      </c>
      <c r="D116" s="68">
        <v>47247</v>
      </c>
      <c r="E116" s="68">
        <v>0</v>
      </c>
      <c r="F116" s="68">
        <v>0</v>
      </c>
      <c r="G116" s="68">
        <v>8386</v>
      </c>
      <c r="H116" s="62">
        <v>0</v>
      </c>
      <c r="I116" s="62">
        <v>0</v>
      </c>
      <c r="J116" s="68">
        <v>34012</v>
      </c>
      <c r="K116" s="68">
        <v>0</v>
      </c>
      <c r="L116" s="68">
        <v>0</v>
      </c>
      <c r="M116" s="68">
        <v>4760</v>
      </c>
      <c r="N116" s="62">
        <v>0</v>
      </c>
      <c r="O116" s="67">
        <v>0</v>
      </c>
    </row>
    <row r="117" spans="1:15" x14ac:dyDescent="0.55000000000000004">
      <c r="A117" s="65">
        <v>44321</v>
      </c>
      <c r="B117" s="111" t="str">
        <f t="shared" si="4"/>
        <v>(水)</v>
      </c>
      <c r="C117" s="62">
        <f t="shared" si="3"/>
        <v>10651</v>
      </c>
      <c r="D117" s="68">
        <v>9732</v>
      </c>
      <c r="E117" s="68">
        <v>0</v>
      </c>
      <c r="F117" s="68">
        <v>0</v>
      </c>
      <c r="G117" s="68">
        <v>919</v>
      </c>
      <c r="H117" s="62">
        <v>0</v>
      </c>
      <c r="I117" s="62">
        <v>0</v>
      </c>
      <c r="J117" s="68">
        <v>8335</v>
      </c>
      <c r="K117" s="68">
        <v>0</v>
      </c>
      <c r="L117" s="68">
        <v>0</v>
      </c>
      <c r="M117" s="68">
        <v>742</v>
      </c>
      <c r="N117" s="62">
        <v>0</v>
      </c>
      <c r="O117" s="67">
        <v>0</v>
      </c>
    </row>
    <row r="118" spans="1:15" x14ac:dyDescent="0.55000000000000004">
      <c r="A118" s="65">
        <v>44320</v>
      </c>
      <c r="B118" s="111" t="str">
        <f t="shared" si="4"/>
        <v>(火)</v>
      </c>
      <c r="C118" s="62">
        <f t="shared" si="3"/>
        <v>9206</v>
      </c>
      <c r="D118" s="68">
        <v>8454</v>
      </c>
      <c r="E118" s="68">
        <v>0</v>
      </c>
      <c r="F118" s="68">
        <v>0</v>
      </c>
      <c r="G118" s="68">
        <v>752</v>
      </c>
      <c r="H118" s="62">
        <v>0</v>
      </c>
      <c r="I118" s="62">
        <v>0</v>
      </c>
      <c r="J118" s="68">
        <v>6836</v>
      </c>
      <c r="K118" s="68">
        <v>0</v>
      </c>
      <c r="L118" s="68">
        <v>0</v>
      </c>
      <c r="M118" s="68">
        <v>540</v>
      </c>
      <c r="N118" s="62">
        <v>0</v>
      </c>
      <c r="O118" s="67">
        <v>0</v>
      </c>
    </row>
    <row r="119" spans="1:15" x14ac:dyDescent="0.55000000000000004">
      <c r="A119" s="65">
        <v>44319</v>
      </c>
      <c r="B119" s="111" t="str">
        <f t="shared" si="4"/>
        <v>(月)</v>
      </c>
      <c r="C119" s="62">
        <f t="shared" si="3"/>
        <v>8322</v>
      </c>
      <c r="D119" s="68">
        <v>7468</v>
      </c>
      <c r="E119" s="68">
        <v>0</v>
      </c>
      <c r="F119" s="68">
        <v>0</v>
      </c>
      <c r="G119" s="68">
        <v>854</v>
      </c>
      <c r="H119" s="62">
        <v>0</v>
      </c>
      <c r="I119" s="62">
        <v>0</v>
      </c>
      <c r="J119" s="68">
        <v>5856</v>
      </c>
      <c r="K119" s="68">
        <v>0</v>
      </c>
      <c r="L119" s="68">
        <v>0</v>
      </c>
      <c r="M119" s="68">
        <v>787</v>
      </c>
      <c r="N119" s="62">
        <v>0</v>
      </c>
      <c r="O119" s="67">
        <v>0</v>
      </c>
    </row>
    <row r="120" spans="1:15" x14ac:dyDescent="0.55000000000000004">
      <c r="A120" s="65">
        <v>44318</v>
      </c>
      <c r="B120" s="111" t="str">
        <f t="shared" si="4"/>
        <v>(日)</v>
      </c>
      <c r="C120" s="62">
        <f t="shared" si="3"/>
        <v>25639</v>
      </c>
      <c r="D120" s="68">
        <v>25639</v>
      </c>
      <c r="E120" s="68">
        <v>0</v>
      </c>
      <c r="F120" s="68">
        <v>0</v>
      </c>
      <c r="G120" s="68">
        <v>0</v>
      </c>
      <c r="H120" s="62">
        <v>0</v>
      </c>
      <c r="I120" s="62">
        <v>0</v>
      </c>
      <c r="J120" s="68">
        <v>20615</v>
      </c>
      <c r="K120" s="68">
        <v>0</v>
      </c>
      <c r="L120" s="68">
        <v>0</v>
      </c>
      <c r="M120" s="68">
        <v>0</v>
      </c>
      <c r="N120" s="62">
        <v>0</v>
      </c>
      <c r="O120" s="67">
        <v>0</v>
      </c>
    </row>
    <row r="121" spans="1:15" x14ac:dyDescent="0.55000000000000004">
      <c r="A121" s="65">
        <v>44317</v>
      </c>
      <c r="B121" s="111" t="str">
        <f t="shared" si="4"/>
        <v>(土)</v>
      </c>
      <c r="C121" s="62">
        <f t="shared" si="3"/>
        <v>40051</v>
      </c>
      <c r="D121" s="68">
        <v>40051</v>
      </c>
      <c r="E121" s="68">
        <v>0</v>
      </c>
      <c r="F121" s="68">
        <v>0</v>
      </c>
      <c r="G121" s="68">
        <v>0</v>
      </c>
      <c r="H121" s="62">
        <v>0</v>
      </c>
      <c r="I121" s="62">
        <v>0</v>
      </c>
      <c r="J121" s="68">
        <v>21959</v>
      </c>
      <c r="K121" s="68">
        <v>0</v>
      </c>
      <c r="L121" s="68">
        <v>0</v>
      </c>
      <c r="M121" s="68">
        <v>0</v>
      </c>
      <c r="N121" s="62">
        <v>0</v>
      </c>
      <c r="O121" s="67">
        <v>0</v>
      </c>
    </row>
    <row r="122" spans="1:15" x14ac:dyDescent="0.55000000000000004">
      <c r="A122" s="65">
        <v>44316</v>
      </c>
      <c r="B122" s="111" t="str">
        <f t="shared" si="4"/>
        <v>(金)</v>
      </c>
      <c r="C122" s="62">
        <f t="shared" si="3"/>
        <v>71163</v>
      </c>
      <c r="D122" s="68">
        <v>71163</v>
      </c>
      <c r="E122" s="68">
        <v>0</v>
      </c>
      <c r="F122" s="68">
        <v>0</v>
      </c>
      <c r="G122" s="68">
        <v>0</v>
      </c>
      <c r="H122" s="62">
        <v>0</v>
      </c>
      <c r="I122" s="62">
        <v>0</v>
      </c>
      <c r="J122" s="68">
        <v>28206</v>
      </c>
      <c r="K122" s="68">
        <v>0</v>
      </c>
      <c r="L122" s="68">
        <v>0</v>
      </c>
      <c r="M122" s="68">
        <v>0</v>
      </c>
      <c r="N122" s="62">
        <v>0</v>
      </c>
      <c r="O122" s="67">
        <v>0</v>
      </c>
    </row>
    <row r="123" spans="1:15" x14ac:dyDescent="0.55000000000000004">
      <c r="A123" s="65">
        <v>44315</v>
      </c>
      <c r="B123" s="111" t="str">
        <f>"(" &amp; TEXT(A123,"aaa") &amp; ")"</f>
        <v>(木)</v>
      </c>
      <c r="C123" s="62">
        <f t="shared" si="3"/>
        <v>20059</v>
      </c>
      <c r="D123" s="68">
        <v>20059</v>
      </c>
      <c r="E123" s="68">
        <v>0</v>
      </c>
      <c r="F123" s="68">
        <v>0</v>
      </c>
      <c r="G123" s="68">
        <v>0</v>
      </c>
      <c r="H123" s="62">
        <v>0</v>
      </c>
      <c r="I123" s="62">
        <v>0</v>
      </c>
      <c r="J123" s="68">
        <v>13213</v>
      </c>
      <c r="K123" s="68">
        <v>0</v>
      </c>
      <c r="L123" s="68">
        <v>0</v>
      </c>
      <c r="M123" s="68">
        <v>0</v>
      </c>
      <c r="N123" s="62">
        <v>0</v>
      </c>
      <c r="O123" s="67">
        <v>0</v>
      </c>
    </row>
    <row r="124" spans="1:15" x14ac:dyDescent="0.55000000000000004">
      <c r="A124" s="65">
        <v>44314</v>
      </c>
      <c r="B124" s="111" t="str">
        <f t="shared" si="4"/>
        <v>(水)</v>
      </c>
      <c r="C124" s="62">
        <f t="shared" si="3"/>
        <v>92910</v>
      </c>
      <c r="D124" s="68">
        <v>92910</v>
      </c>
      <c r="E124" s="68">
        <v>0</v>
      </c>
      <c r="F124" s="68">
        <v>0</v>
      </c>
      <c r="G124" s="68">
        <v>0</v>
      </c>
      <c r="H124" s="62">
        <v>0</v>
      </c>
      <c r="I124" s="62">
        <v>0</v>
      </c>
      <c r="J124" s="68">
        <v>38543</v>
      </c>
      <c r="K124" s="68">
        <v>0</v>
      </c>
      <c r="L124" s="68">
        <v>0</v>
      </c>
      <c r="M124" s="68">
        <v>0</v>
      </c>
      <c r="N124" s="62">
        <v>0</v>
      </c>
      <c r="O124" s="67">
        <v>0</v>
      </c>
    </row>
    <row r="125" spans="1:15" x14ac:dyDescent="0.55000000000000004">
      <c r="A125" s="65">
        <v>44313</v>
      </c>
      <c r="B125" s="111" t="str">
        <f t="shared" si="4"/>
        <v>(火)</v>
      </c>
      <c r="C125" s="62">
        <f t="shared" si="3"/>
        <v>85873</v>
      </c>
      <c r="D125" s="68">
        <v>85873</v>
      </c>
      <c r="E125" s="68">
        <v>0</v>
      </c>
      <c r="F125" s="68">
        <v>0</v>
      </c>
      <c r="G125" s="68">
        <v>0</v>
      </c>
      <c r="H125" s="62">
        <v>0</v>
      </c>
      <c r="I125" s="62">
        <v>0</v>
      </c>
      <c r="J125" s="68">
        <v>39183</v>
      </c>
      <c r="K125" s="68">
        <v>0</v>
      </c>
      <c r="L125" s="68">
        <v>0</v>
      </c>
      <c r="M125" s="68">
        <v>0</v>
      </c>
      <c r="N125" s="62">
        <v>0</v>
      </c>
      <c r="O125" s="67">
        <v>0</v>
      </c>
    </row>
    <row r="126" spans="1:15" x14ac:dyDescent="0.55000000000000004">
      <c r="A126" s="65">
        <v>44312</v>
      </c>
      <c r="B126" s="111" t="str">
        <f t="shared" si="4"/>
        <v>(月)</v>
      </c>
      <c r="C126" s="62">
        <f t="shared" si="3"/>
        <v>65985</v>
      </c>
      <c r="D126" s="68">
        <v>65985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29222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44311</v>
      </c>
      <c r="B127" s="111" t="str">
        <f t="shared" si="4"/>
        <v>(日)</v>
      </c>
      <c r="C127" s="62">
        <f t="shared" si="3"/>
        <v>23838</v>
      </c>
      <c r="D127" s="68">
        <v>23838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15570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44310</v>
      </c>
      <c r="B128" s="111" t="str">
        <f t="shared" si="4"/>
        <v>(土)</v>
      </c>
      <c r="C128" s="62">
        <f t="shared" si="3"/>
        <v>38862</v>
      </c>
      <c r="D128" s="68">
        <v>38862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16859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44309</v>
      </c>
      <c r="B129" s="111" t="str">
        <f t="shared" si="4"/>
        <v>(金)</v>
      </c>
      <c r="C129" s="62">
        <f t="shared" si="3"/>
        <v>60741</v>
      </c>
      <c r="D129" s="68">
        <v>60741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19941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44308</v>
      </c>
      <c r="B130" s="111" t="str">
        <f t="shared" si="4"/>
        <v>(木)</v>
      </c>
      <c r="C130" s="62">
        <f t="shared" si="3"/>
        <v>63143</v>
      </c>
      <c r="D130" s="68">
        <v>63143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26380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44307</v>
      </c>
      <c r="B131" s="111" t="str">
        <f t="shared" si="4"/>
        <v>(水)</v>
      </c>
      <c r="C131" s="62">
        <f t="shared" si="3"/>
        <v>66687</v>
      </c>
      <c r="D131" s="68">
        <v>66687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27912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44306</v>
      </c>
      <c r="B132" s="111" t="str">
        <f t="shared" si="4"/>
        <v>(火)</v>
      </c>
      <c r="C132" s="62">
        <f t="shared" si="3"/>
        <v>56213</v>
      </c>
      <c r="D132" s="68">
        <v>56213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23611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44305</v>
      </c>
      <c r="B133" s="111" t="str">
        <f t="shared" si="4"/>
        <v>(月)</v>
      </c>
      <c r="C133" s="62">
        <f t="shared" si="3"/>
        <v>36706</v>
      </c>
      <c r="D133" s="68">
        <v>36706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15217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44304</v>
      </c>
      <c r="B134" s="111" t="str">
        <f t="shared" si="4"/>
        <v>(日)</v>
      </c>
      <c r="C134" s="62">
        <f t="shared" si="3"/>
        <v>9392</v>
      </c>
      <c r="D134" s="68">
        <v>9392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5771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44303</v>
      </c>
      <c r="B135" s="111" t="str">
        <f t="shared" si="4"/>
        <v>(土)</v>
      </c>
      <c r="C135" s="62">
        <f t="shared" si="3"/>
        <v>8495</v>
      </c>
      <c r="D135" s="68">
        <v>8495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3794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44302</v>
      </c>
      <c r="B136" s="111" t="str">
        <f t="shared" si="4"/>
        <v>(金)</v>
      </c>
      <c r="C136" s="62">
        <f t="shared" ref="C136:C140" si="5">SUM(D136:I136)</f>
        <v>11646</v>
      </c>
      <c r="D136" s="68">
        <v>11646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3569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44301</v>
      </c>
      <c r="B137" s="111" t="str">
        <f t="shared" si="4"/>
        <v>(木)</v>
      </c>
      <c r="C137" s="62">
        <f t="shared" si="5"/>
        <v>9224</v>
      </c>
      <c r="D137" s="68">
        <v>9224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4360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44300</v>
      </c>
      <c r="B138" s="111" t="str">
        <f t="shared" si="4"/>
        <v>(水)</v>
      </c>
      <c r="C138" s="62">
        <f t="shared" si="5"/>
        <v>5394</v>
      </c>
      <c r="D138" s="68">
        <v>5394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3301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44299</v>
      </c>
      <c r="B139" s="111" t="str">
        <f t="shared" si="4"/>
        <v>(火)</v>
      </c>
      <c r="C139" s="62">
        <f t="shared" si="5"/>
        <v>4221</v>
      </c>
      <c r="D139" s="68">
        <v>4221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2883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44298</v>
      </c>
      <c r="B140" s="111" t="str">
        <f t="shared" si="4"/>
        <v>(月)</v>
      </c>
      <c r="C140" s="62">
        <f t="shared" si="5"/>
        <v>4899</v>
      </c>
      <c r="D140" s="81">
        <v>4899</v>
      </c>
      <c r="E140" s="81">
        <v>0</v>
      </c>
      <c r="F140" s="81">
        <v>0</v>
      </c>
      <c r="G140" s="81">
        <v>0</v>
      </c>
      <c r="H140" s="81">
        <v>0</v>
      </c>
      <c r="I140" s="81">
        <v>0</v>
      </c>
      <c r="J140" s="81">
        <v>3495</v>
      </c>
      <c r="K140" s="81">
        <v>0</v>
      </c>
      <c r="L140" s="81">
        <v>0</v>
      </c>
      <c r="M140" s="81">
        <v>0</v>
      </c>
      <c r="N140" s="81">
        <v>0</v>
      </c>
      <c r="O140" s="67">
        <v>0</v>
      </c>
    </row>
    <row r="141" spans="1:15" x14ac:dyDescent="0.55000000000000004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</row>
    <row r="142" spans="1:15" x14ac:dyDescent="0.55000000000000004">
      <c r="A142" s="78" t="s">
        <v>326</v>
      </c>
      <c r="B142" s="78"/>
    </row>
    <row r="143" spans="1:15" x14ac:dyDescent="0.55000000000000004">
      <c r="A143" s="82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34" t="s">
        <v>296</v>
      </c>
      <c r="B3" s="132" t="s">
        <v>297</v>
      </c>
      <c r="C3" s="131" t="s">
        <v>298</v>
      </c>
      <c r="D3" s="131" t="s">
        <v>299</v>
      </c>
      <c r="E3" s="133"/>
      <c r="F3" s="131" t="s">
        <v>300</v>
      </c>
      <c r="G3" s="133"/>
      <c r="H3" s="76"/>
      <c r="I3" s="76"/>
    </row>
    <row r="4" spans="1:9" x14ac:dyDescent="0.55000000000000004">
      <c r="A4" s="133"/>
      <c r="B4" s="135"/>
      <c r="C4" s="133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0" t="s">
        <v>287</v>
      </c>
      <c r="B5" s="133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6">
        <v>44407</v>
      </c>
      <c r="B6" s="108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6">
        <v>44406</v>
      </c>
      <c r="B7" s="108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6">
        <v>44405</v>
      </c>
      <c r="B8" s="108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6">
        <v>44404</v>
      </c>
      <c r="B9" s="108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6">
        <v>44403</v>
      </c>
      <c r="B10" s="108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6">
        <v>44398</v>
      </c>
      <c r="B11" s="108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6">
        <v>44397</v>
      </c>
      <c r="B12" s="108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6">
        <v>44396</v>
      </c>
      <c r="B13" s="108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6">
        <v>44393</v>
      </c>
      <c r="B14" s="108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6">
        <v>44392</v>
      </c>
      <c r="B15" s="108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6">
        <v>44391</v>
      </c>
      <c r="B16" s="108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6">
        <v>44390</v>
      </c>
      <c r="B17" s="108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6">
        <v>44389</v>
      </c>
      <c r="B18" s="108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6">
        <v>44386</v>
      </c>
      <c r="B19" s="108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6">
        <v>44385</v>
      </c>
      <c r="B20" s="108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6">
        <v>44384</v>
      </c>
      <c r="B21" s="108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6">
        <v>44383</v>
      </c>
      <c r="B22" s="108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6">
        <v>44382</v>
      </c>
      <c r="B23" s="108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6">
        <v>44379</v>
      </c>
      <c r="B24" s="108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6">
        <v>44378</v>
      </c>
      <c r="B25" s="108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6">
        <v>44377</v>
      </c>
      <c r="B26" s="108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6">
        <v>44376</v>
      </c>
      <c r="B27" s="108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6">
        <v>44375</v>
      </c>
      <c r="B28" s="108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6">
        <v>44372</v>
      </c>
      <c r="B29" s="108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6">
        <v>44371</v>
      </c>
      <c r="B30" s="108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6">
        <v>44370</v>
      </c>
      <c r="B31" s="108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6">
        <v>44369</v>
      </c>
      <c r="B32" s="108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6">
        <v>44368</v>
      </c>
      <c r="B33" s="108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6">
        <v>44365</v>
      </c>
      <c r="B34" s="108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6">
        <v>44364</v>
      </c>
      <c r="B35" s="108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6">
        <v>44363</v>
      </c>
      <c r="B36" s="108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6">
        <v>44362</v>
      </c>
      <c r="B37" s="108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6">
        <v>44361</v>
      </c>
      <c r="B38" s="108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6">
        <v>44358</v>
      </c>
      <c r="B39" s="108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6">
        <v>44357</v>
      </c>
      <c r="B40" s="108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6">
        <v>44356</v>
      </c>
      <c r="B41" s="108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6">
        <v>44355</v>
      </c>
      <c r="B42" s="108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6">
        <v>44354</v>
      </c>
      <c r="B43" s="108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6">
        <v>44351</v>
      </c>
      <c r="B44" s="108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7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7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7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7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7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7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7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7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7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7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7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7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7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7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7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7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7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7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7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7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7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7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7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7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7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7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7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7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7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36" t="s">
        <v>332</v>
      </c>
      <c r="B3" s="132" t="s">
        <v>297</v>
      </c>
      <c r="C3" s="132" t="s">
        <v>335</v>
      </c>
      <c r="D3" s="132" t="s">
        <v>297</v>
      </c>
      <c r="E3" s="131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32"/>
      <c r="B4" s="132"/>
      <c r="C4" s="132"/>
      <c r="D4" s="132"/>
      <c r="E4" s="131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（８月２４日公表時点）</v>
      </c>
    </row>
    <row r="3" spans="1:9" x14ac:dyDescent="0.55000000000000004">
      <c r="A3" s="136" t="s">
        <v>332</v>
      </c>
      <c r="B3" s="132" t="s">
        <v>297</v>
      </c>
      <c r="C3" s="132" t="s">
        <v>335</v>
      </c>
      <c r="D3" s="132" t="s">
        <v>297</v>
      </c>
      <c r="E3" s="131" t="s">
        <v>338</v>
      </c>
      <c r="F3" s="110" t="s">
        <v>299</v>
      </c>
      <c r="G3" s="110" t="s">
        <v>300</v>
      </c>
      <c r="H3" s="76"/>
      <c r="I3" s="76"/>
    </row>
    <row r="4" spans="1:9" x14ac:dyDescent="0.55000000000000004">
      <c r="A4" s="132"/>
      <c r="B4" s="132"/>
      <c r="C4" s="132"/>
      <c r="D4" s="132"/>
      <c r="E4" s="131"/>
      <c r="F4" s="80" t="s">
        <v>302</v>
      </c>
      <c r="G4" s="80" t="s">
        <v>302</v>
      </c>
      <c r="H4" s="75"/>
      <c r="I4" s="75"/>
    </row>
    <row r="5" spans="1:9" x14ac:dyDescent="0.55000000000000004">
      <c r="A5" s="109">
        <v>44432</v>
      </c>
      <c r="B5" s="112" t="s">
        <v>351</v>
      </c>
      <c r="C5" s="109">
        <v>44423</v>
      </c>
      <c r="D5" s="112" t="s">
        <v>350</v>
      </c>
      <c r="E5" s="86">
        <v>4642683</v>
      </c>
      <c r="F5" s="86">
        <v>3121870</v>
      </c>
      <c r="G5" s="86">
        <v>1520813</v>
      </c>
      <c r="H5" s="75"/>
      <c r="I5" s="75"/>
    </row>
    <row r="6" spans="1:9" x14ac:dyDescent="0.55000000000000004">
      <c r="A6" s="109">
        <v>44431</v>
      </c>
      <c r="B6" s="112" t="s">
        <v>352</v>
      </c>
      <c r="C6" s="109">
        <v>44423</v>
      </c>
      <c r="D6" s="112" t="s">
        <v>350</v>
      </c>
      <c r="E6" s="86">
        <v>4441321</v>
      </c>
      <c r="F6" s="86">
        <v>3000348</v>
      </c>
      <c r="G6" s="86">
        <v>1440973</v>
      </c>
      <c r="H6" s="75"/>
      <c r="I6" s="75"/>
    </row>
    <row r="7" spans="1:9" x14ac:dyDescent="0.55000000000000004">
      <c r="A7" s="109">
        <v>44428</v>
      </c>
      <c r="B7" s="112" t="s">
        <v>349</v>
      </c>
      <c r="C7" s="109">
        <v>44423</v>
      </c>
      <c r="D7" s="112" t="s">
        <v>350</v>
      </c>
      <c r="E7" s="86">
        <v>4130976</v>
      </c>
      <c r="F7" s="86">
        <v>2827197</v>
      </c>
      <c r="G7" s="86">
        <v>1303779</v>
      </c>
      <c r="H7" s="75"/>
      <c r="I7" s="75"/>
    </row>
    <row r="8" spans="1:9" x14ac:dyDescent="0.55000000000000004">
      <c r="A8" s="109">
        <v>44427</v>
      </c>
      <c r="B8" s="112" t="s">
        <v>316</v>
      </c>
      <c r="C8" s="109">
        <v>44423</v>
      </c>
      <c r="D8" s="112" t="s">
        <v>350</v>
      </c>
      <c r="E8" s="86">
        <v>3902839</v>
      </c>
      <c r="F8" s="86">
        <v>2705274</v>
      </c>
      <c r="G8" s="86">
        <v>1197565</v>
      </c>
      <c r="H8" s="75"/>
      <c r="I8" s="75"/>
    </row>
    <row r="9" spans="1:9" x14ac:dyDescent="0.55000000000000004">
      <c r="A9" s="109">
        <v>44426</v>
      </c>
      <c r="B9" s="112" t="str">
        <f t="shared" ref="B9:B14" si="0">"("&amp;TEXT(A9,"AAA")&amp;")"</f>
        <v>(水)</v>
      </c>
      <c r="C9" s="109">
        <v>44423</v>
      </c>
      <c r="D9" s="112" t="str">
        <f t="shared" ref="D9:D14" si="1">"("&amp;TEXT(C9,"AAA")&amp;")"</f>
        <v>(日)</v>
      </c>
      <c r="E9" s="86">
        <v>3663878</v>
      </c>
      <c r="F9" s="86">
        <v>2572887</v>
      </c>
      <c r="G9" s="86">
        <v>1090991</v>
      </c>
      <c r="H9" s="75"/>
      <c r="I9" s="75"/>
    </row>
    <row r="10" spans="1:9" x14ac:dyDescent="0.55000000000000004">
      <c r="A10" s="109">
        <v>44425</v>
      </c>
      <c r="B10" s="112" t="str">
        <f t="shared" si="0"/>
        <v>(火)</v>
      </c>
      <c r="C10" s="109">
        <v>44416</v>
      </c>
      <c r="D10" s="112" t="str">
        <f t="shared" si="1"/>
        <v>(日)</v>
      </c>
      <c r="E10" s="86">
        <v>3224734</v>
      </c>
      <c r="F10" s="86">
        <v>2409948</v>
      </c>
      <c r="G10" s="86">
        <v>814786</v>
      </c>
      <c r="H10" s="75"/>
      <c r="I10" s="75"/>
    </row>
    <row r="11" spans="1:9" x14ac:dyDescent="0.55000000000000004">
      <c r="A11" s="109">
        <v>44424</v>
      </c>
      <c r="B11" s="112" t="str">
        <f t="shared" si="0"/>
        <v>(月)</v>
      </c>
      <c r="C11" s="109">
        <v>44416</v>
      </c>
      <c r="D11" s="112" t="str">
        <f t="shared" si="1"/>
        <v>(日)</v>
      </c>
      <c r="E11" s="86">
        <v>3080184</v>
      </c>
      <c r="F11" s="86">
        <v>2325181</v>
      </c>
      <c r="G11" s="86">
        <v>755003</v>
      </c>
      <c r="H11" s="75"/>
      <c r="I11" s="75"/>
    </row>
    <row r="12" spans="1:9" x14ac:dyDescent="0.55000000000000004">
      <c r="A12" s="109">
        <v>44421</v>
      </c>
      <c r="B12" s="112" t="str">
        <f t="shared" si="0"/>
        <v>(金)</v>
      </c>
      <c r="C12" s="109">
        <v>44416</v>
      </c>
      <c r="D12" s="112" t="str">
        <f t="shared" si="1"/>
        <v>(日)</v>
      </c>
      <c r="E12" s="86">
        <v>2899381</v>
      </c>
      <c r="F12" s="86">
        <v>2215605</v>
      </c>
      <c r="G12" s="86">
        <v>683776</v>
      </c>
      <c r="H12" s="75"/>
      <c r="I12" s="75"/>
    </row>
    <row r="13" spans="1:9" x14ac:dyDescent="0.55000000000000004">
      <c r="A13" s="109">
        <v>44420</v>
      </c>
      <c r="B13" s="112" t="str">
        <f t="shared" si="0"/>
        <v>(木)</v>
      </c>
      <c r="C13" s="109">
        <v>44416</v>
      </c>
      <c r="D13" s="112" t="str">
        <f t="shared" si="1"/>
        <v>(日)</v>
      </c>
      <c r="E13" s="86">
        <v>2748556</v>
      </c>
      <c r="F13" s="86">
        <v>2115570</v>
      </c>
      <c r="G13" s="86">
        <v>632986</v>
      </c>
      <c r="H13" s="75"/>
      <c r="I13" s="75"/>
    </row>
    <row r="14" spans="1:9" x14ac:dyDescent="0.55000000000000004">
      <c r="A14" s="109">
        <v>44419</v>
      </c>
      <c r="B14" s="112" t="str">
        <f t="shared" si="0"/>
        <v>(水)</v>
      </c>
      <c r="C14" s="109">
        <v>44416</v>
      </c>
      <c r="D14" s="112" t="str">
        <f t="shared" si="1"/>
        <v>(日)</v>
      </c>
      <c r="E14" s="86">
        <v>2576423</v>
      </c>
      <c r="F14" s="86">
        <v>2005958</v>
      </c>
      <c r="G14" s="86">
        <v>570465</v>
      </c>
      <c r="H14" s="75"/>
      <c r="I14" s="75"/>
    </row>
    <row r="15" spans="1:9" x14ac:dyDescent="0.55000000000000004">
      <c r="A15" s="109">
        <v>44418</v>
      </c>
      <c r="B15" s="112" t="s">
        <v>339</v>
      </c>
      <c r="C15" s="109">
        <v>44409</v>
      </c>
      <c r="D15" s="112" t="s">
        <v>336</v>
      </c>
      <c r="E15" s="86">
        <v>2107992</v>
      </c>
      <c r="F15" s="86">
        <v>1814876</v>
      </c>
      <c r="G15" s="86">
        <v>293116</v>
      </c>
      <c r="H15" s="75"/>
      <c r="I15" s="75"/>
    </row>
    <row r="16" spans="1:9" x14ac:dyDescent="0.55000000000000004">
      <c r="A16" s="109">
        <v>44414</v>
      </c>
      <c r="B16" s="112" t="s">
        <v>309</v>
      </c>
      <c r="C16" s="109">
        <v>44409</v>
      </c>
      <c r="D16" s="112" t="s">
        <v>336</v>
      </c>
      <c r="E16" s="86">
        <v>1774733</v>
      </c>
      <c r="F16" s="86">
        <v>1551425</v>
      </c>
      <c r="G16" s="86">
        <v>223308</v>
      </c>
      <c r="H16" s="75"/>
      <c r="I16" s="75"/>
    </row>
    <row r="17" spans="1:9" x14ac:dyDescent="0.55000000000000004">
      <c r="A17" s="109">
        <v>44413</v>
      </c>
      <c r="B17" s="112" t="s">
        <v>310</v>
      </c>
      <c r="C17" s="109">
        <v>44409</v>
      </c>
      <c r="D17" s="112" t="s">
        <v>336</v>
      </c>
      <c r="E17" s="86">
        <v>1774269</v>
      </c>
      <c r="F17" s="86">
        <v>1550961</v>
      </c>
      <c r="G17" s="86">
        <v>223308</v>
      </c>
      <c r="H17" s="75"/>
      <c r="I17" s="75"/>
    </row>
    <row r="18" spans="1:9" x14ac:dyDescent="0.55000000000000004">
      <c r="A18" s="109">
        <v>44412</v>
      </c>
      <c r="B18" s="112" t="s">
        <v>306</v>
      </c>
      <c r="C18" s="109">
        <v>44409</v>
      </c>
      <c r="D18" s="112" t="s">
        <v>336</v>
      </c>
      <c r="E18" s="86">
        <v>1637626</v>
      </c>
      <c r="F18" s="86">
        <v>1449639</v>
      </c>
      <c r="G18" s="86">
        <v>187987</v>
      </c>
      <c r="H18" s="75"/>
      <c r="I18" s="75"/>
    </row>
    <row r="19" spans="1:9" x14ac:dyDescent="0.55000000000000004">
      <c r="A19" s="87"/>
      <c r="B19" s="74"/>
      <c r="C19" s="74"/>
      <c r="D19" s="74"/>
      <c r="E19" s="74"/>
      <c r="F19" s="74"/>
      <c r="G19" s="75"/>
      <c r="H19" s="75"/>
    </row>
    <row r="20" spans="1:9" x14ac:dyDescent="0.55000000000000004">
      <c r="A20" s="76" t="s">
        <v>340</v>
      </c>
      <c r="B20" s="75"/>
      <c r="C20" s="75"/>
      <c r="D20" s="75"/>
      <c r="E20" s="75"/>
      <c r="F20" s="75"/>
      <c r="G20" s="76"/>
      <c r="H20" s="75"/>
    </row>
    <row r="21" spans="1:9" x14ac:dyDescent="0.55000000000000004">
      <c r="A21" s="76"/>
      <c r="B21" s="76"/>
      <c r="C21" s="76"/>
      <c r="D21" s="76"/>
      <c r="E21" s="76"/>
      <c r="F21" s="76"/>
      <c r="G21" s="76"/>
      <c r="H21" s="75"/>
    </row>
    <row r="22" spans="1:9" x14ac:dyDescent="0.55000000000000004">
      <c r="H22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2021-08-24T14:36:40Z</dcterms:modified>
</cp:coreProperties>
</file>