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6E01806-BAC3-4585-97EB-A303C29971C3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1" l="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<sst xmlns="http://schemas.openxmlformats.org/spreadsheetml/2006/main" count="33864" uniqueCount="357">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</sst>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31"/>
  <sheetViews>
    <sheetView workbookViewId="0">
      <pane ySplit="1" topLeftCell="A1619" activePane="bottomLeft" state="frozen"/>
      <selection activeCell="A1629" sqref="A1629:P1631"/>
      <selection pane="bottomLeft" activeCell="A1629" sqref="A1629:P163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31698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18219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14802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26078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41779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8817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8991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102403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155872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195112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195507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212549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42540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26335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290559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261995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292750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21798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303289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45628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25857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7437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8401</v>
      </c>
      <c r="P1323" s="27">
        <v>765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9776</v>
      </c>
      <c r="P1326" s="27">
        <v>939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316576</v>
      </c>
      <c r="P1329" s="27">
        <v>71150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145846</v>
      </c>
      <c r="P1332" s="27">
        <v>53587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62218</v>
      </c>
      <c r="P1335" s="27">
        <v>7579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74410</v>
      </c>
      <c r="P1338" s="27">
        <v>8245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259683</v>
      </c>
      <c r="P1341" s="27">
        <v>97188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219786</v>
      </c>
      <c r="P1344" s="27">
        <v>122844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243022</v>
      </c>
      <c r="P1347" s="27">
        <v>152110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249938</v>
      </c>
      <c r="P1350" s="27">
        <v>178703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234643</v>
      </c>
      <c r="P1353" s="27">
        <v>192771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137637</v>
      </c>
      <c r="P1356" s="27">
        <v>35954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186865</v>
      </c>
      <c r="P1359" s="27">
        <v>22418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342808</v>
      </c>
      <c r="P1362" s="27">
        <v>269781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345147</v>
      </c>
      <c r="P1365" s="27">
        <v>224971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393049</v>
      </c>
      <c r="P1368" s="27">
        <v>253344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400057</v>
      </c>
      <c r="P1371" s="27">
        <v>136535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376505</v>
      </c>
      <c r="P1374" s="27">
        <v>210191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282759</v>
      </c>
      <c r="P1377" s="27">
        <v>46036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324845</v>
      </c>
      <c r="P1380" s="27">
        <v>25282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580385</v>
      </c>
      <c r="P1383" s="27">
        <v>204230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600208</v>
      </c>
      <c r="P1386" s="27">
        <v>63162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662749</v>
      </c>
      <c r="P1389" s="27">
        <v>61687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633031</v>
      </c>
      <c r="P1392" s="27">
        <v>105746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612128</v>
      </c>
      <c r="P1395" s="27">
        <v>122169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470846</v>
      </c>
      <c r="P1398" s="27">
        <v>59299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460282</v>
      </c>
      <c r="P1401" s="27">
        <v>65341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661881</v>
      </c>
      <c r="P1404" s="27">
        <v>235225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703918</v>
      </c>
      <c r="P1407" s="27">
        <v>203074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728646</v>
      </c>
      <c r="P1410" s="27">
        <v>225614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720777</v>
      </c>
      <c r="P1413" s="27">
        <v>219053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707807</v>
      </c>
      <c r="P1416" s="27">
        <v>211536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611408</v>
      </c>
      <c r="P1419" s="27">
        <v>124989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559306</v>
      </c>
      <c r="P1422" s="27">
        <v>178414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761643</v>
      </c>
      <c r="P1425" s="27">
        <v>317520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783073</v>
      </c>
      <c r="P1428" s="27">
        <v>314650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762190</v>
      </c>
      <c r="P1431" s="27">
        <v>376207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733327</v>
      </c>
      <c r="P1434" s="27">
        <v>375746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741148</v>
      </c>
      <c r="P1437" s="27">
        <v>350736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649790</v>
      </c>
      <c r="P1440" s="27">
        <v>270453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591485</v>
      </c>
      <c r="P1443" s="27">
        <v>314243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681362</v>
      </c>
      <c r="P1446" s="27">
        <v>531070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679023</v>
      </c>
      <c r="P1449" s="27">
        <v>543092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662409</v>
      </c>
      <c r="P1452" s="27">
        <v>595396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674552</v>
      </c>
      <c r="P1455" s="27">
        <v>587435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655746</v>
      </c>
      <c r="P1458" s="27">
        <v>560885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645058</v>
      </c>
      <c r="P1461" s="27">
        <v>435627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645506</v>
      </c>
      <c r="P1464" s="27">
        <v>434891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717654</v>
      </c>
      <c r="P1467" s="27">
        <v>619817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712608</v>
      </c>
      <c r="P1470" s="27">
        <v>645166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718851</v>
      </c>
      <c r="P1473" s="27">
        <v>676414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698705</v>
      </c>
      <c r="P1476" s="27">
        <v>683227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687940</v>
      </c>
      <c r="P1479" s="27">
        <v>686633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688005</v>
      </c>
      <c r="P1482" s="27">
        <v>581652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722644</v>
      </c>
      <c r="P1485" s="27">
        <v>536930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697011</v>
      </c>
      <c r="P1488" s="27">
        <v>710675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699796</v>
      </c>
      <c r="P1491" s="27">
        <v>743446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720376</v>
      </c>
      <c r="P1494" s="27">
        <v>731052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525336</v>
      </c>
      <c r="P1497" s="27">
        <v>706833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459874</v>
      </c>
      <c r="P1500" s="27">
        <v>715276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750912</v>
      </c>
      <c r="P1503" s="27">
        <v>616076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740085</v>
      </c>
      <c r="P1506" s="27">
        <v>553220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820602</v>
      </c>
      <c r="P1509" s="27">
        <v>664789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843953</v>
      </c>
      <c r="P1512" s="27">
        <v>676568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863274</v>
      </c>
      <c r="P1515" s="27">
        <v>649732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844420</v>
      </c>
      <c r="P1518" s="27">
        <v>649416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839810</v>
      </c>
      <c r="P1521" s="27">
        <v>645893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863452</v>
      </c>
      <c r="P1524" s="27">
        <v>630546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648856</v>
      </c>
      <c r="P1527" s="27">
        <v>643368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712065</v>
      </c>
      <c r="P1530" s="27">
        <v>691070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727523</v>
      </c>
      <c r="P1533" s="27">
        <v>674895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710195</v>
      </c>
      <c r="P1536" s="27">
        <v>681179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693579</v>
      </c>
      <c r="P1539" s="27">
        <v>656581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718149</v>
      </c>
      <c r="P1542" s="27">
        <v>643624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699685</v>
      </c>
      <c r="P1545" s="27">
        <v>656988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532241</v>
      </c>
      <c r="P1548" s="27">
        <v>679425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401397</v>
      </c>
      <c r="P1551" s="27">
        <v>661674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652566</v>
      </c>
      <c r="P1554" s="27">
        <v>678160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586129</v>
      </c>
      <c r="P1557" s="27">
        <v>722482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252826</v>
      </c>
      <c r="P1560" s="27">
        <v>309911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192487</v>
      </c>
      <c r="P1563" s="27">
        <v>236010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384821</v>
      </c>
      <c r="P1566" s="27">
        <v>772498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354021</v>
      </c>
      <c r="P1569" s="27">
        <v>719997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464953</v>
      </c>
      <c r="P1572" s="27">
        <v>814410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506623</v>
      </c>
      <c r="P1575" s="27">
        <v>810944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503884</v>
      </c>
      <c r="P1578" s="27">
        <v>822407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502767</v>
      </c>
      <c r="P1581" s="27">
        <v>802937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527129</v>
      </c>
      <c r="P1584" s="27">
        <v>810431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560451</v>
      </c>
      <c r="P1587" s="27">
        <v>834561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400045</v>
      </c>
      <c r="P1590" s="27">
        <v>1100656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470443</v>
      </c>
      <c r="P1593" s="27">
        <v>576057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481484</v>
      </c>
      <c r="P1596" s="27">
        <v>601462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472670</v>
      </c>
      <c r="P1599" s="27">
        <v>590950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454875</v>
      </c>
      <c r="P1602" s="27">
        <v>573386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457200</v>
      </c>
      <c r="P1605" s="27">
        <v>578475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588297</v>
      </c>
      <c r="P1608" s="27">
        <v>608305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769986</v>
      </c>
      <c r="P1611" s="27">
        <v>1272183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129719</v>
      </c>
      <c r="P1614" s="27">
        <v>120643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346196</v>
      </c>
      <c r="P1617" s="27">
        <v>483676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333694</v>
      </c>
      <c r="P1620" s="27">
        <v>395017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260538</v>
      </c>
      <c r="P1623" s="27">
        <v>155655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>
        <v>0</v>
      </c>
      <c r="P1626">
        <v>0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>
        <v>0</v>
      </c>
      <c r="P16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>
        <v>0</v>
      </c>
      <c r="P1628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>
        <v>0</v>
      </c>
      <c r="P1629">
        <v>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>
        <v>0</v>
      </c>
      <c r="P1630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>
        <v>0</v>
      </c>
      <c r="P163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159"/>
  <sheetViews>
    <sheetView workbookViewId="0">
      <pane xSplit="1" ySplit="1" topLeftCell="B24143" activePane="bottomRight" state="frozen"/>
      <selection activeCell="A1629" sqref="A1629:P1631"/>
      <selection pane="topRight" activeCell="A1629" sqref="A1629:P1631"/>
      <selection pane="bottomLeft" activeCell="A1629" sqref="A1629:P1631"/>
      <selection pane="bottomRight" activeCell="A1629" sqref="A1629:P163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44422</v>
      </c>
      <c r="B3" s="26" t="s">
        <v>153</v>
      </c>
      <c r="C3" s="26">
        <f>IF(D21="", "", D21)</f>
        <v>1104601</v>
      </c>
      <c r="D3" s="26">
        <f>IF(C21="", "", C21)</f>
        <v>18778497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145674</v>
      </c>
      <c r="I3" s="26" t="str">
        <f t="shared" si="1"/>
        <v/>
      </c>
      <c r="J3" s="26">
        <f t="shared" si="1"/>
        <v>1521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939796</v>
      </c>
      <c r="N3" s="26">
        <f t="shared" si="2"/>
        <v>15376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44422</v>
      </c>
      <c r="B4" s="26" t="s">
        <v>154</v>
      </c>
      <c r="C4" s="26">
        <f>IF(D22="", "", D22)</f>
        <v>3653</v>
      </c>
      <c r="D4" s="26">
        <f>IF(C22="", "", C22)</f>
        <v>929092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197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3449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14</v>
      </c>
      <c r="J8" s="56"/>
      <c r="K8" s="56"/>
      <c r="L8" s="56"/>
      <c r="M8" s="56"/>
      <c r="N8" s="56"/>
      <c r="O8" s="56"/>
      <c r="P8" s="56"/>
      <c r="Q8" s="56"/>
    </row>
    <row r="9" spans="1:17" s="112" customFormat="1" x14ac:dyDescent="0.55000000000000004">
      <c r="A9" s="113" t="s">
        <v>331</v>
      </c>
      <c r="B9" s="113"/>
      <c r="C9" s="113"/>
      <c r="D9" s="113"/>
      <c r="E9" s="113"/>
      <c r="F9" s="113"/>
      <c r="G9" s="113"/>
      <c r="H9" s="113"/>
      <c r="I9" s="113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18778497</v>
      </c>
      <c r="D12" s="46">
        <v>1104601</v>
      </c>
      <c r="E12" s="46">
        <v>145674</v>
      </c>
      <c r="F12" s="46">
        <v>1521</v>
      </c>
      <c r="G12" s="46">
        <v>939796</v>
      </c>
      <c r="H12" s="46">
        <v>15376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929092</v>
      </c>
      <c r="D13" s="46">
        <v>3653</v>
      </c>
      <c r="E13" s="46">
        <v>197</v>
      </c>
      <c r="F13" s="46">
        <v>0</v>
      </c>
      <c r="G13" s="46">
        <v>3449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19708418</v>
      </c>
      <c r="D15" s="45">
        <f t="shared" si="3"/>
        <v>1108269</v>
      </c>
      <c r="E15" s="45">
        <f t="shared" si="3"/>
        <v>145871</v>
      </c>
      <c r="F15" s="45">
        <f t="shared" si="3"/>
        <v>1521</v>
      </c>
      <c r="G15" s="45">
        <f t="shared" si="3"/>
        <v>943260</v>
      </c>
      <c r="H15" s="45">
        <f t="shared" si="3"/>
        <v>15383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18778497</v>
      </c>
      <c r="D21" s="28">
        <f t="shared" si="4"/>
        <v>1104601</v>
      </c>
      <c r="E21" s="3"/>
      <c r="F21" s="3"/>
      <c r="G21" s="3"/>
      <c r="H21" s="3"/>
      <c r="I21" s="28">
        <f>E12</f>
        <v>145674</v>
      </c>
      <c r="J21" s="3"/>
      <c r="K21" s="28">
        <f>F12</f>
        <v>1521</v>
      </c>
      <c r="L21" s="3"/>
      <c r="M21" s="3"/>
      <c r="N21" s="16">
        <f>G21</f>
        <v>0</v>
      </c>
      <c r="O21" s="28">
        <f t="shared" ref="O21:P23" si="5">G12</f>
        <v>939796</v>
      </c>
      <c r="P21" s="28">
        <f t="shared" si="5"/>
        <v>15376</v>
      </c>
    </row>
    <row r="22" spans="1:16" x14ac:dyDescent="0.55000000000000004">
      <c r="B22" s="26" t="s">
        <v>167</v>
      </c>
      <c r="C22" s="28">
        <f t="shared" si="4"/>
        <v>929092</v>
      </c>
      <c r="D22" s="28">
        <f t="shared" si="4"/>
        <v>3653</v>
      </c>
      <c r="E22" s="3"/>
      <c r="F22" s="3"/>
      <c r="G22" s="3"/>
      <c r="H22" s="3"/>
      <c r="I22" s="28">
        <f>E13</f>
        <v>197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3449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19708418</v>
      </c>
      <c r="D24" s="26">
        <f t="shared" si="6"/>
        <v>1108269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145871</v>
      </c>
      <c r="J24" s="26">
        <f t="shared" si="6"/>
        <v>0</v>
      </c>
      <c r="K24" s="26">
        <f t="shared" si="6"/>
        <v>1521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943260</v>
      </c>
      <c r="P24" s="26">
        <f t="shared" si="6"/>
        <v>15383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13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44421</v>
      </c>
      <c r="C5" s="30" t="s">
        <v>7</v>
      </c>
      <c r="D5" s="40">
        <f>IFERROR(INT(TRIM(SUBSTITUTE(VLOOKUP($A5&amp;"*",各都道府県の状況!$A:$I,D$3,FALSE), "※5", ""))), "")</f>
        <v>48707</v>
      </c>
      <c r="E5" s="40">
        <f>IFERROR(INT(TRIM(SUBSTITUTE(VLOOKUP($A5&amp;"*",各都道府県の状況!$A:$I,E$3,FALSE), "※5", ""))), "")</f>
        <v>904745</v>
      </c>
      <c r="F5" s="40">
        <f>IFERROR(INT(TRIM(SUBSTITUTE(VLOOKUP($A5&amp;"*",各都道府県の状況!$A:$I,F$3,FALSE), "※5", ""))), "")</f>
        <v>43760</v>
      </c>
      <c r="G5" s="40">
        <f>IFERROR(INT(TRIM(SUBSTITUTE(VLOOKUP($A5&amp;"*",各都道府県の状況!$A:$I,G$3,FALSE), "※5", ""))), "")</f>
        <v>1429</v>
      </c>
      <c r="H5" s="40">
        <f>IFERROR(INT(TRIM(SUBSTITUTE(VLOOKUP($A5&amp;"*",各都道府県の状況!$A:$I,H$3,FALSE), "※5", ""))), "")</f>
        <v>3291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44421</v>
      </c>
      <c r="C6" s="30" t="s">
        <v>11</v>
      </c>
      <c r="D6" s="40">
        <f>IFERROR(INT(TRIM(SUBSTITUTE(VLOOKUP($A6&amp;"*",各都道府県の状況!$A:$I,D$3,FALSE), "※5", ""))), "")</f>
        <v>3073</v>
      </c>
      <c r="E6" s="40">
        <f>IFERROR(INT(TRIM(SUBSTITUTE(VLOOKUP($A6&amp;"*",各都道府県の状況!$A:$I,E$3,FALSE), "※5", ""))), "")</f>
        <v>60856</v>
      </c>
      <c r="F6" s="40">
        <f>IFERROR(INT(TRIM(SUBSTITUTE(VLOOKUP($A6&amp;"*",各都道府県の状況!$A:$I,F$3,FALSE), "※5", ""))), "")</f>
        <v>2718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323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44421</v>
      </c>
      <c r="C7" s="30" t="s">
        <v>12</v>
      </c>
      <c r="D7" s="40">
        <f>IFERROR(INT(TRIM(SUBSTITUTE(VLOOKUP($A7&amp;"*",各都道府県の状況!$A:$I,D$3,FALSE), "※5", ""))), "")</f>
        <v>2335</v>
      </c>
      <c r="E7" s="40">
        <f>IFERROR(INT(TRIM(SUBSTITUTE(VLOOKUP($A7&amp;"*",各都道府県の状況!$A:$I,E$3,FALSE), "※5", ""))), "")</f>
        <v>98883</v>
      </c>
      <c r="F7" s="40">
        <f>IFERROR(INT(TRIM(SUBSTITUTE(VLOOKUP($A7&amp;"*",各都道府県の状況!$A:$I,F$3,FALSE), "※5", ""))), "")</f>
        <v>2013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275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44421</v>
      </c>
      <c r="C8" s="30" t="s">
        <v>13</v>
      </c>
      <c r="D8" s="40">
        <f>IFERROR(INT(TRIM(SUBSTITUTE(VLOOKUP($A8&amp;"*",各都道府県の状況!$A:$I,D$3,FALSE), "※5", ""))), "")</f>
        <v>11279</v>
      </c>
      <c r="E8" s="40">
        <f>IFERROR(INT(TRIM(SUBSTITUTE(VLOOKUP($A8&amp;"*",各都道府県の状況!$A:$I,E$3,FALSE), "※5", ""))), "")</f>
        <v>182363</v>
      </c>
      <c r="F8" s="40">
        <f>IFERROR(INT(TRIM(SUBSTITUTE(VLOOKUP($A8&amp;"*",各都道府県の状況!$A:$I,F$3,FALSE), "※5", ""))), "")</f>
        <v>9931</v>
      </c>
      <c r="G8" s="40">
        <f>IFERROR(INT(TRIM(SUBSTITUTE(VLOOKUP($A8&amp;"*",各都道府県の状況!$A:$I,G$3,FALSE), "※5", ""))), "")</f>
        <v>92</v>
      </c>
      <c r="H8" s="40">
        <f>IFERROR(INT(TRIM(SUBSTITUTE(VLOOKUP($A8&amp;"*",各都道府県の状況!$A:$I,H$3,FALSE), "※5", ""))), "")</f>
        <v>1132</v>
      </c>
      <c r="I8" s="40">
        <f>IFERROR(INT(TRIM(SUBSTITUTE(VLOOKUP($A8&amp;"*",各都道府県の状況!$A:$I,I$3,FALSE), "※5", ""))), "")</f>
        <v>11</v>
      </c>
    </row>
    <row r="9" spans="1:10" ht="21" customHeight="1" x14ac:dyDescent="0.55000000000000004">
      <c r="A9" s="12" t="s">
        <v>185</v>
      </c>
      <c r="B9" s="13">
        <f t="shared" si="0"/>
        <v>44421</v>
      </c>
      <c r="C9" s="30" t="s">
        <v>14</v>
      </c>
      <c r="D9" s="40">
        <f>IFERROR(INT(TRIM(SUBSTITUTE(VLOOKUP($A9&amp;"*",各都道府県の状況!$A:$I,D$3,FALSE), "※5", ""))), "")</f>
        <v>1154</v>
      </c>
      <c r="E9" s="40">
        <f>IFERROR(INT(TRIM(SUBSTITUTE(VLOOKUP($A9&amp;"*",各都道府県の状況!$A:$I,E$3,FALSE), "※5", ""))), "")</f>
        <v>18445</v>
      </c>
      <c r="F9" s="40">
        <f>IFERROR(INT(TRIM(SUBSTITUTE(VLOOKUP($A9&amp;"*",各都道府県の状況!$A:$I,F$3,FALSE), "※5", ""))), "")</f>
        <v>1019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114</v>
      </c>
      <c r="I9" s="40">
        <f>IFERROR(INT(TRIM(SUBSTITUTE(VLOOKUP($A9&amp;"*",各都道府県の状況!$A:$I,I$3,FALSE), "※5", ""))), "")</f>
        <v>3</v>
      </c>
    </row>
    <row r="10" spans="1:10" ht="21" customHeight="1" x14ac:dyDescent="0.55000000000000004">
      <c r="A10" s="12" t="s">
        <v>186</v>
      </c>
      <c r="B10" s="13">
        <f t="shared" si="0"/>
        <v>44421</v>
      </c>
      <c r="C10" s="30" t="s">
        <v>15</v>
      </c>
      <c r="D10" s="40">
        <f>IFERROR(INT(TRIM(SUBSTITUTE(VLOOKUP($A10&amp;"*",各都道府県の状況!$A:$I,D$3,FALSE), "※5", ""))), "")</f>
        <v>2499</v>
      </c>
      <c r="E10" s="40">
        <f>IFERROR(INT(TRIM(SUBSTITUTE(VLOOKUP($A10&amp;"*",各都道府県の状況!$A:$I,E$3,FALSE), "※5", ""))), "")</f>
        <v>75517</v>
      </c>
      <c r="F10" s="40">
        <f>IFERROR(INT(TRIM(SUBSTITUTE(VLOOKUP($A10&amp;"*",各都道府県の状況!$A:$I,F$3,FALSE), "※5", ""))), "")</f>
        <v>2168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284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44421</v>
      </c>
      <c r="C11" s="30" t="s">
        <v>16</v>
      </c>
      <c r="D11" s="40">
        <f>IFERROR(INT(TRIM(SUBSTITUTE(VLOOKUP($A11&amp;"*",各都道府県の状況!$A:$I,D$3,FALSE), "※5", ""))), "")</f>
        <v>7056</v>
      </c>
      <c r="E11" s="40">
        <f>IFERROR(INT(TRIM(SUBSTITUTE(VLOOKUP($A11&amp;"*",各都道府県の状況!$A:$I,E$3,FALSE), "※5", ""))), "")</f>
        <v>333764</v>
      </c>
      <c r="F11" s="40">
        <f>IFERROR(INT(TRIM(SUBSTITUTE(VLOOKUP($A11&amp;"*",各都道府県の状況!$A:$I,F$3,FALSE), "※5", ""))), "")</f>
        <v>5884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1010</v>
      </c>
      <c r="I11" s="40">
        <f>IFERROR(INT(TRIM(SUBSTITUTE(VLOOKUP($A11&amp;"*",各都道府県の状況!$A:$I,I$3,FALSE), "※5", ""))), "")</f>
        <v>13</v>
      </c>
    </row>
    <row r="12" spans="1:10" x14ac:dyDescent="0.55000000000000004">
      <c r="A12" s="12" t="s">
        <v>188</v>
      </c>
      <c r="B12" s="13">
        <f t="shared" si="0"/>
        <v>44421</v>
      </c>
      <c r="C12" s="30" t="s">
        <v>17</v>
      </c>
      <c r="D12" s="40">
        <f>IFERROR(INT(TRIM(SUBSTITUTE(VLOOKUP($A12&amp;"*",各都道府県の状況!$A:$I,D$3,FALSE), "※5", ""))), "")</f>
        <v>15573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13347</v>
      </c>
      <c r="G12" s="40">
        <f>IFERROR(INT(TRIM(SUBSTITUTE(VLOOKUP($A12&amp;"*",各都道府県の状況!$A:$I,G$3,FALSE), "※5", ""))), "")</f>
        <v>175</v>
      </c>
      <c r="H12" s="40">
        <f>IFERROR(INT(TRIM(SUBSTITUTE(VLOOKUP($A12&amp;"*",各都道府県の状況!$A:$I,H$3,FALSE), "※5", ""))), "")</f>
        <v>2051</v>
      </c>
      <c r="I12" s="40">
        <f>IFERROR(INT(TRIM(SUBSTITUTE(VLOOKUP($A12&amp;"*",各都道府県の状況!$A:$I,I$3,FALSE), "※5", ""))), "")</f>
        <v>27</v>
      </c>
    </row>
    <row r="13" spans="1:10" x14ac:dyDescent="0.55000000000000004">
      <c r="A13" s="12" t="s">
        <v>189</v>
      </c>
      <c r="B13" s="13">
        <f t="shared" si="0"/>
        <v>44421</v>
      </c>
      <c r="C13" s="30" t="s">
        <v>18</v>
      </c>
      <c r="D13" s="40">
        <f>IFERROR(INT(TRIM(SUBSTITUTE(VLOOKUP($A13&amp;"*",各都道府県の状況!$A:$I,D$3,FALSE), "※5", ""))), "")</f>
        <v>10021</v>
      </c>
      <c r="E13" s="40">
        <f>IFERROR(INT(TRIM(SUBSTITUTE(VLOOKUP($A13&amp;"*",各都道府県の状況!$A:$I,E$3,FALSE), "※5", ""))), "")</f>
        <v>365323</v>
      </c>
      <c r="F13" s="40">
        <f>IFERROR(INT(TRIM(SUBSTITUTE(VLOOKUP($A13&amp;"*",各都道府県の状況!$A:$I,F$3,FALSE), "※5", ""))), "")</f>
        <v>8326</v>
      </c>
      <c r="G13" s="40">
        <f>IFERROR(INT(TRIM(SUBSTITUTE(VLOOKUP($A13&amp;"*",各都道府県の状況!$A:$I,G$3,FALSE), "※5", ""))), "")</f>
        <v>93</v>
      </c>
      <c r="H13" s="40">
        <f>IFERROR(INT(TRIM(SUBSTITUTE(VLOOKUP($A13&amp;"*",各都道府県の状況!$A:$I,H$3,FALSE), "※5", ""))), "")</f>
        <v>1602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44421</v>
      </c>
      <c r="C14" s="30" t="s">
        <v>19</v>
      </c>
      <c r="D14" s="40">
        <f>IFERROR(INT(TRIM(SUBSTITUTE(VLOOKUP($A14&amp;"*",各都道府県の状況!$A:$I,D$3,FALSE), "※5", ""))), "")</f>
        <v>10584</v>
      </c>
      <c r="E14" s="40">
        <f>IFERROR(INT(TRIM(SUBSTITUTE(VLOOKUP($A14&amp;"*",各都道府県の状況!$A:$I,E$3,FALSE), "※5", ""))), "")</f>
        <v>229987</v>
      </c>
      <c r="F14" s="40">
        <f>IFERROR(INT(TRIM(SUBSTITUTE(VLOOKUP($A14&amp;"*",各都道府県の状況!$A:$I,F$3,FALSE), "※5", ""))), "")</f>
        <v>9049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1380</v>
      </c>
      <c r="I14" s="40">
        <f>IFERROR(INT(TRIM(SUBSTITUTE(VLOOKUP($A14&amp;"*",各都道府県の状況!$A:$I,I$3,FALSE), "※5", ""))), "")</f>
        <v>19</v>
      </c>
    </row>
    <row r="15" spans="1:10" x14ac:dyDescent="0.55000000000000004">
      <c r="A15" s="12" t="s">
        <v>191</v>
      </c>
      <c r="B15" s="13">
        <f t="shared" si="0"/>
        <v>44421</v>
      </c>
      <c r="C15" s="30" t="s">
        <v>20</v>
      </c>
      <c r="D15" s="40">
        <f>IFERROR(INT(TRIM(SUBSTITUTE(VLOOKUP($A15&amp;"*",各都道府県の状況!$A:$I,D$3,FALSE), "※5", ""))), "")</f>
        <v>72869</v>
      </c>
      <c r="E15" s="40">
        <f>IFERROR(INT(TRIM(SUBSTITUTE(VLOOKUP($A15&amp;"*",各都道府県の状況!$A:$I,E$3,FALSE), "※5", ""))), "")</f>
        <v>1170269</v>
      </c>
      <c r="F15" s="40">
        <f>IFERROR(INT(TRIM(SUBSTITUTE(VLOOKUP($A15&amp;"*",各都道府県の状況!$A:$I,F$3,FALSE), "※5", ""))), "")</f>
        <v>52552</v>
      </c>
      <c r="G15" s="40">
        <f>IFERROR(INT(TRIM(SUBSTITUTE(VLOOKUP($A15&amp;"*",各都道府県の状況!$A:$I,G$3,FALSE), "※5", ""))), "")</f>
        <v>858</v>
      </c>
      <c r="H15" s="40">
        <f>IFERROR(INT(TRIM(SUBSTITUTE(VLOOKUP($A15&amp;"*",各都道府県の状況!$A:$I,H$3,FALSE), "※5", ""))), "")</f>
        <v>19459</v>
      </c>
      <c r="I15" s="40">
        <f>IFERROR(INT(TRIM(SUBSTITUTE(VLOOKUP($A15&amp;"*",各都道府県の状況!$A:$I,I$3,FALSE), "※5", ""))), "")</f>
        <v>111</v>
      </c>
    </row>
    <row r="16" spans="1:10" x14ac:dyDescent="0.55000000000000004">
      <c r="A16" s="12" t="s">
        <v>192</v>
      </c>
      <c r="B16" s="13">
        <f t="shared" si="0"/>
        <v>44421</v>
      </c>
      <c r="C16" s="30" t="s">
        <v>21</v>
      </c>
      <c r="D16" s="40">
        <f>IFERROR(INT(TRIM(SUBSTITUTE(VLOOKUP($A16&amp;"*",各都道府県の状況!$A:$I,D$3,FALSE), "※5", ""))), "")</f>
        <v>61306</v>
      </c>
      <c r="E16" s="40">
        <f>IFERROR(INT(TRIM(SUBSTITUTE(VLOOKUP($A16&amp;"*",各都道府県の状況!$A:$I,E$3,FALSE), "※5", ""))), "")</f>
        <v>845905</v>
      </c>
      <c r="F16" s="40">
        <f>IFERROR(INT(TRIM(SUBSTITUTE(VLOOKUP($A16&amp;"*",各都道府県の状況!$A:$I,F$3,FALSE), "※5", ""))), "")</f>
        <v>51481</v>
      </c>
      <c r="G16" s="40">
        <f>IFERROR(INT(TRIM(SUBSTITUTE(VLOOKUP($A16&amp;"*",各都道府県の状況!$A:$I,G$3,FALSE), "※5", ""))), "")</f>
        <v>749</v>
      </c>
      <c r="H16" s="40">
        <f>IFERROR(INT(TRIM(SUBSTITUTE(VLOOKUP($A16&amp;"*",各都道府県の状況!$A:$I,H$3,FALSE), "※5", ""))), "")</f>
        <v>9076</v>
      </c>
      <c r="I16" s="40">
        <f>IFERROR(INT(TRIM(SUBSTITUTE(VLOOKUP($A16&amp;"*",各都道府県の状況!$A:$I,I$3,FALSE), "※5", ""))), "")</f>
        <v>68</v>
      </c>
    </row>
    <row r="17" spans="1:9" x14ac:dyDescent="0.55000000000000004">
      <c r="A17" s="12" t="s">
        <v>193</v>
      </c>
      <c r="B17" s="13">
        <f t="shared" si="0"/>
        <v>44421</v>
      </c>
      <c r="C17" s="30" t="s">
        <v>22</v>
      </c>
      <c r="D17" s="40">
        <f>IFERROR(INT(TRIM(SUBSTITUTE(VLOOKUP($A17&amp;"*",各都道府県の状況!$A:$I,D$3,FALSE), "※5", ""))), "")</f>
        <v>269743</v>
      </c>
      <c r="E17" s="40">
        <f>IFERROR(INT(TRIM(SUBSTITUTE(VLOOKUP($A17&amp;"*",各都道府県の状況!$A:$I,E$3,FALSE), "※5", ""))), "")</f>
        <v>2992835</v>
      </c>
      <c r="F17" s="40">
        <f>IFERROR(INT(TRIM(SUBSTITUTE(VLOOKUP($A17&amp;"*",各都道府県の状況!$A:$I,F$3,FALSE), "※5", ""))), "")</f>
        <v>227609</v>
      </c>
      <c r="G17" s="40">
        <f>IFERROR(INT(TRIM(SUBSTITUTE(VLOOKUP($A17&amp;"*",各都道府県の状況!$A:$I,G$3,FALSE), "※5", ""))), "")</f>
        <v>2332</v>
      </c>
      <c r="H17" s="40">
        <f>IFERROR(INT(TRIM(SUBSTITUTE(VLOOKUP($A17&amp;"*",各都道府県の状況!$A:$I,H$3,FALSE), "※5", ""))), "")</f>
        <v>39802</v>
      </c>
      <c r="I17" s="40">
        <f>IFERROR(INT(TRIM(SUBSTITUTE(VLOOKUP($A17&amp;"*",各都道府県の状況!$A:$I,I$3,FALSE), "※5", ""))), "")</f>
        <v>227</v>
      </c>
    </row>
    <row r="18" spans="1:9" x14ac:dyDescent="0.55000000000000004">
      <c r="A18" s="12" t="s">
        <v>194</v>
      </c>
      <c r="B18" s="13">
        <f t="shared" si="0"/>
        <v>44421</v>
      </c>
      <c r="C18" s="30" t="s">
        <v>23</v>
      </c>
      <c r="D18" s="40">
        <f>IFERROR(INT(TRIM(SUBSTITUTE(VLOOKUP($A18&amp;"*",各都道府県の状況!$A:$I,D$3,FALSE), "※5", ""))), "")</f>
        <v>106141</v>
      </c>
      <c r="E18" s="40">
        <f>IFERROR(INT(TRIM(SUBSTITUTE(VLOOKUP($A18&amp;"*",各都道府県の状況!$A:$I,E$3,FALSE), "※5", ""))), "")</f>
        <v>1269861</v>
      </c>
      <c r="F18" s="40">
        <f>IFERROR(INT(TRIM(SUBSTITUTE(VLOOKUP($A18&amp;"*",各都道府県の状況!$A:$I,F$3,FALSE), "※5", ""))), "")</f>
        <v>91195</v>
      </c>
      <c r="G18" s="40">
        <f>IFERROR(INT(TRIM(SUBSTITUTE(VLOOKUP($A18&amp;"*",各都道府県の状況!$A:$I,G$3,FALSE), "※5", ""))), "")</f>
        <v>1018</v>
      </c>
      <c r="H18" s="40">
        <f>IFERROR(INT(TRIM(SUBSTITUTE(VLOOKUP($A18&amp;"*",各都道府県の状況!$A:$I,H$3,FALSE), "※5", ""))), "")</f>
        <v>13928</v>
      </c>
      <c r="I18" s="40">
        <f>IFERROR(INT(TRIM(SUBSTITUTE(VLOOKUP($A18&amp;"*",各都道府県の状況!$A:$I,I$3,FALSE), "※5", ""))), "")</f>
        <v>191</v>
      </c>
    </row>
    <row r="19" spans="1:9" x14ac:dyDescent="0.55000000000000004">
      <c r="A19" s="12" t="s">
        <v>195</v>
      </c>
      <c r="B19" s="13">
        <f t="shared" si="0"/>
        <v>44421</v>
      </c>
      <c r="C19" s="30" t="s">
        <v>24</v>
      </c>
      <c r="D19" s="40">
        <f>IFERROR(INT(TRIM(SUBSTITUTE(VLOOKUP($A19&amp;"*",各都道府県の状況!$A:$I,D$3,FALSE), "※5", ""))), "")</f>
        <v>4987</v>
      </c>
      <c r="E19" s="40">
        <f>IFERROR(INT(TRIM(SUBSTITUTE(VLOOKUP($A19&amp;"*",各都道府県の状況!$A:$I,E$3,FALSE), "※5", ""))), "")</f>
        <v>212292</v>
      </c>
      <c r="F19" s="40">
        <f>IFERROR(INT(TRIM(SUBSTITUTE(VLOOKUP($A19&amp;"*",各都道府県の状況!$A:$I,F$3,FALSE), "※5", ""))), "")</f>
        <v>4123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810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44421</v>
      </c>
      <c r="C20" s="30" t="s">
        <v>25</v>
      </c>
      <c r="D20" s="40">
        <f>IFERROR(INT(TRIM(SUBSTITUTE(VLOOKUP($A20&amp;"*",各都道府県の状況!$A:$I,D$3,FALSE), "※5", ""))), "")</f>
        <v>2829</v>
      </c>
      <c r="E20" s="40">
        <f>IFERROR(INT(TRIM(SUBSTITUTE(VLOOKUP($A20&amp;"*",各都道府県の状況!$A:$I,E$3,FALSE), "※5", ""))), "")</f>
        <v>88265</v>
      </c>
      <c r="F20" s="40">
        <f>IFERROR(INT(TRIM(SUBSTITUTE(VLOOKUP($A20&amp;"*",各都道府県の状況!$A:$I,F$3,FALSE), "※5", ""))), "")</f>
        <v>2320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471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44421</v>
      </c>
      <c r="C21" s="30" t="s">
        <v>26</v>
      </c>
      <c r="D21" s="40">
        <f>IFERROR(INT(TRIM(SUBSTITUTE(VLOOKUP($A21&amp;"*",各都道府県の状況!$A:$I,D$3,FALSE), "※5", ""))), "")</f>
        <v>6103</v>
      </c>
      <c r="E21" s="40">
        <f>IFERROR(INT(TRIM(SUBSTITUTE(VLOOKUP($A21&amp;"*",各都道府県の状況!$A:$I,E$3,FALSE), "※5", ""))), "")</f>
        <v>145024</v>
      </c>
      <c r="F21" s="40">
        <f>IFERROR(INT(TRIM(SUBSTITUTE(VLOOKUP($A21&amp;"*",各都道府県の状況!$A:$I,F$3,FALSE), "※5", ""))), "")</f>
        <v>5167</v>
      </c>
      <c r="G21" s="40">
        <f>IFERROR(INT(TRIM(SUBSTITUTE(VLOOKUP($A21&amp;"*",各都道府県の状況!$A:$I,G$3,FALSE), "※5", ""))), "")</f>
        <v>119</v>
      </c>
      <c r="H21" s="40">
        <f>IFERROR(INT(TRIM(SUBSTITUTE(VLOOKUP($A21&amp;"*",各都道府県の状況!$A:$I,H$3,FALSE), "※5", ""))), "")</f>
        <v>808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44421</v>
      </c>
      <c r="C22" s="30" t="s">
        <v>27</v>
      </c>
      <c r="D22" s="40">
        <f>IFERROR(INT(TRIM(SUBSTITUTE(VLOOKUP($A22&amp;"*",各都道府県の状況!$A:$I,D$3,FALSE), "※5", ""))), "")</f>
        <v>1954</v>
      </c>
      <c r="E22" s="40">
        <f>IFERROR(INT(TRIM(SUBSTITUTE(VLOOKUP($A22&amp;"*",各都道府県の状況!$A:$I,E$3,FALSE), "※5", ""))), "")</f>
        <v>87031</v>
      </c>
      <c r="F22" s="40">
        <f>IFERROR(INT(TRIM(SUBSTITUTE(VLOOKUP($A22&amp;"*",各都道府県の状況!$A:$I,F$3,FALSE), "※5", ""))), "")</f>
        <v>1681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237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44421</v>
      </c>
      <c r="C23" s="30" t="s">
        <v>28</v>
      </c>
      <c r="D23" s="40">
        <f>IFERROR(INT(TRIM(SUBSTITUTE(VLOOKUP($A23&amp;"*",各都道府県の状況!$A:$I,D$3,FALSE), "※5", ""))), "")</f>
        <v>3057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2560</v>
      </c>
      <c r="G23" s="40">
        <f>IFERROR(INT(TRIM(SUBSTITUTE(VLOOKUP($A23&amp;"*",各都道府県の状況!$A:$I,G$3,FALSE), "※5", ""))), "")</f>
        <v>22</v>
      </c>
      <c r="H23" s="40">
        <f>IFERROR(INT(TRIM(SUBSTITUTE(VLOOKUP($A23&amp;"*",各都道府県の状況!$A:$I,H$3,FALSE), "※5", ""))), "")</f>
        <v>477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44421</v>
      </c>
      <c r="C24" s="30" t="s">
        <v>29</v>
      </c>
      <c r="D24" s="40">
        <f>IFERROR(INT(TRIM(SUBSTITUTE(VLOOKUP($A24&amp;"*",各都道府県の状況!$A:$I,D$3,FALSE), "※5", ""))), "")</f>
        <v>6036</v>
      </c>
      <c r="E24" s="40">
        <f>IFERROR(INT(TRIM(SUBSTITUTE(VLOOKUP($A24&amp;"*",各都道府県の状況!$A:$I,E$3,FALSE), "※5", ""))), "")</f>
        <v>241613</v>
      </c>
      <c r="F24" s="40">
        <f>IFERROR(INT(TRIM(SUBSTITUTE(VLOOKUP($A24&amp;"*",各都道府県の状況!$A:$I,F$3,FALSE), "※5", ""))), "")</f>
        <v>5459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516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44421</v>
      </c>
      <c r="C25" s="30" t="s">
        <v>30</v>
      </c>
      <c r="D25" s="40">
        <f>IFERROR(INT(TRIM(SUBSTITUTE(VLOOKUP($A25&amp;"*",各都道府県の状況!$A:$I,D$3,FALSE), "※5", ""))), "")</f>
        <v>10645</v>
      </c>
      <c r="E25" s="40">
        <f>IFERROR(INT(TRIM(SUBSTITUTE(VLOOKUP($A25&amp;"*",各都道府県の状況!$A:$I,E$3,FALSE), "※5", ""))), "")</f>
        <v>309882</v>
      </c>
      <c r="F25" s="40">
        <f>IFERROR(INT(TRIM(SUBSTITUTE(VLOOKUP($A25&amp;"*",各都道府県の状況!$A:$I,F$3,FALSE), "※5", ""))), "")</f>
        <v>9767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689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44421</v>
      </c>
      <c r="C26" s="30" t="s">
        <v>31</v>
      </c>
      <c r="D26" s="40">
        <f>IFERROR(INT(TRIM(SUBSTITUTE(VLOOKUP($A26&amp;"*",各都道府県の状況!$A:$I,D$3,FALSE), "※5", ""))), "")</f>
        <v>13422</v>
      </c>
      <c r="E26" s="40">
        <f>IFERROR(INT(TRIM(SUBSTITUTE(VLOOKUP($A26&amp;"*",各都道府県の状況!$A:$I,E$3,FALSE), "※5", ""))), "")</f>
        <v>483975</v>
      </c>
      <c r="F26" s="40">
        <f>IFERROR(INT(TRIM(SUBSTITUTE(VLOOKUP($A26&amp;"*",各都道府県の状況!$A:$I,F$3,FALSE), "※5", ""))), "")</f>
        <v>10854</v>
      </c>
      <c r="G26" s="40">
        <f>IFERROR(INT(TRIM(SUBSTITUTE(VLOOKUP($A26&amp;"*",各都道府県の状況!$A:$I,G$3,FALSE), "※5", ""))), "")</f>
        <v>158</v>
      </c>
      <c r="H26" s="40">
        <f>IFERROR(INT(TRIM(SUBSTITUTE(VLOOKUP($A26&amp;"*",各都道府県の状況!$A:$I,H$3,FALSE), "※5", ""))), "")</f>
        <v>2410</v>
      </c>
      <c r="I26" s="40">
        <f>IFERROR(INT(TRIM(SUBSTITUTE(VLOOKUP($A26&amp;"*",各都道府県の状況!$A:$I,I$3,FALSE), "※5", ""))), "")</f>
        <v>12</v>
      </c>
    </row>
    <row r="27" spans="1:9" x14ac:dyDescent="0.55000000000000004">
      <c r="A27" s="12" t="s">
        <v>203</v>
      </c>
      <c r="B27" s="13">
        <f t="shared" si="0"/>
        <v>44421</v>
      </c>
      <c r="C27" s="30" t="s">
        <v>32</v>
      </c>
      <c r="D27" s="40">
        <f>IFERROR(INT(TRIM(SUBSTITUTE(VLOOKUP($A27&amp;"*",各都道府県の状況!$A:$I,D$3,FALSE), "※5", ""))), "")</f>
        <v>58324</v>
      </c>
      <c r="E27" s="40">
        <f>IFERROR(INT(TRIM(SUBSTITUTE(VLOOKUP($A27&amp;"*",各都道府県の状況!$A:$I,E$3,FALSE), "※5", ""))), "")</f>
        <v>964765</v>
      </c>
      <c r="F27" s="40">
        <f>IFERROR(INT(TRIM(SUBSTITUTE(VLOOKUP($A27&amp;"*",各都道府県の状況!$A:$I,F$3,FALSE), "※5", ""))), "")</f>
        <v>53251</v>
      </c>
      <c r="G27" s="40">
        <f>IFERROR(INT(TRIM(SUBSTITUTE(VLOOKUP($A27&amp;"*",各都道府県の状況!$A:$I,G$3,FALSE), "※5", ""))), "")</f>
        <v>1016</v>
      </c>
      <c r="H27" s="40">
        <f>IFERROR(INT(TRIM(SUBSTITUTE(VLOOKUP($A27&amp;"*",各都道府県の状況!$A:$I,H$3,FALSE), "※5", ""))), "")</f>
        <v>4057</v>
      </c>
      <c r="I27" s="40">
        <f>IFERROR(INT(TRIM(SUBSTITUTE(VLOOKUP($A27&amp;"*",各都道府県の状況!$A:$I,I$3,FALSE), "※5", ""))), "")</f>
        <v>20</v>
      </c>
    </row>
    <row r="28" spans="1:9" x14ac:dyDescent="0.55000000000000004">
      <c r="A28" s="12" t="s">
        <v>204</v>
      </c>
      <c r="B28" s="13">
        <f t="shared" si="0"/>
        <v>44421</v>
      </c>
      <c r="C28" s="30" t="s">
        <v>33</v>
      </c>
      <c r="D28" s="40">
        <f>IFERROR(INT(TRIM(SUBSTITUTE(VLOOKUP($A28&amp;"*",各都道府県の状況!$A:$I,D$3,FALSE), "※5", ""))), "")</f>
        <v>6779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5912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918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44421</v>
      </c>
      <c r="C29" s="30" t="s">
        <v>34</v>
      </c>
      <c r="D29" s="40">
        <f>IFERROR(INT(TRIM(SUBSTITUTE(VLOOKUP($A29&amp;"*",各都道府県の状況!$A:$I,D$3,FALSE), "※5", ""))), "")</f>
        <v>7319</v>
      </c>
      <c r="E29" s="40">
        <f>IFERROR(INT(TRIM(SUBSTITUTE(VLOOKUP($A29&amp;"*",各都道府県の状況!$A:$I,E$3,FALSE), "※5", ""))), "")</f>
        <v>180698</v>
      </c>
      <c r="F29" s="40">
        <f>IFERROR(INT(TRIM(SUBSTITUTE(VLOOKUP($A29&amp;"*",各都道府県の状況!$A:$I,F$3,FALSE), "※5", ""))), "")</f>
        <v>6125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1099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44421</v>
      </c>
      <c r="C30" s="30" t="s">
        <v>35</v>
      </c>
      <c r="D30" s="40">
        <f>IFERROR(INT(TRIM(SUBSTITUTE(VLOOKUP($A30&amp;"*",各都道府県の状況!$A:$I,D$3,FALSE), "※5", ""))), "")</f>
        <v>21792</v>
      </c>
      <c r="E30" s="40">
        <f>IFERROR(INT(TRIM(SUBSTITUTE(VLOOKUP($A30&amp;"*",各都道府県の状況!$A:$I,E$3,FALSE), "※5", ""))), "")</f>
        <v>330953</v>
      </c>
      <c r="F30" s="40">
        <f>IFERROR(INT(TRIM(SUBSTITUTE(VLOOKUP($A30&amp;"*",各都道府県の状況!$A:$I,F$3,FALSE), "※5", ""))), "")</f>
        <v>18322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2771</v>
      </c>
      <c r="I30" s="40">
        <f>IFERROR(INT(TRIM(SUBSTITUTE(VLOOKUP($A30&amp;"*",各都道府県の状況!$A:$I,I$3,FALSE), "※5", ""))), "")</f>
        <v>73</v>
      </c>
    </row>
    <row r="31" spans="1:9" x14ac:dyDescent="0.55000000000000004">
      <c r="A31" s="12" t="s">
        <v>207</v>
      </c>
      <c r="B31" s="13">
        <f t="shared" si="0"/>
        <v>44421</v>
      </c>
      <c r="C31" s="30" t="s">
        <v>36</v>
      </c>
      <c r="D31" s="40">
        <f>IFERROR(INT(TRIM(SUBSTITUTE(VLOOKUP($A31&amp;"*",各都道府県の状況!$A:$I,D$3,FALSE), "※5", ""))), "")</f>
        <v>128855</v>
      </c>
      <c r="E31" s="40">
        <f>IFERROR(INT(TRIM(SUBSTITUTE(VLOOKUP($A31&amp;"*",各都道府県の状況!$A:$I,E$3,FALSE), "※5", ""))), "")</f>
        <v>2630682</v>
      </c>
      <c r="F31" s="40">
        <f>IFERROR(INT(TRIM(SUBSTITUTE(VLOOKUP($A31&amp;"*",各都道府県の状況!$A:$I,F$3,FALSE), "※5", ""))), "")</f>
        <v>112558</v>
      </c>
      <c r="G31" s="40">
        <f>IFERROR(INT(TRIM(SUBSTITUTE(VLOOKUP($A31&amp;"*",各都道府県の状況!$A:$I,G$3,FALSE), "※5", ""))), "")</f>
        <v>2742</v>
      </c>
      <c r="H31" s="40">
        <f>IFERROR(INT(TRIM(SUBSTITUTE(VLOOKUP($A31&amp;"*",各都道府県の状況!$A:$I,H$3,FALSE), "※5", ""))), "")</f>
        <v>12301</v>
      </c>
      <c r="I31" s="40">
        <f>IFERROR(INT(TRIM(SUBSTITUTE(VLOOKUP($A31&amp;"*",各都道府県の状況!$A:$I,I$3,FALSE), "※5", ""))), "")</f>
        <v>428</v>
      </c>
    </row>
    <row r="32" spans="1:9" x14ac:dyDescent="0.55000000000000004">
      <c r="A32" s="12" t="s">
        <v>208</v>
      </c>
      <c r="B32" s="13">
        <f t="shared" si="0"/>
        <v>44421</v>
      </c>
      <c r="C32" s="30" t="s">
        <v>37</v>
      </c>
      <c r="D32" s="40">
        <f>IFERROR(INT(TRIM(SUBSTITUTE(VLOOKUP($A32&amp;"*",各都道府県の状況!$A:$I,D$3,FALSE), "※5", ""))), "")</f>
        <v>49051</v>
      </c>
      <c r="E32" s="40">
        <f>IFERROR(INT(TRIM(SUBSTITUTE(VLOOKUP($A32&amp;"*",各都道府県の状況!$A:$I,E$3,FALSE), "※5", ""))), "")</f>
        <v>585765</v>
      </c>
      <c r="F32" s="40">
        <f>IFERROR(INT(TRIM(SUBSTITUTE(VLOOKUP($A32&amp;"*",各都道府県の状況!$A:$I,F$3,FALSE), "※5", ""))), "")</f>
        <v>43943</v>
      </c>
      <c r="G32" s="40">
        <f>IFERROR(INT(TRIM(SUBSTITUTE(VLOOKUP($A32&amp;"*",各都道府県の状況!$A:$I,G$3,FALSE), "※5", ""))), "")</f>
        <v>1323</v>
      </c>
      <c r="H32" s="40">
        <f>IFERROR(INT(TRIM(SUBSTITUTE(VLOOKUP($A32&amp;"*",各都道府県の状況!$A:$I,H$3,FALSE), "※5", ""))), "")</f>
        <v>3785</v>
      </c>
      <c r="I32" s="40">
        <f>IFERROR(INT(TRIM(SUBSTITUTE(VLOOKUP($A32&amp;"*",各都道府県の状況!$A:$I,I$3,FALSE), "※5", ""))), "")</f>
        <v>39</v>
      </c>
    </row>
    <row r="33" spans="1:9" x14ac:dyDescent="0.55000000000000004">
      <c r="A33" s="12" t="s">
        <v>209</v>
      </c>
      <c r="B33" s="13">
        <f t="shared" si="0"/>
        <v>44421</v>
      </c>
      <c r="C33" s="30" t="s">
        <v>38</v>
      </c>
      <c r="D33" s="40">
        <f>IFERROR(INT(TRIM(SUBSTITUTE(VLOOKUP($A33&amp;"*",各都道府県の状況!$A:$I,D$3,FALSE), "※5", ""))), "")</f>
        <v>10234</v>
      </c>
      <c r="E33" s="40">
        <f>IFERROR(INT(TRIM(SUBSTITUTE(VLOOKUP($A33&amp;"*",各都道府県の状況!$A:$I,E$3,FALSE), "※5", ""))), "")</f>
        <v>197848</v>
      </c>
      <c r="F33" s="40">
        <f>IFERROR(INT(TRIM(SUBSTITUTE(VLOOKUP($A33&amp;"*",各都道府県の状況!$A:$I,F$3,FALSE), "※5", ""))), "")</f>
        <v>9149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951</v>
      </c>
      <c r="I33" s="40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44421</v>
      </c>
      <c r="C34" s="30" t="s">
        <v>39</v>
      </c>
      <c r="D34" s="40">
        <f>IFERROR(INT(TRIM(SUBSTITUTE(VLOOKUP($A34&amp;"*",各都道府県の状況!$A:$I,D$3,FALSE), "※5", ""))), "")</f>
        <v>3384</v>
      </c>
      <c r="E34" s="40">
        <f>IFERROR(INT(TRIM(SUBSTITUTE(VLOOKUP($A34&amp;"*",各都道府県の状況!$A:$I,E$3,FALSE), "※5", ""))), "")</f>
        <v>48285</v>
      </c>
      <c r="F34" s="40">
        <f>IFERROR(INT(TRIM(SUBSTITUTE(VLOOKUP($A34&amp;"*",各都道府県の状況!$A:$I,F$3,FALSE), "※5", ""))), "")</f>
        <v>3029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229</v>
      </c>
      <c r="I34" s="40">
        <f>IFERROR(INT(TRIM(SUBSTITUTE(VLOOKUP($A34&amp;"*",各都道府県の状況!$A:$I,I$3,FALSE), "※5", ""))), "")</f>
        <v>14</v>
      </c>
    </row>
    <row r="35" spans="1:9" x14ac:dyDescent="0.55000000000000004">
      <c r="A35" s="12" t="s">
        <v>211</v>
      </c>
      <c r="B35" s="13">
        <f t="shared" si="0"/>
        <v>44421</v>
      </c>
      <c r="C35" s="30" t="s">
        <v>40</v>
      </c>
      <c r="D35" s="40">
        <f>IFERROR(INT(TRIM(SUBSTITUTE(VLOOKUP($A35&amp;"*",各都道府県の状況!$A:$I,D$3,FALSE), "※5", ""))), "")</f>
        <v>1078</v>
      </c>
      <c r="E35" s="40">
        <f>IFERROR(INT(TRIM(SUBSTITUTE(VLOOKUP($A35&amp;"*",各都道府県の状況!$A:$I,E$3,FALSE), "※5", ""))), "")</f>
        <v>108076</v>
      </c>
      <c r="F35" s="40">
        <f>IFERROR(INT(TRIM(SUBSTITUTE(VLOOKUP($A35&amp;"*",各都道府県の状況!$A:$I,F$3,FALSE), "※5", ""))), "")</f>
        <v>742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320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44421</v>
      </c>
      <c r="C36" s="30" t="s">
        <v>41</v>
      </c>
      <c r="D36" s="40">
        <f>IFERROR(INT(TRIM(SUBSTITUTE(VLOOKUP($A36&amp;"*",各都道府県の状況!$A:$I,D$3,FALSE), "※5", ""))), "")</f>
        <v>869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757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110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44421</v>
      </c>
      <c r="C37" s="30" t="s">
        <v>42</v>
      </c>
      <c r="D37" s="40">
        <f>IFERROR(INT(TRIM(SUBSTITUTE(VLOOKUP($A37&amp;"*",各都道府県の状況!$A:$I,D$3,FALSE), "※5", ""))), "")</f>
        <v>9607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44421</v>
      </c>
      <c r="C38" s="30" t="s">
        <v>43</v>
      </c>
      <c r="D38" s="40">
        <f>IFERROR(INT(TRIM(SUBSTITUTE(VLOOKUP($A38&amp;"*",各都道府県の状況!$A:$I,D$3,FALSE), "※5", ""))), "")</f>
        <v>13084</v>
      </c>
      <c r="E38" s="40">
        <f>IFERROR(INT(TRIM(SUBSTITUTE(VLOOKUP($A38&amp;"*",各都道府県の状況!$A:$I,E$3,FALSE), "※5", ""))), "")</f>
        <v>621567</v>
      </c>
      <c r="F38" s="40">
        <f>IFERROR(INT(TRIM(SUBSTITUTE(VLOOKUP($A38&amp;"*",各都道府県の状況!$A:$I,F$3,FALSE), "※5", ""))), "")</f>
        <v>12097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655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44421</v>
      </c>
      <c r="C39" s="30" t="s">
        <v>44</v>
      </c>
      <c r="D39" s="40">
        <f>IFERROR(INT(TRIM(SUBSTITUTE(VLOOKUP($A39&amp;"*",各都道府県の状況!$A:$I,D$3,FALSE), "※5", ""))), "")</f>
        <v>3661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3255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326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44421</v>
      </c>
      <c r="C40" s="30" t="s">
        <v>45</v>
      </c>
      <c r="D40" s="40">
        <f>IFERROR(INT(TRIM(SUBSTITUTE(VLOOKUP($A40&amp;"*",各都道府県の状況!$A:$I,D$3,FALSE), "※5", ""))), "")</f>
        <v>1906</v>
      </c>
      <c r="E40" s="40">
        <f>IFERROR(INT(TRIM(SUBSTITUTE(VLOOKUP($A40&amp;"*",各都道府県の状況!$A:$I,E$3,FALSE), "※5", ""))), "")</f>
        <v>76478</v>
      </c>
      <c r="F40" s="40">
        <f>IFERROR(INT(TRIM(SUBSTITUTE(VLOOKUP($A40&amp;"*",各都道府県の状況!$A:$I,F$3,FALSE), "※5", ""))), "")</f>
        <v>1752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91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44421</v>
      </c>
      <c r="C41" s="30" t="s">
        <v>46</v>
      </c>
      <c r="D41" s="40">
        <f>IFERROR(INT(TRIM(SUBSTITUTE(VLOOKUP($A41&amp;"*",各都道府県の状況!$A:$I,D$3,FALSE), "※5", ""))), "")</f>
        <v>2829</v>
      </c>
      <c r="E41" s="40">
        <f>IFERROR(INT(TRIM(SUBSTITUTE(VLOOKUP($A41&amp;"*",各都道府県の状況!$A:$I,E$3,FALSE), "※5", ""))), "")</f>
        <v>100319</v>
      </c>
      <c r="F41" s="40">
        <f>IFERROR(INT(TRIM(SUBSTITUTE(VLOOKUP($A41&amp;"*",各都道府県の状況!$A:$I,F$3,FALSE), "※5", ""))), "")</f>
        <v>2338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461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44421</v>
      </c>
      <c r="C42" s="30" t="s">
        <v>47</v>
      </c>
      <c r="D42" s="40">
        <f>IFERROR(INT(TRIM(SUBSTITUTE(VLOOKUP($A42&amp;"*",各都道府県の状況!$A:$I,D$3,FALSE), "※5", ""))), "")</f>
        <v>3476</v>
      </c>
      <c r="E42" s="40">
        <f>IFERROR(INT(TRIM(SUBSTITUTE(VLOOKUP($A42&amp;"*",各都道府県の状況!$A:$I,E$3,FALSE), "※5", ""))), "")</f>
        <v>113733</v>
      </c>
      <c r="F42" s="40">
        <f>IFERROR(INT(TRIM(SUBSTITUTE(VLOOKUP($A42&amp;"*",各都道府県の状況!$A:$I,F$3,FALSE), "※5", ""))), "")</f>
        <v>2898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501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44421</v>
      </c>
      <c r="C43" s="30" t="s">
        <v>48</v>
      </c>
      <c r="D43" s="40">
        <f>IFERROR(INT(TRIM(SUBSTITUTE(VLOOKUP($A43&amp;"*",各都道府県の状況!$A:$I,D$3,FALSE), "※5", ""))), "")</f>
        <v>2264</v>
      </c>
      <c r="E43" s="40">
        <f>IFERROR(INT(TRIM(SUBSTITUTE(VLOOKUP($A43&amp;"*",各都道府県の状況!$A:$I,E$3,FALSE), "※5", ""))), "")</f>
        <v>67204</v>
      </c>
      <c r="F43" s="40">
        <f>IFERROR(INT(TRIM(SUBSTITUTE(VLOOKUP($A43&amp;"*",各都道府県の状況!$A:$I,F$3,FALSE), "※5", ""))), "")</f>
        <v>2103</v>
      </c>
      <c r="G43" s="40">
        <f>IFERROR(INT(TRIM(SUBSTITUTE(VLOOKUP($A43&amp;"*",各都道府県の状況!$A:$I,G$3,FALSE), "※5", ""))), "")</f>
        <v>30</v>
      </c>
      <c r="H43" s="40">
        <f>IFERROR(INT(TRIM(SUBSTITUTE(VLOOKUP($A43&amp;"*",各都道府県の状況!$A:$I,H$3,FALSE), "※5", ""))), "")</f>
        <v>131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44421</v>
      </c>
      <c r="C44" s="30" t="s">
        <v>49</v>
      </c>
      <c r="D44" s="40">
        <f>IFERROR(INT(TRIM(SUBSTITUTE(VLOOKUP($A44&amp;"*",各都道府県の状況!$A:$I,D$3,FALSE), "※5", ""))), "")</f>
        <v>48232</v>
      </c>
      <c r="E44" s="40">
        <f>IFERROR(INT(TRIM(SUBSTITUTE(VLOOKUP($A44&amp;"*",各都道府県の状況!$A:$I,E$3,FALSE), "※5", ""))), "")</f>
        <v>985948</v>
      </c>
      <c r="F44" s="40">
        <f>IFERROR(INT(TRIM(SUBSTITUTE(VLOOKUP($A44&amp;"*",各都道府県の状況!$A:$I,F$3,FALSE), "※5", ""))), "")</f>
        <v>39581</v>
      </c>
      <c r="G44" s="40">
        <f>IFERROR(INT(TRIM(SUBSTITUTE(VLOOKUP($A44&amp;"*",各都道府県の状況!$A:$I,G$3,FALSE), "※5", ""))), "")</f>
        <v>547</v>
      </c>
      <c r="H44" s="40">
        <f>IFERROR(INT(TRIM(SUBSTITUTE(VLOOKUP($A44&amp;"*",各都道府県の状況!$A:$I,H$3,FALSE), "※5", ""))), "")</f>
        <v>7155</v>
      </c>
      <c r="I44" s="40">
        <f>IFERROR(INT(TRIM(SUBSTITUTE(VLOOKUP($A44&amp;"*",各都道府県の状況!$A:$I,I$3,FALSE), "※5", ""))), "")</f>
        <v>20</v>
      </c>
    </row>
    <row r="45" spans="1:9" x14ac:dyDescent="0.55000000000000004">
      <c r="A45" s="12" t="s">
        <v>221</v>
      </c>
      <c r="B45" s="13">
        <f t="shared" si="0"/>
        <v>44421</v>
      </c>
      <c r="C45" s="30" t="s">
        <v>50</v>
      </c>
      <c r="D45" s="40">
        <f>IFERROR(INT(TRIM(SUBSTITUTE(VLOOKUP($A45&amp;"*",各都道府県の状況!$A:$I,D$3,FALSE), "※5", ""))), "")</f>
        <v>3314</v>
      </c>
      <c r="E45" s="40">
        <f>IFERROR(INT(TRIM(SUBSTITUTE(VLOOKUP($A45&amp;"*",各都道府県の状況!$A:$I,E$3,FALSE), "※5", ""))), "")</f>
        <v>71045</v>
      </c>
      <c r="F45" s="40">
        <f>IFERROR(INT(TRIM(SUBSTITUTE(VLOOKUP($A45&amp;"*",各都道府県の状況!$A:$I,F$3,FALSE), "※5", ""))), "")</f>
        <v>2848</v>
      </c>
      <c r="G45" s="40">
        <f>IFERROR(INT(TRIM(SUBSTITUTE(VLOOKUP($A45&amp;"*",各都道府県の状況!$A:$I,G$3,FALSE), "※5", ""))), "")</f>
        <v>26</v>
      </c>
      <c r="H45" s="40">
        <f>IFERROR(INT(TRIM(SUBSTITUTE(VLOOKUP($A45&amp;"*",各都道府県の状況!$A:$I,H$3,FALSE), "※5", ""))), "")</f>
        <v>360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44421</v>
      </c>
      <c r="C46" s="30" t="s">
        <v>51</v>
      </c>
      <c r="D46" s="40">
        <f>IFERROR(INT(TRIM(SUBSTITUTE(VLOOKUP($A46&amp;"*",各都道府県の状況!$A:$I,D$3,FALSE), "※5", ""))), "")</f>
        <v>4023</v>
      </c>
      <c r="E46" s="40">
        <f>IFERROR(INT(TRIM(SUBSTITUTE(VLOOKUP($A46&amp;"*",各都道府県の状況!$A:$I,E$3,FALSE), "※5", ""))), "")</f>
        <v>143914</v>
      </c>
      <c r="F46" s="40">
        <f>IFERROR(INT(TRIM(SUBSTITUTE(VLOOKUP($A46&amp;"*",各都道府県の状況!$A:$I,F$3,FALSE), "※5", ""))), "")</f>
        <v>3471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486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44421</v>
      </c>
      <c r="C47" s="30" t="s">
        <v>52</v>
      </c>
      <c r="D47" s="40">
        <f>IFERROR(INT(TRIM(SUBSTITUTE(VLOOKUP($A47&amp;"*",各都道府県の状況!$A:$I,D$3,FALSE), "※5", ""))), "")</f>
        <v>8559</v>
      </c>
      <c r="E47" s="40">
        <f>IFERROR(INT(TRIM(SUBSTITUTE(VLOOKUP($A47&amp;"*",各都道府県の状況!$A:$I,E$3,FALSE), "※5", ""))), "")</f>
        <v>92329</v>
      </c>
      <c r="F47" s="40">
        <f>IFERROR(INT(TRIM(SUBSTITUTE(VLOOKUP($A47&amp;"*",各都道府県の状況!$A:$I,F$3,FALSE), "※5", ""))), "")</f>
        <v>7361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1077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44421</v>
      </c>
      <c r="C48" s="30" t="s">
        <v>53</v>
      </c>
      <c r="D48" s="40">
        <f>IFERROR(INT(TRIM(SUBSTITUTE(VLOOKUP($A48&amp;"*",各都道府県の状況!$A:$I,D$3,FALSE), "※5", ""))), "")</f>
        <v>4248</v>
      </c>
      <c r="E48" s="40">
        <f>IFERROR(INT(TRIM(SUBSTITUTE(VLOOKUP($A48&amp;"*",各都道府県の状況!$A:$I,E$3,FALSE), "※5", ""))), "")</f>
        <v>198402</v>
      </c>
      <c r="F48" s="40">
        <f>IFERROR(INT(TRIM(SUBSTITUTE(VLOOKUP($A48&amp;"*",各都道府県の状況!$A:$I,F$3,FALSE), "※5", ""))), "")</f>
        <v>3702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482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44421</v>
      </c>
      <c r="C49" s="30" t="s">
        <v>54</v>
      </c>
      <c r="D49" s="40">
        <f>IFERROR(INT(TRIM(SUBSTITUTE(VLOOKUP($A49&amp;"*",各都道府県の状況!$A:$I,D$3,FALSE), "※5", ""))), "")</f>
        <v>3706</v>
      </c>
      <c r="E49" s="40">
        <f>IFERROR(INT(TRIM(SUBSTITUTE(VLOOKUP($A49&amp;"*",各都道府県の状況!$A:$I,E$3,FALSE), "※5", ""))), "")</f>
        <v>50655</v>
      </c>
      <c r="F49" s="40">
        <f>IFERROR(INT(TRIM(SUBSTITUTE(VLOOKUP($A49&amp;"*",各都道府県の状況!$A:$I,F$3,FALSE), "※5", ""))), "")</f>
        <v>3289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378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44421</v>
      </c>
      <c r="C50" s="30" t="s">
        <v>55</v>
      </c>
      <c r="D50" s="40">
        <f>IFERROR(INT(TRIM(SUBSTITUTE(VLOOKUP($A50&amp;"*",各都道府県の状況!$A:$I,D$3,FALSE), "※5", ""))), "")</f>
        <v>4989</v>
      </c>
      <c r="E50" s="40">
        <f>IFERROR(INT(TRIM(SUBSTITUTE(VLOOKUP($A50&amp;"*",各都道府県の状況!$A:$I,E$3,FALSE), "※5", ""))), "")</f>
        <v>126992</v>
      </c>
      <c r="F50" s="40">
        <f>IFERROR(INT(TRIM(SUBSTITUTE(VLOOKUP($A50&amp;"*",各都道府県の状況!$A:$I,F$3,FALSE), "※5", ""))), "")</f>
        <v>4096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735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44421</v>
      </c>
      <c r="C51" s="30" t="s">
        <v>56</v>
      </c>
      <c r="D51" s="40">
        <f>IFERROR(INT(TRIM(SUBSTITUTE(VLOOKUP($A51&amp;"*",各都道府県の状況!$A:$I,D$3,FALSE), "※5", ""))), "")</f>
        <v>31496</v>
      </c>
      <c r="E51" s="40">
        <f>IFERROR(INT(TRIM(SUBSTITUTE(VLOOKUP($A51&amp;"*",各都道府県の状況!$A:$I,E$3,FALSE), "※5", ""))), "")</f>
        <v>305870</v>
      </c>
      <c r="F51" s="40">
        <f>IFERROR(INT(TRIM(SUBSTITUTE(VLOOKUP($A51&amp;"*",各都道府県の状況!$A:$I,F$3,FALSE), "※5", ""))), "")</f>
        <v>25852</v>
      </c>
      <c r="G51" s="40">
        <f>IFERROR(INT(TRIM(SUBSTITUTE(VLOOKUP($A51&amp;"*",各都道府県の状況!$A:$I,G$3,FALSE), "※5", ""))), "")</f>
        <v>243</v>
      </c>
      <c r="H51" s="40">
        <f>IFERROR(INT(TRIM(SUBSTITUTE(VLOOKUP($A51&amp;"*",各都道府県の状況!$A:$I,H$3,FALSE), "※5", ""))), "")</f>
        <v>5287</v>
      </c>
      <c r="I51" s="40">
        <f>IFERROR(INT(TRIM(SUBSTITUTE(VLOOKUP($A51&amp;"*",各都道府県の状況!$A:$I,I$3,FALSE), "※5", ""))), "")</f>
        <v>101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23" t="s">
        <v>337</v>
      </c>
      <c r="D4" s="125" t="s">
        <v>338</v>
      </c>
      <c r="E4" s="127" t="s">
        <v>339</v>
      </c>
      <c r="F4" s="128"/>
      <c r="G4" s="129" t="s">
        <v>340</v>
      </c>
      <c r="H4" s="129" t="s">
        <v>341</v>
      </c>
      <c r="I4" s="19"/>
    </row>
    <row r="5" spans="1:9" ht="13.25" customHeight="1" x14ac:dyDescent="0.55000000000000004">
      <c r="B5" s="122"/>
      <c r="C5" s="124"/>
      <c r="D5" s="126"/>
      <c r="E5" s="92" t="s">
        <v>342</v>
      </c>
      <c r="F5" s="93" t="s">
        <v>343</v>
      </c>
      <c r="G5" s="130"/>
      <c r="H5" s="130"/>
      <c r="I5" s="19"/>
    </row>
    <row r="6" spans="1:9" ht="12" customHeight="1" x14ac:dyDescent="0.55000000000000004">
      <c r="A6" s="15" t="s">
        <v>181</v>
      </c>
      <c r="B6" s="20" t="s">
        <v>229</v>
      </c>
      <c r="C6" s="94">
        <v>48707</v>
      </c>
      <c r="D6" s="94">
        <v>904745</v>
      </c>
      <c r="E6" s="94">
        <v>3291</v>
      </c>
      <c r="F6" s="95">
        <v>16</v>
      </c>
      <c r="G6" s="94">
        <v>43760</v>
      </c>
      <c r="H6" s="94">
        <v>1429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4">
        <v>3073</v>
      </c>
      <c r="D7" s="94">
        <v>60856</v>
      </c>
      <c r="E7" s="95">
        <v>323</v>
      </c>
      <c r="F7" s="95">
        <v>0</v>
      </c>
      <c r="G7" s="94">
        <v>2718</v>
      </c>
      <c r="H7" s="95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4">
        <v>2335</v>
      </c>
      <c r="D8" s="94">
        <v>98883</v>
      </c>
      <c r="E8" s="95">
        <v>275</v>
      </c>
      <c r="F8" s="95">
        <v>1</v>
      </c>
      <c r="G8" s="94">
        <v>2013</v>
      </c>
      <c r="H8" s="95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4">
        <v>11279</v>
      </c>
      <c r="D9" s="94">
        <v>182363</v>
      </c>
      <c r="E9" s="94">
        <v>1132</v>
      </c>
      <c r="F9" s="95">
        <v>11</v>
      </c>
      <c r="G9" s="94">
        <v>9931</v>
      </c>
      <c r="H9" s="95">
        <v>92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94">
        <v>1154</v>
      </c>
      <c r="D10" s="94">
        <v>18445</v>
      </c>
      <c r="E10" s="95">
        <v>114</v>
      </c>
      <c r="F10" s="95">
        <v>3</v>
      </c>
      <c r="G10" s="94">
        <v>1019</v>
      </c>
      <c r="H10" s="95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4">
        <v>2499</v>
      </c>
      <c r="D11" s="94">
        <v>75517</v>
      </c>
      <c r="E11" s="95">
        <v>284</v>
      </c>
      <c r="F11" s="95">
        <v>5</v>
      </c>
      <c r="G11" s="94">
        <v>2168</v>
      </c>
      <c r="H11" s="95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4">
        <v>7056</v>
      </c>
      <c r="D12" s="94">
        <v>333764</v>
      </c>
      <c r="E12" s="94">
        <v>1010</v>
      </c>
      <c r="F12" s="95">
        <v>13</v>
      </c>
      <c r="G12" s="94">
        <v>5884</v>
      </c>
      <c r="H12" s="95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4">
        <v>15573</v>
      </c>
      <c r="D13" s="94">
        <v>35770</v>
      </c>
      <c r="E13" s="94">
        <v>2051</v>
      </c>
      <c r="F13" s="95">
        <v>27</v>
      </c>
      <c r="G13" s="94">
        <v>13347</v>
      </c>
      <c r="H13" s="95">
        <v>175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4">
        <v>10021</v>
      </c>
      <c r="D14" s="94">
        <v>365323</v>
      </c>
      <c r="E14" s="94">
        <v>1602</v>
      </c>
      <c r="F14" s="95">
        <v>17</v>
      </c>
      <c r="G14" s="94">
        <v>8326</v>
      </c>
      <c r="H14" s="95">
        <v>93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4">
        <v>10584</v>
      </c>
      <c r="D15" s="94">
        <v>229987</v>
      </c>
      <c r="E15" s="94">
        <v>1380</v>
      </c>
      <c r="F15" s="95">
        <v>19</v>
      </c>
      <c r="G15" s="94">
        <v>9049</v>
      </c>
      <c r="H15" s="95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4">
        <v>72869</v>
      </c>
      <c r="D16" s="94">
        <v>1170269</v>
      </c>
      <c r="E16" s="94">
        <v>19459</v>
      </c>
      <c r="F16" s="95">
        <v>111</v>
      </c>
      <c r="G16" s="94">
        <v>52552</v>
      </c>
      <c r="H16" s="95">
        <v>858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4">
        <v>61306</v>
      </c>
      <c r="D17" s="94">
        <v>845905</v>
      </c>
      <c r="E17" s="94">
        <v>9076</v>
      </c>
      <c r="F17" s="95">
        <v>68</v>
      </c>
      <c r="G17" s="94">
        <v>51481</v>
      </c>
      <c r="H17" s="95">
        <v>749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4">
        <v>269743</v>
      </c>
      <c r="D18" s="94">
        <v>2992835</v>
      </c>
      <c r="E18" s="94">
        <v>39802</v>
      </c>
      <c r="F18" s="95">
        <v>227</v>
      </c>
      <c r="G18" s="94">
        <v>227609</v>
      </c>
      <c r="H18" s="94">
        <v>2332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4">
        <v>106141</v>
      </c>
      <c r="D19" s="94">
        <v>1269861</v>
      </c>
      <c r="E19" s="94">
        <v>13928</v>
      </c>
      <c r="F19" s="95">
        <v>191</v>
      </c>
      <c r="G19" s="94">
        <v>91195</v>
      </c>
      <c r="H19" s="94">
        <v>1018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4">
        <v>4987</v>
      </c>
      <c r="D20" s="94">
        <v>212292</v>
      </c>
      <c r="E20" s="95">
        <v>810</v>
      </c>
      <c r="F20" s="95">
        <v>5</v>
      </c>
      <c r="G20" s="94">
        <v>4123</v>
      </c>
      <c r="H20" s="95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4">
        <v>2829</v>
      </c>
      <c r="D21" s="94">
        <v>88265</v>
      </c>
      <c r="E21" s="95">
        <v>471</v>
      </c>
      <c r="F21" s="95">
        <v>7</v>
      </c>
      <c r="G21" s="94">
        <v>2320</v>
      </c>
      <c r="H21" s="95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4">
        <v>6103</v>
      </c>
      <c r="D22" s="94">
        <v>145024</v>
      </c>
      <c r="E22" s="95">
        <v>808</v>
      </c>
      <c r="F22" s="95">
        <v>11</v>
      </c>
      <c r="G22" s="94">
        <v>5167</v>
      </c>
      <c r="H22" s="95">
        <v>119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4">
        <v>1954</v>
      </c>
      <c r="D23" s="94">
        <v>87031</v>
      </c>
      <c r="E23" s="95">
        <v>237</v>
      </c>
      <c r="F23" s="95">
        <v>2</v>
      </c>
      <c r="G23" s="94">
        <v>1681</v>
      </c>
      <c r="H23" s="95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4">
        <v>3057</v>
      </c>
      <c r="D24" s="94">
        <v>80996</v>
      </c>
      <c r="E24" s="95">
        <v>477</v>
      </c>
      <c r="F24" s="95">
        <v>2</v>
      </c>
      <c r="G24" s="94">
        <v>2560</v>
      </c>
      <c r="H24" s="95">
        <v>22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4">
        <v>6036</v>
      </c>
      <c r="D25" s="94">
        <v>241613</v>
      </c>
      <c r="E25" s="95">
        <v>516</v>
      </c>
      <c r="F25" s="95">
        <v>1</v>
      </c>
      <c r="G25" s="94">
        <v>5459</v>
      </c>
      <c r="H25" s="95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4">
        <v>10645</v>
      </c>
      <c r="D26" s="94">
        <v>309882</v>
      </c>
      <c r="E26" s="95">
        <v>689</v>
      </c>
      <c r="F26" s="95">
        <v>4</v>
      </c>
      <c r="G26" s="94">
        <v>9767</v>
      </c>
      <c r="H26" s="95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4">
        <v>13422</v>
      </c>
      <c r="D27" s="94">
        <v>483975</v>
      </c>
      <c r="E27" s="94">
        <v>2410</v>
      </c>
      <c r="F27" s="95">
        <v>12</v>
      </c>
      <c r="G27" s="94">
        <v>10854</v>
      </c>
      <c r="H27" s="95">
        <v>158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4">
        <v>58324</v>
      </c>
      <c r="D28" s="94">
        <v>964765</v>
      </c>
      <c r="E28" s="94">
        <v>4057</v>
      </c>
      <c r="F28" s="95">
        <v>20</v>
      </c>
      <c r="G28" s="94">
        <v>53251</v>
      </c>
      <c r="H28" s="94">
        <v>1016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4">
        <v>6779</v>
      </c>
      <c r="D29" s="94">
        <v>170386</v>
      </c>
      <c r="E29" s="95">
        <v>918</v>
      </c>
      <c r="F29" s="95">
        <v>11</v>
      </c>
      <c r="G29" s="94">
        <v>5912</v>
      </c>
      <c r="H29" s="95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4">
        <v>7319</v>
      </c>
      <c r="D30" s="94">
        <v>180698</v>
      </c>
      <c r="E30" s="94">
        <v>1099</v>
      </c>
      <c r="F30" s="95">
        <v>4</v>
      </c>
      <c r="G30" s="94">
        <v>6125</v>
      </c>
      <c r="H30" s="95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4">
        <v>21792</v>
      </c>
      <c r="D31" s="94">
        <v>330953</v>
      </c>
      <c r="E31" s="94">
        <v>2771</v>
      </c>
      <c r="F31" s="95">
        <v>73</v>
      </c>
      <c r="G31" s="94">
        <v>18322</v>
      </c>
      <c r="H31" s="95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4">
        <v>128855</v>
      </c>
      <c r="D32" s="94">
        <v>2630682</v>
      </c>
      <c r="E32" s="94">
        <v>12301</v>
      </c>
      <c r="F32" s="95">
        <v>428</v>
      </c>
      <c r="G32" s="94">
        <v>112558</v>
      </c>
      <c r="H32" s="94">
        <v>2742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4">
        <v>49051</v>
      </c>
      <c r="D33" s="94">
        <v>585765</v>
      </c>
      <c r="E33" s="94">
        <v>3785</v>
      </c>
      <c r="F33" s="95">
        <v>39</v>
      </c>
      <c r="G33" s="94">
        <v>43943</v>
      </c>
      <c r="H33" s="94">
        <v>1323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4">
        <v>10234</v>
      </c>
      <c r="D34" s="94">
        <v>197848</v>
      </c>
      <c r="E34" s="95">
        <v>951</v>
      </c>
      <c r="F34" s="95">
        <v>13</v>
      </c>
      <c r="G34" s="94">
        <v>9149</v>
      </c>
      <c r="H34" s="95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4">
        <v>3384</v>
      </c>
      <c r="D35" s="94">
        <v>48285</v>
      </c>
      <c r="E35" s="95">
        <v>229</v>
      </c>
      <c r="F35" s="95">
        <v>14</v>
      </c>
      <c r="G35" s="94">
        <v>3029</v>
      </c>
      <c r="H35" s="95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94">
        <v>1078</v>
      </c>
      <c r="D36" s="94">
        <v>108076</v>
      </c>
      <c r="E36" s="95">
        <v>320</v>
      </c>
      <c r="F36" s="95">
        <v>0</v>
      </c>
      <c r="G36" s="95">
        <v>742</v>
      </c>
      <c r="H36" s="95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95">
        <v>869</v>
      </c>
      <c r="D37" s="94">
        <v>38671</v>
      </c>
      <c r="E37" s="95">
        <v>110</v>
      </c>
      <c r="F37" s="95">
        <v>1</v>
      </c>
      <c r="G37" s="95">
        <v>757</v>
      </c>
      <c r="H37" s="95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4">
        <v>9607</v>
      </c>
      <c r="D38" s="94">
        <v>197807</v>
      </c>
      <c r="E38" s="95">
        <v>863</v>
      </c>
      <c r="F38" s="95">
        <v>7</v>
      </c>
      <c r="G38" s="94">
        <v>8233</v>
      </c>
      <c r="H38" s="95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4">
        <v>13084</v>
      </c>
      <c r="D39" s="94">
        <v>621567</v>
      </c>
      <c r="E39" s="95">
        <v>655</v>
      </c>
      <c r="F39" s="95">
        <v>8</v>
      </c>
      <c r="G39" s="94">
        <v>12097</v>
      </c>
      <c r="H39" s="95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4">
        <v>3661</v>
      </c>
      <c r="D40" s="94">
        <v>136504</v>
      </c>
      <c r="E40" s="95">
        <v>326</v>
      </c>
      <c r="F40" s="95">
        <v>3</v>
      </c>
      <c r="G40" s="94">
        <v>3255</v>
      </c>
      <c r="H40" s="95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4">
        <v>1906</v>
      </c>
      <c r="D41" s="94">
        <v>76478</v>
      </c>
      <c r="E41" s="95">
        <v>91</v>
      </c>
      <c r="F41" s="95">
        <v>1</v>
      </c>
      <c r="G41" s="94">
        <v>1752</v>
      </c>
      <c r="H41" s="9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4">
        <v>2829</v>
      </c>
      <c r="D42" s="94">
        <v>100319</v>
      </c>
      <c r="E42" s="95">
        <v>461</v>
      </c>
      <c r="F42" s="95">
        <v>3</v>
      </c>
      <c r="G42" s="94">
        <v>2338</v>
      </c>
      <c r="H42" s="95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4">
        <v>3476</v>
      </c>
      <c r="D43" s="94">
        <v>113733</v>
      </c>
      <c r="E43" s="95">
        <v>501</v>
      </c>
      <c r="F43" s="95">
        <v>6</v>
      </c>
      <c r="G43" s="94">
        <v>2898</v>
      </c>
      <c r="H43" s="95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4">
        <v>2264</v>
      </c>
      <c r="D44" s="94">
        <v>67204</v>
      </c>
      <c r="E44" s="95">
        <v>131</v>
      </c>
      <c r="F44" s="95">
        <v>5</v>
      </c>
      <c r="G44" s="94">
        <v>2103</v>
      </c>
      <c r="H44" s="95">
        <v>30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4">
        <v>48232</v>
      </c>
      <c r="D45" s="94">
        <v>985948</v>
      </c>
      <c r="E45" s="94">
        <v>7155</v>
      </c>
      <c r="F45" s="95">
        <v>20</v>
      </c>
      <c r="G45" s="94">
        <v>39581</v>
      </c>
      <c r="H45" s="95">
        <v>547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4">
        <v>3314</v>
      </c>
      <c r="D46" s="94">
        <v>71045</v>
      </c>
      <c r="E46" s="95">
        <v>360</v>
      </c>
      <c r="F46" s="95">
        <v>0</v>
      </c>
      <c r="G46" s="94">
        <v>2848</v>
      </c>
      <c r="H46" s="95">
        <v>26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4">
        <v>4023</v>
      </c>
      <c r="D47" s="94">
        <v>143914</v>
      </c>
      <c r="E47" s="95">
        <v>486</v>
      </c>
      <c r="F47" s="95">
        <v>1</v>
      </c>
      <c r="G47" s="94">
        <v>3471</v>
      </c>
      <c r="H47" s="95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4">
        <v>8559</v>
      </c>
      <c r="D48" s="94">
        <v>92329</v>
      </c>
      <c r="E48" s="94">
        <v>1077</v>
      </c>
      <c r="F48" s="95">
        <v>9</v>
      </c>
      <c r="G48" s="94">
        <v>7361</v>
      </c>
      <c r="H48" s="95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4">
        <v>4248</v>
      </c>
      <c r="D49" s="94">
        <v>198402</v>
      </c>
      <c r="E49" s="95">
        <v>482</v>
      </c>
      <c r="F49" s="95">
        <v>0</v>
      </c>
      <c r="G49" s="94">
        <v>3702</v>
      </c>
      <c r="H49" s="95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4">
        <v>3706</v>
      </c>
      <c r="D50" s="94">
        <v>50655</v>
      </c>
      <c r="E50" s="95">
        <v>378</v>
      </c>
      <c r="F50" s="95">
        <v>1</v>
      </c>
      <c r="G50" s="94">
        <v>3289</v>
      </c>
      <c r="H50" s="95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4">
        <v>4989</v>
      </c>
      <c r="D51" s="94">
        <v>126992</v>
      </c>
      <c r="E51" s="95">
        <v>735</v>
      </c>
      <c r="F51" s="95">
        <v>0</v>
      </c>
      <c r="G51" s="94">
        <v>4096</v>
      </c>
      <c r="H51" s="95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4">
        <v>31496</v>
      </c>
      <c r="D52" s="94">
        <v>305870</v>
      </c>
      <c r="E52" s="94">
        <v>5287</v>
      </c>
      <c r="F52" s="95">
        <v>101</v>
      </c>
      <c r="G52" s="94">
        <v>25852</v>
      </c>
      <c r="H52" s="95">
        <v>243</v>
      </c>
      <c r="I52" s="25"/>
    </row>
    <row r="53" spans="1:9" ht="12" customHeight="1" x14ac:dyDescent="0.55000000000000004">
      <c r="B53" s="22" t="s">
        <v>276</v>
      </c>
      <c r="C53" s="95">
        <v>149</v>
      </c>
      <c r="D53" s="96" t="s">
        <v>344</v>
      </c>
      <c r="E53" s="95">
        <v>0</v>
      </c>
      <c r="F53" s="96" t="s">
        <v>344</v>
      </c>
      <c r="G53" s="95">
        <v>149</v>
      </c>
      <c r="H53" s="96" t="s">
        <v>344</v>
      </c>
      <c r="I53" s="25"/>
    </row>
    <row r="54" spans="1:9" ht="12" customHeight="1" x14ac:dyDescent="0.55000000000000004">
      <c r="B54" s="21" t="s">
        <v>164</v>
      </c>
      <c r="C54" s="94">
        <v>1104601</v>
      </c>
      <c r="D54" s="94">
        <v>18778497</v>
      </c>
      <c r="E54" s="94">
        <v>145674</v>
      </c>
      <c r="F54" s="94">
        <v>1521</v>
      </c>
      <c r="G54" s="94">
        <v>939796</v>
      </c>
      <c r="H54" s="94">
        <v>15376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C129" sqref="A6:C129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3" t="s">
        <v>292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x14ac:dyDescent="0.55000000000000004">
      <c r="A2" s="113" t="s">
        <v>315</v>
      </c>
      <c r="B2" s="113"/>
      <c r="C2" s="113"/>
      <c r="D2" s="134" t="s">
        <v>351</v>
      </c>
      <c r="E2" s="134"/>
      <c r="F2" s="134"/>
      <c r="G2" s="134"/>
      <c r="H2" s="134"/>
      <c r="I2" s="134"/>
      <c r="J2" s="134"/>
      <c r="K2" s="134"/>
      <c r="L2" s="134"/>
      <c r="M2" s="113" t="s">
        <v>355</v>
      </c>
      <c r="N2" s="113"/>
      <c r="O2" s="113"/>
      <c r="P2" s="113"/>
      <c r="Q2" s="113"/>
    </row>
    <row r="3" spans="1:17" x14ac:dyDescent="0.55000000000000004">
      <c r="A3" s="88"/>
      <c r="D3" s="132" t="s">
        <v>354</v>
      </c>
      <c r="E3" s="132"/>
      <c r="F3" s="132"/>
      <c r="G3" s="132"/>
      <c r="H3" s="132"/>
      <c r="I3" s="132"/>
      <c r="J3" s="135" t="s">
        <v>353</v>
      </c>
      <c r="K3" s="135"/>
      <c r="L3" s="135"/>
      <c r="M3" s="135"/>
      <c r="N3" s="135" t="s">
        <v>349</v>
      </c>
      <c r="O3" s="135"/>
      <c r="P3" s="113" t="s">
        <v>352</v>
      </c>
      <c r="Q3" s="113"/>
    </row>
    <row r="4" spans="1:17" x14ac:dyDescent="0.55000000000000004">
      <c r="A4" s="113"/>
      <c r="B4" s="113"/>
      <c r="C4" s="113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1" t="s">
        <v>282</v>
      </c>
      <c r="G5" s="131"/>
      <c r="H5" s="131" t="s">
        <v>312</v>
      </c>
      <c r="I5" s="131"/>
      <c r="J5" s="131" t="s">
        <v>282</v>
      </c>
      <c r="K5" s="131"/>
      <c r="L5" s="131" t="s">
        <v>312</v>
      </c>
      <c r="M5" s="131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8" t="s">
        <v>290</v>
      </c>
      <c r="B6" s="72" t="s">
        <v>282</v>
      </c>
      <c r="C6" s="72" t="s">
        <v>283</v>
      </c>
      <c r="D6" s="99" t="s">
        <v>290</v>
      </c>
      <c r="E6" s="100" t="s">
        <v>289</v>
      </c>
      <c r="F6" s="97" t="s">
        <v>313</v>
      </c>
      <c r="G6" s="97" t="s">
        <v>314</v>
      </c>
      <c r="H6" s="97" t="s">
        <v>313</v>
      </c>
      <c r="I6" s="97" t="s">
        <v>314</v>
      </c>
      <c r="J6" s="97" t="s">
        <v>313</v>
      </c>
      <c r="K6" s="97" t="s">
        <v>314</v>
      </c>
      <c r="L6" s="97" t="s">
        <v>313</v>
      </c>
      <c r="M6" s="97" t="s">
        <v>314</v>
      </c>
      <c r="N6" s="97" t="s">
        <v>314</v>
      </c>
      <c r="O6" s="97" t="s">
        <v>314</v>
      </c>
      <c r="P6" s="97" t="s">
        <v>350</v>
      </c>
      <c r="Q6" s="97" t="s">
        <v>350</v>
      </c>
    </row>
    <row r="7" spans="1:17" x14ac:dyDescent="0.55000000000000004">
      <c r="A7" s="101">
        <f t="shared" ref="A7:A70" si="0">D7</f>
        <v>44298</v>
      </c>
      <c r="B7" s="50">
        <f>IF($D7="","",F7+G7+J7+K7+N7-P7)</f>
        <v>31698</v>
      </c>
      <c r="C7" s="50">
        <f>IF($D7="", "", H7+I7+L7+M7+O7-Q7)</f>
        <v>70086</v>
      </c>
      <c r="D7" s="102">
        <v>44298</v>
      </c>
      <c r="E7" s="103" t="str">
        <f>IFERROR(VLOOKUP($D7, V医療従事者等!$A:$J, $E$4, FALSE), TEXT(D7, "aaa"))</f>
        <v>(月)</v>
      </c>
      <c r="F7" s="103">
        <f>IFERROR(VLOOKUP($D7, V医療従事者等!$A:$J, $F$4, FALSE), 0)</f>
        <v>26850</v>
      </c>
      <c r="G7" s="103">
        <f>IFERROR(VLOOKUP($D7, V医療従事者等!$A:$J, $G$4, FALSE), 0)</f>
        <v>0</v>
      </c>
      <c r="H7" s="103">
        <f>IFERROR(VLOOKUP($D7, V医療従事者等!$A:$J, $H$4, FALSE), 0)</f>
        <v>70086</v>
      </c>
      <c r="I7" s="103">
        <f>IFERROR(VLOOKUP($D7, V医療従事者等!$A:$J, $I$4, FALSE), 0)</f>
        <v>0</v>
      </c>
      <c r="J7" s="104">
        <f>IFERROR(VLOOKUP($D7, V一般接種!$A:$G, J$4, FALSE), 0)</f>
        <v>4848</v>
      </c>
      <c r="K7" s="104">
        <f>IFERROR(VLOOKUP($D7, V一般接種!$A:$G, K$4, FALSE), 0)</f>
        <v>0</v>
      </c>
      <c r="L7" s="104">
        <f>IFERROR(VLOOKUP($D7, V一般接種!$A:$G, L$4, FALSE), 0)</f>
        <v>0</v>
      </c>
      <c r="M7" s="105">
        <f>IFERROR(VLOOKUP($D7, V一般接種!$A:$G, M$4, FALSE), 0)</f>
        <v>0</v>
      </c>
      <c r="N7" s="104">
        <f>SUMIF(V職域接種!$C:$C, 'Conv-vaccine'!$D7, V職域接種!F:F)</f>
        <v>0</v>
      </c>
      <c r="O7" s="104">
        <f>SUMIF(V職域接種!$C:$C, 'Conv-vaccine'!$D7, V職域接種!G:G)</f>
        <v>0</v>
      </c>
      <c r="P7" s="104">
        <f>SUMIF(V重複!$C:$C, 'Conv-vaccine'!$D7, V重複!F:F)</f>
        <v>0</v>
      </c>
      <c r="Q7" s="104">
        <f>SUMIF(V重複!$C:$C, 'Conv-vaccine'!$D7, V重複!G:G)</f>
        <v>0</v>
      </c>
    </row>
    <row r="8" spans="1:17" x14ac:dyDescent="0.55000000000000004">
      <c r="A8" s="101">
        <f t="shared" si="0"/>
        <v>44299</v>
      </c>
      <c r="B8" s="50">
        <f t="shared" ref="B8:B71" si="1">IF($D8="","",F8+G8+J8+K8+N8-P8)</f>
        <v>18219</v>
      </c>
      <c r="C8" s="50">
        <f t="shared" ref="C8:C71" si="2">IF($D8="", "", H8+I8+L8+M8+O8-Q8)</f>
        <v>40090</v>
      </c>
      <c r="D8" s="102">
        <v>44299</v>
      </c>
      <c r="E8" s="103" t="str">
        <f>IFERROR(VLOOKUP($D8, V医療従事者等!$A:$J, $E$4, FALSE), TEXT(D8, "aaa"))</f>
        <v>(火)</v>
      </c>
      <c r="F8" s="103">
        <f>IFERROR(VLOOKUP($D8, V医療従事者等!$A:$J, $F$4, FALSE), 0)</f>
        <v>13896</v>
      </c>
      <c r="G8" s="103">
        <f>IFERROR(VLOOKUP($D8, V医療従事者等!$A:$J, $G$4, FALSE), 0)</f>
        <v>0</v>
      </c>
      <c r="H8" s="103">
        <f>IFERROR(VLOOKUP($D8, V医療従事者等!$A:$J, $H$4, FALSE), 0)</f>
        <v>40090</v>
      </c>
      <c r="I8" s="103">
        <f>IFERROR(VLOOKUP($D8, V医療従事者等!$A:$J, $I$4, FALSE), 0)</f>
        <v>0</v>
      </c>
      <c r="J8" s="104">
        <f>IFERROR(VLOOKUP($D8, V一般接種!$A:$G, J$4, FALSE), 0)</f>
        <v>4323</v>
      </c>
      <c r="K8" s="104">
        <f>IFERROR(VLOOKUP($D8, V一般接種!$A:$G, K$4, FALSE), 0)</f>
        <v>0</v>
      </c>
      <c r="L8" s="104">
        <f>IFERROR(VLOOKUP($D8, V一般接種!$A:$G, L$4, FALSE), 0)</f>
        <v>0</v>
      </c>
      <c r="M8" s="104">
        <f>IFERROR(VLOOKUP($D8, V一般接種!$A:$G, M$4, FALSE), 0)</f>
        <v>0</v>
      </c>
      <c r="N8" s="104">
        <f>SUMIF(V職域接種!$C:$C, 'Conv-vaccine'!$D8, V職域接種!F:F)</f>
        <v>0</v>
      </c>
      <c r="O8" s="104">
        <f>SUMIF(V職域接種!$C:$C, 'Conv-vaccine'!$D8, V職域接種!G:G)</f>
        <v>0</v>
      </c>
      <c r="P8" s="104">
        <f>SUMIF(V重複!$C:$C, 'Conv-vaccine'!$D8, V重複!F:F)</f>
        <v>0</v>
      </c>
      <c r="Q8" s="104">
        <f>SUMIF(V重複!$C:$C, 'Conv-vaccine'!$D8, V重複!G:G)</f>
        <v>0</v>
      </c>
    </row>
    <row r="9" spans="1:17" x14ac:dyDescent="0.55000000000000004">
      <c r="A9" s="101">
        <f t="shared" si="0"/>
        <v>44300</v>
      </c>
      <c r="B9" s="50">
        <f t="shared" si="1"/>
        <v>14802</v>
      </c>
      <c r="C9" s="50">
        <f t="shared" si="2"/>
        <v>41427</v>
      </c>
      <c r="D9" s="102">
        <v>44300</v>
      </c>
      <c r="E9" s="103" t="str">
        <f>IFERROR(VLOOKUP($D9, V医療従事者等!$A:$J, $E$4, FALSE), TEXT(D9, "aaa"))</f>
        <v>(水)</v>
      </c>
      <c r="F9" s="103">
        <f>IFERROR(VLOOKUP($D9, V医療従事者等!$A:$J, $F$4, FALSE), 0)</f>
        <v>9569</v>
      </c>
      <c r="G9" s="103">
        <f>IFERROR(VLOOKUP($D9, V医療従事者等!$A:$J, $G$4, FALSE), 0)</f>
        <v>0</v>
      </c>
      <c r="H9" s="103">
        <f>IFERROR(VLOOKUP($D9, V医療従事者等!$A:$J, $H$4, FALSE), 0)</f>
        <v>41427</v>
      </c>
      <c r="I9" s="103">
        <f>IFERROR(VLOOKUP($D9, V医療従事者等!$A:$J, $I$4, FALSE), 0)</f>
        <v>0</v>
      </c>
      <c r="J9" s="104">
        <f>IFERROR(VLOOKUP($D9, V一般接種!$A:$G, J$4, FALSE), 0)</f>
        <v>5233</v>
      </c>
      <c r="K9" s="104">
        <f>IFERROR(VLOOKUP($D9, V一般接種!$A:$G, K$4, FALSE), 0)</f>
        <v>0</v>
      </c>
      <c r="L9" s="104">
        <f>IFERROR(VLOOKUP($D9, V一般接種!$A:$G, L$4, FALSE), 0)</f>
        <v>0</v>
      </c>
      <c r="M9" s="104">
        <f>IFERROR(VLOOKUP($D9, V一般接種!$A:$G, M$4, FALSE), 0)</f>
        <v>0</v>
      </c>
      <c r="N9" s="104">
        <f>SUMIF(V職域接種!$C:$C, 'Conv-vaccine'!$D9, V職域接種!F:F)</f>
        <v>0</v>
      </c>
      <c r="O9" s="104">
        <f>SUMIF(V職域接種!$C:$C, 'Conv-vaccine'!$D9, V職域接種!G:G)</f>
        <v>0</v>
      </c>
      <c r="P9" s="104">
        <f>SUMIF(V重複!$C:$C, 'Conv-vaccine'!$D9, V重複!F:F)</f>
        <v>0</v>
      </c>
      <c r="Q9" s="104">
        <f>SUMIF(V重複!$C:$C, 'Conv-vaccine'!$D9, V重複!G:G)</f>
        <v>0</v>
      </c>
    </row>
    <row r="10" spans="1:17" x14ac:dyDescent="0.55000000000000004">
      <c r="A10" s="101">
        <f t="shared" si="0"/>
        <v>44301</v>
      </c>
      <c r="B10" s="50">
        <f t="shared" si="1"/>
        <v>26078</v>
      </c>
      <c r="C10" s="50">
        <f t="shared" si="2"/>
        <v>35983</v>
      </c>
      <c r="D10" s="102">
        <v>44301</v>
      </c>
      <c r="E10" s="103" t="str">
        <f>IFERROR(VLOOKUP($D10, V医療従事者等!$A:$J, $E$4, FALSE), TEXT(D10, "aaa"))</f>
        <v>(木)</v>
      </c>
      <c r="F10" s="103">
        <f>IFERROR(VLOOKUP($D10, V医療従事者等!$A:$J, $F$4, FALSE), 0)</f>
        <v>16637</v>
      </c>
      <c r="G10" s="103">
        <f>IFERROR(VLOOKUP($D10, V医療従事者等!$A:$J, $G$4, FALSE), 0)</f>
        <v>0</v>
      </c>
      <c r="H10" s="103">
        <f>IFERROR(VLOOKUP($D10, V医療従事者等!$A:$J, $H$4, FALSE), 0)</f>
        <v>35983</v>
      </c>
      <c r="I10" s="103">
        <f>IFERROR(VLOOKUP($D10, V医療従事者等!$A:$J, $I$4, FALSE), 0)</f>
        <v>0</v>
      </c>
      <c r="J10" s="104">
        <f>IFERROR(VLOOKUP($D10, V一般接種!$A:$G, J$4, FALSE), 0)</f>
        <v>9441</v>
      </c>
      <c r="K10" s="104">
        <f>IFERROR(VLOOKUP($D10, V一般接種!$A:$G, K$4, FALSE), 0)</f>
        <v>0</v>
      </c>
      <c r="L10" s="104">
        <f>IFERROR(VLOOKUP($D10, V一般接種!$A:$G, L$4, FALSE), 0)</f>
        <v>0</v>
      </c>
      <c r="M10" s="104">
        <f>IFERROR(VLOOKUP($D10, V一般接種!$A:$G, M$4, FALSE), 0)</f>
        <v>0</v>
      </c>
      <c r="N10" s="104">
        <f>SUMIF(V職域接種!$C:$C, 'Conv-vaccine'!$D10, V職域接種!F:F)</f>
        <v>0</v>
      </c>
      <c r="O10" s="104">
        <f>SUMIF(V職域接種!$C:$C, 'Conv-vaccine'!$D10, V職域接種!G:G)</f>
        <v>0</v>
      </c>
      <c r="P10" s="104">
        <f>SUMIF(V重複!$C:$C, 'Conv-vaccine'!$D10, V重複!F:F)</f>
        <v>0</v>
      </c>
      <c r="Q10" s="104">
        <f>SUMIF(V重複!$C:$C, 'Conv-vaccine'!$D10, V重複!G:G)</f>
        <v>0</v>
      </c>
    </row>
    <row r="11" spans="1:17" x14ac:dyDescent="0.55000000000000004">
      <c r="A11" s="101">
        <f t="shared" si="0"/>
        <v>44302</v>
      </c>
      <c r="B11" s="50">
        <f t="shared" si="1"/>
        <v>41779</v>
      </c>
      <c r="C11" s="50">
        <f t="shared" si="2"/>
        <v>39991</v>
      </c>
      <c r="D11" s="102">
        <v>44302</v>
      </c>
      <c r="E11" s="103" t="str">
        <f>IFERROR(VLOOKUP($D11, V医療従事者等!$A:$J, $E$4, FALSE), TEXT(D11, "aaa"))</f>
        <v>(金)</v>
      </c>
      <c r="F11" s="103">
        <f>IFERROR(VLOOKUP($D11, V医療従事者等!$A:$J, $F$4, FALSE), 0)</f>
        <v>29696</v>
      </c>
      <c r="G11" s="103">
        <f>IFERROR(VLOOKUP($D11, V医療従事者等!$A:$J, $G$4, FALSE), 0)</f>
        <v>0</v>
      </c>
      <c r="H11" s="103">
        <f>IFERROR(VLOOKUP($D11, V医療従事者等!$A:$J, $H$4, FALSE), 0)</f>
        <v>39991</v>
      </c>
      <c r="I11" s="103">
        <f>IFERROR(VLOOKUP($D11, V医療従事者等!$A:$J, $I$4, FALSE), 0)</f>
        <v>0</v>
      </c>
      <c r="J11" s="104">
        <f>IFERROR(VLOOKUP($D11, V一般接種!$A:$G, J$4, FALSE), 0)</f>
        <v>12083</v>
      </c>
      <c r="K11" s="104">
        <f>IFERROR(VLOOKUP($D11, V一般接種!$A:$G, K$4, FALSE), 0)</f>
        <v>0</v>
      </c>
      <c r="L11" s="104">
        <f>IFERROR(VLOOKUP($D11, V一般接種!$A:$G, L$4, FALSE), 0)</f>
        <v>0</v>
      </c>
      <c r="M11" s="104">
        <f>IFERROR(VLOOKUP($D11, V一般接種!$A:$G, M$4, FALSE), 0)</f>
        <v>0</v>
      </c>
      <c r="N11" s="104">
        <f>SUMIF(V職域接種!$C:$C, 'Conv-vaccine'!$D11, V職域接種!F:F)</f>
        <v>0</v>
      </c>
      <c r="O11" s="104">
        <f>SUMIF(V職域接種!$C:$C, 'Conv-vaccine'!$D11, V職域接種!G:G)</f>
        <v>0</v>
      </c>
      <c r="P11" s="104">
        <f>SUMIF(V重複!$C:$C, 'Conv-vaccine'!$D11, V重複!F:F)</f>
        <v>0</v>
      </c>
      <c r="Q11" s="104">
        <f>SUMIF(V重複!$C:$C, 'Conv-vaccine'!$D11, V重複!G:G)</f>
        <v>0</v>
      </c>
    </row>
    <row r="12" spans="1:17" x14ac:dyDescent="0.55000000000000004">
      <c r="A12" s="101">
        <f t="shared" si="0"/>
        <v>44303</v>
      </c>
      <c r="B12" s="50">
        <f t="shared" si="1"/>
        <v>8817</v>
      </c>
      <c r="C12" s="50">
        <f t="shared" si="2"/>
        <v>0</v>
      </c>
      <c r="D12" s="102">
        <v>44303</v>
      </c>
      <c r="E12" s="103" t="str">
        <f>IFERROR(VLOOKUP($D12, V医療従事者等!$A:$J, $E$4, FALSE), TEXT(D12, "aaa"))</f>
        <v>土</v>
      </c>
      <c r="F12" s="103">
        <f>IFERROR(VLOOKUP($D12, V医療従事者等!$A:$J, $F$4, FALSE), 0)</f>
        <v>0</v>
      </c>
      <c r="G12" s="103">
        <f>IFERROR(VLOOKUP($D12, V医療従事者等!$A:$J, $G$4, FALSE), 0)</f>
        <v>0</v>
      </c>
      <c r="H12" s="103">
        <f>IFERROR(VLOOKUP($D12, V医療従事者等!$A:$J, $H$4, FALSE), 0)</f>
        <v>0</v>
      </c>
      <c r="I12" s="103">
        <f>IFERROR(VLOOKUP($D12, V医療従事者等!$A:$J, $I$4, FALSE), 0)</f>
        <v>0</v>
      </c>
      <c r="J12" s="104">
        <f>IFERROR(VLOOKUP($D12, V一般接種!$A:$G, J$4, FALSE), 0)</f>
        <v>8817</v>
      </c>
      <c r="K12" s="104">
        <f>IFERROR(VLOOKUP($D12, V一般接種!$A:$G, K$4, FALSE), 0)</f>
        <v>0</v>
      </c>
      <c r="L12" s="104">
        <f>IFERROR(VLOOKUP($D12, V一般接種!$A:$G, L$4, FALSE), 0)</f>
        <v>0</v>
      </c>
      <c r="M12" s="104">
        <f>IFERROR(VLOOKUP($D12, V一般接種!$A:$G, M$4, FALSE), 0)</f>
        <v>0</v>
      </c>
      <c r="N12" s="104">
        <f>SUMIF(V職域接種!$C:$C, 'Conv-vaccine'!$D12, V職域接種!F:F)</f>
        <v>0</v>
      </c>
      <c r="O12" s="104">
        <f>SUMIF(V職域接種!$C:$C, 'Conv-vaccine'!$D12, V職域接種!G:G)</f>
        <v>0</v>
      </c>
      <c r="P12" s="104">
        <f>SUMIF(V重複!$C:$C, 'Conv-vaccine'!$D12, V重複!F:F)</f>
        <v>0</v>
      </c>
      <c r="Q12" s="104">
        <f>SUMIF(V重複!$C:$C, 'Conv-vaccine'!$D12, V重複!G:G)</f>
        <v>0</v>
      </c>
    </row>
    <row r="13" spans="1:17" x14ac:dyDescent="0.55000000000000004">
      <c r="A13" s="101">
        <f t="shared" si="0"/>
        <v>44304</v>
      </c>
      <c r="B13" s="50">
        <f t="shared" si="1"/>
        <v>8991</v>
      </c>
      <c r="C13" s="50">
        <f t="shared" si="2"/>
        <v>0</v>
      </c>
      <c r="D13" s="102">
        <v>44304</v>
      </c>
      <c r="E13" s="103" t="str">
        <f>IFERROR(VLOOKUP($D13, V医療従事者等!$A:$J, $E$4, FALSE), TEXT(D13, "aaa"))</f>
        <v>日</v>
      </c>
      <c r="F13" s="103">
        <f>IFERROR(VLOOKUP($D13, V医療従事者等!$A:$J, $F$4, FALSE), 0)</f>
        <v>0</v>
      </c>
      <c r="G13" s="103">
        <f>IFERROR(VLOOKUP($D13, V医療従事者等!$A:$J, $G$4, FALSE), 0)</f>
        <v>0</v>
      </c>
      <c r="H13" s="103">
        <f>IFERROR(VLOOKUP($D13, V医療従事者等!$A:$J, $H$4, FALSE), 0)</f>
        <v>0</v>
      </c>
      <c r="I13" s="103">
        <f>IFERROR(VLOOKUP($D13, V医療従事者等!$A:$J, $I$4, FALSE), 0)</f>
        <v>0</v>
      </c>
      <c r="J13" s="104">
        <f>IFERROR(VLOOKUP($D13, V一般接種!$A:$G, J$4, FALSE), 0)</f>
        <v>8991</v>
      </c>
      <c r="K13" s="104">
        <f>IFERROR(VLOOKUP($D13, V一般接種!$A:$G, K$4, FALSE), 0)</f>
        <v>0</v>
      </c>
      <c r="L13" s="104">
        <f>IFERROR(VLOOKUP($D13, V一般接種!$A:$G, L$4, FALSE), 0)</f>
        <v>0</v>
      </c>
      <c r="M13" s="104">
        <f>IFERROR(VLOOKUP($D13, V一般接種!$A:$G, M$4, FALSE), 0)</f>
        <v>0</v>
      </c>
      <c r="N13" s="104">
        <f>SUMIF(V職域接種!$C:$C, 'Conv-vaccine'!$D13, V職域接種!F:F)</f>
        <v>0</v>
      </c>
      <c r="O13" s="104">
        <f>SUMIF(V職域接種!$C:$C, 'Conv-vaccine'!$D13, V職域接種!G:G)</f>
        <v>0</v>
      </c>
      <c r="P13" s="104">
        <f>SUMIF(V重複!$C:$C, 'Conv-vaccine'!$D13, V重複!F:F)</f>
        <v>0</v>
      </c>
      <c r="Q13" s="104">
        <f>SUMIF(V重複!$C:$C, 'Conv-vaccine'!$D13, V重複!G:G)</f>
        <v>0</v>
      </c>
    </row>
    <row r="14" spans="1:17" x14ac:dyDescent="0.55000000000000004">
      <c r="A14" s="101">
        <f t="shared" si="0"/>
        <v>44305</v>
      </c>
      <c r="B14" s="50">
        <f t="shared" si="1"/>
        <v>102403</v>
      </c>
      <c r="C14" s="50">
        <f t="shared" si="2"/>
        <v>54307</v>
      </c>
      <c r="D14" s="102">
        <v>44305</v>
      </c>
      <c r="E14" s="103" t="str">
        <f>IFERROR(VLOOKUP($D14, V医療従事者等!$A:$J, $E$4, FALSE), TEXT(D14, "aaa"))</f>
        <v>(月)</v>
      </c>
      <c r="F14" s="103">
        <f>IFERROR(VLOOKUP($D14, V医療従事者等!$A:$J, $F$4, FALSE), 0)</f>
        <v>64725</v>
      </c>
      <c r="G14" s="103">
        <f>IFERROR(VLOOKUP($D14, V医療従事者等!$A:$J, $G$4, FALSE), 0)</f>
        <v>0</v>
      </c>
      <c r="H14" s="103">
        <f>IFERROR(VLOOKUP($D14, V医療従事者等!$A:$J, $H$4, FALSE), 0)</f>
        <v>54307</v>
      </c>
      <c r="I14" s="103">
        <f>IFERROR(VLOOKUP($D14, V医療従事者等!$A:$J, $I$4, FALSE), 0)</f>
        <v>0</v>
      </c>
      <c r="J14" s="104">
        <f>IFERROR(VLOOKUP($D14, V一般接種!$A:$G, J$4, FALSE), 0)</f>
        <v>37678</v>
      </c>
      <c r="K14" s="104">
        <f>IFERROR(VLOOKUP($D14, V一般接種!$A:$G, K$4, FALSE), 0)</f>
        <v>0</v>
      </c>
      <c r="L14" s="104">
        <f>IFERROR(VLOOKUP($D14, V一般接種!$A:$G, L$4, FALSE), 0)</f>
        <v>0</v>
      </c>
      <c r="M14" s="104">
        <f>IFERROR(VLOOKUP($D14, V一般接種!$A:$G, M$4, FALSE), 0)</f>
        <v>0</v>
      </c>
      <c r="N14" s="104">
        <f>SUMIF(V職域接種!$C:$C, 'Conv-vaccine'!$D14, V職域接種!F:F)</f>
        <v>0</v>
      </c>
      <c r="O14" s="104">
        <f>SUMIF(V職域接種!$C:$C, 'Conv-vaccine'!$D14, V職域接種!G:G)</f>
        <v>0</v>
      </c>
      <c r="P14" s="104">
        <f>SUMIF(V重複!$C:$C, 'Conv-vaccine'!$D14, V重複!F:F)</f>
        <v>0</v>
      </c>
      <c r="Q14" s="104">
        <f>SUMIF(V重複!$C:$C, 'Conv-vaccine'!$D14, V重複!G:G)</f>
        <v>0</v>
      </c>
    </row>
    <row r="15" spans="1:17" x14ac:dyDescent="0.55000000000000004">
      <c r="A15" s="101">
        <f t="shared" si="0"/>
        <v>44306</v>
      </c>
      <c r="B15" s="50">
        <f t="shared" si="1"/>
        <v>155872</v>
      </c>
      <c r="C15" s="50">
        <f t="shared" si="2"/>
        <v>27797</v>
      </c>
      <c r="D15" s="102">
        <v>44306</v>
      </c>
      <c r="E15" s="103" t="str">
        <f>IFERROR(VLOOKUP($D15, V医療従事者等!$A:$J, $E$4, FALSE), TEXT(D15, "aaa"))</f>
        <v>(火)</v>
      </c>
      <c r="F15" s="103">
        <f>IFERROR(VLOOKUP($D15, V医療従事者等!$A:$J, $F$4, FALSE), 0)</f>
        <v>98622</v>
      </c>
      <c r="G15" s="103">
        <f>IFERROR(VLOOKUP($D15, V医療従事者等!$A:$J, $G$4, FALSE), 0)</f>
        <v>0</v>
      </c>
      <c r="H15" s="103">
        <f>IFERROR(VLOOKUP($D15, V医療従事者等!$A:$J, $H$4, FALSE), 0)</f>
        <v>27797</v>
      </c>
      <c r="I15" s="103">
        <f>IFERROR(VLOOKUP($D15, V医療従事者等!$A:$J, $I$4, FALSE), 0)</f>
        <v>0</v>
      </c>
      <c r="J15" s="104">
        <f>IFERROR(VLOOKUP($D15, V一般接種!$A:$G, J$4, FALSE), 0)</f>
        <v>57250</v>
      </c>
      <c r="K15" s="104">
        <f>IFERROR(VLOOKUP($D15, V一般接種!$A:$G, K$4, FALSE), 0)</f>
        <v>0</v>
      </c>
      <c r="L15" s="104">
        <f>IFERROR(VLOOKUP($D15, V一般接種!$A:$G, L$4, FALSE), 0)</f>
        <v>0</v>
      </c>
      <c r="M15" s="104">
        <f>IFERROR(VLOOKUP($D15, V一般接種!$A:$G, M$4, FALSE), 0)</f>
        <v>0</v>
      </c>
      <c r="N15" s="104">
        <f>SUMIF(V職域接種!$C:$C, 'Conv-vaccine'!$D15, V職域接種!F:F)</f>
        <v>0</v>
      </c>
      <c r="O15" s="104">
        <f>SUMIF(V職域接種!$C:$C, 'Conv-vaccine'!$D15, V職域接種!G:G)</f>
        <v>0</v>
      </c>
      <c r="P15" s="104">
        <f>SUMIF(V重複!$C:$C, 'Conv-vaccine'!$D15, V重複!F:F)</f>
        <v>0</v>
      </c>
      <c r="Q15" s="104">
        <f>SUMIF(V重複!$C:$C, 'Conv-vaccine'!$D15, V重複!G:G)</f>
        <v>0</v>
      </c>
    </row>
    <row r="16" spans="1:17" x14ac:dyDescent="0.55000000000000004">
      <c r="A16" s="101">
        <f t="shared" si="0"/>
        <v>44307</v>
      </c>
      <c r="B16" s="50">
        <f t="shared" si="1"/>
        <v>195112</v>
      </c>
      <c r="C16" s="50">
        <f t="shared" si="2"/>
        <v>26696</v>
      </c>
      <c r="D16" s="102">
        <v>44307</v>
      </c>
      <c r="E16" s="103" t="str">
        <f>IFERROR(VLOOKUP($D16, V医療従事者等!$A:$J, $E$4, FALSE), TEXT(D16, "aaa"))</f>
        <v>(水)</v>
      </c>
      <c r="F16" s="103">
        <f>IFERROR(VLOOKUP($D16, V医療従事者等!$A:$J, $F$4, FALSE), 0)</f>
        <v>126188</v>
      </c>
      <c r="G16" s="103">
        <f>IFERROR(VLOOKUP($D16, V医療従事者等!$A:$J, $G$4, FALSE), 0)</f>
        <v>0</v>
      </c>
      <c r="H16" s="103">
        <f>IFERROR(VLOOKUP($D16, V医療従事者等!$A:$J, $H$4, FALSE), 0)</f>
        <v>26696</v>
      </c>
      <c r="I16" s="103">
        <f>IFERROR(VLOOKUP($D16, V医療従事者等!$A:$J, $I$4, FALSE), 0)</f>
        <v>0</v>
      </c>
      <c r="J16" s="104">
        <f>IFERROR(VLOOKUP($D16, V一般接種!$A:$G, J$4, FALSE), 0)</f>
        <v>68924</v>
      </c>
      <c r="K16" s="104">
        <f>IFERROR(VLOOKUP($D16, V一般接種!$A:$G, K$4, FALSE), 0)</f>
        <v>0</v>
      </c>
      <c r="L16" s="104">
        <f>IFERROR(VLOOKUP($D16, V一般接種!$A:$G, L$4, FALSE), 0)</f>
        <v>0</v>
      </c>
      <c r="M16" s="104">
        <f>IFERROR(VLOOKUP($D16, V一般接種!$A:$G, M$4, FALSE), 0)</f>
        <v>0</v>
      </c>
      <c r="N16" s="104">
        <f>SUMIF(V職域接種!$C:$C, 'Conv-vaccine'!$D16, V職域接種!F:F)</f>
        <v>0</v>
      </c>
      <c r="O16" s="104">
        <f>SUMIF(V職域接種!$C:$C, 'Conv-vaccine'!$D16, V職域接種!G:G)</f>
        <v>0</v>
      </c>
      <c r="P16" s="104">
        <f>SUMIF(V重複!$C:$C, 'Conv-vaccine'!$D16, V重複!F:F)</f>
        <v>0</v>
      </c>
      <c r="Q16" s="104">
        <f>SUMIF(V重複!$C:$C, 'Conv-vaccine'!$D16, V重複!G:G)</f>
        <v>0</v>
      </c>
    </row>
    <row r="17" spans="1:17" x14ac:dyDescent="0.55000000000000004">
      <c r="A17" s="101">
        <f t="shared" si="0"/>
        <v>44308</v>
      </c>
      <c r="B17" s="50">
        <f t="shared" si="1"/>
        <v>195507</v>
      </c>
      <c r="C17" s="50">
        <f t="shared" si="2"/>
        <v>21855</v>
      </c>
      <c r="D17" s="102">
        <v>44308</v>
      </c>
      <c r="E17" s="103" t="str">
        <f>IFERROR(VLOOKUP($D17, V医療従事者等!$A:$J, $E$4, FALSE), TEXT(D17, "aaa"))</f>
        <v>(木)</v>
      </c>
      <c r="F17" s="103">
        <f>IFERROR(VLOOKUP($D17, V医療従事者等!$A:$J, $F$4, FALSE), 0)</f>
        <v>128634</v>
      </c>
      <c r="G17" s="103">
        <f>IFERROR(VLOOKUP($D17, V医療従事者等!$A:$J, $G$4, FALSE), 0)</f>
        <v>0</v>
      </c>
      <c r="H17" s="103">
        <f>IFERROR(VLOOKUP($D17, V医療従事者等!$A:$J, $H$4, FALSE), 0)</f>
        <v>21855</v>
      </c>
      <c r="I17" s="103">
        <f>IFERROR(VLOOKUP($D17, V医療従事者等!$A:$J, $I$4, FALSE), 0)</f>
        <v>0</v>
      </c>
      <c r="J17" s="104">
        <f>IFERROR(VLOOKUP($D17, V一般接種!$A:$G, J$4, FALSE), 0)</f>
        <v>66873</v>
      </c>
      <c r="K17" s="104">
        <f>IFERROR(VLOOKUP($D17, V一般接種!$A:$G, K$4, FALSE), 0)</f>
        <v>0</v>
      </c>
      <c r="L17" s="104">
        <f>IFERROR(VLOOKUP($D17, V一般接種!$A:$G, L$4, FALSE), 0)</f>
        <v>0</v>
      </c>
      <c r="M17" s="104">
        <f>IFERROR(VLOOKUP($D17, V一般接種!$A:$G, M$4, FALSE), 0)</f>
        <v>0</v>
      </c>
      <c r="N17" s="104">
        <f>SUMIF(V職域接種!$C:$C, 'Conv-vaccine'!$D17, V職域接種!F:F)</f>
        <v>0</v>
      </c>
      <c r="O17" s="104">
        <f>SUMIF(V職域接種!$C:$C, 'Conv-vaccine'!$D17, V職域接種!G:G)</f>
        <v>0</v>
      </c>
      <c r="P17" s="104">
        <f>SUMIF(V重複!$C:$C, 'Conv-vaccine'!$D17, V重複!F:F)</f>
        <v>0</v>
      </c>
      <c r="Q17" s="104">
        <f>SUMIF(V重複!$C:$C, 'Conv-vaccine'!$D17, V重複!G:G)</f>
        <v>0</v>
      </c>
    </row>
    <row r="18" spans="1:17" x14ac:dyDescent="0.55000000000000004">
      <c r="A18" s="101">
        <f t="shared" si="0"/>
        <v>44309</v>
      </c>
      <c r="B18" s="50">
        <f t="shared" si="1"/>
        <v>212549</v>
      </c>
      <c r="C18" s="50">
        <f t="shared" si="2"/>
        <v>29683</v>
      </c>
      <c r="D18" s="102">
        <v>44309</v>
      </c>
      <c r="E18" s="103" t="str">
        <f>IFERROR(VLOOKUP($D18, V医療従事者等!$A:$J, $E$4, FALSE), TEXT(D18, "aaa"))</f>
        <v>(金)</v>
      </c>
      <c r="F18" s="103">
        <f>IFERROR(VLOOKUP($D18, V医療従事者等!$A:$J, $F$4, FALSE), 0)</f>
        <v>147989</v>
      </c>
      <c r="G18" s="103">
        <f>IFERROR(VLOOKUP($D18, V医療従事者等!$A:$J, $G$4, FALSE), 0)</f>
        <v>0</v>
      </c>
      <c r="H18" s="103">
        <f>IFERROR(VLOOKUP($D18, V医療従事者等!$A:$J, $H$4, FALSE), 0)</f>
        <v>29683</v>
      </c>
      <c r="I18" s="103">
        <f>IFERROR(VLOOKUP($D18, V医療従事者等!$A:$J, $I$4, FALSE), 0)</f>
        <v>0</v>
      </c>
      <c r="J18" s="104">
        <f>IFERROR(VLOOKUP($D18, V一般接種!$A:$G, J$4, FALSE), 0)</f>
        <v>64560</v>
      </c>
      <c r="K18" s="104">
        <f>IFERROR(VLOOKUP($D18, V一般接種!$A:$G, K$4, FALSE), 0)</f>
        <v>0</v>
      </c>
      <c r="L18" s="104">
        <f>IFERROR(VLOOKUP($D18, V一般接種!$A:$G, L$4, FALSE), 0)</f>
        <v>0</v>
      </c>
      <c r="M18" s="104">
        <f>IFERROR(VLOOKUP($D18, V一般接種!$A:$G, M$4, FALSE), 0)</f>
        <v>0</v>
      </c>
      <c r="N18" s="104">
        <f>SUMIF(V職域接種!$C:$C, 'Conv-vaccine'!$D18, V職域接種!F:F)</f>
        <v>0</v>
      </c>
      <c r="O18" s="104">
        <f>SUMIF(V職域接種!$C:$C, 'Conv-vaccine'!$D18, V職域接種!G:G)</f>
        <v>0</v>
      </c>
      <c r="P18" s="104">
        <f>SUMIF(V重複!$C:$C, 'Conv-vaccine'!$D18, V重複!F:F)</f>
        <v>0</v>
      </c>
      <c r="Q18" s="104">
        <f>SUMIF(V重複!$C:$C, 'Conv-vaccine'!$D18, V重複!G:G)</f>
        <v>0</v>
      </c>
    </row>
    <row r="19" spans="1:17" x14ac:dyDescent="0.55000000000000004">
      <c r="A19" s="101">
        <f t="shared" si="0"/>
        <v>44310</v>
      </c>
      <c r="B19" s="50">
        <f t="shared" si="1"/>
        <v>42540</v>
      </c>
      <c r="C19" s="50">
        <f t="shared" si="2"/>
        <v>0</v>
      </c>
      <c r="D19" s="102">
        <v>44310</v>
      </c>
      <c r="E19" s="103" t="str">
        <f>IFERROR(VLOOKUP($D19, V医療従事者等!$A:$J, $E$4, FALSE), TEXT(D19, "aaa"))</f>
        <v>土</v>
      </c>
      <c r="F19" s="103">
        <f>IFERROR(VLOOKUP($D19, V医療従事者等!$A:$J, $F$4, FALSE), 0)</f>
        <v>0</v>
      </c>
      <c r="G19" s="103">
        <f>IFERROR(VLOOKUP($D19, V医療従事者等!$A:$J, $G$4, FALSE), 0)</f>
        <v>0</v>
      </c>
      <c r="H19" s="103">
        <f>IFERROR(VLOOKUP($D19, V医療従事者等!$A:$J, $H$4, FALSE), 0)</f>
        <v>0</v>
      </c>
      <c r="I19" s="103">
        <f>IFERROR(VLOOKUP($D19, V医療従事者等!$A:$J, $I$4, FALSE), 0)</f>
        <v>0</v>
      </c>
      <c r="J19" s="104">
        <f>IFERROR(VLOOKUP($D19, V一般接種!$A:$G, J$4, FALSE), 0)</f>
        <v>42540</v>
      </c>
      <c r="K19" s="104">
        <f>IFERROR(VLOOKUP($D19, V一般接種!$A:$G, K$4, FALSE), 0)</f>
        <v>0</v>
      </c>
      <c r="L19" s="104">
        <f>IFERROR(VLOOKUP($D19, V一般接種!$A:$G, L$4, FALSE), 0)</f>
        <v>0</v>
      </c>
      <c r="M19" s="104">
        <f>IFERROR(VLOOKUP($D19, V一般接種!$A:$G, M$4, FALSE), 0)</f>
        <v>0</v>
      </c>
      <c r="N19" s="104">
        <f>SUMIF(V職域接種!$C:$C, 'Conv-vaccine'!$D19, V職域接種!F:F)</f>
        <v>0</v>
      </c>
      <c r="O19" s="104">
        <f>SUMIF(V職域接種!$C:$C, 'Conv-vaccine'!$D19, V職域接種!G:G)</f>
        <v>0</v>
      </c>
      <c r="P19" s="104">
        <f>SUMIF(V重複!$C:$C, 'Conv-vaccine'!$D19, V重複!F:F)</f>
        <v>0</v>
      </c>
      <c r="Q19" s="104">
        <f>SUMIF(V重複!$C:$C, 'Conv-vaccine'!$D19, V重複!G:G)</f>
        <v>0</v>
      </c>
    </row>
    <row r="20" spans="1:17" x14ac:dyDescent="0.55000000000000004">
      <c r="A20" s="101">
        <f t="shared" si="0"/>
        <v>44311</v>
      </c>
      <c r="B20" s="50">
        <f t="shared" si="1"/>
        <v>26335</v>
      </c>
      <c r="C20" s="50">
        <f t="shared" si="2"/>
        <v>0</v>
      </c>
      <c r="D20" s="102">
        <v>44311</v>
      </c>
      <c r="E20" s="103" t="str">
        <f>IFERROR(VLOOKUP($D20, V医療従事者等!$A:$J, $E$4, FALSE), TEXT(D20, "aaa"))</f>
        <v>日</v>
      </c>
      <c r="F20" s="103">
        <f>IFERROR(VLOOKUP($D20, V医療従事者等!$A:$J, $F$4, FALSE), 0)</f>
        <v>0</v>
      </c>
      <c r="G20" s="103">
        <f>IFERROR(VLOOKUP($D20, V医療従事者等!$A:$J, $G$4, FALSE), 0)</f>
        <v>0</v>
      </c>
      <c r="H20" s="103">
        <f>IFERROR(VLOOKUP($D20, V医療従事者等!$A:$J, $H$4, FALSE), 0)</f>
        <v>0</v>
      </c>
      <c r="I20" s="103">
        <f>IFERROR(VLOOKUP($D20, V医療従事者等!$A:$J, $I$4, FALSE), 0)</f>
        <v>0</v>
      </c>
      <c r="J20" s="104">
        <f>IFERROR(VLOOKUP($D20, V一般接種!$A:$G, J$4, FALSE), 0)</f>
        <v>26335</v>
      </c>
      <c r="K20" s="104">
        <f>IFERROR(VLOOKUP($D20, V一般接種!$A:$G, K$4, FALSE), 0)</f>
        <v>0</v>
      </c>
      <c r="L20" s="104">
        <f>IFERROR(VLOOKUP($D20, V一般接種!$A:$G, L$4, FALSE), 0)</f>
        <v>0</v>
      </c>
      <c r="M20" s="104">
        <f>IFERROR(VLOOKUP($D20, V一般接種!$A:$G, M$4, FALSE), 0)</f>
        <v>0</v>
      </c>
      <c r="N20" s="104">
        <f>SUMIF(V職域接種!$C:$C, 'Conv-vaccine'!$D20, V職域接種!F:F)</f>
        <v>0</v>
      </c>
      <c r="O20" s="104">
        <f>SUMIF(V職域接種!$C:$C, 'Conv-vaccine'!$D20, V職域接種!G:G)</f>
        <v>0</v>
      </c>
      <c r="P20" s="104">
        <f>SUMIF(V重複!$C:$C, 'Conv-vaccine'!$D20, V重複!F:F)</f>
        <v>0</v>
      </c>
      <c r="Q20" s="104">
        <f>SUMIF(V重複!$C:$C, 'Conv-vaccine'!$D20, V重複!G:G)</f>
        <v>0</v>
      </c>
    </row>
    <row r="21" spans="1:17" x14ac:dyDescent="0.55000000000000004">
      <c r="A21" s="101">
        <f t="shared" si="0"/>
        <v>44312</v>
      </c>
      <c r="B21" s="50">
        <f t="shared" si="1"/>
        <v>290559</v>
      </c>
      <c r="C21" s="50">
        <f t="shared" si="2"/>
        <v>41651</v>
      </c>
      <c r="D21" s="102">
        <v>44312</v>
      </c>
      <c r="E21" s="103" t="str">
        <f>IFERROR(VLOOKUP($D21, V医療従事者等!$A:$J, $E$4, FALSE), TEXT(D21, "aaa"))</f>
        <v>(月)</v>
      </c>
      <c r="F21" s="103">
        <f>IFERROR(VLOOKUP($D21, V医療従事者等!$A:$J, $F$4, FALSE), 0)</f>
        <v>221677</v>
      </c>
      <c r="G21" s="103">
        <f>IFERROR(VLOOKUP($D21, V医療従事者等!$A:$J, $G$4, FALSE), 0)</f>
        <v>0</v>
      </c>
      <c r="H21" s="103">
        <f>IFERROR(VLOOKUP($D21, V医療従事者等!$A:$J, $H$4, FALSE), 0)</f>
        <v>41651</v>
      </c>
      <c r="I21" s="103">
        <f>IFERROR(VLOOKUP($D21, V医療従事者等!$A:$J, $I$4, FALSE), 0)</f>
        <v>0</v>
      </c>
      <c r="J21" s="104">
        <f>IFERROR(VLOOKUP($D21, V一般接種!$A:$G, J$4, FALSE), 0)</f>
        <v>68882</v>
      </c>
      <c r="K21" s="104">
        <f>IFERROR(VLOOKUP($D21, V一般接種!$A:$G, K$4, FALSE), 0)</f>
        <v>0</v>
      </c>
      <c r="L21" s="104">
        <f>IFERROR(VLOOKUP($D21, V一般接種!$A:$G, L$4, FALSE), 0)</f>
        <v>0</v>
      </c>
      <c r="M21" s="104">
        <f>IFERROR(VLOOKUP($D21, V一般接種!$A:$G, M$4, FALSE), 0)</f>
        <v>0</v>
      </c>
      <c r="N21" s="104">
        <f>SUMIF(V職域接種!$C:$C, 'Conv-vaccine'!$D21, V職域接種!F:F)</f>
        <v>0</v>
      </c>
      <c r="O21" s="104">
        <f>SUMIF(V職域接種!$C:$C, 'Conv-vaccine'!$D21, V職域接種!G:G)</f>
        <v>0</v>
      </c>
      <c r="P21" s="104">
        <f>SUMIF(V重複!$C:$C, 'Conv-vaccine'!$D21, V重複!F:F)</f>
        <v>0</v>
      </c>
      <c r="Q21" s="104">
        <f>SUMIF(V重複!$C:$C, 'Conv-vaccine'!$D21, V重複!G:G)</f>
        <v>0</v>
      </c>
    </row>
    <row r="22" spans="1:17" x14ac:dyDescent="0.55000000000000004">
      <c r="A22" s="101">
        <f t="shared" si="0"/>
        <v>44313</v>
      </c>
      <c r="B22" s="50">
        <f t="shared" si="1"/>
        <v>261995</v>
      </c>
      <c r="C22" s="50">
        <f t="shared" si="2"/>
        <v>31105</v>
      </c>
      <c r="D22" s="102">
        <v>44313</v>
      </c>
      <c r="E22" s="103" t="str">
        <f>IFERROR(VLOOKUP($D22, V医療従事者等!$A:$J, $E$4, FALSE), TEXT(D22, "aaa"))</f>
        <v>(火)</v>
      </c>
      <c r="F22" s="103">
        <f>IFERROR(VLOOKUP($D22, V医療従事者等!$A:$J, $F$4, FALSE), 0)</f>
        <v>172069</v>
      </c>
      <c r="G22" s="103">
        <f>IFERROR(VLOOKUP($D22, V医療従事者等!$A:$J, $G$4, FALSE), 0)</f>
        <v>0</v>
      </c>
      <c r="H22" s="103">
        <f>IFERROR(VLOOKUP($D22, V医療従事者等!$A:$J, $H$4, FALSE), 0)</f>
        <v>31105</v>
      </c>
      <c r="I22" s="103">
        <f>IFERROR(VLOOKUP($D22, V医療従事者等!$A:$J, $I$4, FALSE), 0)</f>
        <v>0</v>
      </c>
      <c r="J22" s="104">
        <f>IFERROR(VLOOKUP($D22, V一般接種!$A:$G, J$4, FALSE), 0)</f>
        <v>89926</v>
      </c>
      <c r="K22" s="104">
        <f>IFERROR(VLOOKUP($D22, V一般接種!$A:$G, K$4, FALSE), 0)</f>
        <v>0</v>
      </c>
      <c r="L22" s="104">
        <f>IFERROR(VLOOKUP($D22, V一般接種!$A:$G, L$4, FALSE), 0)</f>
        <v>0</v>
      </c>
      <c r="M22" s="104">
        <f>IFERROR(VLOOKUP($D22, V一般接種!$A:$G, M$4, FALSE), 0)</f>
        <v>0</v>
      </c>
      <c r="N22" s="104">
        <f>SUMIF(V職域接種!$C:$C, 'Conv-vaccine'!$D22, V職域接種!F:F)</f>
        <v>0</v>
      </c>
      <c r="O22" s="104">
        <f>SUMIF(V職域接種!$C:$C, 'Conv-vaccine'!$D22, V職域接種!G:G)</f>
        <v>0</v>
      </c>
      <c r="P22" s="104">
        <f>SUMIF(V重複!$C:$C, 'Conv-vaccine'!$D22, V重複!F:F)</f>
        <v>0</v>
      </c>
      <c r="Q22" s="104">
        <f>SUMIF(V重複!$C:$C, 'Conv-vaccine'!$D22, V重複!G:G)</f>
        <v>0</v>
      </c>
    </row>
    <row r="23" spans="1:17" x14ac:dyDescent="0.55000000000000004">
      <c r="A23" s="101">
        <f t="shared" si="0"/>
        <v>44314</v>
      </c>
      <c r="B23" s="50">
        <f t="shared" si="1"/>
        <v>292750</v>
      </c>
      <c r="C23" s="50">
        <f t="shared" si="2"/>
        <v>44268</v>
      </c>
      <c r="D23" s="102">
        <v>44314</v>
      </c>
      <c r="E23" s="103" t="str">
        <f>IFERROR(VLOOKUP($D23, V医療従事者等!$A:$J, $E$4, FALSE), TEXT(D23, "aaa"))</f>
        <v>(水)</v>
      </c>
      <c r="F23" s="103">
        <f>IFERROR(VLOOKUP($D23, V医療従事者等!$A:$J, $F$4, FALSE), 0)</f>
        <v>194005</v>
      </c>
      <c r="G23" s="103">
        <f>IFERROR(VLOOKUP($D23, V医療従事者等!$A:$J, $G$4, FALSE), 0)</f>
        <v>0</v>
      </c>
      <c r="H23" s="103">
        <f>IFERROR(VLOOKUP($D23, V医療従事者等!$A:$J, $H$4, FALSE), 0)</f>
        <v>44268</v>
      </c>
      <c r="I23" s="103">
        <f>IFERROR(VLOOKUP($D23, V医療従事者等!$A:$J, $I$4, FALSE), 0)</f>
        <v>0</v>
      </c>
      <c r="J23" s="104">
        <f>IFERROR(VLOOKUP($D23, V一般接種!$A:$G, J$4, FALSE), 0)</f>
        <v>98745</v>
      </c>
      <c r="K23" s="104">
        <f>IFERROR(VLOOKUP($D23, V一般接種!$A:$G, K$4, FALSE), 0)</f>
        <v>0</v>
      </c>
      <c r="L23" s="104">
        <f>IFERROR(VLOOKUP($D23, V一般接種!$A:$G, L$4, FALSE), 0)</f>
        <v>0</v>
      </c>
      <c r="M23" s="104">
        <f>IFERROR(VLOOKUP($D23, V一般接種!$A:$G, M$4, FALSE), 0)</f>
        <v>0</v>
      </c>
      <c r="N23" s="104">
        <f>SUMIF(V職域接種!$C:$C, 'Conv-vaccine'!$D23, V職域接種!F:F)</f>
        <v>0</v>
      </c>
      <c r="O23" s="104">
        <f>SUMIF(V職域接種!$C:$C, 'Conv-vaccine'!$D23, V職域接種!G:G)</f>
        <v>0</v>
      </c>
      <c r="P23" s="104">
        <f>SUMIF(V重複!$C:$C, 'Conv-vaccine'!$D23, V重複!F:F)</f>
        <v>0</v>
      </c>
      <c r="Q23" s="104">
        <f>SUMIF(V重複!$C:$C, 'Conv-vaccine'!$D23, V重複!G:G)</f>
        <v>0</v>
      </c>
    </row>
    <row r="24" spans="1:17" x14ac:dyDescent="0.55000000000000004">
      <c r="A24" s="101">
        <f t="shared" si="0"/>
        <v>44315</v>
      </c>
      <c r="B24" s="50">
        <f t="shared" si="1"/>
        <v>21798</v>
      </c>
      <c r="C24" s="50">
        <f t="shared" si="2"/>
        <v>0</v>
      </c>
      <c r="D24" s="102">
        <v>44315</v>
      </c>
      <c r="E24" s="103" t="str">
        <f>IFERROR(VLOOKUP($D24, V医療従事者等!$A:$J, $E$4, FALSE), TEXT(D24, "aaa"))</f>
        <v>木</v>
      </c>
      <c r="F24" s="103">
        <f>IFERROR(VLOOKUP($D24, V医療従事者等!$A:$J, $F$4, FALSE), 0)</f>
        <v>0</v>
      </c>
      <c r="G24" s="103">
        <f>IFERROR(VLOOKUP($D24, V医療従事者等!$A:$J, $G$4, FALSE), 0)</f>
        <v>0</v>
      </c>
      <c r="H24" s="103">
        <f>IFERROR(VLOOKUP($D24, V医療従事者等!$A:$J, $H$4, FALSE), 0)</f>
        <v>0</v>
      </c>
      <c r="I24" s="103">
        <f>IFERROR(VLOOKUP($D24, V医療従事者等!$A:$J, $I$4, FALSE), 0)</f>
        <v>0</v>
      </c>
      <c r="J24" s="104">
        <f>IFERROR(VLOOKUP($D24, V一般接種!$A:$G, J$4, FALSE), 0)</f>
        <v>21798</v>
      </c>
      <c r="K24" s="104">
        <f>IFERROR(VLOOKUP($D24, V一般接種!$A:$G, K$4, FALSE), 0)</f>
        <v>0</v>
      </c>
      <c r="L24" s="104">
        <f>IFERROR(VLOOKUP($D24, V一般接種!$A:$G, L$4, FALSE), 0)</f>
        <v>0</v>
      </c>
      <c r="M24" s="104">
        <f>IFERROR(VLOOKUP($D24, V一般接種!$A:$G, M$4, FALSE), 0)</f>
        <v>0</v>
      </c>
      <c r="N24" s="104">
        <f>SUMIF(V職域接種!$C:$C, 'Conv-vaccine'!$D24, V職域接種!F:F)</f>
        <v>0</v>
      </c>
      <c r="O24" s="104">
        <f>SUMIF(V職域接種!$C:$C, 'Conv-vaccine'!$D24, V職域接種!G:G)</f>
        <v>0</v>
      </c>
      <c r="P24" s="104">
        <f>SUMIF(V重複!$C:$C, 'Conv-vaccine'!$D24, V重複!F:F)</f>
        <v>0</v>
      </c>
      <c r="Q24" s="104">
        <f>SUMIF(V重複!$C:$C, 'Conv-vaccine'!$D24, V重複!G:G)</f>
        <v>0</v>
      </c>
    </row>
    <row r="25" spans="1:17" x14ac:dyDescent="0.55000000000000004">
      <c r="A25" s="101">
        <f t="shared" si="0"/>
        <v>44316</v>
      </c>
      <c r="B25" s="50">
        <f t="shared" si="1"/>
        <v>303289</v>
      </c>
      <c r="C25" s="50">
        <f t="shared" si="2"/>
        <v>47240</v>
      </c>
      <c r="D25" s="102">
        <v>44316</v>
      </c>
      <c r="E25" s="103" t="str">
        <f>IFERROR(VLOOKUP($D25, V医療従事者等!$A:$J, $E$4, FALSE), TEXT(D25, "aaa"))</f>
        <v>(金)</v>
      </c>
      <c r="F25" s="103">
        <f>IFERROR(VLOOKUP($D25, V医療従事者等!$A:$J, $F$4, FALSE), 0)</f>
        <v>227667</v>
      </c>
      <c r="G25" s="103">
        <f>IFERROR(VLOOKUP($D25, V医療従事者等!$A:$J, $G$4, FALSE), 0)</f>
        <v>0</v>
      </c>
      <c r="H25" s="103">
        <f>IFERROR(VLOOKUP($D25, V医療従事者等!$A:$J, $H$4, FALSE), 0)</f>
        <v>47240</v>
      </c>
      <c r="I25" s="103">
        <f>IFERROR(VLOOKUP($D25, V医療従事者等!$A:$J, $I$4, FALSE), 0)</f>
        <v>0</v>
      </c>
      <c r="J25" s="104">
        <f>IFERROR(VLOOKUP($D25, V一般接種!$A:$G, J$4, FALSE), 0)</f>
        <v>75622</v>
      </c>
      <c r="K25" s="104">
        <f>IFERROR(VLOOKUP($D25, V一般接種!$A:$G, K$4, FALSE), 0)</f>
        <v>0</v>
      </c>
      <c r="L25" s="104">
        <f>IFERROR(VLOOKUP($D25, V一般接種!$A:$G, L$4, FALSE), 0)</f>
        <v>0</v>
      </c>
      <c r="M25" s="104">
        <f>IFERROR(VLOOKUP($D25, V一般接種!$A:$G, M$4, FALSE), 0)</f>
        <v>0</v>
      </c>
      <c r="N25" s="104">
        <f>SUMIF(V職域接種!$C:$C, 'Conv-vaccine'!$D25, V職域接種!F:F)</f>
        <v>0</v>
      </c>
      <c r="O25" s="104">
        <f>SUMIF(V職域接種!$C:$C, 'Conv-vaccine'!$D25, V職域接種!G:G)</f>
        <v>0</v>
      </c>
      <c r="P25" s="104">
        <f>SUMIF(V重複!$C:$C, 'Conv-vaccine'!$D25, V重複!F:F)</f>
        <v>0</v>
      </c>
      <c r="Q25" s="104">
        <f>SUMIF(V重複!$C:$C, 'Conv-vaccine'!$D25, V重複!G:G)</f>
        <v>0</v>
      </c>
    </row>
    <row r="26" spans="1:17" x14ac:dyDescent="0.55000000000000004">
      <c r="A26" s="101">
        <f t="shared" si="0"/>
        <v>44317</v>
      </c>
      <c r="B26" s="50">
        <f t="shared" si="1"/>
        <v>45628</v>
      </c>
      <c r="C26" s="50">
        <f t="shared" si="2"/>
        <v>0</v>
      </c>
      <c r="D26" s="102">
        <v>44317</v>
      </c>
      <c r="E26" s="103" t="str">
        <f>IFERROR(VLOOKUP($D26, V医療従事者等!$A:$J, $E$4, FALSE), TEXT(D26, "aaa"))</f>
        <v>土</v>
      </c>
      <c r="F26" s="103">
        <f>IFERROR(VLOOKUP($D26, V医療従事者等!$A:$J, $F$4, FALSE), 0)</f>
        <v>0</v>
      </c>
      <c r="G26" s="103">
        <f>IFERROR(VLOOKUP($D26, V医療従事者等!$A:$J, $G$4, FALSE), 0)</f>
        <v>0</v>
      </c>
      <c r="H26" s="103">
        <f>IFERROR(VLOOKUP($D26, V医療従事者等!$A:$J, $H$4, FALSE), 0)</f>
        <v>0</v>
      </c>
      <c r="I26" s="103">
        <f>IFERROR(VLOOKUP($D26, V医療従事者等!$A:$J, $I$4, FALSE), 0)</f>
        <v>0</v>
      </c>
      <c r="J26" s="104">
        <f>IFERROR(VLOOKUP($D26, V一般接種!$A:$G, J$4, FALSE), 0)</f>
        <v>45628</v>
      </c>
      <c r="K26" s="104">
        <f>IFERROR(VLOOKUP($D26, V一般接種!$A:$G, K$4, FALSE), 0)</f>
        <v>0</v>
      </c>
      <c r="L26" s="104">
        <f>IFERROR(VLOOKUP($D26, V一般接種!$A:$G, L$4, FALSE), 0)</f>
        <v>0</v>
      </c>
      <c r="M26" s="104">
        <f>IFERROR(VLOOKUP($D26, V一般接種!$A:$G, M$4, FALSE), 0)</f>
        <v>0</v>
      </c>
      <c r="N26" s="104">
        <f>SUMIF(V職域接種!$C:$C, 'Conv-vaccine'!$D26, V職域接種!F:F)</f>
        <v>0</v>
      </c>
      <c r="O26" s="104">
        <f>SUMIF(V職域接種!$C:$C, 'Conv-vaccine'!$D26, V職域接種!G:G)</f>
        <v>0</v>
      </c>
      <c r="P26" s="104">
        <f>SUMIF(V重複!$C:$C, 'Conv-vaccine'!$D26, V重複!F:F)</f>
        <v>0</v>
      </c>
      <c r="Q26" s="104">
        <f>SUMIF(V重複!$C:$C, 'Conv-vaccine'!$D26, V重複!G:G)</f>
        <v>0</v>
      </c>
    </row>
    <row r="27" spans="1:17" x14ac:dyDescent="0.55000000000000004">
      <c r="A27" s="101">
        <f t="shared" si="0"/>
        <v>44318</v>
      </c>
      <c r="B27" s="50">
        <f t="shared" si="1"/>
        <v>25857</v>
      </c>
      <c r="C27" s="50">
        <f t="shared" si="2"/>
        <v>0</v>
      </c>
      <c r="D27" s="102">
        <v>44318</v>
      </c>
      <c r="E27" s="103" t="str">
        <f>IFERROR(VLOOKUP($D27, V医療従事者等!$A:$J, $E$4, FALSE), TEXT(D27, "aaa"))</f>
        <v>日</v>
      </c>
      <c r="F27" s="103">
        <f>IFERROR(VLOOKUP($D27, V医療従事者等!$A:$J, $F$4, FALSE), 0)</f>
        <v>0</v>
      </c>
      <c r="G27" s="103">
        <f>IFERROR(VLOOKUP($D27, V医療従事者等!$A:$J, $G$4, FALSE), 0)</f>
        <v>0</v>
      </c>
      <c r="H27" s="103">
        <f>IFERROR(VLOOKUP($D27, V医療従事者等!$A:$J, $H$4, FALSE), 0)</f>
        <v>0</v>
      </c>
      <c r="I27" s="103">
        <f>IFERROR(VLOOKUP($D27, V医療従事者等!$A:$J, $I$4, FALSE), 0)</f>
        <v>0</v>
      </c>
      <c r="J27" s="104">
        <f>IFERROR(VLOOKUP($D27, V一般接種!$A:$G, J$4, FALSE), 0)</f>
        <v>25857</v>
      </c>
      <c r="K27" s="104">
        <f>IFERROR(VLOOKUP($D27, V一般接種!$A:$G, K$4, FALSE), 0)</f>
        <v>0</v>
      </c>
      <c r="L27" s="104">
        <f>IFERROR(VLOOKUP($D27, V一般接種!$A:$G, L$4, FALSE), 0)</f>
        <v>0</v>
      </c>
      <c r="M27" s="104">
        <f>IFERROR(VLOOKUP($D27, V一般接種!$A:$G, M$4, FALSE), 0)</f>
        <v>0</v>
      </c>
      <c r="N27" s="104">
        <f>SUMIF(V職域接種!$C:$C, 'Conv-vaccine'!$D27, V職域接種!F:F)</f>
        <v>0</v>
      </c>
      <c r="O27" s="104">
        <f>SUMIF(V職域接種!$C:$C, 'Conv-vaccine'!$D27, V職域接種!G:G)</f>
        <v>0</v>
      </c>
      <c r="P27" s="104">
        <f>SUMIF(V重複!$C:$C, 'Conv-vaccine'!$D27, V重複!F:F)</f>
        <v>0</v>
      </c>
      <c r="Q27" s="104">
        <f>SUMIF(V重複!$C:$C, 'Conv-vaccine'!$D27, V重複!G:G)</f>
        <v>0</v>
      </c>
    </row>
    <row r="28" spans="1:17" x14ac:dyDescent="0.55000000000000004">
      <c r="A28" s="101">
        <f t="shared" si="0"/>
        <v>44319</v>
      </c>
      <c r="B28" s="50">
        <f t="shared" si="1"/>
        <v>7437</v>
      </c>
      <c r="C28" s="50">
        <f t="shared" si="2"/>
        <v>850</v>
      </c>
      <c r="D28" s="102">
        <v>44319</v>
      </c>
      <c r="E28" s="103" t="str">
        <f>IFERROR(VLOOKUP($D28, V医療従事者等!$A:$J, $E$4, FALSE), TEXT(D28, "aaa"))</f>
        <v>月</v>
      </c>
      <c r="F28" s="103">
        <f>IFERROR(VLOOKUP($D28, V医療従事者等!$A:$J, $F$4, FALSE), 0)</f>
        <v>0</v>
      </c>
      <c r="G28" s="103">
        <f>IFERROR(VLOOKUP($D28, V医療従事者等!$A:$J, $G$4, FALSE), 0)</f>
        <v>0</v>
      </c>
      <c r="H28" s="103">
        <f>IFERROR(VLOOKUP($D28, V医療従事者等!$A:$J, $H$4, FALSE), 0)</f>
        <v>0</v>
      </c>
      <c r="I28" s="103">
        <f>IFERROR(VLOOKUP($D28, V医療従事者等!$A:$J, $I$4, FALSE), 0)</f>
        <v>0</v>
      </c>
      <c r="J28" s="104">
        <f>IFERROR(VLOOKUP($D28, V一般接種!$A:$G, J$4, FALSE), 0)</f>
        <v>7437</v>
      </c>
      <c r="K28" s="104">
        <f>IFERROR(VLOOKUP($D28, V一般接種!$A:$G, K$4, FALSE), 0)</f>
        <v>0</v>
      </c>
      <c r="L28" s="104">
        <f>IFERROR(VLOOKUP($D28, V一般接種!$A:$G, L$4, FALSE), 0)</f>
        <v>850</v>
      </c>
      <c r="M28" s="104">
        <f>IFERROR(VLOOKUP($D28, V一般接種!$A:$G, M$4, FALSE), 0)</f>
        <v>0</v>
      </c>
      <c r="N28" s="104">
        <f>SUMIF(V職域接種!$C:$C, 'Conv-vaccine'!$D28, V職域接種!F:F)</f>
        <v>0</v>
      </c>
      <c r="O28" s="104">
        <f>SUMIF(V職域接種!$C:$C, 'Conv-vaccine'!$D28, V職域接種!G:G)</f>
        <v>0</v>
      </c>
      <c r="P28" s="104">
        <f>SUMIF(V重複!$C:$C, 'Conv-vaccine'!$D28, V重複!F:F)</f>
        <v>0</v>
      </c>
      <c r="Q28" s="104">
        <f>SUMIF(V重複!$C:$C, 'Conv-vaccine'!$D28, V重複!G:G)</f>
        <v>0</v>
      </c>
    </row>
    <row r="29" spans="1:17" x14ac:dyDescent="0.55000000000000004">
      <c r="A29" s="101">
        <f t="shared" si="0"/>
        <v>44320</v>
      </c>
      <c r="B29" s="50">
        <f t="shared" si="1"/>
        <v>8401</v>
      </c>
      <c r="C29" s="50">
        <f t="shared" si="2"/>
        <v>765</v>
      </c>
      <c r="D29" s="102">
        <v>44320</v>
      </c>
      <c r="E29" s="103" t="str">
        <f>IFERROR(VLOOKUP($D29, V医療従事者等!$A:$J, $E$4, FALSE), TEXT(D29, "aaa"))</f>
        <v>火</v>
      </c>
      <c r="F29" s="103">
        <f>IFERROR(VLOOKUP($D29, V医療従事者等!$A:$J, $F$4, FALSE), 0)</f>
        <v>0</v>
      </c>
      <c r="G29" s="103">
        <f>IFERROR(VLOOKUP($D29, V医療従事者等!$A:$J, $G$4, FALSE), 0)</f>
        <v>0</v>
      </c>
      <c r="H29" s="103">
        <f>IFERROR(VLOOKUP($D29, V医療従事者等!$A:$J, $H$4, FALSE), 0)</f>
        <v>0</v>
      </c>
      <c r="I29" s="103">
        <f>IFERROR(VLOOKUP($D29, V医療従事者等!$A:$J, $I$4, FALSE), 0)</f>
        <v>0</v>
      </c>
      <c r="J29" s="104">
        <f>IFERROR(VLOOKUP($D29, V一般接種!$A:$G, J$4, FALSE), 0)</f>
        <v>8401</v>
      </c>
      <c r="K29" s="104">
        <f>IFERROR(VLOOKUP($D29, V一般接種!$A:$G, K$4, FALSE), 0)</f>
        <v>0</v>
      </c>
      <c r="L29" s="104">
        <f>IFERROR(VLOOKUP($D29, V一般接種!$A:$G, L$4, FALSE), 0)</f>
        <v>765</v>
      </c>
      <c r="M29" s="104">
        <f>IFERROR(VLOOKUP($D29, V一般接種!$A:$G, M$4, FALSE), 0)</f>
        <v>0</v>
      </c>
      <c r="N29" s="104">
        <f>SUMIF(V職域接種!$C:$C, 'Conv-vaccine'!$D29, V職域接種!F:F)</f>
        <v>0</v>
      </c>
      <c r="O29" s="104">
        <f>SUMIF(V職域接種!$C:$C, 'Conv-vaccine'!$D29, V職域接種!G:G)</f>
        <v>0</v>
      </c>
      <c r="P29" s="104">
        <f>SUMIF(V重複!$C:$C, 'Conv-vaccine'!$D29, V重複!F:F)</f>
        <v>0</v>
      </c>
      <c r="Q29" s="104">
        <f>SUMIF(V重複!$C:$C, 'Conv-vaccine'!$D29, V重複!G:G)</f>
        <v>0</v>
      </c>
    </row>
    <row r="30" spans="1:17" x14ac:dyDescent="0.55000000000000004">
      <c r="A30" s="101">
        <f t="shared" si="0"/>
        <v>44321</v>
      </c>
      <c r="B30" s="50">
        <f t="shared" si="1"/>
        <v>9776</v>
      </c>
      <c r="C30" s="50">
        <f t="shared" si="2"/>
        <v>939</v>
      </c>
      <c r="D30" s="102">
        <v>44321</v>
      </c>
      <c r="E30" s="103" t="str">
        <f>IFERROR(VLOOKUP($D30, V医療従事者等!$A:$J, $E$4, FALSE), TEXT(D30, "aaa"))</f>
        <v>水</v>
      </c>
      <c r="F30" s="103">
        <f>IFERROR(VLOOKUP($D30, V医療従事者等!$A:$J, $F$4, FALSE), 0)</f>
        <v>0</v>
      </c>
      <c r="G30" s="103">
        <f>IFERROR(VLOOKUP($D30, V医療従事者等!$A:$J, $G$4, FALSE), 0)</f>
        <v>0</v>
      </c>
      <c r="H30" s="103">
        <f>IFERROR(VLOOKUP($D30, V医療従事者等!$A:$J, $H$4, FALSE), 0)</f>
        <v>0</v>
      </c>
      <c r="I30" s="103">
        <f>IFERROR(VLOOKUP($D30, V医療従事者等!$A:$J, $I$4, FALSE), 0)</f>
        <v>0</v>
      </c>
      <c r="J30" s="104">
        <f>IFERROR(VLOOKUP($D30, V一般接種!$A:$G, J$4, FALSE), 0)</f>
        <v>9776</v>
      </c>
      <c r="K30" s="104">
        <f>IFERROR(VLOOKUP($D30, V一般接種!$A:$G, K$4, FALSE), 0)</f>
        <v>0</v>
      </c>
      <c r="L30" s="104">
        <f>IFERROR(VLOOKUP($D30, V一般接種!$A:$G, L$4, FALSE), 0)</f>
        <v>939</v>
      </c>
      <c r="M30" s="104">
        <f>IFERROR(VLOOKUP($D30, V一般接種!$A:$G, M$4, FALSE), 0)</f>
        <v>0</v>
      </c>
      <c r="N30" s="104">
        <f>SUMIF(V職域接種!$C:$C, 'Conv-vaccine'!$D30, V職域接種!F:F)</f>
        <v>0</v>
      </c>
      <c r="O30" s="104">
        <f>SUMIF(V職域接種!$C:$C, 'Conv-vaccine'!$D30, V職域接種!G:G)</f>
        <v>0</v>
      </c>
      <c r="P30" s="104">
        <f>SUMIF(V重複!$C:$C, 'Conv-vaccine'!$D30, V重複!F:F)</f>
        <v>0</v>
      </c>
      <c r="Q30" s="104">
        <f>SUMIF(V重複!$C:$C, 'Conv-vaccine'!$D30, V重複!G:G)</f>
        <v>0</v>
      </c>
    </row>
    <row r="31" spans="1:17" x14ac:dyDescent="0.55000000000000004">
      <c r="A31" s="101">
        <f t="shared" si="0"/>
        <v>44322</v>
      </c>
      <c r="B31" s="50">
        <f t="shared" si="1"/>
        <v>316576</v>
      </c>
      <c r="C31" s="50">
        <f t="shared" si="2"/>
        <v>71150</v>
      </c>
      <c r="D31" s="102">
        <v>44322</v>
      </c>
      <c r="E31" s="103" t="str">
        <f>IFERROR(VLOOKUP($D31, V医療従事者等!$A:$J, $E$4, FALSE), TEXT(D31, "aaa"))</f>
        <v>(木)</v>
      </c>
      <c r="F31" s="103">
        <f>IFERROR(VLOOKUP($D31, V医療従事者等!$A:$J, $F$4, FALSE), 0)</f>
        <v>268978</v>
      </c>
      <c r="G31" s="103">
        <f>IFERROR(VLOOKUP($D31, V医療従事者等!$A:$J, $G$4, FALSE), 0)</f>
        <v>0</v>
      </c>
      <c r="H31" s="103">
        <f>IFERROR(VLOOKUP($D31, V医療従事者等!$A:$J, $H$4, FALSE), 0)</f>
        <v>62936</v>
      </c>
      <c r="I31" s="103">
        <f>IFERROR(VLOOKUP($D31, V医療従事者等!$A:$J, $I$4, FALSE), 0)</f>
        <v>0</v>
      </c>
      <c r="J31" s="104">
        <f>IFERROR(VLOOKUP($D31, V一般接種!$A:$G, J$4, FALSE), 0)</f>
        <v>47598</v>
      </c>
      <c r="K31" s="104">
        <f>IFERROR(VLOOKUP($D31, V一般接種!$A:$G, K$4, FALSE), 0)</f>
        <v>0</v>
      </c>
      <c r="L31" s="104">
        <f>IFERROR(VLOOKUP($D31, V一般接種!$A:$G, L$4, FALSE), 0)</f>
        <v>8214</v>
      </c>
      <c r="M31" s="104">
        <f>IFERROR(VLOOKUP($D31, V一般接種!$A:$G, M$4, FALSE), 0)</f>
        <v>0</v>
      </c>
      <c r="N31" s="104">
        <f>SUMIF(V職域接種!$C:$C, 'Conv-vaccine'!$D31, V職域接種!F:F)</f>
        <v>0</v>
      </c>
      <c r="O31" s="104">
        <f>SUMIF(V職域接種!$C:$C, 'Conv-vaccine'!$D31, V職域接種!G:G)</f>
        <v>0</v>
      </c>
      <c r="P31" s="104">
        <f>SUMIF(V重複!$C:$C, 'Conv-vaccine'!$D31, V重複!F:F)</f>
        <v>0</v>
      </c>
      <c r="Q31" s="104">
        <f>SUMIF(V重複!$C:$C, 'Conv-vaccine'!$D31, V重複!G:G)</f>
        <v>0</v>
      </c>
    </row>
    <row r="32" spans="1:17" x14ac:dyDescent="0.55000000000000004">
      <c r="A32" s="101">
        <f t="shared" si="0"/>
        <v>44323</v>
      </c>
      <c r="B32" s="50">
        <f t="shared" si="1"/>
        <v>145846</v>
      </c>
      <c r="C32" s="50">
        <f t="shared" si="2"/>
        <v>53587</v>
      </c>
      <c r="D32" s="102">
        <v>44323</v>
      </c>
      <c r="E32" s="103" t="str">
        <f>IFERROR(VLOOKUP($D32, V医療従事者等!$A:$J, $E$4, FALSE), TEXT(D32, "aaa"))</f>
        <v>(金)</v>
      </c>
      <c r="F32" s="103">
        <f>IFERROR(VLOOKUP($D32, V医療従事者等!$A:$J, $F$4, FALSE), 0)</f>
        <v>97165</v>
      </c>
      <c r="G32" s="103">
        <f>IFERROR(VLOOKUP($D32, V医療従事者等!$A:$J, $G$4, FALSE), 0)</f>
        <v>0</v>
      </c>
      <c r="H32" s="103">
        <f>IFERROR(VLOOKUP($D32, V医療従事者等!$A:$J, $H$4, FALSE), 0)</f>
        <v>43179</v>
      </c>
      <c r="I32" s="103">
        <f>IFERROR(VLOOKUP($D32, V医療従事者等!$A:$J, $I$4, FALSE), 0)</f>
        <v>0</v>
      </c>
      <c r="J32" s="104">
        <f>IFERROR(VLOOKUP($D32, V一般接種!$A:$G, J$4, FALSE), 0)</f>
        <v>48681</v>
      </c>
      <c r="K32" s="104">
        <f>IFERROR(VLOOKUP($D32, V一般接種!$A:$G, K$4, FALSE), 0)</f>
        <v>0</v>
      </c>
      <c r="L32" s="104">
        <f>IFERROR(VLOOKUP($D32, V一般接種!$A:$G, L$4, FALSE), 0)</f>
        <v>10408</v>
      </c>
      <c r="M32" s="104">
        <f>IFERROR(VLOOKUP($D32, V一般接種!$A:$G, M$4, FALSE), 0)</f>
        <v>0</v>
      </c>
      <c r="N32" s="104">
        <f>SUMIF(V職域接種!$C:$C, 'Conv-vaccine'!$D32, V職域接種!F:F)</f>
        <v>0</v>
      </c>
      <c r="O32" s="104">
        <f>SUMIF(V職域接種!$C:$C, 'Conv-vaccine'!$D32, V職域接種!G:G)</f>
        <v>0</v>
      </c>
      <c r="P32" s="104">
        <f>SUMIF(V重複!$C:$C, 'Conv-vaccine'!$D32, V重複!F:F)</f>
        <v>0</v>
      </c>
      <c r="Q32" s="104">
        <f>SUMIF(V重複!$C:$C, 'Conv-vaccine'!$D32, V重複!G:G)</f>
        <v>0</v>
      </c>
    </row>
    <row r="33" spans="1:17" x14ac:dyDescent="0.55000000000000004">
      <c r="A33" s="101">
        <f t="shared" si="0"/>
        <v>44324</v>
      </c>
      <c r="B33" s="50">
        <f t="shared" si="1"/>
        <v>62218</v>
      </c>
      <c r="C33" s="50">
        <f t="shared" si="2"/>
        <v>7579</v>
      </c>
      <c r="D33" s="102">
        <v>44324</v>
      </c>
      <c r="E33" s="103" t="str">
        <f>IFERROR(VLOOKUP($D33, V医療従事者等!$A:$J, $E$4, FALSE), TEXT(D33, "aaa"))</f>
        <v>土</v>
      </c>
      <c r="F33" s="103">
        <f>IFERROR(VLOOKUP($D33, V医療従事者等!$A:$J, $F$4, FALSE), 0)</f>
        <v>0</v>
      </c>
      <c r="G33" s="103">
        <f>IFERROR(VLOOKUP($D33, V医療従事者等!$A:$J, $G$4, FALSE), 0)</f>
        <v>0</v>
      </c>
      <c r="H33" s="103">
        <f>IFERROR(VLOOKUP($D33, V医療従事者等!$A:$J, $H$4, FALSE), 0)</f>
        <v>0</v>
      </c>
      <c r="I33" s="103">
        <f>IFERROR(VLOOKUP($D33, V医療従事者等!$A:$J, $I$4, FALSE), 0)</f>
        <v>0</v>
      </c>
      <c r="J33" s="104">
        <f>IFERROR(VLOOKUP($D33, V一般接種!$A:$G, J$4, FALSE), 0)</f>
        <v>62218</v>
      </c>
      <c r="K33" s="104">
        <f>IFERROR(VLOOKUP($D33, V一般接種!$A:$G, K$4, FALSE), 0)</f>
        <v>0</v>
      </c>
      <c r="L33" s="104">
        <f>IFERROR(VLOOKUP($D33, V一般接種!$A:$G, L$4, FALSE), 0)</f>
        <v>7579</v>
      </c>
      <c r="M33" s="104">
        <f>IFERROR(VLOOKUP($D33, V一般接種!$A:$G, M$4, FALSE), 0)</f>
        <v>0</v>
      </c>
      <c r="N33" s="104">
        <f>SUMIF(V職域接種!$C:$C, 'Conv-vaccine'!$D33, V職域接種!F:F)</f>
        <v>0</v>
      </c>
      <c r="O33" s="104">
        <f>SUMIF(V職域接種!$C:$C, 'Conv-vaccine'!$D33, V職域接種!G:G)</f>
        <v>0</v>
      </c>
      <c r="P33" s="104">
        <f>SUMIF(V重複!$C:$C, 'Conv-vaccine'!$D33, V重複!F:F)</f>
        <v>0</v>
      </c>
      <c r="Q33" s="104">
        <f>SUMIF(V重複!$C:$C, 'Conv-vaccine'!$D33, V重複!G:G)</f>
        <v>0</v>
      </c>
    </row>
    <row r="34" spans="1:17" x14ac:dyDescent="0.55000000000000004">
      <c r="A34" s="101">
        <f t="shared" si="0"/>
        <v>44325</v>
      </c>
      <c r="B34" s="50">
        <f t="shared" si="1"/>
        <v>74410</v>
      </c>
      <c r="C34" s="50">
        <f t="shared" si="2"/>
        <v>8245</v>
      </c>
      <c r="D34" s="102">
        <v>44325</v>
      </c>
      <c r="E34" s="103" t="str">
        <f>IFERROR(VLOOKUP($D34, V医療従事者等!$A:$J, $E$4, FALSE), TEXT(D34, "aaa"))</f>
        <v>日</v>
      </c>
      <c r="F34" s="103">
        <f>IFERROR(VLOOKUP($D34, V医療従事者等!$A:$J, $F$4, FALSE), 0)</f>
        <v>0</v>
      </c>
      <c r="G34" s="103">
        <f>IFERROR(VLOOKUP($D34, V医療従事者等!$A:$J, $G$4, FALSE), 0)</f>
        <v>0</v>
      </c>
      <c r="H34" s="103">
        <f>IFERROR(VLOOKUP($D34, V医療従事者等!$A:$J, $H$4, FALSE), 0)</f>
        <v>0</v>
      </c>
      <c r="I34" s="103">
        <f>IFERROR(VLOOKUP($D34, V医療従事者等!$A:$J, $I$4, FALSE), 0)</f>
        <v>0</v>
      </c>
      <c r="J34" s="104">
        <f>IFERROR(VLOOKUP($D34, V一般接種!$A:$G, J$4, FALSE), 0)</f>
        <v>74410</v>
      </c>
      <c r="K34" s="104">
        <f>IFERROR(VLOOKUP($D34, V一般接種!$A:$G, K$4, FALSE), 0)</f>
        <v>0</v>
      </c>
      <c r="L34" s="104">
        <f>IFERROR(VLOOKUP($D34, V一般接種!$A:$G, L$4, FALSE), 0)</f>
        <v>8245</v>
      </c>
      <c r="M34" s="104">
        <f>IFERROR(VLOOKUP($D34, V一般接種!$A:$G, M$4, FALSE), 0)</f>
        <v>0</v>
      </c>
      <c r="N34" s="104">
        <f>SUMIF(V職域接種!$C:$C, 'Conv-vaccine'!$D34, V職域接種!F:F)</f>
        <v>0</v>
      </c>
      <c r="O34" s="104">
        <f>SUMIF(V職域接種!$C:$C, 'Conv-vaccine'!$D34, V職域接種!G:G)</f>
        <v>0</v>
      </c>
      <c r="P34" s="104">
        <f>SUMIF(V重複!$C:$C, 'Conv-vaccine'!$D34, V重複!F:F)</f>
        <v>0</v>
      </c>
      <c r="Q34" s="104">
        <f>SUMIF(V重複!$C:$C, 'Conv-vaccine'!$D34, V重複!G:G)</f>
        <v>0</v>
      </c>
    </row>
    <row r="35" spans="1:17" x14ac:dyDescent="0.55000000000000004">
      <c r="A35" s="101">
        <f t="shared" si="0"/>
        <v>44326</v>
      </c>
      <c r="B35" s="50">
        <f t="shared" si="1"/>
        <v>259683</v>
      </c>
      <c r="C35" s="50">
        <f t="shared" si="2"/>
        <v>97188</v>
      </c>
      <c r="D35" s="102">
        <v>44326</v>
      </c>
      <c r="E35" s="103" t="str">
        <f>IFERROR(VLOOKUP($D35, V医療従事者等!$A:$J, $E$4, FALSE), TEXT(D35, "aaa"))</f>
        <v>(月)</v>
      </c>
      <c r="F35" s="103">
        <f>IFERROR(VLOOKUP($D35, V医療従事者等!$A:$J, $F$4, FALSE), 0)</f>
        <v>155255</v>
      </c>
      <c r="G35" s="103">
        <f>IFERROR(VLOOKUP($D35, V医療従事者等!$A:$J, $G$4, FALSE), 0)</f>
        <v>0</v>
      </c>
      <c r="H35" s="103">
        <f>IFERROR(VLOOKUP($D35, V医療従事者等!$A:$J, $H$4, FALSE), 0)</f>
        <v>68249</v>
      </c>
      <c r="I35" s="103">
        <f>IFERROR(VLOOKUP($D35, V医療従事者等!$A:$J, $I$4, FALSE), 0)</f>
        <v>0</v>
      </c>
      <c r="J35" s="104">
        <f>IFERROR(VLOOKUP($D35, V一般接種!$A:$G, J$4, FALSE), 0)</f>
        <v>104428</v>
      </c>
      <c r="K35" s="104">
        <f>IFERROR(VLOOKUP($D35, V一般接種!$A:$G, K$4, FALSE), 0)</f>
        <v>0</v>
      </c>
      <c r="L35" s="104">
        <f>IFERROR(VLOOKUP($D35, V一般接種!$A:$G, L$4, FALSE), 0)</f>
        <v>28939</v>
      </c>
      <c r="M35" s="104">
        <f>IFERROR(VLOOKUP($D35, V一般接種!$A:$G, M$4, FALSE), 0)</f>
        <v>0</v>
      </c>
      <c r="N35" s="104">
        <f>SUMIF(V職域接種!$C:$C, 'Conv-vaccine'!$D35, V職域接種!F:F)</f>
        <v>0</v>
      </c>
      <c r="O35" s="104">
        <f>SUMIF(V職域接種!$C:$C, 'Conv-vaccine'!$D35, V職域接種!G:G)</f>
        <v>0</v>
      </c>
      <c r="P35" s="104">
        <f>SUMIF(V重複!$C:$C, 'Conv-vaccine'!$D35, V重複!F:F)</f>
        <v>0</v>
      </c>
      <c r="Q35" s="104">
        <f>SUMIF(V重複!$C:$C, 'Conv-vaccine'!$D35, V重複!G:G)</f>
        <v>0</v>
      </c>
    </row>
    <row r="36" spans="1:17" x14ac:dyDescent="0.55000000000000004">
      <c r="A36" s="101">
        <f t="shared" si="0"/>
        <v>44327</v>
      </c>
      <c r="B36" s="50">
        <f t="shared" si="1"/>
        <v>219786</v>
      </c>
      <c r="C36" s="50">
        <f t="shared" si="2"/>
        <v>122844</v>
      </c>
      <c r="D36" s="102">
        <v>44327</v>
      </c>
      <c r="E36" s="103" t="str">
        <f>IFERROR(VLOOKUP($D36, V医療従事者等!$A:$J, $E$4, FALSE), TEXT(D36, "aaa"))</f>
        <v>(火)</v>
      </c>
      <c r="F36" s="103">
        <f>IFERROR(VLOOKUP($D36, V医療従事者等!$A:$J, $F$4, FALSE), 0)</f>
        <v>90287</v>
      </c>
      <c r="G36" s="103">
        <f>IFERROR(VLOOKUP($D36, V医療従事者等!$A:$J, $G$4, FALSE), 0)</f>
        <v>0</v>
      </c>
      <c r="H36" s="103">
        <f>IFERROR(VLOOKUP($D36, V医療従事者等!$A:$J, $H$4, FALSE), 0)</f>
        <v>78451</v>
      </c>
      <c r="I36" s="103">
        <f>IFERROR(VLOOKUP($D36, V医療従事者等!$A:$J, $I$4, FALSE), 0)</f>
        <v>0</v>
      </c>
      <c r="J36" s="104">
        <f>IFERROR(VLOOKUP($D36, V一般接種!$A:$G, J$4, FALSE), 0)</f>
        <v>129499</v>
      </c>
      <c r="K36" s="104">
        <f>IFERROR(VLOOKUP($D36, V一般接種!$A:$G, K$4, FALSE), 0)</f>
        <v>0</v>
      </c>
      <c r="L36" s="104">
        <f>IFERROR(VLOOKUP($D36, V一般接種!$A:$G, L$4, FALSE), 0)</f>
        <v>44393</v>
      </c>
      <c r="M36" s="104">
        <f>IFERROR(VLOOKUP($D36, V一般接種!$A:$G, M$4, FALSE), 0)</f>
        <v>0</v>
      </c>
      <c r="N36" s="104">
        <f>SUMIF(V職域接種!$C:$C, 'Conv-vaccine'!$D36, V職域接種!F:F)</f>
        <v>0</v>
      </c>
      <c r="O36" s="104">
        <f>SUMIF(V職域接種!$C:$C, 'Conv-vaccine'!$D36, V職域接種!G:G)</f>
        <v>0</v>
      </c>
      <c r="P36" s="104">
        <f>SUMIF(V重複!$C:$C, 'Conv-vaccine'!$D36, V重複!F:F)</f>
        <v>0</v>
      </c>
      <c r="Q36" s="104">
        <f>SUMIF(V重複!$C:$C, 'Conv-vaccine'!$D36, V重複!G:G)</f>
        <v>0</v>
      </c>
    </row>
    <row r="37" spans="1:17" x14ac:dyDescent="0.55000000000000004">
      <c r="A37" s="101">
        <f t="shared" si="0"/>
        <v>44328</v>
      </c>
      <c r="B37" s="50">
        <f t="shared" si="1"/>
        <v>243022</v>
      </c>
      <c r="C37" s="50">
        <f t="shared" si="2"/>
        <v>152110</v>
      </c>
      <c r="D37" s="102">
        <v>44328</v>
      </c>
      <c r="E37" s="103" t="str">
        <f>IFERROR(VLOOKUP($D37, V医療従事者等!$A:$J, $E$4, FALSE), TEXT(D37, "aaa"))</f>
        <v>(水)</v>
      </c>
      <c r="F37" s="103">
        <f>IFERROR(VLOOKUP($D37, V医療従事者等!$A:$J, $F$4, FALSE), 0)</f>
        <v>82959</v>
      </c>
      <c r="G37" s="103">
        <f>IFERROR(VLOOKUP($D37, V医療従事者等!$A:$J, $G$4, FALSE), 0)</f>
        <v>0</v>
      </c>
      <c r="H37" s="103">
        <f>IFERROR(VLOOKUP($D37, V医療従事者等!$A:$J, $H$4, FALSE), 0)</f>
        <v>98761</v>
      </c>
      <c r="I37" s="103">
        <f>IFERROR(VLOOKUP($D37, V医療従事者等!$A:$J, $I$4, FALSE), 0)</f>
        <v>0</v>
      </c>
      <c r="J37" s="104">
        <f>IFERROR(VLOOKUP($D37, V一般接種!$A:$G, J$4, FALSE), 0)</f>
        <v>160063</v>
      </c>
      <c r="K37" s="104">
        <f>IFERROR(VLOOKUP($D37, V一般接種!$A:$G, K$4, FALSE), 0)</f>
        <v>0</v>
      </c>
      <c r="L37" s="104">
        <f>IFERROR(VLOOKUP($D37, V一般接種!$A:$G, L$4, FALSE), 0)</f>
        <v>53349</v>
      </c>
      <c r="M37" s="104">
        <f>IFERROR(VLOOKUP($D37, V一般接種!$A:$G, M$4, FALSE), 0)</f>
        <v>0</v>
      </c>
      <c r="N37" s="104">
        <f>SUMIF(V職域接種!$C:$C, 'Conv-vaccine'!$D37, V職域接種!F:F)</f>
        <v>0</v>
      </c>
      <c r="O37" s="104">
        <f>SUMIF(V職域接種!$C:$C, 'Conv-vaccine'!$D37, V職域接種!G:G)</f>
        <v>0</v>
      </c>
      <c r="P37" s="104">
        <f>SUMIF(V重複!$C:$C, 'Conv-vaccine'!$D37, V重複!F:F)</f>
        <v>0</v>
      </c>
      <c r="Q37" s="104">
        <f>SUMIF(V重複!$C:$C, 'Conv-vaccine'!$D37, V重複!G:G)</f>
        <v>0</v>
      </c>
    </row>
    <row r="38" spans="1:17" x14ac:dyDescent="0.55000000000000004">
      <c r="A38" s="101">
        <f t="shared" si="0"/>
        <v>44329</v>
      </c>
      <c r="B38" s="50">
        <f t="shared" si="1"/>
        <v>249938</v>
      </c>
      <c r="C38" s="50">
        <f t="shared" si="2"/>
        <v>178703</v>
      </c>
      <c r="D38" s="102">
        <v>44329</v>
      </c>
      <c r="E38" s="103" t="str">
        <f>IFERROR(VLOOKUP($D38, V医療従事者等!$A:$J, $E$4, FALSE), TEXT(D38, "aaa"))</f>
        <v>(木)</v>
      </c>
      <c r="F38" s="103">
        <f>IFERROR(VLOOKUP($D38, V医療従事者等!$A:$J, $F$4, FALSE), 0)</f>
        <v>93429</v>
      </c>
      <c r="G38" s="103">
        <f>IFERROR(VLOOKUP($D38, V医療従事者等!$A:$J, $G$4, FALSE), 0)</f>
        <v>0</v>
      </c>
      <c r="H38" s="103">
        <f>IFERROR(VLOOKUP($D38, V医療従事者等!$A:$J, $H$4, FALSE), 0)</f>
        <v>125710</v>
      </c>
      <c r="I38" s="103">
        <f>IFERROR(VLOOKUP($D38, V医療従事者等!$A:$J, $I$4, FALSE), 0)</f>
        <v>0</v>
      </c>
      <c r="J38" s="104">
        <f>IFERROR(VLOOKUP($D38, V一般接種!$A:$G, J$4, FALSE), 0)</f>
        <v>156509</v>
      </c>
      <c r="K38" s="104">
        <f>IFERROR(VLOOKUP($D38, V一般接種!$A:$G, K$4, FALSE), 0)</f>
        <v>0</v>
      </c>
      <c r="L38" s="104">
        <f>IFERROR(VLOOKUP($D38, V一般接種!$A:$G, L$4, FALSE), 0)</f>
        <v>52993</v>
      </c>
      <c r="M38" s="104">
        <f>IFERROR(VLOOKUP($D38, V一般接種!$A:$G, M$4, FALSE), 0)</f>
        <v>0</v>
      </c>
      <c r="N38" s="104">
        <f>SUMIF(V職域接種!$C:$C, 'Conv-vaccine'!$D38, V職域接種!F:F)</f>
        <v>0</v>
      </c>
      <c r="O38" s="104">
        <f>SUMIF(V職域接種!$C:$C, 'Conv-vaccine'!$D38, V職域接種!G:G)</f>
        <v>0</v>
      </c>
      <c r="P38" s="104">
        <f>SUMIF(V重複!$C:$C, 'Conv-vaccine'!$D38, V重複!F:F)</f>
        <v>0</v>
      </c>
      <c r="Q38" s="104">
        <f>SUMIF(V重複!$C:$C, 'Conv-vaccine'!$D38, V重複!G:G)</f>
        <v>0</v>
      </c>
    </row>
    <row r="39" spans="1:17" x14ac:dyDescent="0.55000000000000004">
      <c r="A39" s="101">
        <f t="shared" si="0"/>
        <v>44330</v>
      </c>
      <c r="B39" s="50">
        <f t="shared" si="1"/>
        <v>234643</v>
      </c>
      <c r="C39" s="50">
        <f t="shared" si="2"/>
        <v>192771</v>
      </c>
      <c r="D39" s="102">
        <v>44330</v>
      </c>
      <c r="E39" s="103" t="str">
        <f>IFERROR(VLOOKUP($D39, V医療従事者等!$A:$J, $E$4, FALSE), TEXT(D39, "aaa"))</f>
        <v>(金)</v>
      </c>
      <c r="F39" s="103">
        <f>IFERROR(VLOOKUP($D39, V医療従事者等!$A:$J, $F$4, FALSE), 0)</f>
        <v>99493</v>
      </c>
      <c r="G39" s="103">
        <f>IFERROR(VLOOKUP($D39, V医療従事者等!$A:$J, $G$4, FALSE), 0)</f>
        <v>0</v>
      </c>
      <c r="H39" s="103">
        <f>IFERROR(VLOOKUP($D39, V医療従事者等!$A:$J, $H$4, FALSE), 0)</f>
        <v>143385</v>
      </c>
      <c r="I39" s="103">
        <f>IFERROR(VLOOKUP($D39, V医療従事者等!$A:$J, $I$4, FALSE), 0)</f>
        <v>0</v>
      </c>
      <c r="J39" s="104">
        <f>IFERROR(VLOOKUP($D39, V一般接種!$A:$G, J$4, FALSE), 0)</f>
        <v>135150</v>
      </c>
      <c r="K39" s="104">
        <f>IFERROR(VLOOKUP($D39, V一般接種!$A:$G, K$4, FALSE), 0)</f>
        <v>0</v>
      </c>
      <c r="L39" s="104">
        <f>IFERROR(VLOOKUP($D39, V一般接種!$A:$G, L$4, FALSE), 0)</f>
        <v>49386</v>
      </c>
      <c r="M39" s="104">
        <f>IFERROR(VLOOKUP($D39, V一般接種!$A:$G, M$4, FALSE), 0)</f>
        <v>0</v>
      </c>
      <c r="N39" s="104">
        <f>SUMIF(V職域接種!$C:$C, 'Conv-vaccine'!$D39, V職域接種!F:F)</f>
        <v>0</v>
      </c>
      <c r="O39" s="104">
        <f>SUMIF(V職域接種!$C:$C, 'Conv-vaccine'!$D39, V職域接種!G:G)</f>
        <v>0</v>
      </c>
      <c r="P39" s="104">
        <f>SUMIF(V重複!$C:$C, 'Conv-vaccine'!$D39, V重複!F:F)</f>
        <v>0</v>
      </c>
      <c r="Q39" s="104">
        <f>SUMIF(V重複!$C:$C, 'Conv-vaccine'!$D39, V重複!G:G)</f>
        <v>0</v>
      </c>
    </row>
    <row r="40" spans="1:17" x14ac:dyDescent="0.55000000000000004">
      <c r="A40" s="101">
        <f t="shared" si="0"/>
        <v>44331</v>
      </c>
      <c r="B40" s="50">
        <f t="shared" si="1"/>
        <v>137637</v>
      </c>
      <c r="C40" s="50">
        <f t="shared" si="2"/>
        <v>35954</v>
      </c>
      <c r="D40" s="102">
        <v>44331</v>
      </c>
      <c r="E40" s="103" t="str">
        <f>IFERROR(VLOOKUP($D40, V医療従事者等!$A:$J, $E$4, FALSE), TEXT(D40, "aaa"))</f>
        <v>土</v>
      </c>
      <c r="F40" s="103">
        <f>IFERROR(VLOOKUP($D40, V医療従事者等!$A:$J, $F$4, FALSE), 0)</f>
        <v>0</v>
      </c>
      <c r="G40" s="103">
        <f>IFERROR(VLOOKUP($D40, V医療従事者等!$A:$J, $G$4, FALSE), 0)</f>
        <v>0</v>
      </c>
      <c r="H40" s="103">
        <f>IFERROR(VLOOKUP($D40, V医療従事者等!$A:$J, $H$4, FALSE), 0)</f>
        <v>0</v>
      </c>
      <c r="I40" s="103">
        <f>IFERROR(VLOOKUP($D40, V医療従事者等!$A:$J, $I$4, FALSE), 0)</f>
        <v>0</v>
      </c>
      <c r="J40" s="104">
        <f>IFERROR(VLOOKUP($D40, V一般接種!$A:$G, J$4, FALSE), 0)</f>
        <v>137637</v>
      </c>
      <c r="K40" s="104">
        <f>IFERROR(VLOOKUP($D40, V一般接種!$A:$G, K$4, FALSE), 0)</f>
        <v>0</v>
      </c>
      <c r="L40" s="104">
        <f>IFERROR(VLOOKUP($D40, V一般接種!$A:$G, L$4, FALSE), 0)</f>
        <v>35954</v>
      </c>
      <c r="M40" s="104">
        <f>IFERROR(VLOOKUP($D40, V一般接種!$A:$G, M$4, FALSE), 0)</f>
        <v>0</v>
      </c>
      <c r="N40" s="104">
        <f>SUMIF(V職域接種!$C:$C, 'Conv-vaccine'!$D40, V職域接種!F:F)</f>
        <v>0</v>
      </c>
      <c r="O40" s="104">
        <f>SUMIF(V職域接種!$C:$C, 'Conv-vaccine'!$D40, V職域接種!G:G)</f>
        <v>0</v>
      </c>
      <c r="P40" s="104">
        <f>SUMIF(V重複!$C:$C, 'Conv-vaccine'!$D40, V重複!F:F)</f>
        <v>0</v>
      </c>
      <c r="Q40" s="104">
        <f>SUMIF(V重複!$C:$C, 'Conv-vaccine'!$D40, V重複!G:G)</f>
        <v>0</v>
      </c>
    </row>
    <row r="41" spans="1:17" x14ac:dyDescent="0.55000000000000004">
      <c r="A41" s="101">
        <f t="shared" si="0"/>
        <v>44332</v>
      </c>
      <c r="B41" s="50">
        <f t="shared" si="1"/>
        <v>186865</v>
      </c>
      <c r="C41" s="50">
        <f t="shared" si="2"/>
        <v>22418</v>
      </c>
      <c r="D41" s="102">
        <v>44332</v>
      </c>
      <c r="E41" s="103" t="str">
        <f>IFERROR(VLOOKUP($D41, V医療従事者等!$A:$J, $E$4, FALSE), TEXT(D41, "aaa"))</f>
        <v>日</v>
      </c>
      <c r="F41" s="103">
        <f>IFERROR(VLOOKUP($D41, V医療従事者等!$A:$J, $F$4, FALSE), 0)</f>
        <v>0</v>
      </c>
      <c r="G41" s="103">
        <f>IFERROR(VLOOKUP($D41, V医療従事者等!$A:$J, $G$4, FALSE), 0)</f>
        <v>0</v>
      </c>
      <c r="H41" s="103">
        <f>IFERROR(VLOOKUP($D41, V医療従事者等!$A:$J, $H$4, FALSE), 0)</f>
        <v>0</v>
      </c>
      <c r="I41" s="103">
        <f>IFERROR(VLOOKUP($D41, V医療従事者等!$A:$J, $I$4, FALSE), 0)</f>
        <v>0</v>
      </c>
      <c r="J41" s="104">
        <f>IFERROR(VLOOKUP($D41, V一般接種!$A:$G, J$4, FALSE), 0)</f>
        <v>186865</v>
      </c>
      <c r="K41" s="104">
        <f>IFERROR(VLOOKUP($D41, V一般接種!$A:$G, K$4, FALSE), 0)</f>
        <v>0</v>
      </c>
      <c r="L41" s="104">
        <f>IFERROR(VLOOKUP($D41, V一般接種!$A:$G, L$4, FALSE), 0)</f>
        <v>22418</v>
      </c>
      <c r="M41" s="104">
        <f>IFERROR(VLOOKUP($D41, V一般接種!$A:$G, M$4, FALSE), 0)</f>
        <v>0</v>
      </c>
      <c r="N41" s="104">
        <f>SUMIF(V職域接種!$C:$C, 'Conv-vaccine'!$D41, V職域接種!F:F)</f>
        <v>0</v>
      </c>
      <c r="O41" s="104">
        <f>SUMIF(V職域接種!$C:$C, 'Conv-vaccine'!$D41, V職域接種!G:G)</f>
        <v>0</v>
      </c>
      <c r="P41" s="104">
        <f>SUMIF(V重複!$C:$C, 'Conv-vaccine'!$D41, V重複!F:F)</f>
        <v>0</v>
      </c>
      <c r="Q41" s="104">
        <f>SUMIF(V重複!$C:$C, 'Conv-vaccine'!$D41, V重複!G:G)</f>
        <v>0</v>
      </c>
    </row>
    <row r="42" spans="1:17" x14ac:dyDescent="0.55000000000000004">
      <c r="A42" s="101">
        <f t="shared" si="0"/>
        <v>44333</v>
      </c>
      <c r="B42" s="50">
        <f t="shared" si="1"/>
        <v>342808</v>
      </c>
      <c r="C42" s="50">
        <f t="shared" si="2"/>
        <v>269781</v>
      </c>
      <c r="D42" s="102">
        <v>44333</v>
      </c>
      <c r="E42" s="103" t="str">
        <f>IFERROR(VLOOKUP($D42, V医療従事者等!$A:$J, $E$4, FALSE), TEXT(D42, "aaa"))</f>
        <v>(月)</v>
      </c>
      <c r="F42" s="103">
        <f>IFERROR(VLOOKUP($D42, V医療従事者等!$A:$J, $F$4, FALSE), 0)</f>
        <v>133843</v>
      </c>
      <c r="G42" s="103">
        <f>IFERROR(VLOOKUP($D42, V医療従事者等!$A:$J, $G$4, FALSE), 0)</f>
        <v>0</v>
      </c>
      <c r="H42" s="103">
        <f>IFERROR(VLOOKUP($D42, V医療従事者等!$A:$J, $H$4, FALSE), 0)</f>
        <v>215723</v>
      </c>
      <c r="I42" s="103">
        <f>IFERROR(VLOOKUP($D42, V医療従事者等!$A:$J, $I$4, FALSE), 0)</f>
        <v>0</v>
      </c>
      <c r="J42" s="104">
        <f>IFERROR(VLOOKUP($D42, V一般接種!$A:$G, J$4, FALSE), 0)</f>
        <v>208965</v>
      </c>
      <c r="K42" s="104">
        <f>IFERROR(VLOOKUP($D42, V一般接種!$A:$G, K$4, FALSE), 0)</f>
        <v>0</v>
      </c>
      <c r="L42" s="104">
        <f>IFERROR(VLOOKUP($D42, V一般接種!$A:$G, L$4, FALSE), 0)</f>
        <v>54058</v>
      </c>
      <c r="M42" s="104">
        <f>IFERROR(VLOOKUP($D42, V一般接種!$A:$G, M$4, FALSE), 0)</f>
        <v>0</v>
      </c>
      <c r="N42" s="104">
        <f>SUMIF(V職域接種!$C:$C, 'Conv-vaccine'!$D42, V職域接種!F:F)</f>
        <v>0</v>
      </c>
      <c r="O42" s="104">
        <f>SUMIF(V職域接種!$C:$C, 'Conv-vaccine'!$D42, V職域接種!G:G)</f>
        <v>0</v>
      </c>
      <c r="P42" s="104">
        <f>SUMIF(V重複!$C:$C, 'Conv-vaccine'!$D42, V重複!F:F)</f>
        <v>0</v>
      </c>
      <c r="Q42" s="104">
        <f>SUMIF(V重複!$C:$C, 'Conv-vaccine'!$D42, V重複!G:G)</f>
        <v>0</v>
      </c>
    </row>
    <row r="43" spans="1:17" x14ac:dyDescent="0.55000000000000004">
      <c r="A43" s="101">
        <f t="shared" si="0"/>
        <v>44334</v>
      </c>
      <c r="B43" s="50">
        <f t="shared" si="1"/>
        <v>345147</v>
      </c>
      <c r="C43" s="50">
        <f t="shared" si="2"/>
        <v>224971</v>
      </c>
      <c r="D43" s="102">
        <v>44334</v>
      </c>
      <c r="E43" s="103" t="str">
        <f>IFERROR(VLOOKUP($D43, V医療従事者等!$A:$J, $E$4, FALSE), TEXT(D43, "aaa"))</f>
        <v>(火)</v>
      </c>
      <c r="F43" s="103">
        <f>IFERROR(VLOOKUP($D43, V医療従事者等!$A:$J, $F$4, FALSE), 0)</f>
        <v>94577</v>
      </c>
      <c r="G43" s="103">
        <f>IFERROR(VLOOKUP($D43, V医療従事者等!$A:$J, $G$4, FALSE), 0)</f>
        <v>0</v>
      </c>
      <c r="H43" s="103">
        <f>IFERROR(VLOOKUP($D43, V医療従事者等!$A:$J, $H$4, FALSE), 0)</f>
        <v>155667</v>
      </c>
      <c r="I43" s="103">
        <f>IFERROR(VLOOKUP($D43, V医療従事者等!$A:$J, $I$4, FALSE), 0)</f>
        <v>0</v>
      </c>
      <c r="J43" s="104">
        <f>IFERROR(VLOOKUP($D43, V一般接種!$A:$G, J$4, FALSE), 0)</f>
        <v>250570</v>
      </c>
      <c r="K43" s="104">
        <f>IFERROR(VLOOKUP($D43, V一般接種!$A:$G, K$4, FALSE), 0)</f>
        <v>0</v>
      </c>
      <c r="L43" s="104">
        <f>IFERROR(VLOOKUP($D43, V一般接種!$A:$G, L$4, FALSE), 0)</f>
        <v>69304</v>
      </c>
      <c r="M43" s="104">
        <f>IFERROR(VLOOKUP($D43, V一般接種!$A:$G, M$4, FALSE), 0)</f>
        <v>0</v>
      </c>
      <c r="N43" s="104">
        <f>SUMIF(V職域接種!$C:$C, 'Conv-vaccine'!$D43, V職域接種!F:F)</f>
        <v>0</v>
      </c>
      <c r="O43" s="104">
        <f>SUMIF(V職域接種!$C:$C, 'Conv-vaccine'!$D43, V職域接種!G:G)</f>
        <v>0</v>
      </c>
      <c r="P43" s="104">
        <f>SUMIF(V重複!$C:$C, 'Conv-vaccine'!$D43, V重複!F:F)</f>
        <v>0</v>
      </c>
      <c r="Q43" s="104">
        <f>SUMIF(V重複!$C:$C, 'Conv-vaccine'!$D43, V重複!G:G)</f>
        <v>0</v>
      </c>
    </row>
    <row r="44" spans="1:17" x14ac:dyDescent="0.55000000000000004">
      <c r="A44" s="101">
        <f t="shared" si="0"/>
        <v>44335</v>
      </c>
      <c r="B44" s="50">
        <f t="shared" si="1"/>
        <v>393049</v>
      </c>
      <c r="C44" s="50">
        <f t="shared" si="2"/>
        <v>253344</v>
      </c>
      <c r="D44" s="102">
        <v>44335</v>
      </c>
      <c r="E44" s="103" t="str">
        <f>IFERROR(VLOOKUP($D44, V医療従事者等!$A:$J, $E$4, FALSE), TEXT(D44, "aaa"))</f>
        <v>(水)</v>
      </c>
      <c r="F44" s="103">
        <f>IFERROR(VLOOKUP($D44, V医療従事者等!$A:$J, $F$4, FALSE), 0)</f>
        <v>88163</v>
      </c>
      <c r="G44" s="103">
        <f>IFERROR(VLOOKUP($D44, V医療従事者等!$A:$J, $G$4, FALSE), 0)</f>
        <v>0</v>
      </c>
      <c r="H44" s="103">
        <f>IFERROR(VLOOKUP($D44, V医療従事者等!$A:$J, $H$4, FALSE), 0)</f>
        <v>179703</v>
      </c>
      <c r="I44" s="103">
        <f>IFERROR(VLOOKUP($D44, V医療従事者等!$A:$J, $I$4, FALSE), 0)</f>
        <v>0</v>
      </c>
      <c r="J44" s="104">
        <f>IFERROR(VLOOKUP($D44, V一般接種!$A:$G, J$4, FALSE), 0)</f>
        <v>304886</v>
      </c>
      <c r="K44" s="104">
        <f>IFERROR(VLOOKUP($D44, V一般接種!$A:$G, K$4, FALSE), 0)</f>
        <v>0</v>
      </c>
      <c r="L44" s="104">
        <f>IFERROR(VLOOKUP($D44, V一般接種!$A:$G, L$4, FALSE), 0)</f>
        <v>73641</v>
      </c>
      <c r="M44" s="104">
        <f>IFERROR(VLOOKUP($D44, V一般接種!$A:$G, M$4, FALSE), 0)</f>
        <v>0</v>
      </c>
      <c r="N44" s="104">
        <f>SUMIF(V職域接種!$C:$C, 'Conv-vaccine'!$D44, V職域接種!F:F)</f>
        <v>0</v>
      </c>
      <c r="O44" s="104">
        <f>SUMIF(V職域接種!$C:$C, 'Conv-vaccine'!$D44, V職域接種!G:G)</f>
        <v>0</v>
      </c>
      <c r="P44" s="104">
        <f>SUMIF(V重複!$C:$C, 'Conv-vaccine'!$D44, V重複!F:F)</f>
        <v>0</v>
      </c>
      <c r="Q44" s="104">
        <f>SUMIF(V重複!$C:$C, 'Conv-vaccine'!$D44, V重複!G:G)</f>
        <v>0</v>
      </c>
    </row>
    <row r="45" spans="1:17" x14ac:dyDescent="0.55000000000000004">
      <c r="A45" s="101">
        <f t="shared" si="0"/>
        <v>44336</v>
      </c>
      <c r="B45" s="50">
        <f t="shared" si="1"/>
        <v>400057</v>
      </c>
      <c r="C45" s="50">
        <f t="shared" si="2"/>
        <v>136535</v>
      </c>
      <c r="D45" s="102">
        <v>44336</v>
      </c>
      <c r="E45" s="103" t="str">
        <f>IFERROR(VLOOKUP($D45, V医療従事者等!$A:$J, $E$4, FALSE), TEXT(D45, "aaa"))</f>
        <v>(木)</v>
      </c>
      <c r="F45" s="103">
        <f>IFERROR(VLOOKUP($D45, V医療従事者等!$A:$J, $F$4, FALSE), 0)</f>
        <v>81422</v>
      </c>
      <c r="G45" s="103">
        <f>IFERROR(VLOOKUP($D45, V医療従事者等!$A:$J, $G$4, FALSE), 0)</f>
        <v>0</v>
      </c>
      <c r="H45" s="103">
        <f>IFERROR(VLOOKUP($D45, V医療従事者等!$A:$J, $H$4, FALSE), 0)</f>
        <v>109111</v>
      </c>
      <c r="I45" s="103">
        <f>IFERROR(VLOOKUP($D45, V医療従事者等!$A:$J, $I$4, FALSE), 0)</f>
        <v>0</v>
      </c>
      <c r="J45" s="104">
        <f>IFERROR(VLOOKUP($D45, V一般接種!$A:$G, J$4, FALSE), 0)</f>
        <v>318635</v>
      </c>
      <c r="K45" s="104">
        <f>IFERROR(VLOOKUP($D45, V一般接種!$A:$G, K$4, FALSE), 0)</f>
        <v>0</v>
      </c>
      <c r="L45" s="104">
        <f>IFERROR(VLOOKUP($D45, V一般接種!$A:$G, L$4, FALSE), 0)</f>
        <v>27424</v>
      </c>
      <c r="M45" s="104">
        <f>IFERROR(VLOOKUP($D45, V一般接種!$A:$G, M$4, FALSE), 0)</f>
        <v>0</v>
      </c>
      <c r="N45" s="104">
        <f>SUMIF(V職域接種!$C:$C, 'Conv-vaccine'!$D45, V職域接種!F:F)</f>
        <v>0</v>
      </c>
      <c r="O45" s="104">
        <f>SUMIF(V職域接種!$C:$C, 'Conv-vaccine'!$D45, V職域接種!G:G)</f>
        <v>0</v>
      </c>
      <c r="P45" s="104">
        <f>SUMIF(V重複!$C:$C, 'Conv-vaccine'!$D45, V重複!F:F)</f>
        <v>0</v>
      </c>
      <c r="Q45" s="104">
        <f>SUMIF(V重複!$C:$C, 'Conv-vaccine'!$D45, V重複!G:G)</f>
        <v>0</v>
      </c>
    </row>
    <row r="46" spans="1:17" x14ac:dyDescent="0.55000000000000004">
      <c r="A46" s="101">
        <f t="shared" si="0"/>
        <v>44337</v>
      </c>
      <c r="B46" s="50">
        <f t="shared" si="1"/>
        <v>376505</v>
      </c>
      <c r="C46" s="50">
        <f t="shared" si="2"/>
        <v>210191</v>
      </c>
      <c r="D46" s="102">
        <v>44337</v>
      </c>
      <c r="E46" s="103" t="str">
        <f>IFERROR(VLOOKUP($D46, V医療従事者等!$A:$J, $E$4, FALSE), TEXT(D46, "aaa"))</f>
        <v>(金)</v>
      </c>
      <c r="F46" s="103">
        <f>IFERROR(VLOOKUP($D46, V医療従事者等!$A:$J, $F$4, FALSE), 0)</f>
        <v>99918</v>
      </c>
      <c r="G46" s="103">
        <f>IFERROR(VLOOKUP($D46, V医療従事者等!$A:$J, $G$4, FALSE), 0)</f>
        <v>0</v>
      </c>
      <c r="H46" s="103">
        <f>IFERROR(VLOOKUP($D46, V医療従事者等!$A:$J, $H$4, FALSE), 0)</f>
        <v>149103</v>
      </c>
      <c r="I46" s="103">
        <f>IFERROR(VLOOKUP($D46, V医療従事者等!$A:$J, $I$4, FALSE), 0)</f>
        <v>0</v>
      </c>
      <c r="J46" s="104">
        <f>IFERROR(VLOOKUP($D46, V一般接種!$A:$G, J$4, FALSE), 0)</f>
        <v>276587</v>
      </c>
      <c r="K46" s="104">
        <f>IFERROR(VLOOKUP($D46, V一般接種!$A:$G, K$4, FALSE), 0)</f>
        <v>0</v>
      </c>
      <c r="L46" s="104">
        <f>IFERROR(VLOOKUP($D46, V一般接種!$A:$G, L$4, FALSE), 0)</f>
        <v>61088</v>
      </c>
      <c r="M46" s="104">
        <f>IFERROR(VLOOKUP($D46, V一般接種!$A:$G, M$4, FALSE), 0)</f>
        <v>0</v>
      </c>
      <c r="N46" s="104">
        <f>SUMIF(V職域接種!$C:$C, 'Conv-vaccine'!$D46, V職域接種!F:F)</f>
        <v>0</v>
      </c>
      <c r="O46" s="104">
        <f>SUMIF(V職域接種!$C:$C, 'Conv-vaccine'!$D46, V職域接種!G:G)</f>
        <v>0</v>
      </c>
      <c r="P46" s="104">
        <f>SUMIF(V重複!$C:$C, 'Conv-vaccine'!$D46, V重複!F:F)</f>
        <v>0</v>
      </c>
      <c r="Q46" s="104">
        <f>SUMIF(V重複!$C:$C, 'Conv-vaccine'!$D46, V重複!G:G)</f>
        <v>0</v>
      </c>
    </row>
    <row r="47" spans="1:17" x14ac:dyDescent="0.55000000000000004">
      <c r="A47" s="101">
        <f t="shared" si="0"/>
        <v>44338</v>
      </c>
      <c r="B47" s="50">
        <f t="shared" si="1"/>
        <v>282759</v>
      </c>
      <c r="C47" s="50">
        <f t="shared" si="2"/>
        <v>46036</v>
      </c>
      <c r="D47" s="102">
        <v>44338</v>
      </c>
      <c r="E47" s="103" t="str">
        <f>IFERROR(VLOOKUP($D47, V医療従事者等!$A:$J, $E$4, FALSE), TEXT(D47, "aaa"))</f>
        <v>土</v>
      </c>
      <c r="F47" s="103">
        <f>IFERROR(VLOOKUP($D47, V医療従事者等!$A:$J, $F$4, FALSE), 0)</f>
        <v>0</v>
      </c>
      <c r="G47" s="103">
        <f>IFERROR(VLOOKUP($D47, V医療従事者等!$A:$J, $G$4, FALSE), 0)</f>
        <v>0</v>
      </c>
      <c r="H47" s="103">
        <f>IFERROR(VLOOKUP($D47, V医療従事者等!$A:$J, $H$4, FALSE), 0)</f>
        <v>0</v>
      </c>
      <c r="I47" s="103">
        <f>IFERROR(VLOOKUP($D47, V医療従事者等!$A:$J, $I$4, FALSE), 0)</f>
        <v>0</v>
      </c>
      <c r="J47" s="104">
        <f>IFERROR(VLOOKUP($D47, V一般接種!$A:$G, J$4, FALSE), 0)</f>
        <v>282759</v>
      </c>
      <c r="K47" s="104">
        <f>IFERROR(VLOOKUP($D47, V一般接種!$A:$G, K$4, FALSE), 0)</f>
        <v>0</v>
      </c>
      <c r="L47" s="104">
        <f>IFERROR(VLOOKUP($D47, V一般接種!$A:$G, L$4, FALSE), 0)</f>
        <v>46036</v>
      </c>
      <c r="M47" s="104">
        <f>IFERROR(VLOOKUP($D47, V一般接種!$A:$G, M$4, FALSE), 0)</f>
        <v>0</v>
      </c>
      <c r="N47" s="104">
        <f>SUMIF(V職域接種!$C:$C, 'Conv-vaccine'!$D47, V職域接種!F:F)</f>
        <v>0</v>
      </c>
      <c r="O47" s="104">
        <f>SUMIF(V職域接種!$C:$C, 'Conv-vaccine'!$D47, V職域接種!G:G)</f>
        <v>0</v>
      </c>
      <c r="P47" s="104">
        <f>SUMIF(V重複!$C:$C, 'Conv-vaccine'!$D47, V重複!F:F)</f>
        <v>0</v>
      </c>
      <c r="Q47" s="104">
        <f>SUMIF(V重複!$C:$C, 'Conv-vaccine'!$D47, V重複!G:G)</f>
        <v>0</v>
      </c>
    </row>
    <row r="48" spans="1:17" x14ac:dyDescent="0.55000000000000004">
      <c r="A48" s="101">
        <f t="shared" si="0"/>
        <v>44339</v>
      </c>
      <c r="B48" s="50">
        <f t="shared" si="1"/>
        <v>324845</v>
      </c>
      <c r="C48" s="50">
        <f t="shared" si="2"/>
        <v>25282</v>
      </c>
      <c r="D48" s="102">
        <v>44339</v>
      </c>
      <c r="E48" s="103" t="str">
        <f>IFERROR(VLOOKUP($D48, V医療従事者等!$A:$J, $E$4, FALSE), TEXT(D48, "aaa"))</f>
        <v>日</v>
      </c>
      <c r="F48" s="103">
        <f>IFERROR(VLOOKUP($D48, V医療従事者等!$A:$J, $F$4, FALSE), 0)</f>
        <v>0</v>
      </c>
      <c r="G48" s="103">
        <f>IFERROR(VLOOKUP($D48, V医療従事者等!$A:$J, $G$4, FALSE), 0)</f>
        <v>0</v>
      </c>
      <c r="H48" s="103">
        <f>IFERROR(VLOOKUP($D48, V医療従事者等!$A:$J, $H$4, FALSE), 0)</f>
        <v>0</v>
      </c>
      <c r="I48" s="103">
        <f>IFERROR(VLOOKUP($D48, V医療従事者等!$A:$J, $I$4, FALSE), 0)</f>
        <v>0</v>
      </c>
      <c r="J48" s="104">
        <f>IFERROR(VLOOKUP($D48, V一般接種!$A:$G, J$4, FALSE), 0)</f>
        <v>324845</v>
      </c>
      <c r="K48" s="104">
        <f>IFERROR(VLOOKUP($D48, V一般接種!$A:$G, K$4, FALSE), 0)</f>
        <v>0</v>
      </c>
      <c r="L48" s="104">
        <f>IFERROR(VLOOKUP($D48, V一般接種!$A:$G, L$4, FALSE), 0)</f>
        <v>25282</v>
      </c>
      <c r="M48" s="104">
        <f>IFERROR(VLOOKUP($D48, V一般接種!$A:$G, M$4, FALSE), 0)</f>
        <v>0</v>
      </c>
      <c r="N48" s="104">
        <f>SUMIF(V職域接種!$C:$C, 'Conv-vaccine'!$D48, V職域接種!F:F)</f>
        <v>0</v>
      </c>
      <c r="O48" s="104">
        <f>SUMIF(V職域接種!$C:$C, 'Conv-vaccine'!$D48, V職域接種!G:G)</f>
        <v>0</v>
      </c>
      <c r="P48" s="104">
        <f>SUMIF(V重複!$C:$C, 'Conv-vaccine'!$D48, V重複!F:F)</f>
        <v>0</v>
      </c>
      <c r="Q48" s="104">
        <f>SUMIF(V重複!$C:$C, 'Conv-vaccine'!$D48, V重複!G:G)</f>
        <v>0</v>
      </c>
    </row>
    <row r="49" spans="1:17" x14ac:dyDescent="0.55000000000000004">
      <c r="A49" s="101">
        <f t="shared" si="0"/>
        <v>44340</v>
      </c>
      <c r="B49" s="50">
        <f t="shared" si="1"/>
        <v>580385</v>
      </c>
      <c r="C49" s="50">
        <f t="shared" si="2"/>
        <v>204230</v>
      </c>
      <c r="D49" s="102">
        <v>44340</v>
      </c>
      <c r="E49" s="103" t="str">
        <f>IFERROR(VLOOKUP($D49, V医療従事者等!$A:$J, $E$4, FALSE), TEXT(D49, "aaa"))</f>
        <v>(月)</v>
      </c>
      <c r="F49" s="103">
        <f>IFERROR(VLOOKUP($D49, V医療従事者等!$A:$J, $F$4, FALSE), 0)</f>
        <v>136491</v>
      </c>
      <c r="G49" s="103">
        <f>IFERROR(VLOOKUP($D49, V医療従事者等!$A:$J, $G$4, FALSE), 0)</f>
        <v>269</v>
      </c>
      <c r="H49" s="103">
        <f>IFERROR(VLOOKUP($D49, V医療従事者等!$A:$J, $H$4, FALSE), 0)</f>
        <v>193829</v>
      </c>
      <c r="I49" s="103">
        <f>IFERROR(VLOOKUP($D49, V医療従事者等!$A:$J, $I$4, FALSE), 0)</f>
        <v>0</v>
      </c>
      <c r="J49" s="104">
        <f>IFERROR(VLOOKUP($D49, V一般接種!$A:$G, J$4, FALSE), 0)</f>
        <v>433798</v>
      </c>
      <c r="K49" s="104">
        <f>IFERROR(VLOOKUP($D49, V一般接種!$A:$G, K$4, FALSE), 0)</f>
        <v>9827</v>
      </c>
      <c r="L49" s="104">
        <f>IFERROR(VLOOKUP($D49, V一般接種!$A:$G, L$4, FALSE), 0)</f>
        <v>10401</v>
      </c>
      <c r="M49" s="104">
        <f>IFERROR(VLOOKUP($D49, V一般接種!$A:$G, M$4, FALSE), 0)</f>
        <v>0</v>
      </c>
      <c r="N49" s="104">
        <f>SUMIF(V職域接種!$C:$C, 'Conv-vaccine'!$D49, V職域接種!F:F)</f>
        <v>0</v>
      </c>
      <c r="O49" s="104">
        <f>SUMIF(V職域接種!$C:$C, 'Conv-vaccine'!$D49, V職域接種!G:G)</f>
        <v>0</v>
      </c>
      <c r="P49" s="104">
        <f>SUMIF(V重複!$C:$C, 'Conv-vaccine'!$D49, V重複!F:F)</f>
        <v>0</v>
      </c>
      <c r="Q49" s="104">
        <f>SUMIF(V重複!$C:$C, 'Conv-vaccine'!$D49, V重複!G:G)</f>
        <v>0</v>
      </c>
    </row>
    <row r="50" spans="1:17" x14ac:dyDescent="0.55000000000000004">
      <c r="A50" s="101">
        <f t="shared" si="0"/>
        <v>44341</v>
      </c>
      <c r="B50" s="50">
        <f t="shared" si="1"/>
        <v>600208</v>
      </c>
      <c r="C50" s="50">
        <f t="shared" si="2"/>
        <v>63162</v>
      </c>
      <c r="D50" s="102">
        <v>44341</v>
      </c>
      <c r="E50" s="103" t="str">
        <f>IFERROR(VLOOKUP($D50, V医療従事者等!$A:$J, $E$4, FALSE), TEXT(D50, "aaa"))</f>
        <v>(火)</v>
      </c>
      <c r="F50" s="103">
        <f>IFERROR(VLOOKUP($D50, V医療従事者等!$A:$J, $F$4, FALSE), 0)</f>
        <v>87114</v>
      </c>
      <c r="G50" s="103">
        <f>IFERROR(VLOOKUP($D50, V医療従事者等!$A:$J, $G$4, FALSE), 0)</f>
        <v>476</v>
      </c>
      <c r="H50" s="103">
        <f>IFERROR(VLOOKUP($D50, V医療従事者等!$A:$J, $H$4, FALSE), 0)</f>
        <v>52062</v>
      </c>
      <c r="I50" s="103">
        <f>IFERROR(VLOOKUP($D50, V医療従事者等!$A:$J, $I$4, FALSE), 0)</f>
        <v>0</v>
      </c>
      <c r="J50" s="104">
        <f>IFERROR(VLOOKUP($D50, V一般接種!$A:$G, J$4, FALSE), 0)</f>
        <v>502837</v>
      </c>
      <c r="K50" s="104">
        <f>IFERROR(VLOOKUP($D50, V一般接種!$A:$G, K$4, FALSE), 0)</f>
        <v>9781</v>
      </c>
      <c r="L50" s="104">
        <f>IFERROR(VLOOKUP($D50, V一般接種!$A:$G, L$4, FALSE), 0)</f>
        <v>11100</v>
      </c>
      <c r="M50" s="104">
        <f>IFERROR(VLOOKUP($D50, V一般接種!$A:$G, M$4, FALSE), 0)</f>
        <v>0</v>
      </c>
      <c r="N50" s="104">
        <f>SUMIF(V職域接種!$C:$C, 'Conv-vaccine'!$D50, V職域接種!F:F)</f>
        <v>0</v>
      </c>
      <c r="O50" s="104">
        <f>SUMIF(V職域接種!$C:$C, 'Conv-vaccine'!$D50, V職域接種!G:G)</f>
        <v>0</v>
      </c>
      <c r="P50" s="104">
        <f>SUMIF(V重複!$C:$C, 'Conv-vaccine'!$D50, V重複!F:F)</f>
        <v>0</v>
      </c>
      <c r="Q50" s="104">
        <f>SUMIF(V重複!$C:$C, 'Conv-vaccine'!$D50, V重複!G:G)</f>
        <v>0</v>
      </c>
    </row>
    <row r="51" spans="1:17" x14ac:dyDescent="0.55000000000000004">
      <c r="A51" s="101">
        <f t="shared" si="0"/>
        <v>44342</v>
      </c>
      <c r="B51" s="50">
        <f t="shared" si="1"/>
        <v>662749</v>
      </c>
      <c r="C51" s="50">
        <f t="shared" si="2"/>
        <v>61687</v>
      </c>
      <c r="D51" s="102">
        <v>44342</v>
      </c>
      <c r="E51" s="103" t="str">
        <f>IFERROR(VLOOKUP($D51, V医療従事者等!$A:$J, $E$4, FALSE), TEXT(D51, "aaa"))</f>
        <v>(水)</v>
      </c>
      <c r="F51" s="103">
        <f>IFERROR(VLOOKUP($D51, V医療従事者等!$A:$J, $F$4, FALSE), 0)</f>
        <v>93243</v>
      </c>
      <c r="G51" s="103">
        <f>IFERROR(VLOOKUP($D51, V医療従事者等!$A:$J, $G$4, FALSE), 0)</f>
        <v>172</v>
      </c>
      <c r="H51" s="103">
        <f>IFERROR(VLOOKUP($D51, V医療従事者等!$A:$J, $H$4, FALSE), 0)</f>
        <v>49174</v>
      </c>
      <c r="I51" s="103">
        <f>IFERROR(VLOOKUP($D51, V医療従事者等!$A:$J, $I$4, FALSE), 0)</f>
        <v>0</v>
      </c>
      <c r="J51" s="104">
        <f>IFERROR(VLOOKUP($D51, V一般接種!$A:$G, J$4, FALSE), 0)</f>
        <v>557861</v>
      </c>
      <c r="K51" s="104">
        <f>IFERROR(VLOOKUP($D51, V一般接種!$A:$G, K$4, FALSE), 0)</f>
        <v>11473</v>
      </c>
      <c r="L51" s="104">
        <f>IFERROR(VLOOKUP($D51, V一般接種!$A:$G, L$4, FALSE), 0)</f>
        <v>12513</v>
      </c>
      <c r="M51" s="104">
        <f>IFERROR(VLOOKUP($D51, V一般接種!$A:$G, M$4, FALSE), 0)</f>
        <v>0</v>
      </c>
      <c r="N51" s="104">
        <f>SUMIF(V職域接種!$C:$C, 'Conv-vaccine'!$D51, V職域接種!F:F)</f>
        <v>0</v>
      </c>
      <c r="O51" s="104">
        <f>SUMIF(V職域接種!$C:$C, 'Conv-vaccine'!$D51, V職域接種!G:G)</f>
        <v>0</v>
      </c>
      <c r="P51" s="104">
        <f>SUMIF(V重複!$C:$C, 'Conv-vaccine'!$D51, V重複!F:F)</f>
        <v>0</v>
      </c>
      <c r="Q51" s="104">
        <f>SUMIF(V重複!$C:$C, 'Conv-vaccine'!$D51, V重複!G:G)</f>
        <v>0</v>
      </c>
    </row>
    <row r="52" spans="1:17" x14ac:dyDescent="0.55000000000000004">
      <c r="A52" s="101">
        <f t="shared" si="0"/>
        <v>44343</v>
      </c>
      <c r="B52" s="50">
        <f t="shared" si="1"/>
        <v>633031</v>
      </c>
      <c r="C52" s="50">
        <f t="shared" si="2"/>
        <v>105746</v>
      </c>
      <c r="D52" s="102">
        <v>44343</v>
      </c>
      <c r="E52" s="103" t="str">
        <f>IFERROR(VLOOKUP($D52, V医療従事者等!$A:$J, $E$4, FALSE), TEXT(D52, "aaa"))</f>
        <v>(木)</v>
      </c>
      <c r="F52" s="103">
        <f>IFERROR(VLOOKUP($D52, V医療従事者等!$A:$J, $F$4, FALSE), 0)</f>
        <v>84217</v>
      </c>
      <c r="G52" s="103">
        <f>IFERROR(VLOOKUP($D52, V医療従事者等!$A:$J, $G$4, FALSE), 0)</f>
        <v>40</v>
      </c>
      <c r="H52" s="103">
        <f>IFERROR(VLOOKUP($D52, V医療従事者等!$A:$J, $H$4, FALSE), 0)</f>
        <v>60892</v>
      </c>
      <c r="I52" s="103">
        <f>IFERROR(VLOOKUP($D52, V医療従事者等!$A:$J, $I$4, FALSE), 0)</f>
        <v>0</v>
      </c>
      <c r="J52" s="104">
        <f>IFERROR(VLOOKUP($D52, V一般接種!$A:$G, J$4, FALSE), 0)</f>
        <v>536385</v>
      </c>
      <c r="K52" s="104">
        <f>IFERROR(VLOOKUP($D52, V一般接種!$A:$G, K$4, FALSE), 0)</f>
        <v>12389</v>
      </c>
      <c r="L52" s="104">
        <f>IFERROR(VLOOKUP($D52, V一般接種!$A:$G, L$4, FALSE), 0)</f>
        <v>44854</v>
      </c>
      <c r="M52" s="104">
        <f>IFERROR(VLOOKUP($D52, V一般接種!$A:$G, M$4, FALSE), 0)</f>
        <v>0</v>
      </c>
      <c r="N52" s="104">
        <f>SUMIF(V職域接種!$C:$C, 'Conv-vaccine'!$D52, V職域接種!F:F)</f>
        <v>0</v>
      </c>
      <c r="O52" s="104">
        <f>SUMIF(V職域接種!$C:$C, 'Conv-vaccine'!$D52, V職域接種!G:G)</f>
        <v>0</v>
      </c>
      <c r="P52" s="104">
        <f>SUMIF(V重複!$C:$C, 'Conv-vaccine'!$D52, V重複!F:F)</f>
        <v>0</v>
      </c>
      <c r="Q52" s="104">
        <f>SUMIF(V重複!$C:$C, 'Conv-vaccine'!$D52, V重複!G:G)</f>
        <v>0</v>
      </c>
    </row>
    <row r="53" spans="1:17" x14ac:dyDescent="0.55000000000000004">
      <c r="A53" s="101">
        <f t="shared" si="0"/>
        <v>44344</v>
      </c>
      <c r="B53" s="50">
        <f t="shared" si="1"/>
        <v>612128</v>
      </c>
      <c r="C53" s="50">
        <f t="shared" si="2"/>
        <v>122169</v>
      </c>
      <c r="D53" s="102">
        <v>44344</v>
      </c>
      <c r="E53" s="103" t="str">
        <f>IFERROR(VLOOKUP($D53, V医療従事者等!$A:$J, $E$4, FALSE), TEXT(D53, "aaa"))</f>
        <v>(金)</v>
      </c>
      <c r="F53" s="103">
        <f>IFERROR(VLOOKUP($D53, V医療従事者等!$A:$J, $F$4, FALSE), 0)</f>
        <v>87584</v>
      </c>
      <c r="G53" s="103">
        <f>IFERROR(VLOOKUP($D53, V医療従事者等!$A:$J, $G$4, FALSE), 0)</f>
        <v>157</v>
      </c>
      <c r="H53" s="103">
        <f>IFERROR(VLOOKUP($D53, V医療従事者等!$A:$J, $H$4, FALSE), 0)</f>
        <v>76775</v>
      </c>
      <c r="I53" s="103">
        <f>IFERROR(VLOOKUP($D53, V医療従事者等!$A:$J, $I$4, FALSE), 0)</f>
        <v>0</v>
      </c>
      <c r="J53" s="104">
        <f>IFERROR(VLOOKUP($D53, V一般接種!$A:$G, J$4, FALSE), 0)</f>
        <v>510083</v>
      </c>
      <c r="K53" s="104">
        <f>IFERROR(VLOOKUP($D53, V一般接種!$A:$G, K$4, FALSE), 0)</f>
        <v>14304</v>
      </c>
      <c r="L53" s="104">
        <f>IFERROR(VLOOKUP($D53, V一般接種!$A:$G, L$4, FALSE), 0)</f>
        <v>45394</v>
      </c>
      <c r="M53" s="104">
        <f>IFERROR(VLOOKUP($D53, V一般接種!$A:$G, M$4, FALSE), 0)</f>
        <v>0</v>
      </c>
      <c r="N53" s="104">
        <f>SUMIF(V職域接種!$C:$C, 'Conv-vaccine'!$D53, V職域接種!F:F)</f>
        <v>0</v>
      </c>
      <c r="O53" s="104">
        <f>SUMIF(V職域接種!$C:$C, 'Conv-vaccine'!$D53, V職域接種!G:G)</f>
        <v>0</v>
      </c>
      <c r="P53" s="104">
        <f>SUMIF(V重複!$C:$C, 'Conv-vaccine'!$D53, V重複!F:F)</f>
        <v>0</v>
      </c>
      <c r="Q53" s="104">
        <f>SUMIF(V重複!$C:$C, 'Conv-vaccine'!$D53, V重複!G:G)</f>
        <v>0</v>
      </c>
    </row>
    <row r="54" spans="1:17" x14ac:dyDescent="0.55000000000000004">
      <c r="A54" s="101">
        <f t="shared" si="0"/>
        <v>44345</v>
      </c>
      <c r="B54" s="50">
        <f t="shared" si="1"/>
        <v>470846</v>
      </c>
      <c r="C54" s="50">
        <f t="shared" si="2"/>
        <v>59299</v>
      </c>
      <c r="D54" s="102">
        <v>44345</v>
      </c>
      <c r="E54" s="103" t="str">
        <f>IFERROR(VLOOKUP($D54, V医療従事者等!$A:$J, $E$4, FALSE), TEXT(D54, "aaa"))</f>
        <v>土</v>
      </c>
      <c r="F54" s="103">
        <f>IFERROR(VLOOKUP($D54, V医療従事者等!$A:$J, $F$4, FALSE), 0)</f>
        <v>0</v>
      </c>
      <c r="G54" s="103">
        <f>IFERROR(VLOOKUP($D54, V医療従事者等!$A:$J, $G$4, FALSE), 0)</f>
        <v>0</v>
      </c>
      <c r="H54" s="103">
        <f>IFERROR(VLOOKUP($D54, V医療従事者等!$A:$J, $H$4, FALSE), 0)</f>
        <v>0</v>
      </c>
      <c r="I54" s="103">
        <f>IFERROR(VLOOKUP($D54, V医療従事者等!$A:$J, $I$4, FALSE), 0)</f>
        <v>0</v>
      </c>
      <c r="J54" s="104">
        <f>IFERROR(VLOOKUP($D54, V一般接種!$A:$G, J$4, FALSE), 0)</f>
        <v>455338</v>
      </c>
      <c r="K54" s="104">
        <f>IFERROR(VLOOKUP($D54, V一般接種!$A:$G, K$4, FALSE), 0)</f>
        <v>15508</v>
      </c>
      <c r="L54" s="104">
        <f>IFERROR(VLOOKUP($D54, V一般接種!$A:$G, L$4, FALSE), 0)</f>
        <v>59299</v>
      </c>
      <c r="M54" s="104">
        <f>IFERROR(VLOOKUP($D54, V一般接種!$A:$G, M$4, FALSE), 0)</f>
        <v>0</v>
      </c>
      <c r="N54" s="104">
        <f>SUMIF(V職域接種!$C:$C, 'Conv-vaccine'!$D54, V職域接種!F:F)</f>
        <v>0</v>
      </c>
      <c r="O54" s="104">
        <f>SUMIF(V職域接種!$C:$C, 'Conv-vaccine'!$D54, V職域接種!G:G)</f>
        <v>0</v>
      </c>
      <c r="P54" s="104">
        <f>SUMIF(V重複!$C:$C, 'Conv-vaccine'!$D54, V重複!F:F)</f>
        <v>0</v>
      </c>
      <c r="Q54" s="104">
        <f>SUMIF(V重複!$C:$C, 'Conv-vaccine'!$D54, V重複!G:G)</f>
        <v>0</v>
      </c>
    </row>
    <row r="55" spans="1:17" x14ac:dyDescent="0.55000000000000004">
      <c r="A55" s="101">
        <f t="shared" si="0"/>
        <v>44346</v>
      </c>
      <c r="B55" s="50">
        <f t="shared" si="1"/>
        <v>460282</v>
      </c>
      <c r="C55" s="50">
        <f t="shared" si="2"/>
        <v>65341</v>
      </c>
      <c r="D55" s="102">
        <v>44346</v>
      </c>
      <c r="E55" s="103" t="str">
        <f>IFERROR(VLOOKUP($D55, V医療従事者等!$A:$J, $E$4, FALSE), TEXT(D55, "aaa"))</f>
        <v>日</v>
      </c>
      <c r="F55" s="103">
        <f>IFERROR(VLOOKUP($D55, V医療従事者等!$A:$J, $F$4, FALSE), 0)</f>
        <v>0</v>
      </c>
      <c r="G55" s="103">
        <f>IFERROR(VLOOKUP($D55, V医療従事者等!$A:$J, $G$4, FALSE), 0)</f>
        <v>0</v>
      </c>
      <c r="H55" s="103">
        <f>IFERROR(VLOOKUP($D55, V医療従事者等!$A:$J, $H$4, FALSE), 0)</f>
        <v>0</v>
      </c>
      <c r="I55" s="103">
        <f>IFERROR(VLOOKUP($D55, V医療従事者等!$A:$J, $I$4, FALSE), 0)</f>
        <v>0</v>
      </c>
      <c r="J55" s="104">
        <f>IFERROR(VLOOKUP($D55, V一般接種!$A:$G, J$4, FALSE), 0)</f>
        <v>444397</v>
      </c>
      <c r="K55" s="104">
        <f>IFERROR(VLOOKUP($D55, V一般接種!$A:$G, K$4, FALSE), 0)</f>
        <v>15885</v>
      </c>
      <c r="L55" s="104">
        <f>IFERROR(VLOOKUP($D55, V一般接種!$A:$G, L$4, FALSE), 0)</f>
        <v>65341</v>
      </c>
      <c r="M55" s="104">
        <f>IFERROR(VLOOKUP($D55, V一般接種!$A:$G, M$4, FALSE), 0)</f>
        <v>0</v>
      </c>
      <c r="N55" s="104">
        <f>SUMIF(V職域接種!$C:$C, 'Conv-vaccine'!$D55, V職域接種!F:F)</f>
        <v>0</v>
      </c>
      <c r="O55" s="104">
        <f>SUMIF(V職域接種!$C:$C, 'Conv-vaccine'!$D55, V職域接種!G:G)</f>
        <v>0</v>
      </c>
      <c r="P55" s="104">
        <f>SUMIF(V重複!$C:$C, 'Conv-vaccine'!$D55, V重複!F:F)</f>
        <v>0</v>
      </c>
      <c r="Q55" s="104">
        <f>SUMIF(V重複!$C:$C, 'Conv-vaccine'!$D55, V重複!G:G)</f>
        <v>0</v>
      </c>
    </row>
    <row r="56" spans="1:17" x14ac:dyDescent="0.55000000000000004">
      <c r="A56" s="101">
        <f t="shared" si="0"/>
        <v>44347</v>
      </c>
      <c r="B56" s="50">
        <f t="shared" si="1"/>
        <v>661881</v>
      </c>
      <c r="C56" s="50">
        <f t="shared" si="2"/>
        <v>235225</v>
      </c>
      <c r="D56" s="102">
        <v>44347</v>
      </c>
      <c r="E56" s="103" t="str">
        <f>IFERROR(VLOOKUP($D56, V医療従事者等!$A:$J, $E$4, FALSE), TEXT(D56, "aaa"))</f>
        <v>(月)</v>
      </c>
      <c r="F56" s="103">
        <f>IFERROR(VLOOKUP($D56, V医療従事者等!$A:$J, $F$4, FALSE), 0)</f>
        <v>131423</v>
      </c>
      <c r="G56" s="103">
        <f>IFERROR(VLOOKUP($D56, V医療従事者等!$A:$J, $G$4, FALSE), 0)</f>
        <v>582</v>
      </c>
      <c r="H56" s="103">
        <f>IFERROR(VLOOKUP($D56, V医療従事者等!$A:$J, $H$4, FALSE), 0)</f>
        <v>141250</v>
      </c>
      <c r="I56" s="103">
        <f>IFERROR(VLOOKUP($D56, V医療従事者等!$A:$J, $I$4, FALSE), 0)</f>
        <v>0</v>
      </c>
      <c r="J56" s="104">
        <f>IFERROR(VLOOKUP($D56, V一般接種!$A:$G, J$4, FALSE), 0)</f>
        <v>511538</v>
      </c>
      <c r="K56" s="104">
        <f>IFERROR(VLOOKUP($D56, V一般接種!$A:$G, K$4, FALSE), 0)</f>
        <v>18338</v>
      </c>
      <c r="L56" s="104">
        <f>IFERROR(VLOOKUP($D56, V一般接種!$A:$G, L$4, FALSE), 0)</f>
        <v>93975</v>
      </c>
      <c r="M56" s="104">
        <f>IFERROR(VLOOKUP($D56, V一般接種!$A:$G, M$4, FALSE), 0)</f>
        <v>0</v>
      </c>
      <c r="N56" s="104">
        <f>SUMIF(V職域接種!$C:$C, 'Conv-vaccine'!$D56, V職域接種!F:F)</f>
        <v>0</v>
      </c>
      <c r="O56" s="104">
        <f>SUMIF(V職域接種!$C:$C, 'Conv-vaccine'!$D56, V職域接種!G:G)</f>
        <v>0</v>
      </c>
      <c r="P56" s="104">
        <f>SUMIF(V重複!$C:$C, 'Conv-vaccine'!$D56, V重複!F:F)</f>
        <v>0</v>
      </c>
      <c r="Q56" s="104">
        <f>SUMIF(V重複!$C:$C, 'Conv-vaccine'!$D56, V重複!G:G)</f>
        <v>0</v>
      </c>
    </row>
    <row r="57" spans="1:17" x14ac:dyDescent="0.55000000000000004">
      <c r="A57" s="101">
        <f t="shared" si="0"/>
        <v>44348</v>
      </c>
      <c r="B57" s="50">
        <f t="shared" si="1"/>
        <v>703918</v>
      </c>
      <c r="C57" s="50">
        <f t="shared" si="2"/>
        <v>203074</v>
      </c>
      <c r="D57" s="102">
        <v>44348</v>
      </c>
      <c r="E57" s="103" t="str">
        <f>IFERROR(VLOOKUP($D57, V医療従事者等!$A:$J, $E$4, FALSE), TEXT(D57, "aaa"))</f>
        <v>(火)</v>
      </c>
      <c r="F57" s="103">
        <f>IFERROR(VLOOKUP($D57, V医療従事者等!$A:$J, $F$4, FALSE), 0)</f>
        <v>66264</v>
      </c>
      <c r="G57" s="103">
        <f>IFERROR(VLOOKUP($D57, V医療従事者等!$A:$J, $G$4, FALSE), 0)</f>
        <v>123</v>
      </c>
      <c r="H57" s="103">
        <f>IFERROR(VLOOKUP($D57, V医療従事者等!$A:$J, $H$4, FALSE), 0)</f>
        <v>92670</v>
      </c>
      <c r="I57" s="103">
        <f>IFERROR(VLOOKUP($D57, V医療従事者等!$A:$J, $I$4, FALSE), 0)</f>
        <v>0</v>
      </c>
      <c r="J57" s="104">
        <f>IFERROR(VLOOKUP($D57, V一般接種!$A:$G, J$4, FALSE), 0)</f>
        <v>618358</v>
      </c>
      <c r="K57" s="104">
        <f>IFERROR(VLOOKUP($D57, V一般接種!$A:$G, K$4, FALSE), 0)</f>
        <v>19173</v>
      </c>
      <c r="L57" s="104">
        <f>IFERROR(VLOOKUP($D57, V一般接種!$A:$G, L$4, FALSE), 0)</f>
        <v>110404</v>
      </c>
      <c r="M57" s="104">
        <f>IFERROR(VLOOKUP($D57, V一般接種!$A:$G, M$4, FALSE), 0)</f>
        <v>0</v>
      </c>
      <c r="N57" s="104">
        <f>SUMIF(V職域接種!$C:$C, 'Conv-vaccine'!$D57, V職域接種!F:F)</f>
        <v>0</v>
      </c>
      <c r="O57" s="104">
        <f>SUMIF(V職域接種!$C:$C, 'Conv-vaccine'!$D57, V職域接種!G:G)</f>
        <v>0</v>
      </c>
      <c r="P57" s="104">
        <f>SUMIF(V重複!$C:$C, 'Conv-vaccine'!$D57, V重複!F:F)</f>
        <v>0</v>
      </c>
      <c r="Q57" s="104">
        <f>SUMIF(V重複!$C:$C, 'Conv-vaccine'!$D57, V重複!G:G)</f>
        <v>0</v>
      </c>
    </row>
    <row r="58" spans="1:17" x14ac:dyDescent="0.55000000000000004">
      <c r="A58" s="101">
        <f t="shared" si="0"/>
        <v>44349</v>
      </c>
      <c r="B58" s="50">
        <f t="shared" si="1"/>
        <v>728646</v>
      </c>
      <c r="C58" s="50">
        <f t="shared" si="2"/>
        <v>225614</v>
      </c>
      <c r="D58" s="102">
        <v>44349</v>
      </c>
      <c r="E58" s="103" t="str">
        <f>IFERROR(VLOOKUP($D58, V医療従事者等!$A:$J, $E$4, FALSE), TEXT(D58, "aaa"))</f>
        <v>(水)</v>
      </c>
      <c r="F58" s="103">
        <f>IFERROR(VLOOKUP($D58, V医療従事者等!$A:$J, $F$4, FALSE), 0)</f>
        <v>71140</v>
      </c>
      <c r="G58" s="103">
        <f>IFERROR(VLOOKUP($D58, V医療従事者等!$A:$J, $G$4, FALSE), 0)</f>
        <v>316</v>
      </c>
      <c r="H58" s="103">
        <f>IFERROR(VLOOKUP($D58, V医療従事者等!$A:$J, $H$4, FALSE), 0)</f>
        <v>87670</v>
      </c>
      <c r="I58" s="103">
        <f>IFERROR(VLOOKUP($D58, V医療従事者等!$A:$J, $I$4, FALSE), 0)</f>
        <v>0</v>
      </c>
      <c r="J58" s="104">
        <f>IFERROR(VLOOKUP($D58, V一般接種!$A:$G, J$4, FALSE), 0)</f>
        <v>637564</v>
      </c>
      <c r="K58" s="104">
        <f>IFERROR(VLOOKUP($D58, V一般接種!$A:$G, K$4, FALSE), 0)</f>
        <v>19626</v>
      </c>
      <c r="L58" s="104">
        <f>IFERROR(VLOOKUP($D58, V一般接種!$A:$G, L$4, FALSE), 0)</f>
        <v>137944</v>
      </c>
      <c r="M58" s="104">
        <f>IFERROR(VLOOKUP($D58, V一般接種!$A:$G, M$4, FALSE), 0)</f>
        <v>0</v>
      </c>
      <c r="N58" s="104">
        <f>SUMIF(V職域接種!$C:$C, 'Conv-vaccine'!$D58, V職域接種!F:F)</f>
        <v>0</v>
      </c>
      <c r="O58" s="104">
        <f>SUMIF(V職域接種!$C:$C, 'Conv-vaccine'!$D58, V職域接種!G:G)</f>
        <v>0</v>
      </c>
      <c r="P58" s="104">
        <f>SUMIF(V重複!$C:$C, 'Conv-vaccine'!$D58, V重複!F:F)</f>
        <v>0</v>
      </c>
      <c r="Q58" s="104">
        <f>SUMIF(V重複!$C:$C, 'Conv-vaccine'!$D58, V重複!G:G)</f>
        <v>0</v>
      </c>
    </row>
    <row r="59" spans="1:17" x14ac:dyDescent="0.55000000000000004">
      <c r="A59" s="101">
        <f t="shared" si="0"/>
        <v>44350</v>
      </c>
      <c r="B59" s="50">
        <f t="shared" si="1"/>
        <v>720777</v>
      </c>
      <c r="C59" s="50">
        <f t="shared" si="2"/>
        <v>219053</v>
      </c>
      <c r="D59" s="102">
        <v>44350</v>
      </c>
      <c r="E59" s="103" t="str">
        <f>IFERROR(VLOOKUP($D59, V医療従事者等!$A:$J, $E$4, FALSE), TEXT(D59, "aaa"))</f>
        <v>(木)</v>
      </c>
      <c r="F59" s="103">
        <f>IFERROR(VLOOKUP($D59, V医療従事者等!$A:$J, $F$4, FALSE), 0)</f>
        <v>59654</v>
      </c>
      <c r="G59" s="103">
        <f>IFERROR(VLOOKUP($D59, V医療従事者等!$A:$J, $G$4, FALSE), 0)</f>
        <v>112</v>
      </c>
      <c r="H59" s="103">
        <f>IFERROR(VLOOKUP($D59, V医療従事者等!$A:$J, $H$4, FALSE), 0)</f>
        <v>83391</v>
      </c>
      <c r="I59" s="103">
        <f>IFERROR(VLOOKUP($D59, V医療従事者等!$A:$J, $I$4, FALSE), 0)</f>
        <v>0</v>
      </c>
      <c r="J59" s="104">
        <f>IFERROR(VLOOKUP($D59, V一般接種!$A:$G, J$4, FALSE), 0)</f>
        <v>641031</v>
      </c>
      <c r="K59" s="104">
        <f>IFERROR(VLOOKUP($D59, V一般接種!$A:$G, K$4, FALSE), 0)</f>
        <v>19980</v>
      </c>
      <c r="L59" s="104">
        <f>IFERROR(VLOOKUP($D59, V一般接種!$A:$G, L$4, FALSE), 0)</f>
        <v>135662</v>
      </c>
      <c r="M59" s="104">
        <f>IFERROR(VLOOKUP($D59, V一般接種!$A:$G, M$4, FALSE), 0)</f>
        <v>0</v>
      </c>
      <c r="N59" s="104">
        <f>SUMIF(V職域接種!$C:$C, 'Conv-vaccine'!$D59, V職域接種!F:F)</f>
        <v>0</v>
      </c>
      <c r="O59" s="104">
        <f>SUMIF(V職域接種!$C:$C, 'Conv-vaccine'!$D59, V職域接種!G:G)</f>
        <v>0</v>
      </c>
      <c r="P59" s="104">
        <f>SUMIF(V重複!$C:$C, 'Conv-vaccine'!$D59, V重複!F:F)</f>
        <v>0</v>
      </c>
      <c r="Q59" s="104">
        <f>SUMIF(V重複!$C:$C, 'Conv-vaccine'!$D59, V重複!G:G)</f>
        <v>0</v>
      </c>
    </row>
    <row r="60" spans="1:17" x14ac:dyDescent="0.55000000000000004">
      <c r="A60" s="101">
        <f t="shared" si="0"/>
        <v>44351</v>
      </c>
      <c r="B60" s="50">
        <f t="shared" si="1"/>
        <v>707807</v>
      </c>
      <c r="C60" s="50">
        <f t="shared" si="2"/>
        <v>211536</v>
      </c>
      <c r="D60" s="102">
        <v>44351</v>
      </c>
      <c r="E60" s="103" t="str">
        <f>IFERROR(VLOOKUP($D60, V医療従事者等!$A:$J, $E$4, FALSE), TEXT(D60, "aaa"))</f>
        <v>(金)</v>
      </c>
      <c r="F60" s="103">
        <f>IFERROR(VLOOKUP($D60, V医療従事者等!$A:$J, $F$4, FALSE), 0)</f>
        <v>62634</v>
      </c>
      <c r="G60" s="103">
        <f>IFERROR(VLOOKUP($D60, V医療従事者等!$A:$J, $G$4, FALSE), 0)</f>
        <v>929</v>
      </c>
      <c r="H60" s="103">
        <f>IFERROR(VLOOKUP($D60, V医療従事者等!$A:$J, $H$4, FALSE), 0)</f>
        <v>95640</v>
      </c>
      <c r="I60" s="103">
        <f>IFERROR(VLOOKUP($D60, V医療従事者等!$A:$J, $I$4, FALSE), 0)</f>
        <v>0</v>
      </c>
      <c r="J60" s="104">
        <f>IFERROR(VLOOKUP($D60, V一般接種!$A:$G, J$4, FALSE), 0)</f>
        <v>624033</v>
      </c>
      <c r="K60" s="104">
        <f>IFERROR(VLOOKUP($D60, V一般接種!$A:$G, K$4, FALSE), 0)</f>
        <v>20211</v>
      </c>
      <c r="L60" s="104">
        <f>IFERROR(VLOOKUP($D60, V一般接種!$A:$G, L$4, FALSE), 0)</f>
        <v>115896</v>
      </c>
      <c r="M60" s="104">
        <f>IFERROR(VLOOKUP($D60, V一般接種!$A:$G, M$4, FALSE), 0)</f>
        <v>0</v>
      </c>
      <c r="N60" s="104">
        <f>SUMIF(V職域接種!$C:$C, 'Conv-vaccine'!$D60, V職域接種!F:F)</f>
        <v>0</v>
      </c>
      <c r="O60" s="104">
        <f>SUMIF(V職域接種!$C:$C, 'Conv-vaccine'!$D60, V職域接種!G:G)</f>
        <v>0</v>
      </c>
      <c r="P60" s="104">
        <f>SUMIF(V重複!$C:$C, 'Conv-vaccine'!$D60, V重複!F:F)</f>
        <v>0</v>
      </c>
      <c r="Q60" s="104">
        <f>SUMIF(V重複!$C:$C, 'Conv-vaccine'!$D60, V重複!G:G)</f>
        <v>0</v>
      </c>
    </row>
    <row r="61" spans="1:17" x14ac:dyDescent="0.55000000000000004">
      <c r="A61" s="101">
        <f t="shared" si="0"/>
        <v>44352</v>
      </c>
      <c r="B61" s="50">
        <f t="shared" si="1"/>
        <v>611408</v>
      </c>
      <c r="C61" s="50">
        <f t="shared" si="2"/>
        <v>124989</v>
      </c>
      <c r="D61" s="102">
        <v>44352</v>
      </c>
      <c r="E61" s="103" t="str">
        <f>IFERROR(VLOOKUP($D61, V医療従事者等!$A:$J, $E$4, FALSE), TEXT(D61, "aaa"))</f>
        <v>土</v>
      </c>
      <c r="F61" s="103">
        <f>IFERROR(VLOOKUP($D61, V医療従事者等!$A:$J, $F$4, FALSE), 0)</f>
        <v>0</v>
      </c>
      <c r="G61" s="103">
        <f>IFERROR(VLOOKUP($D61, V医療従事者等!$A:$J, $G$4, FALSE), 0)</f>
        <v>0</v>
      </c>
      <c r="H61" s="103">
        <f>IFERROR(VLOOKUP($D61, V医療従事者等!$A:$J, $H$4, FALSE), 0)</f>
        <v>0</v>
      </c>
      <c r="I61" s="103">
        <f>IFERROR(VLOOKUP($D61, V医療従事者等!$A:$J, $I$4, FALSE), 0)</f>
        <v>0</v>
      </c>
      <c r="J61" s="104">
        <f>IFERROR(VLOOKUP($D61, V一般接種!$A:$G, J$4, FALSE), 0)</f>
        <v>591041</v>
      </c>
      <c r="K61" s="104">
        <f>IFERROR(VLOOKUP($D61, V一般接種!$A:$G, K$4, FALSE), 0)</f>
        <v>20367</v>
      </c>
      <c r="L61" s="104">
        <f>IFERROR(VLOOKUP($D61, V一般接種!$A:$G, L$4, FALSE), 0)</f>
        <v>124989</v>
      </c>
      <c r="M61" s="104">
        <f>IFERROR(VLOOKUP($D61, V一般接種!$A:$G, M$4, FALSE), 0)</f>
        <v>0</v>
      </c>
      <c r="N61" s="104">
        <f>SUMIF(V職域接種!$C:$C, 'Conv-vaccine'!$D61, V職域接種!F:F)</f>
        <v>0</v>
      </c>
      <c r="O61" s="104">
        <f>SUMIF(V職域接種!$C:$C, 'Conv-vaccine'!$D61, V職域接種!G:G)</f>
        <v>0</v>
      </c>
      <c r="P61" s="104">
        <f>SUMIF(V重複!$C:$C, 'Conv-vaccine'!$D61, V重複!F:F)</f>
        <v>0</v>
      </c>
      <c r="Q61" s="104">
        <f>SUMIF(V重複!$C:$C, 'Conv-vaccine'!$D61, V重複!G:G)</f>
        <v>0</v>
      </c>
    </row>
    <row r="62" spans="1:17" x14ac:dyDescent="0.55000000000000004">
      <c r="A62" s="101">
        <f t="shared" si="0"/>
        <v>44353</v>
      </c>
      <c r="B62" s="50">
        <f t="shared" si="1"/>
        <v>559306</v>
      </c>
      <c r="C62" s="50">
        <f t="shared" si="2"/>
        <v>178414</v>
      </c>
      <c r="D62" s="102">
        <v>44353</v>
      </c>
      <c r="E62" s="103" t="str">
        <f>IFERROR(VLOOKUP($D62, V医療従事者等!$A:$J, $E$4, FALSE), TEXT(D62, "aaa"))</f>
        <v>日</v>
      </c>
      <c r="F62" s="103">
        <f>IFERROR(VLOOKUP($D62, V医療従事者等!$A:$J, $F$4, FALSE), 0)</f>
        <v>0</v>
      </c>
      <c r="G62" s="103">
        <f>IFERROR(VLOOKUP($D62, V医療従事者等!$A:$J, $G$4, FALSE), 0)</f>
        <v>0</v>
      </c>
      <c r="H62" s="103">
        <f>IFERROR(VLOOKUP($D62, V医療従事者等!$A:$J, $H$4, FALSE), 0)</f>
        <v>0</v>
      </c>
      <c r="I62" s="103">
        <f>IFERROR(VLOOKUP($D62, V医療従事者等!$A:$J, $I$4, FALSE), 0)</f>
        <v>0</v>
      </c>
      <c r="J62" s="104">
        <f>IFERROR(VLOOKUP($D62, V一般接種!$A:$G, J$4, FALSE), 0)</f>
        <v>536519</v>
      </c>
      <c r="K62" s="104">
        <f>IFERROR(VLOOKUP($D62, V一般接種!$A:$G, K$4, FALSE), 0)</f>
        <v>22787</v>
      </c>
      <c r="L62" s="104">
        <f>IFERROR(VLOOKUP($D62, V一般接種!$A:$G, L$4, FALSE), 0)</f>
        <v>178414</v>
      </c>
      <c r="M62" s="104">
        <f>IFERROR(VLOOKUP($D62, V一般接種!$A:$G, M$4, FALSE), 0)</f>
        <v>0</v>
      </c>
      <c r="N62" s="104">
        <f>SUMIF(V職域接種!$C:$C, 'Conv-vaccine'!$D62, V職域接種!F:F)</f>
        <v>0</v>
      </c>
      <c r="O62" s="104">
        <f>SUMIF(V職域接種!$C:$C, 'Conv-vaccine'!$D62, V職域接種!G:G)</f>
        <v>0</v>
      </c>
      <c r="P62" s="104">
        <f>SUMIF(V重複!$C:$C, 'Conv-vaccine'!$D62, V重複!F:F)</f>
        <v>0</v>
      </c>
      <c r="Q62" s="104">
        <f>SUMIF(V重複!$C:$C, 'Conv-vaccine'!$D62, V重複!G:G)</f>
        <v>0</v>
      </c>
    </row>
    <row r="63" spans="1:17" x14ac:dyDescent="0.55000000000000004">
      <c r="A63" s="101">
        <f t="shared" si="0"/>
        <v>44354</v>
      </c>
      <c r="B63" s="50">
        <f t="shared" si="1"/>
        <v>761643</v>
      </c>
      <c r="C63" s="50">
        <f t="shared" si="2"/>
        <v>317520</v>
      </c>
      <c r="D63" s="102">
        <v>44354</v>
      </c>
      <c r="E63" s="103" t="str">
        <f>IFERROR(VLOOKUP($D63, V医療従事者等!$A:$J, $E$4, FALSE), TEXT(D63, "aaa"))</f>
        <v>(月)</v>
      </c>
      <c r="F63" s="103">
        <f>IFERROR(VLOOKUP($D63, V医療従事者等!$A:$J, $F$4, FALSE), 0)</f>
        <v>104435</v>
      </c>
      <c r="G63" s="103">
        <f>IFERROR(VLOOKUP($D63, V医療従事者等!$A:$J, $G$4, FALSE), 0)</f>
        <v>2146</v>
      </c>
      <c r="H63" s="103">
        <f>IFERROR(VLOOKUP($D63, V医療従事者等!$A:$J, $H$4, FALSE), 0)</f>
        <v>132756</v>
      </c>
      <c r="I63" s="103">
        <f>IFERROR(VLOOKUP($D63, V医療従事者等!$A:$J, $I$4, FALSE), 0)</f>
        <v>0</v>
      </c>
      <c r="J63" s="104">
        <f>IFERROR(VLOOKUP($D63, V一般接種!$A:$G, J$4, FALSE), 0)</f>
        <v>626029</v>
      </c>
      <c r="K63" s="104">
        <f>IFERROR(VLOOKUP($D63, V一般接種!$A:$G, K$4, FALSE), 0)</f>
        <v>29033</v>
      </c>
      <c r="L63" s="104">
        <f>IFERROR(VLOOKUP($D63, V一般接種!$A:$G, L$4, FALSE), 0)</f>
        <v>184764</v>
      </c>
      <c r="M63" s="104">
        <f>IFERROR(VLOOKUP($D63, V一般接種!$A:$G, M$4, FALSE), 0)</f>
        <v>0</v>
      </c>
      <c r="N63" s="104">
        <f>SUMIF(V職域接種!$C:$C, 'Conv-vaccine'!$D63, V職域接種!F:F)</f>
        <v>0</v>
      </c>
      <c r="O63" s="104">
        <f>SUMIF(V職域接種!$C:$C, 'Conv-vaccine'!$D63, V職域接種!G:G)</f>
        <v>0</v>
      </c>
      <c r="P63" s="104">
        <f>SUMIF(V重複!$C:$C, 'Conv-vaccine'!$D63, V重複!F:F)</f>
        <v>0</v>
      </c>
      <c r="Q63" s="104">
        <f>SUMIF(V重複!$C:$C, 'Conv-vaccine'!$D63, V重複!G:G)</f>
        <v>0</v>
      </c>
    </row>
    <row r="64" spans="1:17" x14ac:dyDescent="0.55000000000000004">
      <c r="A64" s="101">
        <f t="shared" si="0"/>
        <v>44355</v>
      </c>
      <c r="B64" s="50">
        <f t="shared" si="1"/>
        <v>783073</v>
      </c>
      <c r="C64" s="50">
        <f t="shared" si="2"/>
        <v>314650</v>
      </c>
      <c r="D64" s="102">
        <v>44355</v>
      </c>
      <c r="E64" s="103" t="str">
        <f>IFERROR(VLOOKUP($D64, V医療従事者等!$A:$J, $E$4, FALSE), TEXT(D64, "aaa"))</f>
        <v>(火)</v>
      </c>
      <c r="F64" s="103">
        <f>IFERROR(VLOOKUP($D64, V医療従事者等!$A:$J, $F$4, FALSE), 0)</f>
        <v>71689</v>
      </c>
      <c r="G64" s="103">
        <f>IFERROR(VLOOKUP($D64, V医療従事者等!$A:$J, $G$4, FALSE), 0)</f>
        <v>990</v>
      </c>
      <c r="H64" s="103">
        <f>IFERROR(VLOOKUP($D64, V医療従事者等!$A:$J, $H$4, FALSE), 0)</f>
        <v>89243</v>
      </c>
      <c r="I64" s="103">
        <f>IFERROR(VLOOKUP($D64, V医療従事者等!$A:$J, $I$4, FALSE), 0)</f>
        <v>0</v>
      </c>
      <c r="J64" s="104">
        <f>IFERROR(VLOOKUP($D64, V一般接種!$A:$G, J$4, FALSE), 0)</f>
        <v>681179</v>
      </c>
      <c r="K64" s="104">
        <f>IFERROR(VLOOKUP($D64, V一般接種!$A:$G, K$4, FALSE), 0)</f>
        <v>29215</v>
      </c>
      <c r="L64" s="104">
        <f>IFERROR(VLOOKUP($D64, V一般接種!$A:$G, L$4, FALSE), 0)</f>
        <v>225407</v>
      </c>
      <c r="M64" s="104">
        <f>IFERROR(VLOOKUP($D64, V一般接種!$A:$G, M$4, FALSE), 0)</f>
        <v>0</v>
      </c>
      <c r="N64" s="104">
        <f>SUMIF(V職域接種!$C:$C, 'Conv-vaccine'!$D64, V職域接種!F:F)</f>
        <v>0</v>
      </c>
      <c r="O64" s="104">
        <f>SUMIF(V職域接種!$C:$C, 'Conv-vaccine'!$D64, V職域接種!G:G)</f>
        <v>0</v>
      </c>
      <c r="P64" s="104">
        <f>SUMIF(V重複!$C:$C, 'Conv-vaccine'!$D64, V重複!F:F)</f>
        <v>0</v>
      </c>
      <c r="Q64" s="104">
        <f>SUMIF(V重複!$C:$C, 'Conv-vaccine'!$D64, V重複!G:G)</f>
        <v>0</v>
      </c>
    </row>
    <row r="65" spans="1:17" x14ac:dyDescent="0.55000000000000004">
      <c r="A65" s="101">
        <f t="shared" si="0"/>
        <v>44356</v>
      </c>
      <c r="B65" s="50">
        <f t="shared" si="1"/>
        <v>762190</v>
      </c>
      <c r="C65" s="50">
        <f t="shared" si="2"/>
        <v>376207</v>
      </c>
      <c r="D65" s="102">
        <v>44356</v>
      </c>
      <c r="E65" s="103" t="str">
        <f>IFERROR(VLOOKUP($D65, V医療従事者等!$A:$J, $E$4, FALSE), TEXT(D65, "aaa"))</f>
        <v>(水)</v>
      </c>
      <c r="F65" s="103">
        <f>IFERROR(VLOOKUP($D65, V医療従事者等!$A:$J, $F$4, FALSE), 0)</f>
        <v>67694</v>
      </c>
      <c r="G65" s="103">
        <f>IFERROR(VLOOKUP($D65, V医療従事者等!$A:$J, $G$4, FALSE), 0)</f>
        <v>1047</v>
      </c>
      <c r="H65" s="103">
        <f>IFERROR(VLOOKUP($D65, V医療従事者等!$A:$J, $H$4, FALSE), 0)</f>
        <v>98643</v>
      </c>
      <c r="I65" s="103">
        <f>IFERROR(VLOOKUP($D65, V医療従事者等!$A:$J, $I$4, FALSE), 0)</f>
        <v>0</v>
      </c>
      <c r="J65" s="104">
        <f>IFERROR(VLOOKUP($D65, V一般接種!$A:$G, J$4, FALSE), 0)</f>
        <v>666079</v>
      </c>
      <c r="K65" s="104">
        <f>IFERROR(VLOOKUP($D65, V一般接種!$A:$G, K$4, FALSE), 0)</f>
        <v>27370</v>
      </c>
      <c r="L65" s="104">
        <f>IFERROR(VLOOKUP($D65, V一般接種!$A:$G, L$4, FALSE), 0)</f>
        <v>277564</v>
      </c>
      <c r="M65" s="104">
        <f>IFERROR(VLOOKUP($D65, V一般接種!$A:$G, M$4, FALSE), 0)</f>
        <v>0</v>
      </c>
      <c r="N65" s="104">
        <f>SUMIF(V職域接種!$C:$C, 'Conv-vaccine'!$D65, V職域接種!F:F)</f>
        <v>0</v>
      </c>
      <c r="O65" s="104">
        <f>SUMIF(V職域接種!$C:$C, 'Conv-vaccine'!$D65, V職域接種!G:G)</f>
        <v>0</v>
      </c>
      <c r="P65" s="104">
        <f>SUMIF(V重複!$C:$C, 'Conv-vaccine'!$D65, V重複!F:F)</f>
        <v>0</v>
      </c>
      <c r="Q65" s="104">
        <f>SUMIF(V重複!$C:$C, 'Conv-vaccine'!$D65, V重複!G:G)</f>
        <v>0</v>
      </c>
    </row>
    <row r="66" spans="1:17" x14ac:dyDescent="0.55000000000000004">
      <c r="A66" s="101">
        <f t="shared" si="0"/>
        <v>44357</v>
      </c>
      <c r="B66" s="50">
        <f t="shared" si="1"/>
        <v>733327</v>
      </c>
      <c r="C66" s="50">
        <f t="shared" si="2"/>
        <v>375746</v>
      </c>
      <c r="D66" s="102">
        <v>44357</v>
      </c>
      <c r="E66" s="103" t="str">
        <f>IFERROR(VLOOKUP($D66, V医療従事者等!$A:$J, $E$4, FALSE), TEXT(D66, "aaa"))</f>
        <v>(木)</v>
      </c>
      <c r="F66" s="103">
        <f>IFERROR(VLOOKUP($D66, V医療従事者等!$A:$J, $F$4, FALSE), 0)</f>
        <v>52250</v>
      </c>
      <c r="G66" s="103">
        <f>IFERROR(VLOOKUP($D66, V医療従事者等!$A:$J, $G$4, FALSE), 0)</f>
        <v>1719</v>
      </c>
      <c r="H66" s="103">
        <f>IFERROR(VLOOKUP($D66, V医療従事者等!$A:$J, $H$4, FALSE), 0)</f>
        <v>82622</v>
      </c>
      <c r="I66" s="103">
        <f>IFERROR(VLOOKUP($D66, V医療従事者等!$A:$J, $I$4, FALSE), 0)</f>
        <v>0</v>
      </c>
      <c r="J66" s="104">
        <f>IFERROR(VLOOKUP($D66, V一般接種!$A:$G, J$4, FALSE), 0)</f>
        <v>650284</v>
      </c>
      <c r="K66" s="104">
        <f>IFERROR(VLOOKUP($D66, V一般接種!$A:$G, K$4, FALSE), 0)</f>
        <v>29074</v>
      </c>
      <c r="L66" s="104">
        <f>IFERROR(VLOOKUP($D66, V一般接種!$A:$G, L$4, FALSE), 0)</f>
        <v>293124</v>
      </c>
      <c r="M66" s="104">
        <f>IFERROR(VLOOKUP($D66, V一般接種!$A:$G, M$4, FALSE), 0)</f>
        <v>0</v>
      </c>
      <c r="N66" s="104">
        <f>SUMIF(V職域接種!$C:$C, 'Conv-vaccine'!$D66, V職域接種!F:F)</f>
        <v>0</v>
      </c>
      <c r="O66" s="104">
        <f>SUMIF(V職域接種!$C:$C, 'Conv-vaccine'!$D66, V職域接種!G:G)</f>
        <v>0</v>
      </c>
      <c r="P66" s="104">
        <f>SUMIF(V重複!$C:$C, 'Conv-vaccine'!$D66, V重複!F:F)</f>
        <v>0</v>
      </c>
      <c r="Q66" s="104">
        <f>SUMIF(V重複!$C:$C, 'Conv-vaccine'!$D66, V重複!G:G)</f>
        <v>0</v>
      </c>
    </row>
    <row r="67" spans="1:17" x14ac:dyDescent="0.55000000000000004">
      <c r="A67" s="101">
        <f t="shared" si="0"/>
        <v>44358</v>
      </c>
      <c r="B67" s="50">
        <f t="shared" si="1"/>
        <v>741148</v>
      </c>
      <c r="C67" s="50">
        <f t="shared" si="2"/>
        <v>350736</v>
      </c>
      <c r="D67" s="102">
        <v>44358</v>
      </c>
      <c r="E67" s="103" t="str">
        <f>IFERROR(VLOOKUP($D67, V医療従事者等!$A:$J, $E$4, FALSE), TEXT(D67, "aaa"))</f>
        <v>(金)</v>
      </c>
      <c r="F67" s="103">
        <f>IFERROR(VLOOKUP($D67, V医療従事者等!$A:$J, $F$4, FALSE), 0)</f>
        <v>54834</v>
      </c>
      <c r="G67" s="103">
        <f>IFERROR(VLOOKUP($D67, V医療従事者等!$A:$J, $G$4, FALSE), 0)</f>
        <v>1669</v>
      </c>
      <c r="H67" s="103">
        <f>IFERROR(VLOOKUP($D67, V医療従事者等!$A:$J, $H$4, FALSE), 0)</f>
        <v>91480</v>
      </c>
      <c r="I67" s="103">
        <f>IFERROR(VLOOKUP($D67, V医療従事者等!$A:$J, $I$4, FALSE), 0)</f>
        <v>0</v>
      </c>
      <c r="J67" s="104">
        <f>IFERROR(VLOOKUP($D67, V一般接種!$A:$G, J$4, FALSE), 0)</f>
        <v>655496</v>
      </c>
      <c r="K67" s="104">
        <f>IFERROR(VLOOKUP($D67, V一般接種!$A:$G, K$4, FALSE), 0)</f>
        <v>29149</v>
      </c>
      <c r="L67" s="104">
        <f>IFERROR(VLOOKUP($D67, V一般接種!$A:$G, L$4, FALSE), 0)</f>
        <v>259256</v>
      </c>
      <c r="M67" s="104">
        <f>IFERROR(VLOOKUP($D67, V一般接種!$A:$G, M$4, FALSE), 0)</f>
        <v>0</v>
      </c>
      <c r="N67" s="104">
        <f>SUMIF(V職域接種!$C:$C, 'Conv-vaccine'!$D67, V職域接種!F:F)</f>
        <v>0</v>
      </c>
      <c r="O67" s="104">
        <f>SUMIF(V職域接種!$C:$C, 'Conv-vaccine'!$D67, V職域接種!G:G)</f>
        <v>0</v>
      </c>
      <c r="P67" s="104">
        <f>SUMIF(V重複!$C:$C, 'Conv-vaccine'!$D67, V重複!F:F)</f>
        <v>0</v>
      </c>
      <c r="Q67" s="104">
        <f>SUMIF(V重複!$C:$C, 'Conv-vaccine'!$D67, V重複!G:G)</f>
        <v>0</v>
      </c>
    </row>
    <row r="68" spans="1:17" x14ac:dyDescent="0.55000000000000004">
      <c r="A68" s="101">
        <f t="shared" si="0"/>
        <v>44359</v>
      </c>
      <c r="B68" s="50">
        <f t="shared" si="1"/>
        <v>649790</v>
      </c>
      <c r="C68" s="50">
        <f t="shared" si="2"/>
        <v>270453</v>
      </c>
      <c r="D68" s="102">
        <v>44359</v>
      </c>
      <c r="E68" s="103" t="str">
        <f>IFERROR(VLOOKUP($D68, V医療従事者等!$A:$J, $E$4, FALSE), TEXT(D68, "aaa"))</f>
        <v>土</v>
      </c>
      <c r="F68" s="103">
        <f>IFERROR(VLOOKUP($D68, V医療従事者等!$A:$J, $F$4, FALSE), 0)</f>
        <v>0</v>
      </c>
      <c r="G68" s="103">
        <f>IFERROR(VLOOKUP($D68, V医療従事者等!$A:$J, $G$4, FALSE), 0)</f>
        <v>0</v>
      </c>
      <c r="H68" s="103">
        <f>IFERROR(VLOOKUP($D68, V医療従事者等!$A:$J, $H$4, FALSE), 0)</f>
        <v>0</v>
      </c>
      <c r="I68" s="103">
        <f>IFERROR(VLOOKUP($D68, V医療従事者等!$A:$J, $I$4, FALSE), 0)</f>
        <v>0</v>
      </c>
      <c r="J68" s="104">
        <f>IFERROR(VLOOKUP($D68, V一般接種!$A:$G, J$4, FALSE), 0)</f>
        <v>616964</v>
      </c>
      <c r="K68" s="104">
        <f>IFERROR(VLOOKUP($D68, V一般接種!$A:$G, K$4, FALSE), 0)</f>
        <v>32826</v>
      </c>
      <c r="L68" s="104">
        <f>IFERROR(VLOOKUP($D68, V一般接種!$A:$G, L$4, FALSE), 0)</f>
        <v>270453</v>
      </c>
      <c r="M68" s="104">
        <f>IFERROR(VLOOKUP($D68, V一般接種!$A:$G, M$4, FALSE), 0)</f>
        <v>0</v>
      </c>
      <c r="N68" s="104">
        <f>SUMIF(V職域接種!$C:$C, 'Conv-vaccine'!$D68, V職域接種!F:F)</f>
        <v>0</v>
      </c>
      <c r="O68" s="104">
        <f>SUMIF(V職域接種!$C:$C, 'Conv-vaccine'!$D68, V職域接種!G:G)</f>
        <v>0</v>
      </c>
      <c r="P68" s="104">
        <f>SUMIF(V重複!$C:$C, 'Conv-vaccine'!$D68, V重複!F:F)</f>
        <v>0</v>
      </c>
      <c r="Q68" s="104">
        <f>SUMIF(V重複!$C:$C, 'Conv-vaccine'!$D68, V重複!G:G)</f>
        <v>0</v>
      </c>
    </row>
    <row r="69" spans="1:17" x14ac:dyDescent="0.55000000000000004">
      <c r="A69" s="101">
        <f t="shared" si="0"/>
        <v>44360</v>
      </c>
      <c r="B69" s="50">
        <f t="shared" si="1"/>
        <v>591485</v>
      </c>
      <c r="C69" s="50">
        <f t="shared" si="2"/>
        <v>314243</v>
      </c>
      <c r="D69" s="102">
        <v>44360</v>
      </c>
      <c r="E69" s="103" t="str">
        <f>IFERROR(VLOOKUP($D69, V医療従事者等!$A:$J, $E$4, FALSE), TEXT(D69, "aaa"))</f>
        <v>日</v>
      </c>
      <c r="F69" s="103">
        <f>IFERROR(VLOOKUP($D69, V医療従事者等!$A:$J, $F$4, FALSE), 0)</f>
        <v>0</v>
      </c>
      <c r="G69" s="103">
        <f>IFERROR(VLOOKUP($D69, V医療従事者等!$A:$J, $G$4, FALSE), 0)</f>
        <v>0</v>
      </c>
      <c r="H69" s="103">
        <f>IFERROR(VLOOKUP($D69, V医療従事者等!$A:$J, $H$4, FALSE), 0)</f>
        <v>0</v>
      </c>
      <c r="I69" s="103">
        <f>IFERROR(VLOOKUP($D69, V医療従事者等!$A:$J, $I$4, FALSE), 0)</f>
        <v>0</v>
      </c>
      <c r="J69" s="104">
        <f>IFERROR(VLOOKUP($D69, V一般接種!$A:$G, J$4, FALSE), 0)</f>
        <v>557954</v>
      </c>
      <c r="K69" s="104">
        <f>IFERROR(VLOOKUP($D69, V一般接種!$A:$G, K$4, FALSE), 0)</f>
        <v>33531</v>
      </c>
      <c r="L69" s="104">
        <f>IFERROR(VLOOKUP($D69, V一般接種!$A:$G, L$4, FALSE), 0)</f>
        <v>314243</v>
      </c>
      <c r="M69" s="104">
        <f>IFERROR(VLOOKUP($D69, V一般接種!$A:$G, M$4, FALSE), 0)</f>
        <v>0</v>
      </c>
      <c r="N69" s="104">
        <f>SUMIF(V職域接種!$C:$C, 'Conv-vaccine'!$D69, V職域接種!F:F)</f>
        <v>0</v>
      </c>
      <c r="O69" s="104">
        <f>SUMIF(V職域接種!$C:$C, 'Conv-vaccine'!$D69, V職域接種!G:G)</f>
        <v>0</v>
      </c>
      <c r="P69" s="104">
        <f>SUMIF(V重複!$C:$C, 'Conv-vaccine'!$D69, V重複!F:F)</f>
        <v>0</v>
      </c>
      <c r="Q69" s="104">
        <f>SUMIF(V重複!$C:$C, 'Conv-vaccine'!$D69, V重複!G:G)</f>
        <v>0</v>
      </c>
    </row>
    <row r="70" spans="1:17" x14ac:dyDescent="0.55000000000000004">
      <c r="A70" s="101">
        <f t="shared" si="0"/>
        <v>44361</v>
      </c>
      <c r="B70" s="50">
        <f t="shared" si="1"/>
        <v>681362</v>
      </c>
      <c r="C70" s="50">
        <f t="shared" si="2"/>
        <v>531070</v>
      </c>
      <c r="D70" s="102">
        <v>44361</v>
      </c>
      <c r="E70" s="103" t="str">
        <f>IFERROR(VLOOKUP($D70, V医療従事者等!$A:$J, $E$4, FALSE), TEXT(D70, "aaa"))</f>
        <v>(月)</v>
      </c>
      <c r="F70" s="103">
        <f>IFERROR(VLOOKUP($D70, V医療従事者等!$A:$J, $F$4, FALSE), 0)</f>
        <v>85819</v>
      </c>
      <c r="G70" s="103">
        <f>IFERROR(VLOOKUP($D70, V医療従事者等!$A:$J, $G$4, FALSE), 0)</f>
        <v>5610</v>
      </c>
      <c r="H70" s="103">
        <f>IFERROR(VLOOKUP($D70, V医療従事者等!$A:$J, $H$4, FALSE), 0)</f>
        <v>123536</v>
      </c>
      <c r="I70" s="103">
        <f>IFERROR(VLOOKUP($D70, V医療従事者等!$A:$J, $I$4, FALSE), 0)</f>
        <v>0</v>
      </c>
      <c r="J70" s="104">
        <f>IFERROR(VLOOKUP($D70, V一般接種!$A:$G, J$4, FALSE), 0)</f>
        <v>560366</v>
      </c>
      <c r="K70" s="104">
        <f>IFERROR(VLOOKUP($D70, V一般接種!$A:$G, K$4, FALSE), 0)</f>
        <v>29567</v>
      </c>
      <c r="L70" s="104">
        <f>IFERROR(VLOOKUP($D70, V一般接種!$A:$G, L$4, FALSE), 0)</f>
        <v>407534</v>
      </c>
      <c r="M70" s="104">
        <f>IFERROR(VLOOKUP($D70, V一般接種!$A:$G, M$4, FALSE), 0)</f>
        <v>0</v>
      </c>
      <c r="N70" s="104">
        <f>SUMIF(V職域接種!$C:$C, 'Conv-vaccine'!$D70, V職域接種!F:F)</f>
        <v>0</v>
      </c>
      <c r="O70" s="104">
        <f>SUMIF(V職域接種!$C:$C, 'Conv-vaccine'!$D70, V職域接種!G:G)</f>
        <v>0</v>
      </c>
      <c r="P70" s="104">
        <f>SUMIF(V重複!$C:$C, 'Conv-vaccine'!$D70, V重複!F:F)</f>
        <v>0</v>
      </c>
      <c r="Q70" s="104">
        <f>SUMIF(V重複!$C:$C, 'Conv-vaccine'!$D70, V重複!G:G)</f>
        <v>0</v>
      </c>
    </row>
    <row r="71" spans="1:17" x14ac:dyDescent="0.55000000000000004">
      <c r="A71" s="101">
        <f t="shared" ref="A71:A134" si="3">D71</f>
        <v>44362</v>
      </c>
      <c r="B71" s="50">
        <f t="shared" si="1"/>
        <v>679023</v>
      </c>
      <c r="C71" s="50">
        <f t="shared" si="2"/>
        <v>543092</v>
      </c>
      <c r="D71" s="102">
        <v>44362</v>
      </c>
      <c r="E71" s="103" t="str">
        <f>IFERROR(VLOOKUP($D71, V医療従事者等!$A:$J, $E$4, FALSE), TEXT(D71, "aaa"))</f>
        <v>(火)</v>
      </c>
      <c r="F71" s="103">
        <f>IFERROR(VLOOKUP($D71, V医療従事者等!$A:$J, $F$4, FALSE), 0)</f>
        <v>40459</v>
      </c>
      <c r="G71" s="103">
        <f>IFERROR(VLOOKUP($D71, V医療従事者等!$A:$J, $G$4, FALSE), 0)</f>
        <v>2956</v>
      </c>
      <c r="H71" s="103">
        <f>IFERROR(VLOOKUP($D71, V医療従事者等!$A:$J, $H$4, FALSE), 0)</f>
        <v>71948</v>
      </c>
      <c r="I71" s="103">
        <f>IFERROR(VLOOKUP($D71, V医療従事者等!$A:$J, $I$4, FALSE), 0)</f>
        <v>0</v>
      </c>
      <c r="J71" s="104">
        <f>IFERROR(VLOOKUP($D71, V一般接種!$A:$G, J$4, FALSE), 0)</f>
        <v>606330</v>
      </c>
      <c r="K71" s="104">
        <f>IFERROR(VLOOKUP($D71, V一般接種!$A:$G, K$4, FALSE), 0)</f>
        <v>29278</v>
      </c>
      <c r="L71" s="104">
        <f>IFERROR(VLOOKUP($D71, V一般接種!$A:$G, L$4, FALSE), 0)</f>
        <v>471144</v>
      </c>
      <c r="M71" s="104">
        <f>IFERROR(VLOOKUP($D71, V一般接種!$A:$G, M$4, FALSE), 0)</f>
        <v>0</v>
      </c>
      <c r="N71" s="104">
        <f>SUMIF(V職域接種!$C:$C, 'Conv-vaccine'!$D71, V職域接種!F:F)</f>
        <v>0</v>
      </c>
      <c r="O71" s="104">
        <f>SUMIF(V職域接種!$C:$C, 'Conv-vaccine'!$D71, V職域接種!G:G)</f>
        <v>0</v>
      </c>
      <c r="P71" s="104">
        <f>SUMIF(V重複!$C:$C, 'Conv-vaccine'!$D71, V重複!F:F)</f>
        <v>0</v>
      </c>
      <c r="Q71" s="104">
        <f>SUMIF(V重複!$C:$C, 'Conv-vaccine'!$D71, V重複!G:G)</f>
        <v>0</v>
      </c>
    </row>
    <row r="72" spans="1:17" x14ac:dyDescent="0.55000000000000004">
      <c r="A72" s="101">
        <f t="shared" si="3"/>
        <v>44363</v>
      </c>
      <c r="B72" s="50">
        <f t="shared" ref="B72:B135" si="4">IF($D72="","",F72+G72+J72+K72+N72-P72)</f>
        <v>662409</v>
      </c>
      <c r="C72" s="50">
        <f t="shared" ref="C72:C135" si="5">IF($D72="", "", H72+I72+L72+M72+O72-Q72)</f>
        <v>595396</v>
      </c>
      <c r="D72" s="102">
        <v>44363</v>
      </c>
      <c r="E72" s="103" t="str">
        <f>IFERROR(VLOOKUP($D72, V医療従事者等!$A:$J, $E$4, FALSE), TEXT(D72, "aaa"))</f>
        <v>(水)</v>
      </c>
      <c r="F72" s="103">
        <f>IFERROR(VLOOKUP($D72, V医療従事者等!$A:$J, $F$4, FALSE), 0)</f>
        <v>43912</v>
      </c>
      <c r="G72" s="103">
        <f>IFERROR(VLOOKUP($D72, V医療従事者等!$A:$J, $G$4, FALSE), 0)</f>
        <v>2782</v>
      </c>
      <c r="H72" s="103">
        <f>IFERROR(VLOOKUP($D72, V医療従事者等!$A:$J, $H$4, FALSE), 0)</f>
        <v>72041</v>
      </c>
      <c r="I72" s="103">
        <f>IFERROR(VLOOKUP($D72, V医療従事者等!$A:$J, $I$4, FALSE), 0)</f>
        <v>0</v>
      </c>
      <c r="J72" s="104">
        <f>IFERROR(VLOOKUP($D72, V一般接種!$A:$G, J$4, FALSE), 0)</f>
        <v>585508</v>
      </c>
      <c r="K72" s="104">
        <f>IFERROR(VLOOKUP($D72, V一般接種!$A:$G, K$4, FALSE), 0)</f>
        <v>30207</v>
      </c>
      <c r="L72" s="104">
        <f>IFERROR(VLOOKUP($D72, V一般接種!$A:$G, L$4, FALSE), 0)</f>
        <v>523355</v>
      </c>
      <c r="M72" s="104">
        <f>IFERROR(VLOOKUP($D72, V一般接種!$A:$G, M$4, FALSE), 0)</f>
        <v>0</v>
      </c>
      <c r="N72" s="104">
        <f>SUMIF(V職域接種!$C:$C, 'Conv-vaccine'!$D72, V職域接種!F:F)</f>
        <v>0</v>
      </c>
      <c r="O72" s="104">
        <f>SUMIF(V職域接種!$C:$C, 'Conv-vaccine'!$D72, V職域接種!G:G)</f>
        <v>0</v>
      </c>
      <c r="P72" s="104">
        <f>SUMIF(V重複!$C:$C, 'Conv-vaccine'!$D72, V重複!F:F)</f>
        <v>0</v>
      </c>
      <c r="Q72" s="104">
        <f>SUMIF(V重複!$C:$C, 'Conv-vaccine'!$D72, V重複!G:G)</f>
        <v>0</v>
      </c>
    </row>
    <row r="73" spans="1:17" x14ac:dyDescent="0.55000000000000004">
      <c r="A73" s="101">
        <f t="shared" si="3"/>
        <v>44364</v>
      </c>
      <c r="B73" s="50">
        <f t="shared" si="4"/>
        <v>674552</v>
      </c>
      <c r="C73" s="50">
        <f t="shared" si="5"/>
        <v>587435</v>
      </c>
      <c r="D73" s="102">
        <v>44364</v>
      </c>
      <c r="E73" s="103" t="str">
        <f>IFERROR(VLOOKUP($D73, V医療従事者等!$A:$J, $E$4, FALSE), TEXT(D73, "aaa"))</f>
        <v>(木)</v>
      </c>
      <c r="F73" s="103">
        <f>IFERROR(VLOOKUP($D73, V医療従事者等!$A:$J, $F$4, FALSE), 0)</f>
        <v>46926</v>
      </c>
      <c r="G73" s="103">
        <f>IFERROR(VLOOKUP($D73, V医療従事者等!$A:$J, $G$4, FALSE), 0)</f>
        <v>4611</v>
      </c>
      <c r="H73" s="103">
        <f>IFERROR(VLOOKUP($D73, V医療従事者等!$A:$J, $H$4, FALSE), 0)</f>
        <v>77793</v>
      </c>
      <c r="I73" s="103">
        <f>IFERROR(VLOOKUP($D73, V医療従事者等!$A:$J, $I$4, FALSE), 0)</f>
        <v>0</v>
      </c>
      <c r="J73" s="104">
        <f>IFERROR(VLOOKUP($D73, V一般接種!$A:$G, J$4, FALSE), 0)</f>
        <v>591306</v>
      </c>
      <c r="K73" s="104">
        <f>IFERROR(VLOOKUP($D73, V一般接種!$A:$G, K$4, FALSE), 0)</f>
        <v>31709</v>
      </c>
      <c r="L73" s="104">
        <f>IFERROR(VLOOKUP($D73, V一般接種!$A:$G, L$4, FALSE), 0)</f>
        <v>509642</v>
      </c>
      <c r="M73" s="104">
        <f>IFERROR(VLOOKUP($D73, V一般接種!$A:$G, M$4, FALSE), 0)</f>
        <v>0</v>
      </c>
      <c r="N73" s="104">
        <f>SUMIF(V職域接種!$C:$C, 'Conv-vaccine'!$D73, V職域接種!F:F)</f>
        <v>0</v>
      </c>
      <c r="O73" s="104">
        <f>SUMIF(V職域接種!$C:$C, 'Conv-vaccine'!$D73, V職域接種!G:G)</f>
        <v>0</v>
      </c>
      <c r="P73" s="104">
        <f>SUMIF(V重複!$C:$C, 'Conv-vaccine'!$D73, V重複!F:F)</f>
        <v>0</v>
      </c>
      <c r="Q73" s="104">
        <f>SUMIF(V重複!$C:$C, 'Conv-vaccine'!$D73, V重複!G:G)</f>
        <v>0</v>
      </c>
    </row>
    <row r="74" spans="1:17" x14ac:dyDescent="0.55000000000000004">
      <c r="A74" s="101">
        <f t="shared" si="3"/>
        <v>44365</v>
      </c>
      <c r="B74" s="50">
        <f t="shared" si="4"/>
        <v>655746</v>
      </c>
      <c r="C74" s="50">
        <f t="shared" si="5"/>
        <v>560885</v>
      </c>
      <c r="D74" s="102">
        <v>44365</v>
      </c>
      <c r="E74" s="103" t="str">
        <f>IFERROR(VLOOKUP($D74, V医療従事者等!$A:$J, $E$4, FALSE), TEXT(D74, "aaa"))</f>
        <v>(金)</v>
      </c>
      <c r="F74" s="103">
        <f>IFERROR(VLOOKUP($D74, V医療従事者等!$A:$J, $F$4, FALSE), 0)</f>
        <v>50112</v>
      </c>
      <c r="G74" s="103">
        <f>IFERROR(VLOOKUP($D74, V医療従事者等!$A:$J, $G$4, FALSE), 0)</f>
        <v>2145</v>
      </c>
      <c r="H74" s="103">
        <f>IFERROR(VLOOKUP($D74, V医療従事者等!$A:$J, $H$4, FALSE), 0)</f>
        <v>73691</v>
      </c>
      <c r="I74" s="103">
        <f>IFERROR(VLOOKUP($D74, V医療従事者等!$A:$J, $I$4, FALSE), 0)</f>
        <v>0</v>
      </c>
      <c r="J74" s="104">
        <f>IFERROR(VLOOKUP($D74, V一般接種!$A:$G, J$4, FALSE), 0)</f>
        <v>574174</v>
      </c>
      <c r="K74" s="104">
        <f>IFERROR(VLOOKUP($D74, V一般接種!$A:$G, K$4, FALSE), 0)</f>
        <v>29315</v>
      </c>
      <c r="L74" s="104">
        <f>IFERROR(VLOOKUP($D74, V一般接種!$A:$G, L$4, FALSE), 0)</f>
        <v>487194</v>
      </c>
      <c r="M74" s="104">
        <f>IFERROR(VLOOKUP($D74, V一般接種!$A:$G, M$4, FALSE), 0)</f>
        <v>0</v>
      </c>
      <c r="N74" s="104">
        <f>SUMIF(V職域接種!$C:$C, 'Conv-vaccine'!$D74, V職域接種!F:F)</f>
        <v>0</v>
      </c>
      <c r="O74" s="104">
        <f>SUMIF(V職域接種!$C:$C, 'Conv-vaccine'!$D74, V職域接種!G:G)</f>
        <v>0</v>
      </c>
      <c r="P74" s="104">
        <f>SUMIF(V重複!$C:$C, 'Conv-vaccine'!$D74, V重複!F:F)</f>
        <v>0</v>
      </c>
      <c r="Q74" s="104">
        <f>SUMIF(V重複!$C:$C, 'Conv-vaccine'!$D74, V重複!G:G)</f>
        <v>0</v>
      </c>
    </row>
    <row r="75" spans="1:17" x14ac:dyDescent="0.55000000000000004">
      <c r="A75" s="101">
        <f t="shared" si="3"/>
        <v>44366</v>
      </c>
      <c r="B75" s="50">
        <f t="shared" si="4"/>
        <v>645058</v>
      </c>
      <c r="C75" s="50">
        <f t="shared" si="5"/>
        <v>435627</v>
      </c>
      <c r="D75" s="102">
        <v>44366</v>
      </c>
      <c r="E75" s="103" t="str">
        <f>IFERROR(VLOOKUP($D75, V医療従事者等!$A:$J, $E$4, FALSE), TEXT(D75, "aaa"))</f>
        <v>土</v>
      </c>
      <c r="F75" s="103">
        <f>IFERROR(VLOOKUP($D75, V医療従事者等!$A:$J, $F$4, FALSE), 0)</f>
        <v>0</v>
      </c>
      <c r="G75" s="103">
        <f>IFERROR(VLOOKUP($D75, V医療従事者等!$A:$J, $G$4, FALSE), 0)</f>
        <v>0</v>
      </c>
      <c r="H75" s="103">
        <f>IFERROR(VLOOKUP($D75, V医療従事者等!$A:$J, $H$4, FALSE), 0)</f>
        <v>0</v>
      </c>
      <c r="I75" s="103">
        <f>IFERROR(VLOOKUP($D75, V医療従事者等!$A:$J, $I$4, FALSE), 0)</f>
        <v>0</v>
      </c>
      <c r="J75" s="104">
        <f>IFERROR(VLOOKUP($D75, V一般接種!$A:$G, J$4, FALSE), 0)</f>
        <v>607911</v>
      </c>
      <c r="K75" s="104">
        <f>IFERROR(VLOOKUP($D75, V一般接種!$A:$G, K$4, FALSE), 0)</f>
        <v>37147</v>
      </c>
      <c r="L75" s="104">
        <f>IFERROR(VLOOKUP($D75, V一般接種!$A:$G, L$4, FALSE), 0)</f>
        <v>435627</v>
      </c>
      <c r="M75" s="104">
        <f>IFERROR(VLOOKUP($D75, V一般接種!$A:$G, M$4, FALSE), 0)</f>
        <v>0</v>
      </c>
      <c r="N75" s="104">
        <f>SUMIF(V職域接種!$C:$C, 'Conv-vaccine'!$D75, V職域接種!F:F)</f>
        <v>0</v>
      </c>
      <c r="O75" s="104">
        <f>SUMIF(V職域接種!$C:$C, 'Conv-vaccine'!$D75, V職域接種!G:G)</f>
        <v>0</v>
      </c>
      <c r="P75" s="104">
        <f>SUMIF(V重複!$C:$C, 'Conv-vaccine'!$D75, V重複!F:F)</f>
        <v>0</v>
      </c>
      <c r="Q75" s="104">
        <f>SUMIF(V重複!$C:$C, 'Conv-vaccine'!$D75, V重複!G:G)</f>
        <v>0</v>
      </c>
    </row>
    <row r="76" spans="1:17" x14ac:dyDescent="0.55000000000000004">
      <c r="A76" s="101">
        <f t="shared" si="3"/>
        <v>44367</v>
      </c>
      <c r="B76" s="50">
        <f t="shared" si="4"/>
        <v>645506</v>
      </c>
      <c r="C76" s="50">
        <f t="shared" si="5"/>
        <v>434891</v>
      </c>
      <c r="D76" s="102">
        <v>44367</v>
      </c>
      <c r="E76" s="103" t="str">
        <f>IFERROR(VLOOKUP($D76, V医療従事者等!$A:$J, $E$4, FALSE), TEXT(D76, "aaa"))</f>
        <v>日</v>
      </c>
      <c r="F76" s="103">
        <f>IFERROR(VLOOKUP($D76, V医療従事者等!$A:$J, $F$4, FALSE), 0)</f>
        <v>0</v>
      </c>
      <c r="G76" s="103">
        <f>IFERROR(VLOOKUP($D76, V医療従事者等!$A:$J, $G$4, FALSE), 0)</f>
        <v>0</v>
      </c>
      <c r="H76" s="103">
        <f>IFERROR(VLOOKUP($D76, V医療従事者等!$A:$J, $H$4, FALSE), 0)</f>
        <v>0</v>
      </c>
      <c r="I76" s="103">
        <f>IFERROR(VLOOKUP($D76, V医療従事者等!$A:$J, $I$4, FALSE), 0)</f>
        <v>0</v>
      </c>
      <c r="J76" s="104">
        <f>IFERROR(VLOOKUP($D76, V一般接種!$A:$G, J$4, FALSE), 0)</f>
        <v>605237</v>
      </c>
      <c r="K76" s="104">
        <f>IFERROR(VLOOKUP($D76, V一般接種!$A:$G, K$4, FALSE), 0)</f>
        <v>40269</v>
      </c>
      <c r="L76" s="104">
        <f>IFERROR(VLOOKUP($D76, V一般接種!$A:$G, L$4, FALSE), 0)</f>
        <v>434891</v>
      </c>
      <c r="M76" s="104">
        <f>IFERROR(VLOOKUP($D76, V一般接種!$A:$G, M$4, FALSE), 0)</f>
        <v>0</v>
      </c>
      <c r="N76" s="104">
        <f>SUMIF(V職域接種!$C:$C, 'Conv-vaccine'!$D76, V職域接種!F:F)</f>
        <v>0</v>
      </c>
      <c r="O76" s="104">
        <f>SUMIF(V職域接種!$C:$C, 'Conv-vaccine'!$D76, V職域接種!G:G)</f>
        <v>0</v>
      </c>
      <c r="P76" s="104">
        <f>SUMIF(V重複!$C:$C, 'Conv-vaccine'!$D76, V重複!F:F)</f>
        <v>0</v>
      </c>
      <c r="Q76" s="104">
        <f>SUMIF(V重複!$C:$C, 'Conv-vaccine'!$D76, V重複!G:G)</f>
        <v>0</v>
      </c>
    </row>
    <row r="77" spans="1:17" x14ac:dyDescent="0.55000000000000004">
      <c r="A77" s="101">
        <f t="shared" si="3"/>
        <v>44368</v>
      </c>
      <c r="B77" s="50">
        <f t="shared" si="4"/>
        <v>717654</v>
      </c>
      <c r="C77" s="50">
        <f t="shared" si="5"/>
        <v>619817</v>
      </c>
      <c r="D77" s="102">
        <v>44368</v>
      </c>
      <c r="E77" s="103" t="str">
        <f>IFERROR(VLOOKUP($D77, V医療従事者等!$A:$J, $E$4, FALSE), TEXT(D77, "aaa"))</f>
        <v>(月)</v>
      </c>
      <c r="F77" s="103">
        <f>IFERROR(VLOOKUP($D77, V医療従事者等!$A:$J, $F$4, FALSE), 0)</f>
        <v>67154</v>
      </c>
      <c r="G77" s="103">
        <f>IFERROR(VLOOKUP($D77, V医療従事者等!$A:$J, $G$4, FALSE), 0)</f>
        <v>7843</v>
      </c>
      <c r="H77" s="103">
        <f>IFERROR(VLOOKUP($D77, V医療従事者等!$A:$J, $H$4, FALSE), 0)</f>
        <v>123679</v>
      </c>
      <c r="I77" s="103">
        <f>IFERROR(VLOOKUP($D77, V医療従事者等!$A:$J, $I$4, FALSE), 0)</f>
        <v>104</v>
      </c>
      <c r="J77" s="104">
        <f>IFERROR(VLOOKUP($D77, V一般接種!$A:$G, J$4, FALSE), 0)</f>
        <v>585732</v>
      </c>
      <c r="K77" s="104">
        <f>IFERROR(VLOOKUP($D77, V一般接種!$A:$G, K$4, FALSE), 0)</f>
        <v>56925</v>
      </c>
      <c r="L77" s="104">
        <f>IFERROR(VLOOKUP($D77, V一般接種!$A:$G, L$4, FALSE), 0)</f>
        <v>492808</v>
      </c>
      <c r="M77" s="104">
        <f>IFERROR(VLOOKUP($D77, V一般接種!$A:$G, M$4, FALSE), 0)</f>
        <v>3226</v>
      </c>
      <c r="N77" s="104">
        <f>SUMIF(V職域接種!$C:$C, 'Conv-vaccine'!$D77, V職域接種!F:F)</f>
        <v>0</v>
      </c>
      <c r="O77" s="104">
        <f>SUMIF(V職域接種!$C:$C, 'Conv-vaccine'!$D77, V職域接種!G:G)</f>
        <v>0</v>
      </c>
      <c r="P77" s="104">
        <f>SUMIF(V重複!$C:$C, 'Conv-vaccine'!$D77, V重複!F:F)</f>
        <v>0</v>
      </c>
      <c r="Q77" s="104">
        <f>SUMIF(V重複!$C:$C, 'Conv-vaccine'!$D77, V重複!G:G)</f>
        <v>0</v>
      </c>
    </row>
    <row r="78" spans="1:17" x14ac:dyDescent="0.55000000000000004">
      <c r="A78" s="101">
        <f t="shared" si="3"/>
        <v>44369</v>
      </c>
      <c r="B78" s="50">
        <f t="shared" si="4"/>
        <v>712608</v>
      </c>
      <c r="C78" s="50">
        <f t="shared" si="5"/>
        <v>645166</v>
      </c>
      <c r="D78" s="102">
        <v>44369</v>
      </c>
      <c r="E78" s="103" t="str">
        <f>IFERROR(VLOOKUP($D78, V医療従事者等!$A:$J, $E$4, FALSE), TEXT(D78, "aaa"))</f>
        <v>(火)</v>
      </c>
      <c r="F78" s="103">
        <f>IFERROR(VLOOKUP($D78, V医療従事者等!$A:$J, $F$4, FALSE), 0)</f>
        <v>44473</v>
      </c>
      <c r="G78" s="103">
        <f>IFERROR(VLOOKUP($D78, V医療従事者等!$A:$J, $G$4, FALSE), 0)</f>
        <v>1946</v>
      </c>
      <c r="H78" s="103">
        <f>IFERROR(VLOOKUP($D78, V医療従事者等!$A:$J, $H$4, FALSE), 0)</f>
        <v>47609</v>
      </c>
      <c r="I78" s="103">
        <f>IFERROR(VLOOKUP($D78, V医療従事者等!$A:$J, $I$4, FALSE), 0)</f>
        <v>107</v>
      </c>
      <c r="J78" s="104">
        <f>IFERROR(VLOOKUP($D78, V一般接種!$A:$G, J$4, FALSE), 0)</f>
        <v>606127</v>
      </c>
      <c r="K78" s="104">
        <f>IFERROR(VLOOKUP($D78, V一般接種!$A:$G, K$4, FALSE), 0)</f>
        <v>60062</v>
      </c>
      <c r="L78" s="104">
        <f>IFERROR(VLOOKUP($D78, V一般接種!$A:$G, L$4, FALSE), 0)</f>
        <v>594727</v>
      </c>
      <c r="M78" s="104">
        <f>IFERROR(VLOOKUP($D78, V一般接種!$A:$G, M$4, FALSE), 0)</f>
        <v>2723</v>
      </c>
      <c r="N78" s="104">
        <f>SUMIF(V職域接種!$C:$C, 'Conv-vaccine'!$D78, V職域接種!F:F)</f>
        <v>0</v>
      </c>
      <c r="O78" s="104">
        <f>SUMIF(V職域接種!$C:$C, 'Conv-vaccine'!$D78, V職域接種!G:G)</f>
        <v>0</v>
      </c>
      <c r="P78" s="104">
        <f>SUMIF(V重複!$C:$C, 'Conv-vaccine'!$D78, V重複!F:F)</f>
        <v>0</v>
      </c>
      <c r="Q78" s="104">
        <f>SUMIF(V重複!$C:$C, 'Conv-vaccine'!$D78, V重複!G:G)</f>
        <v>0</v>
      </c>
    </row>
    <row r="79" spans="1:17" x14ac:dyDescent="0.55000000000000004">
      <c r="A79" s="101">
        <f t="shared" si="3"/>
        <v>44370</v>
      </c>
      <c r="B79" s="50">
        <f t="shared" si="4"/>
        <v>718851</v>
      </c>
      <c r="C79" s="50">
        <f t="shared" si="5"/>
        <v>676414</v>
      </c>
      <c r="D79" s="102">
        <v>44370</v>
      </c>
      <c r="E79" s="103" t="str">
        <f>IFERROR(VLOOKUP($D79, V医療従事者等!$A:$J, $E$4, FALSE), TEXT(D79, "aaa"))</f>
        <v>(水)</v>
      </c>
      <c r="F79" s="103">
        <f>IFERROR(VLOOKUP($D79, V医療従事者等!$A:$J, $F$4, FALSE), 0)</f>
        <v>46971</v>
      </c>
      <c r="G79" s="103">
        <f>IFERROR(VLOOKUP($D79, V医療従事者等!$A:$J, $G$4, FALSE), 0)</f>
        <v>4683</v>
      </c>
      <c r="H79" s="103">
        <f>IFERROR(VLOOKUP($D79, V医療従事者等!$A:$J, $H$4, FALSE), 0)</f>
        <v>59733</v>
      </c>
      <c r="I79" s="103">
        <f>IFERROR(VLOOKUP($D79, V医療従事者等!$A:$J, $I$4, FALSE), 0)</f>
        <v>99</v>
      </c>
      <c r="J79" s="104">
        <f>IFERROR(VLOOKUP($D79, V一般接種!$A:$G, J$4, FALSE), 0)</f>
        <v>607602</v>
      </c>
      <c r="K79" s="104">
        <f>IFERROR(VLOOKUP($D79, V一般接種!$A:$G, K$4, FALSE), 0)</f>
        <v>59595</v>
      </c>
      <c r="L79" s="104">
        <f>IFERROR(VLOOKUP($D79, V一般接種!$A:$G, L$4, FALSE), 0)</f>
        <v>613209</v>
      </c>
      <c r="M79" s="104">
        <f>IFERROR(VLOOKUP($D79, V一般接種!$A:$G, M$4, FALSE), 0)</f>
        <v>3373</v>
      </c>
      <c r="N79" s="104">
        <f>SUMIF(V職域接種!$C:$C, 'Conv-vaccine'!$D79, V職域接種!F:F)</f>
        <v>0</v>
      </c>
      <c r="O79" s="104">
        <f>SUMIF(V職域接種!$C:$C, 'Conv-vaccine'!$D79, V職域接種!G:G)</f>
        <v>0</v>
      </c>
      <c r="P79" s="104">
        <f>SUMIF(V重複!$C:$C, 'Conv-vaccine'!$D79, V重複!F:F)</f>
        <v>0</v>
      </c>
      <c r="Q79" s="104">
        <f>SUMIF(V重複!$C:$C, 'Conv-vaccine'!$D79, V重複!G:G)</f>
        <v>0</v>
      </c>
    </row>
    <row r="80" spans="1:17" x14ac:dyDescent="0.55000000000000004">
      <c r="A80" s="101">
        <f t="shared" si="3"/>
        <v>44371</v>
      </c>
      <c r="B80" s="50">
        <f t="shared" si="4"/>
        <v>698705</v>
      </c>
      <c r="C80" s="50">
        <f t="shared" si="5"/>
        <v>683227</v>
      </c>
      <c r="D80" s="102">
        <v>44371</v>
      </c>
      <c r="E80" s="103" t="str">
        <f>IFERROR(VLOOKUP($D80, V医療従事者等!$A:$J, $E$4, FALSE), TEXT(D80, "aaa"))</f>
        <v>(木)</v>
      </c>
      <c r="F80" s="103">
        <f>IFERROR(VLOOKUP($D80, V医療従事者等!$A:$J, $F$4, FALSE), 0)</f>
        <v>43798</v>
      </c>
      <c r="G80" s="103">
        <f>IFERROR(VLOOKUP($D80, V医療従事者等!$A:$J, $G$4, FALSE), 0)</f>
        <v>1584</v>
      </c>
      <c r="H80" s="103">
        <f>IFERROR(VLOOKUP($D80, V医療従事者等!$A:$J, $H$4, FALSE), 0)</f>
        <v>63930</v>
      </c>
      <c r="I80" s="103">
        <f>IFERROR(VLOOKUP($D80, V医療従事者等!$A:$J, $I$4, FALSE), 0)</f>
        <v>109</v>
      </c>
      <c r="J80" s="104">
        <f>IFERROR(VLOOKUP($D80, V一般接種!$A:$G, J$4, FALSE), 0)</f>
        <v>594737</v>
      </c>
      <c r="K80" s="104">
        <f>IFERROR(VLOOKUP($D80, V一般接種!$A:$G, K$4, FALSE), 0)</f>
        <v>58586</v>
      </c>
      <c r="L80" s="104">
        <f>IFERROR(VLOOKUP($D80, V一般接種!$A:$G, L$4, FALSE), 0)</f>
        <v>615855</v>
      </c>
      <c r="M80" s="104">
        <f>IFERROR(VLOOKUP($D80, V一般接種!$A:$G, M$4, FALSE), 0)</f>
        <v>3333</v>
      </c>
      <c r="N80" s="104">
        <f>SUMIF(V職域接種!$C:$C, 'Conv-vaccine'!$D80, V職域接種!F:F)</f>
        <v>0</v>
      </c>
      <c r="O80" s="104">
        <f>SUMIF(V職域接種!$C:$C, 'Conv-vaccine'!$D80, V職域接種!G:G)</f>
        <v>0</v>
      </c>
      <c r="P80" s="104">
        <f>SUMIF(V重複!$C:$C, 'Conv-vaccine'!$D80, V重複!F:F)</f>
        <v>0</v>
      </c>
      <c r="Q80" s="104">
        <f>SUMIF(V重複!$C:$C, 'Conv-vaccine'!$D80, V重複!G:G)</f>
        <v>0</v>
      </c>
    </row>
    <row r="81" spans="1:17" x14ac:dyDescent="0.55000000000000004">
      <c r="A81" s="101">
        <f t="shared" si="3"/>
        <v>44372</v>
      </c>
      <c r="B81" s="50">
        <f t="shared" si="4"/>
        <v>687940</v>
      </c>
      <c r="C81" s="50">
        <f t="shared" si="5"/>
        <v>686633</v>
      </c>
      <c r="D81" s="102">
        <v>44372</v>
      </c>
      <c r="E81" s="103" t="str">
        <f>IFERROR(VLOOKUP($D81, V医療従事者等!$A:$J, $E$4, FALSE), TEXT(D81, "aaa"))</f>
        <v>(金)</v>
      </c>
      <c r="F81" s="103">
        <f>IFERROR(VLOOKUP($D81, V医療従事者等!$A:$J, $F$4, FALSE), 0)</f>
        <v>47766</v>
      </c>
      <c r="G81" s="103">
        <f>IFERROR(VLOOKUP($D81, V医療従事者等!$A:$J, $G$4, FALSE), 0)</f>
        <v>5529</v>
      </c>
      <c r="H81" s="103">
        <f>IFERROR(VLOOKUP($D81, V医療従事者等!$A:$J, $H$4, FALSE), 0)</f>
        <v>74926</v>
      </c>
      <c r="I81" s="103">
        <f>IFERROR(VLOOKUP($D81, V医療従事者等!$A:$J, $I$4, FALSE), 0)</f>
        <v>134</v>
      </c>
      <c r="J81" s="104">
        <f>IFERROR(VLOOKUP($D81, V一般接種!$A:$G, J$4, FALSE), 0)</f>
        <v>571656</v>
      </c>
      <c r="K81" s="104">
        <f>IFERROR(VLOOKUP($D81, V一般接種!$A:$G, K$4, FALSE), 0)</f>
        <v>62989</v>
      </c>
      <c r="L81" s="104">
        <f>IFERROR(VLOOKUP($D81, V一般接種!$A:$G, L$4, FALSE), 0)</f>
        <v>607752</v>
      </c>
      <c r="M81" s="104">
        <f>IFERROR(VLOOKUP($D81, V一般接種!$A:$G, M$4, FALSE), 0)</f>
        <v>3821</v>
      </c>
      <c r="N81" s="104">
        <f>SUMIF(V職域接種!$C:$C, 'Conv-vaccine'!$D81, V職域接種!F:F)</f>
        <v>0</v>
      </c>
      <c r="O81" s="104">
        <f>SUMIF(V職域接種!$C:$C, 'Conv-vaccine'!$D81, V職域接種!G:G)</f>
        <v>0</v>
      </c>
      <c r="P81" s="104">
        <f>SUMIF(V重複!$C:$C, 'Conv-vaccine'!$D81, V重複!F:F)</f>
        <v>0</v>
      </c>
      <c r="Q81" s="104">
        <f>SUMIF(V重複!$C:$C, 'Conv-vaccine'!$D81, V重複!G:G)</f>
        <v>0</v>
      </c>
    </row>
    <row r="82" spans="1:17" x14ac:dyDescent="0.55000000000000004">
      <c r="A82" s="101">
        <f t="shared" si="3"/>
        <v>44373</v>
      </c>
      <c r="B82" s="50">
        <f t="shared" si="4"/>
        <v>688005</v>
      </c>
      <c r="C82" s="50">
        <f t="shared" si="5"/>
        <v>581652</v>
      </c>
      <c r="D82" s="102">
        <v>44373</v>
      </c>
      <c r="E82" s="103" t="str">
        <f>IFERROR(VLOOKUP($D82, V医療従事者等!$A:$J, $E$4, FALSE), TEXT(D82, "aaa"))</f>
        <v>土</v>
      </c>
      <c r="F82" s="103">
        <f>IFERROR(VLOOKUP($D82, V医療従事者等!$A:$J, $F$4, FALSE), 0)</f>
        <v>0</v>
      </c>
      <c r="G82" s="103">
        <f>IFERROR(VLOOKUP($D82, V医療従事者等!$A:$J, $G$4, FALSE), 0)</f>
        <v>0</v>
      </c>
      <c r="H82" s="103">
        <f>IFERROR(VLOOKUP($D82, V医療従事者等!$A:$J, $H$4, FALSE), 0)</f>
        <v>0</v>
      </c>
      <c r="I82" s="103">
        <f>IFERROR(VLOOKUP($D82, V医療従事者等!$A:$J, $I$4, FALSE), 0)</f>
        <v>0</v>
      </c>
      <c r="J82" s="104">
        <f>IFERROR(VLOOKUP($D82, V一般接種!$A:$G, J$4, FALSE), 0)</f>
        <v>622905</v>
      </c>
      <c r="K82" s="104">
        <f>IFERROR(VLOOKUP($D82, V一般接種!$A:$G, K$4, FALSE), 0)</f>
        <v>65100</v>
      </c>
      <c r="L82" s="104">
        <f>IFERROR(VLOOKUP($D82, V一般接種!$A:$G, L$4, FALSE), 0)</f>
        <v>577884</v>
      </c>
      <c r="M82" s="104">
        <f>IFERROR(VLOOKUP($D82, V一般接種!$A:$G, M$4, FALSE), 0)</f>
        <v>3768</v>
      </c>
      <c r="N82" s="104">
        <f>SUMIF(V職域接種!$C:$C, 'Conv-vaccine'!$D82, V職域接種!F:F)</f>
        <v>0</v>
      </c>
      <c r="O82" s="104">
        <f>SUMIF(V職域接種!$C:$C, 'Conv-vaccine'!$D82, V職域接種!G:G)</f>
        <v>0</v>
      </c>
      <c r="P82" s="104">
        <f>SUMIF(V重複!$C:$C, 'Conv-vaccine'!$D82, V重複!F:F)</f>
        <v>0</v>
      </c>
      <c r="Q82" s="104">
        <f>SUMIF(V重複!$C:$C, 'Conv-vaccine'!$D82, V重複!G:G)</f>
        <v>0</v>
      </c>
    </row>
    <row r="83" spans="1:17" x14ac:dyDescent="0.55000000000000004">
      <c r="A83" s="101">
        <f t="shared" si="3"/>
        <v>44374</v>
      </c>
      <c r="B83" s="50">
        <f t="shared" si="4"/>
        <v>722644</v>
      </c>
      <c r="C83" s="50">
        <f t="shared" si="5"/>
        <v>536930</v>
      </c>
      <c r="D83" s="102">
        <v>44374</v>
      </c>
      <c r="E83" s="103" t="str">
        <f>IFERROR(VLOOKUP($D83, V医療従事者等!$A:$J, $E$4, FALSE), TEXT(D83, "aaa"))</f>
        <v>日</v>
      </c>
      <c r="F83" s="103">
        <f>IFERROR(VLOOKUP($D83, V医療従事者等!$A:$J, $F$4, FALSE), 0)</f>
        <v>0</v>
      </c>
      <c r="G83" s="103">
        <f>IFERROR(VLOOKUP($D83, V医療従事者等!$A:$J, $G$4, FALSE), 0)</f>
        <v>0</v>
      </c>
      <c r="H83" s="103">
        <f>IFERROR(VLOOKUP($D83, V医療従事者等!$A:$J, $H$4, FALSE), 0)</f>
        <v>0</v>
      </c>
      <c r="I83" s="103">
        <f>IFERROR(VLOOKUP($D83, V医療従事者等!$A:$J, $I$4, FALSE), 0)</f>
        <v>0</v>
      </c>
      <c r="J83" s="104">
        <f>IFERROR(VLOOKUP($D83, V一般接種!$A:$G, J$4, FALSE), 0)</f>
        <v>657042</v>
      </c>
      <c r="K83" s="104">
        <f>IFERROR(VLOOKUP($D83, V一般接種!$A:$G, K$4, FALSE), 0)</f>
        <v>65602</v>
      </c>
      <c r="L83" s="104">
        <f>IFERROR(VLOOKUP($D83, V一般接種!$A:$G, L$4, FALSE), 0)</f>
        <v>532324</v>
      </c>
      <c r="M83" s="104">
        <f>IFERROR(VLOOKUP($D83, V一般接種!$A:$G, M$4, FALSE), 0)</f>
        <v>4606</v>
      </c>
      <c r="N83" s="104">
        <f>SUMIF(V職域接種!$C:$C, 'Conv-vaccine'!$D83, V職域接種!F:F)</f>
        <v>0</v>
      </c>
      <c r="O83" s="104">
        <f>SUMIF(V職域接種!$C:$C, 'Conv-vaccine'!$D83, V職域接種!G:G)</f>
        <v>0</v>
      </c>
      <c r="P83" s="104">
        <f>SUMIF(V重複!$C:$C, 'Conv-vaccine'!$D83, V重複!F:F)</f>
        <v>0</v>
      </c>
      <c r="Q83" s="104">
        <f>SUMIF(V重複!$C:$C, 'Conv-vaccine'!$D83, V重複!G:G)</f>
        <v>0</v>
      </c>
    </row>
    <row r="84" spans="1:17" x14ac:dyDescent="0.55000000000000004">
      <c r="A84" s="101">
        <f t="shared" si="3"/>
        <v>44375</v>
      </c>
      <c r="B84" s="50">
        <f t="shared" si="4"/>
        <v>697011</v>
      </c>
      <c r="C84" s="50">
        <f t="shared" si="5"/>
        <v>710675</v>
      </c>
      <c r="D84" s="102">
        <v>44375</v>
      </c>
      <c r="E84" s="103" t="str">
        <f>IFERROR(VLOOKUP($D84, V医療従事者等!$A:$J, $E$4, FALSE), TEXT(D84, "aaa"))</f>
        <v>(月)</v>
      </c>
      <c r="F84" s="103">
        <f>IFERROR(VLOOKUP($D84, V医療従事者等!$A:$J, $F$4, FALSE), 0)</f>
        <v>71303</v>
      </c>
      <c r="G84" s="103">
        <f>IFERROR(VLOOKUP($D84, V医療従事者等!$A:$J, $G$4, FALSE), 0)</f>
        <v>7806</v>
      </c>
      <c r="H84" s="103">
        <f>IFERROR(VLOOKUP($D84, V医療従事者等!$A:$J, $H$4, FALSE), 0)</f>
        <v>80018</v>
      </c>
      <c r="I84" s="103">
        <f>IFERROR(VLOOKUP($D84, V医療従事者等!$A:$J, $I$4, FALSE), 0)</f>
        <v>528</v>
      </c>
      <c r="J84" s="104">
        <f>IFERROR(VLOOKUP($D84, V一般接種!$A:$G, J$4, FALSE), 0)</f>
        <v>547813</v>
      </c>
      <c r="K84" s="104">
        <f>IFERROR(VLOOKUP($D84, V一般接種!$A:$G, K$4, FALSE), 0)</f>
        <v>70089</v>
      </c>
      <c r="L84" s="104">
        <f>IFERROR(VLOOKUP($D84, V一般接種!$A:$G, L$4, FALSE), 0)</f>
        <v>611614</v>
      </c>
      <c r="M84" s="104">
        <f>IFERROR(VLOOKUP($D84, V一般接種!$A:$G, M$4, FALSE), 0)</f>
        <v>18515</v>
      </c>
      <c r="N84" s="104">
        <f>SUMIF(V職域接種!$C:$C, 'Conv-vaccine'!$D84, V職域接種!F:F)</f>
        <v>0</v>
      </c>
      <c r="O84" s="104">
        <f>SUMIF(V職域接種!$C:$C, 'Conv-vaccine'!$D84, V職域接種!G:G)</f>
        <v>0</v>
      </c>
      <c r="P84" s="104">
        <f>SUMIF(V重複!$C:$C, 'Conv-vaccine'!$D84, V重複!F:F)</f>
        <v>0</v>
      </c>
      <c r="Q84" s="104">
        <f>SUMIF(V重複!$C:$C, 'Conv-vaccine'!$D84, V重複!G:G)</f>
        <v>0</v>
      </c>
    </row>
    <row r="85" spans="1:17" x14ac:dyDescent="0.55000000000000004">
      <c r="A85" s="101">
        <f t="shared" si="3"/>
        <v>44376</v>
      </c>
      <c r="B85" s="50">
        <f t="shared" si="4"/>
        <v>699796</v>
      </c>
      <c r="C85" s="50">
        <f t="shared" si="5"/>
        <v>743446</v>
      </c>
      <c r="D85" s="102">
        <v>44376</v>
      </c>
      <c r="E85" s="103" t="str">
        <f>IFERROR(VLOOKUP($D85, V医療従事者等!$A:$J, $E$4, FALSE), TEXT(D85, "aaa"))</f>
        <v>(火)</v>
      </c>
      <c r="F85" s="103">
        <f>IFERROR(VLOOKUP($D85, V医療従事者等!$A:$J, $F$4, FALSE), 0)</f>
        <v>36069</v>
      </c>
      <c r="G85" s="103">
        <f>IFERROR(VLOOKUP($D85, V医療従事者等!$A:$J, $G$4, FALSE), 0)</f>
        <v>3367</v>
      </c>
      <c r="H85" s="103">
        <f>IFERROR(VLOOKUP($D85, V医療従事者等!$A:$J, $H$4, FALSE), 0)</f>
        <v>53790</v>
      </c>
      <c r="I85" s="103">
        <f>IFERROR(VLOOKUP($D85, V医療従事者等!$A:$J, $I$4, FALSE), 0)</f>
        <v>1255</v>
      </c>
      <c r="J85" s="104">
        <f>IFERROR(VLOOKUP($D85, V一般接種!$A:$G, J$4, FALSE), 0)</f>
        <v>585590</v>
      </c>
      <c r="K85" s="104">
        <f>IFERROR(VLOOKUP($D85, V一般接種!$A:$G, K$4, FALSE), 0)</f>
        <v>74770</v>
      </c>
      <c r="L85" s="104">
        <f>IFERROR(VLOOKUP($D85, V一般接種!$A:$G, L$4, FALSE), 0)</f>
        <v>669363</v>
      </c>
      <c r="M85" s="104">
        <f>IFERROR(VLOOKUP($D85, V一般接種!$A:$G, M$4, FALSE), 0)</f>
        <v>19038</v>
      </c>
      <c r="N85" s="104">
        <f>SUMIF(V職域接種!$C:$C, 'Conv-vaccine'!$D85, V職域接種!F:F)</f>
        <v>0</v>
      </c>
      <c r="O85" s="104">
        <f>SUMIF(V職域接種!$C:$C, 'Conv-vaccine'!$D85, V職域接種!G:G)</f>
        <v>0</v>
      </c>
      <c r="P85" s="104">
        <f>SUMIF(V重複!$C:$C, 'Conv-vaccine'!$D85, V重複!F:F)</f>
        <v>0</v>
      </c>
      <c r="Q85" s="104">
        <f>SUMIF(V重複!$C:$C, 'Conv-vaccine'!$D85, V重複!G:G)</f>
        <v>0</v>
      </c>
    </row>
    <row r="86" spans="1:17" x14ac:dyDescent="0.55000000000000004">
      <c r="A86" s="101">
        <f t="shared" si="3"/>
        <v>44377</v>
      </c>
      <c r="B86" s="50">
        <f t="shared" si="4"/>
        <v>720376</v>
      </c>
      <c r="C86" s="50">
        <f t="shared" si="5"/>
        <v>731052</v>
      </c>
      <c r="D86" s="102">
        <v>44377</v>
      </c>
      <c r="E86" s="103" t="str">
        <f>IFERROR(VLOOKUP($D86, V医療従事者等!$A:$J, $E$4, FALSE), TEXT(D86, "aaa"))</f>
        <v>(水)</v>
      </c>
      <c r="F86" s="103">
        <f>IFERROR(VLOOKUP($D86, V医療従事者等!$A:$J, $F$4, FALSE), 0)</f>
        <v>30313</v>
      </c>
      <c r="G86" s="103">
        <f>IFERROR(VLOOKUP($D86, V医療従事者等!$A:$J, $G$4, FALSE), 0)</f>
        <v>1788</v>
      </c>
      <c r="H86" s="103">
        <f>IFERROR(VLOOKUP($D86, V医療従事者等!$A:$J, $H$4, FALSE), 0)</f>
        <v>46697</v>
      </c>
      <c r="I86" s="103">
        <f>IFERROR(VLOOKUP($D86, V医療従事者等!$A:$J, $I$4, FALSE), 0)</f>
        <v>381</v>
      </c>
      <c r="J86" s="104">
        <f>IFERROR(VLOOKUP($D86, V一般接種!$A:$G, J$4, FALSE), 0)</f>
        <v>602259</v>
      </c>
      <c r="K86" s="104">
        <f>IFERROR(VLOOKUP($D86, V一般接種!$A:$G, K$4, FALSE), 0)</f>
        <v>86016</v>
      </c>
      <c r="L86" s="104">
        <f>IFERROR(VLOOKUP($D86, V一般接種!$A:$G, L$4, FALSE), 0)</f>
        <v>664957</v>
      </c>
      <c r="M86" s="104">
        <f>IFERROR(VLOOKUP($D86, V一般接種!$A:$G, M$4, FALSE), 0)</f>
        <v>19017</v>
      </c>
      <c r="N86" s="104">
        <f>SUMIF(V職域接種!$C:$C, 'Conv-vaccine'!$D86, V職域接種!F:F)</f>
        <v>0</v>
      </c>
      <c r="O86" s="104">
        <f>SUMIF(V職域接種!$C:$C, 'Conv-vaccine'!$D86, V職域接種!G:G)</f>
        <v>0</v>
      </c>
      <c r="P86" s="104">
        <f>SUMIF(V重複!$C:$C, 'Conv-vaccine'!$D86, V重複!F:F)</f>
        <v>0</v>
      </c>
      <c r="Q86" s="104">
        <f>SUMIF(V重複!$C:$C, 'Conv-vaccine'!$D86, V重複!G:G)</f>
        <v>0</v>
      </c>
    </row>
    <row r="87" spans="1:17" x14ac:dyDescent="0.55000000000000004">
      <c r="A87" s="101">
        <f t="shared" si="3"/>
        <v>44378</v>
      </c>
      <c r="B87" s="50">
        <f t="shared" si="4"/>
        <v>525336</v>
      </c>
      <c r="C87" s="50">
        <f t="shared" si="5"/>
        <v>706833</v>
      </c>
      <c r="D87" s="102">
        <v>44378</v>
      </c>
      <c r="E87" s="103" t="str">
        <f>IFERROR(VLOOKUP($D87, V医療従事者等!$A:$J, $E$4, FALSE), TEXT(D87, "aaa"))</f>
        <v>(木)</v>
      </c>
      <c r="F87" s="103">
        <f>IFERROR(VLOOKUP($D87, V医療従事者等!$A:$J, $F$4, FALSE), 0)</f>
        <v>36346</v>
      </c>
      <c r="G87" s="103">
        <f>IFERROR(VLOOKUP($D87, V医療従事者等!$A:$J, $G$4, FALSE), 0)</f>
        <v>589</v>
      </c>
      <c r="H87" s="103">
        <f>IFERROR(VLOOKUP($D87, V医療従事者等!$A:$J, $H$4, FALSE), 0)</f>
        <v>57754</v>
      </c>
      <c r="I87" s="103">
        <f>IFERROR(VLOOKUP($D87, V医療従事者等!$A:$J, $I$4, FALSE), 0)</f>
        <v>108</v>
      </c>
      <c r="J87" s="104">
        <f>IFERROR(VLOOKUP($D87, V一般接種!$A:$G, J$4, FALSE), 0)</f>
        <v>399561</v>
      </c>
      <c r="K87" s="104">
        <f>IFERROR(VLOOKUP($D87, V一般接種!$A:$G, K$4, FALSE), 0)</f>
        <v>88840</v>
      </c>
      <c r="L87" s="104">
        <f>IFERROR(VLOOKUP($D87, V一般接種!$A:$G, L$4, FALSE), 0)</f>
        <v>629381</v>
      </c>
      <c r="M87" s="104">
        <f>IFERROR(VLOOKUP($D87, V一般接種!$A:$G, M$4, FALSE), 0)</f>
        <v>19590</v>
      </c>
      <c r="N87" s="104">
        <f>SUMIF(V職域接種!$C:$C, 'Conv-vaccine'!$D87, V職域接種!F:F)</f>
        <v>0</v>
      </c>
      <c r="O87" s="104">
        <f>SUMIF(V職域接種!$C:$C, 'Conv-vaccine'!$D87, V職域接種!G:G)</f>
        <v>0</v>
      </c>
      <c r="P87" s="104">
        <f>SUMIF(V重複!$C:$C, 'Conv-vaccine'!$D87, V重複!F:F)</f>
        <v>0</v>
      </c>
      <c r="Q87" s="104">
        <f>SUMIF(V重複!$C:$C, 'Conv-vaccine'!$D87, V重複!G:G)</f>
        <v>0</v>
      </c>
    </row>
    <row r="88" spans="1:17" x14ac:dyDescent="0.55000000000000004">
      <c r="A88" s="101">
        <f t="shared" si="3"/>
        <v>44379</v>
      </c>
      <c r="B88" s="50">
        <f t="shared" si="4"/>
        <v>459874</v>
      </c>
      <c r="C88" s="50">
        <f t="shared" si="5"/>
        <v>715276</v>
      </c>
      <c r="D88" s="102">
        <v>44379</v>
      </c>
      <c r="E88" s="103" t="str">
        <f>IFERROR(VLOOKUP($D88, V医療従事者等!$A:$J, $E$4, FALSE), TEXT(D88, "aaa"))</f>
        <v>(金)</v>
      </c>
      <c r="F88" s="103">
        <f>IFERROR(VLOOKUP($D88, V医療従事者等!$A:$J, $F$4, FALSE), 0)</f>
        <v>25406</v>
      </c>
      <c r="G88" s="103">
        <f>IFERROR(VLOOKUP($D88, V医療従事者等!$A:$J, $G$4, FALSE), 0)</f>
        <v>978</v>
      </c>
      <c r="H88" s="103">
        <f>IFERROR(VLOOKUP($D88, V医療従事者等!$A:$J, $H$4, FALSE), 0)</f>
        <v>55293</v>
      </c>
      <c r="I88" s="103">
        <f>IFERROR(VLOOKUP($D88, V医療従事者等!$A:$J, $I$4, FALSE), 0)</f>
        <v>147</v>
      </c>
      <c r="J88" s="104">
        <f>IFERROR(VLOOKUP($D88, V一般接種!$A:$G, J$4, FALSE), 0)</f>
        <v>339900</v>
      </c>
      <c r="K88" s="104">
        <f>IFERROR(VLOOKUP($D88, V一般接種!$A:$G, K$4, FALSE), 0)</f>
        <v>93590</v>
      </c>
      <c r="L88" s="104">
        <f>IFERROR(VLOOKUP($D88, V一般接種!$A:$G, L$4, FALSE), 0)</f>
        <v>640359</v>
      </c>
      <c r="M88" s="104">
        <f>IFERROR(VLOOKUP($D88, V一般接種!$A:$G, M$4, FALSE), 0)</f>
        <v>19477</v>
      </c>
      <c r="N88" s="104">
        <f>SUMIF(V職域接種!$C:$C, 'Conv-vaccine'!$D88, V職域接種!F:F)</f>
        <v>0</v>
      </c>
      <c r="O88" s="104">
        <f>SUMIF(V職域接種!$C:$C, 'Conv-vaccine'!$D88, V職域接種!G:G)</f>
        <v>0</v>
      </c>
      <c r="P88" s="104">
        <f>SUMIF(V重複!$C:$C, 'Conv-vaccine'!$D88, V重複!F:F)</f>
        <v>0</v>
      </c>
      <c r="Q88" s="104">
        <f>SUMIF(V重複!$C:$C, 'Conv-vaccine'!$D88, V重複!G:G)</f>
        <v>0</v>
      </c>
    </row>
    <row r="89" spans="1:17" x14ac:dyDescent="0.55000000000000004">
      <c r="A89" s="101">
        <f t="shared" si="3"/>
        <v>44380</v>
      </c>
      <c r="B89" s="50">
        <f t="shared" si="4"/>
        <v>750912</v>
      </c>
      <c r="C89" s="50">
        <f t="shared" si="5"/>
        <v>616076</v>
      </c>
      <c r="D89" s="102">
        <v>44380</v>
      </c>
      <c r="E89" s="103" t="str">
        <f>IFERROR(VLOOKUP($D89, V医療従事者等!$A:$J, $E$4, FALSE), TEXT(D89, "aaa"))</f>
        <v>土</v>
      </c>
      <c r="F89" s="103">
        <f>IFERROR(VLOOKUP($D89, V医療従事者等!$A:$J, $F$4, FALSE), 0)</f>
        <v>0</v>
      </c>
      <c r="G89" s="103">
        <f>IFERROR(VLOOKUP($D89, V医療従事者等!$A:$J, $G$4, FALSE), 0)</f>
        <v>0</v>
      </c>
      <c r="H89" s="103">
        <f>IFERROR(VLOOKUP($D89, V医療従事者等!$A:$J, $H$4, FALSE), 0)</f>
        <v>0</v>
      </c>
      <c r="I89" s="103">
        <f>IFERROR(VLOOKUP($D89, V医療従事者等!$A:$J, $I$4, FALSE), 0)</f>
        <v>0</v>
      </c>
      <c r="J89" s="104">
        <f>IFERROR(VLOOKUP($D89, V一般接種!$A:$G, J$4, FALSE), 0)</f>
        <v>655741</v>
      </c>
      <c r="K89" s="104">
        <f>IFERROR(VLOOKUP($D89, V一般接種!$A:$G, K$4, FALSE), 0)</f>
        <v>95171</v>
      </c>
      <c r="L89" s="104">
        <f>IFERROR(VLOOKUP($D89, V一般接種!$A:$G, L$4, FALSE), 0)</f>
        <v>596255</v>
      </c>
      <c r="M89" s="104">
        <f>IFERROR(VLOOKUP($D89, V一般接種!$A:$G, M$4, FALSE), 0)</f>
        <v>19821</v>
      </c>
      <c r="N89" s="104">
        <f>SUMIF(V職域接種!$C:$C, 'Conv-vaccine'!$D89, V職域接種!F:F)</f>
        <v>0</v>
      </c>
      <c r="O89" s="104">
        <f>SUMIF(V職域接種!$C:$C, 'Conv-vaccine'!$D89, V職域接種!G:G)</f>
        <v>0</v>
      </c>
      <c r="P89" s="104">
        <f>SUMIF(V重複!$C:$C, 'Conv-vaccine'!$D89, V重複!F:F)</f>
        <v>0</v>
      </c>
      <c r="Q89" s="104">
        <f>SUMIF(V重複!$C:$C, 'Conv-vaccine'!$D89, V重複!G:G)</f>
        <v>0</v>
      </c>
    </row>
    <row r="90" spans="1:17" x14ac:dyDescent="0.55000000000000004">
      <c r="A90" s="101">
        <f t="shared" si="3"/>
        <v>44381</v>
      </c>
      <c r="B90" s="50">
        <f t="shared" si="4"/>
        <v>740085</v>
      </c>
      <c r="C90" s="50">
        <f t="shared" si="5"/>
        <v>553220</v>
      </c>
      <c r="D90" s="102">
        <v>44381</v>
      </c>
      <c r="E90" s="103" t="str">
        <f>IFERROR(VLOOKUP($D90, V医療従事者等!$A:$J, $E$4, FALSE), TEXT(D90, "aaa"))</f>
        <v>日</v>
      </c>
      <c r="F90" s="103">
        <f>IFERROR(VLOOKUP($D90, V医療従事者等!$A:$J, $F$4, FALSE), 0)</f>
        <v>0</v>
      </c>
      <c r="G90" s="103">
        <f>IFERROR(VLOOKUP($D90, V医療従事者等!$A:$J, $G$4, FALSE), 0)</f>
        <v>0</v>
      </c>
      <c r="H90" s="103">
        <f>IFERROR(VLOOKUP($D90, V医療従事者等!$A:$J, $H$4, FALSE), 0)</f>
        <v>0</v>
      </c>
      <c r="I90" s="103">
        <f>IFERROR(VLOOKUP($D90, V医療従事者等!$A:$J, $I$4, FALSE), 0)</f>
        <v>0</v>
      </c>
      <c r="J90" s="104">
        <f>IFERROR(VLOOKUP($D90, V一般接種!$A:$G, J$4, FALSE), 0)</f>
        <v>661148</v>
      </c>
      <c r="K90" s="104">
        <f>IFERROR(VLOOKUP($D90, V一般接種!$A:$G, K$4, FALSE), 0)</f>
        <v>78937</v>
      </c>
      <c r="L90" s="104">
        <f>IFERROR(VLOOKUP($D90, V一般接種!$A:$G, L$4, FALSE), 0)</f>
        <v>530887</v>
      </c>
      <c r="M90" s="104">
        <f>IFERROR(VLOOKUP($D90, V一般接種!$A:$G, M$4, FALSE), 0)</f>
        <v>22333</v>
      </c>
      <c r="N90" s="104">
        <f>SUMIF(V職域接種!$C:$C, 'Conv-vaccine'!$D90, V職域接種!F:F)</f>
        <v>0</v>
      </c>
      <c r="O90" s="104">
        <f>SUMIF(V職域接種!$C:$C, 'Conv-vaccine'!$D90, V職域接種!G:G)</f>
        <v>0</v>
      </c>
      <c r="P90" s="104">
        <f>SUMIF(V重複!$C:$C, 'Conv-vaccine'!$D90, V重複!F:F)</f>
        <v>0</v>
      </c>
      <c r="Q90" s="104">
        <f>SUMIF(V重複!$C:$C, 'Conv-vaccine'!$D90, V重複!G:G)</f>
        <v>0</v>
      </c>
    </row>
    <row r="91" spans="1:17" x14ac:dyDescent="0.55000000000000004">
      <c r="A91" s="101">
        <f t="shared" si="3"/>
        <v>44382</v>
      </c>
      <c r="B91" s="50">
        <f t="shared" si="4"/>
        <v>820602</v>
      </c>
      <c r="C91" s="50">
        <f t="shared" si="5"/>
        <v>664789</v>
      </c>
      <c r="D91" s="102">
        <v>44382</v>
      </c>
      <c r="E91" s="103" t="str">
        <f>IFERROR(VLOOKUP($D91, V医療従事者等!$A:$J, $E$4, FALSE), TEXT(D91, "aaa"))</f>
        <v>(月)</v>
      </c>
      <c r="F91" s="103">
        <f>IFERROR(VLOOKUP($D91, V医療従事者等!$A:$J, $F$4, FALSE), 0)</f>
        <v>57890</v>
      </c>
      <c r="G91" s="103">
        <f>IFERROR(VLOOKUP($D91, V医療従事者等!$A:$J, $G$4, FALSE), 0)</f>
        <v>5788</v>
      </c>
      <c r="H91" s="103">
        <f>IFERROR(VLOOKUP($D91, V医療従事者等!$A:$J, $H$4, FALSE), 0)</f>
        <v>79320</v>
      </c>
      <c r="I91" s="103">
        <f>IFERROR(VLOOKUP($D91, V医療従事者等!$A:$J, $I$4, FALSE), 0)</f>
        <v>2091</v>
      </c>
      <c r="J91" s="104">
        <f>IFERROR(VLOOKUP($D91, V一般接種!$A:$G, J$4, FALSE), 0)</f>
        <v>653268</v>
      </c>
      <c r="K91" s="104">
        <f>IFERROR(VLOOKUP($D91, V一般接種!$A:$G, K$4, FALSE), 0)</f>
        <v>103656</v>
      </c>
      <c r="L91" s="104">
        <f>IFERROR(VLOOKUP($D91, V一般接種!$A:$G, L$4, FALSE), 0)</f>
        <v>554907</v>
      </c>
      <c r="M91" s="104">
        <f>IFERROR(VLOOKUP($D91, V一般接種!$A:$G, M$4, FALSE), 0)</f>
        <v>28471</v>
      </c>
      <c r="N91" s="104">
        <f>SUMIF(V職域接種!$C:$C, 'Conv-vaccine'!$D91, V職域接種!F:F)</f>
        <v>0</v>
      </c>
      <c r="O91" s="104">
        <f>SUMIF(V職域接種!$C:$C, 'Conv-vaccine'!$D91, V職域接種!G:G)</f>
        <v>0</v>
      </c>
      <c r="P91" s="104">
        <f>SUMIF(V重複!$C:$C, 'Conv-vaccine'!$D91, V重複!F:F)</f>
        <v>0</v>
      </c>
      <c r="Q91" s="104">
        <f>SUMIF(V重複!$C:$C, 'Conv-vaccine'!$D91, V重複!G:G)</f>
        <v>0</v>
      </c>
    </row>
    <row r="92" spans="1:17" x14ac:dyDescent="0.55000000000000004">
      <c r="A92" s="101">
        <f t="shared" si="3"/>
        <v>44383</v>
      </c>
      <c r="B92" s="50">
        <f t="shared" si="4"/>
        <v>843953</v>
      </c>
      <c r="C92" s="50">
        <f t="shared" si="5"/>
        <v>676568</v>
      </c>
      <c r="D92" s="102">
        <v>44383</v>
      </c>
      <c r="E92" s="103" t="str">
        <f>IFERROR(VLOOKUP($D92, V医療従事者等!$A:$J, $E$4, FALSE), TEXT(D92, "aaa"))</f>
        <v>(火)</v>
      </c>
      <c r="F92" s="103">
        <f>IFERROR(VLOOKUP($D92, V医療従事者等!$A:$J, $F$4, FALSE), 0)</f>
        <v>45037</v>
      </c>
      <c r="G92" s="103">
        <f>IFERROR(VLOOKUP($D92, V医療従事者等!$A:$J, $G$4, FALSE), 0)</f>
        <v>1554</v>
      </c>
      <c r="H92" s="103">
        <f>IFERROR(VLOOKUP($D92, V医療従事者等!$A:$J, $H$4, FALSE), 0)</f>
        <v>52475</v>
      </c>
      <c r="I92" s="103">
        <f>IFERROR(VLOOKUP($D92, V医療従事者等!$A:$J, $I$4, FALSE), 0)</f>
        <v>699</v>
      </c>
      <c r="J92" s="104">
        <f>IFERROR(VLOOKUP($D92, V一般接種!$A:$G, J$4, FALSE), 0)</f>
        <v>690459</v>
      </c>
      <c r="K92" s="104">
        <f>IFERROR(VLOOKUP($D92, V一般接種!$A:$G, K$4, FALSE), 0)</f>
        <v>106903</v>
      </c>
      <c r="L92" s="104">
        <f>IFERROR(VLOOKUP($D92, V一般接種!$A:$G, L$4, FALSE), 0)</f>
        <v>594848</v>
      </c>
      <c r="M92" s="104">
        <f>IFERROR(VLOOKUP($D92, V一般接種!$A:$G, M$4, FALSE), 0)</f>
        <v>28546</v>
      </c>
      <c r="N92" s="104">
        <f>SUMIF(V職域接種!$C:$C, 'Conv-vaccine'!$D92, V職域接種!F:F)</f>
        <v>0</v>
      </c>
      <c r="O92" s="104">
        <f>SUMIF(V職域接種!$C:$C, 'Conv-vaccine'!$D92, V職域接種!G:G)</f>
        <v>0</v>
      </c>
      <c r="P92" s="104">
        <f>SUMIF(V重複!$C:$C, 'Conv-vaccine'!$D92, V重複!F:F)</f>
        <v>0</v>
      </c>
      <c r="Q92" s="104">
        <f>SUMIF(V重複!$C:$C, 'Conv-vaccine'!$D92, V重複!G:G)</f>
        <v>0</v>
      </c>
    </row>
    <row r="93" spans="1:17" x14ac:dyDescent="0.55000000000000004">
      <c r="A93" s="101">
        <f t="shared" si="3"/>
        <v>44384</v>
      </c>
      <c r="B93" s="50">
        <f t="shared" si="4"/>
        <v>863274</v>
      </c>
      <c r="C93" s="50">
        <f t="shared" si="5"/>
        <v>649732</v>
      </c>
      <c r="D93" s="102">
        <v>44384</v>
      </c>
      <c r="E93" s="103" t="str">
        <f>IFERROR(VLOOKUP($D93, V医療従事者等!$A:$J, $E$4, FALSE), TEXT(D93, "aaa"))</f>
        <v>(水)</v>
      </c>
      <c r="F93" s="103">
        <f>IFERROR(VLOOKUP($D93, V医療従事者等!$A:$J, $F$4, FALSE), 0)</f>
        <v>28661</v>
      </c>
      <c r="G93" s="103">
        <f>IFERROR(VLOOKUP($D93, V医療従事者等!$A:$J, $G$4, FALSE), 0)</f>
        <v>2304</v>
      </c>
      <c r="H93" s="103">
        <f>IFERROR(VLOOKUP($D93, V医療従事者等!$A:$J, $H$4, FALSE), 0)</f>
        <v>44525</v>
      </c>
      <c r="I93" s="103">
        <f>IFERROR(VLOOKUP($D93, V医療従事者等!$A:$J, $I$4, FALSE), 0)</f>
        <v>1163</v>
      </c>
      <c r="J93" s="104">
        <f>IFERROR(VLOOKUP($D93, V一般接種!$A:$G, J$4, FALSE), 0)</f>
        <v>722990</v>
      </c>
      <c r="K93" s="104">
        <f>IFERROR(VLOOKUP($D93, V一般接種!$A:$G, K$4, FALSE), 0)</f>
        <v>109319</v>
      </c>
      <c r="L93" s="104">
        <f>IFERROR(VLOOKUP($D93, V一般接種!$A:$G, L$4, FALSE), 0)</f>
        <v>577393</v>
      </c>
      <c r="M93" s="104">
        <f>IFERROR(VLOOKUP($D93, V一般接種!$A:$G, M$4, FALSE), 0)</f>
        <v>26651</v>
      </c>
      <c r="N93" s="104">
        <f>SUMIF(V職域接種!$C:$C, 'Conv-vaccine'!$D93, V職域接種!F:F)</f>
        <v>0</v>
      </c>
      <c r="O93" s="104">
        <f>SUMIF(V職域接種!$C:$C, 'Conv-vaccine'!$D93, V職域接種!G:G)</f>
        <v>0</v>
      </c>
      <c r="P93" s="104">
        <f>SUMIF(V重複!$C:$C, 'Conv-vaccine'!$D93, V重複!F:F)</f>
        <v>0</v>
      </c>
      <c r="Q93" s="104">
        <f>SUMIF(V重複!$C:$C, 'Conv-vaccine'!$D93, V重複!G:G)</f>
        <v>0</v>
      </c>
    </row>
    <row r="94" spans="1:17" x14ac:dyDescent="0.55000000000000004">
      <c r="A94" s="101">
        <f t="shared" si="3"/>
        <v>44385</v>
      </c>
      <c r="B94" s="50">
        <f t="shared" si="4"/>
        <v>844420</v>
      </c>
      <c r="C94" s="50">
        <f t="shared" si="5"/>
        <v>649416</v>
      </c>
      <c r="D94" s="102">
        <v>44385</v>
      </c>
      <c r="E94" s="103" t="str">
        <f>IFERROR(VLOOKUP($D94, V医療従事者等!$A:$J, $E$4, FALSE), TEXT(D94, "aaa"))</f>
        <v>(木)</v>
      </c>
      <c r="F94" s="103">
        <f>IFERROR(VLOOKUP($D94, V医療従事者等!$A:$J, $F$4, FALSE), 0)</f>
        <v>34199</v>
      </c>
      <c r="G94" s="103">
        <f>IFERROR(VLOOKUP($D94, V医療従事者等!$A:$J, $G$4, FALSE), 0)</f>
        <v>2537</v>
      </c>
      <c r="H94" s="103">
        <f>IFERROR(VLOOKUP($D94, V医療従事者等!$A:$J, $H$4, FALSE), 0)</f>
        <v>44991</v>
      </c>
      <c r="I94" s="103">
        <f>IFERROR(VLOOKUP($D94, V医療従事者等!$A:$J, $I$4, FALSE), 0)</f>
        <v>1613</v>
      </c>
      <c r="J94" s="104">
        <f>IFERROR(VLOOKUP($D94, V一般接種!$A:$G, J$4, FALSE), 0)</f>
        <v>696234</v>
      </c>
      <c r="K94" s="104">
        <f>IFERROR(VLOOKUP($D94, V一般接種!$A:$G, K$4, FALSE), 0)</f>
        <v>111450</v>
      </c>
      <c r="L94" s="104">
        <f>IFERROR(VLOOKUP($D94, V一般接種!$A:$G, L$4, FALSE), 0)</f>
        <v>574412</v>
      </c>
      <c r="M94" s="104">
        <f>IFERROR(VLOOKUP($D94, V一般接種!$A:$G, M$4, FALSE), 0)</f>
        <v>28400</v>
      </c>
      <c r="N94" s="104">
        <f>SUMIF(V職域接種!$C:$C, 'Conv-vaccine'!$D94, V職域接種!F:F)</f>
        <v>0</v>
      </c>
      <c r="O94" s="104">
        <f>SUMIF(V職域接種!$C:$C, 'Conv-vaccine'!$D94, V職域接種!G:G)</f>
        <v>0</v>
      </c>
      <c r="P94" s="104">
        <f>SUMIF(V重複!$C:$C, 'Conv-vaccine'!$D94, V重複!F:F)</f>
        <v>0</v>
      </c>
      <c r="Q94" s="104">
        <f>SUMIF(V重複!$C:$C, 'Conv-vaccine'!$D94, V重複!G:G)</f>
        <v>0</v>
      </c>
    </row>
    <row r="95" spans="1:17" x14ac:dyDescent="0.55000000000000004">
      <c r="A95" s="101">
        <f t="shared" si="3"/>
        <v>44386</v>
      </c>
      <c r="B95" s="50">
        <f t="shared" si="4"/>
        <v>839810</v>
      </c>
      <c r="C95" s="50">
        <f t="shared" si="5"/>
        <v>645893</v>
      </c>
      <c r="D95" s="102">
        <v>44386</v>
      </c>
      <c r="E95" s="103" t="str">
        <f>IFERROR(VLOOKUP($D95, V医療従事者等!$A:$J, $E$4, FALSE), TEXT(D95, "aaa"))</f>
        <v>(金)</v>
      </c>
      <c r="F95" s="103">
        <f>IFERROR(VLOOKUP($D95, V医療従事者等!$A:$J, $F$4, FALSE), 0)</f>
        <v>31738</v>
      </c>
      <c r="G95" s="103">
        <f>IFERROR(VLOOKUP($D95, V医療従事者等!$A:$J, $G$4, FALSE), 0)</f>
        <v>221</v>
      </c>
      <c r="H95" s="103">
        <f>IFERROR(VLOOKUP($D95, V医療従事者等!$A:$J, $H$4, FALSE), 0)</f>
        <v>44589</v>
      </c>
      <c r="I95" s="103">
        <f>IFERROR(VLOOKUP($D95, V医療従事者等!$A:$J, $I$4, FALSE), 0)</f>
        <v>1764</v>
      </c>
      <c r="J95" s="104">
        <f>IFERROR(VLOOKUP($D95, V一般接種!$A:$G, J$4, FALSE), 0)</f>
        <v>689993</v>
      </c>
      <c r="K95" s="104">
        <f>IFERROR(VLOOKUP($D95, V一般接種!$A:$G, K$4, FALSE), 0)</f>
        <v>117858</v>
      </c>
      <c r="L95" s="104">
        <f>IFERROR(VLOOKUP($D95, V一般接種!$A:$G, L$4, FALSE), 0)</f>
        <v>570745</v>
      </c>
      <c r="M95" s="104">
        <f>IFERROR(VLOOKUP($D95, V一般接種!$A:$G, M$4, FALSE), 0)</f>
        <v>28795</v>
      </c>
      <c r="N95" s="104">
        <f>SUMIF(V職域接種!$C:$C, 'Conv-vaccine'!$D95, V職域接種!F:F)</f>
        <v>0</v>
      </c>
      <c r="O95" s="104">
        <f>SUMIF(V職域接種!$C:$C, 'Conv-vaccine'!$D95, V職域接種!G:G)</f>
        <v>0</v>
      </c>
      <c r="P95" s="104">
        <f>SUMIF(V重複!$C:$C, 'Conv-vaccine'!$D95, V重複!F:F)</f>
        <v>0</v>
      </c>
      <c r="Q95" s="104">
        <f>SUMIF(V重複!$C:$C, 'Conv-vaccine'!$D95, V重複!G:G)</f>
        <v>0</v>
      </c>
    </row>
    <row r="96" spans="1:17" x14ac:dyDescent="0.55000000000000004">
      <c r="A96" s="101">
        <f t="shared" si="3"/>
        <v>44387</v>
      </c>
      <c r="B96" s="50">
        <f t="shared" si="4"/>
        <v>863452</v>
      </c>
      <c r="C96" s="50">
        <f t="shared" si="5"/>
        <v>630546</v>
      </c>
      <c r="D96" s="102">
        <v>44387</v>
      </c>
      <c r="E96" s="103" t="str">
        <f>IFERROR(VLOOKUP($D96, V医療従事者等!$A:$J, $E$4, FALSE), TEXT(D96, "aaa"))</f>
        <v>土</v>
      </c>
      <c r="F96" s="103">
        <f>IFERROR(VLOOKUP($D96, V医療従事者等!$A:$J, $F$4, FALSE), 0)</f>
        <v>0</v>
      </c>
      <c r="G96" s="103">
        <f>IFERROR(VLOOKUP($D96, V医療従事者等!$A:$J, $G$4, FALSE), 0)</f>
        <v>0</v>
      </c>
      <c r="H96" s="103">
        <f>IFERROR(VLOOKUP($D96, V医療従事者等!$A:$J, $H$4, FALSE), 0)</f>
        <v>0</v>
      </c>
      <c r="I96" s="103">
        <f>IFERROR(VLOOKUP($D96, V医療従事者等!$A:$J, $I$4, FALSE), 0)</f>
        <v>0</v>
      </c>
      <c r="J96" s="104">
        <f>IFERROR(VLOOKUP($D96, V一般接種!$A:$G, J$4, FALSE), 0)</f>
        <v>740271</v>
      </c>
      <c r="K96" s="104">
        <f>IFERROR(VLOOKUP($D96, V一般接種!$A:$G, K$4, FALSE), 0)</f>
        <v>123181</v>
      </c>
      <c r="L96" s="104">
        <f>IFERROR(VLOOKUP($D96, V一般接種!$A:$G, L$4, FALSE), 0)</f>
        <v>598091</v>
      </c>
      <c r="M96" s="104">
        <f>IFERROR(VLOOKUP($D96, V一般接種!$A:$G, M$4, FALSE), 0)</f>
        <v>32455</v>
      </c>
      <c r="N96" s="104">
        <f>SUMIF(V職域接種!$C:$C, 'Conv-vaccine'!$D96, V職域接種!F:F)</f>
        <v>0</v>
      </c>
      <c r="O96" s="104">
        <f>SUMIF(V職域接種!$C:$C, 'Conv-vaccine'!$D96, V職域接種!G:G)</f>
        <v>0</v>
      </c>
      <c r="P96" s="104">
        <f>SUMIF(V重複!$C:$C, 'Conv-vaccine'!$D96, V重複!F:F)</f>
        <v>0</v>
      </c>
      <c r="Q96" s="104">
        <f>SUMIF(V重複!$C:$C, 'Conv-vaccine'!$D96, V重複!G:G)</f>
        <v>0</v>
      </c>
    </row>
    <row r="97" spans="1:17" x14ac:dyDescent="0.55000000000000004">
      <c r="A97" s="101">
        <f t="shared" si="3"/>
        <v>44388</v>
      </c>
      <c r="B97" s="50">
        <f t="shared" si="4"/>
        <v>648856</v>
      </c>
      <c r="C97" s="50">
        <f t="shared" si="5"/>
        <v>643368</v>
      </c>
      <c r="D97" s="102">
        <v>44388</v>
      </c>
      <c r="E97" s="103" t="str">
        <f>IFERROR(VLOOKUP($D97, V医療従事者等!$A:$J, $E$4, FALSE), TEXT(D97, "aaa"))</f>
        <v>日</v>
      </c>
      <c r="F97" s="103">
        <f>IFERROR(VLOOKUP($D97, V医療従事者等!$A:$J, $F$4, FALSE), 0)</f>
        <v>0</v>
      </c>
      <c r="G97" s="103">
        <f>IFERROR(VLOOKUP($D97, V医療従事者等!$A:$J, $G$4, FALSE), 0)</f>
        <v>0</v>
      </c>
      <c r="H97" s="103">
        <f>IFERROR(VLOOKUP($D97, V医療従事者等!$A:$J, $H$4, FALSE), 0)</f>
        <v>0</v>
      </c>
      <c r="I97" s="103">
        <f>IFERROR(VLOOKUP($D97, V医療従事者等!$A:$J, $I$4, FALSE), 0)</f>
        <v>0</v>
      </c>
      <c r="J97" s="104">
        <f>IFERROR(VLOOKUP($D97, V一般接種!$A:$G, J$4, FALSE), 0)</f>
        <v>548366</v>
      </c>
      <c r="K97" s="104">
        <f>IFERROR(VLOOKUP($D97, V一般接種!$A:$G, K$4, FALSE), 0)</f>
        <v>100490</v>
      </c>
      <c r="L97" s="104">
        <f>IFERROR(VLOOKUP($D97, V一般接種!$A:$G, L$4, FALSE), 0)</f>
        <v>610374</v>
      </c>
      <c r="M97" s="104">
        <f>IFERROR(VLOOKUP($D97, V一般接種!$A:$G, M$4, FALSE), 0)</f>
        <v>32994</v>
      </c>
      <c r="N97" s="104">
        <f>SUMIF(V職域接種!$C:$C, 'Conv-vaccine'!$D97, V職域接種!F:F)</f>
        <v>0</v>
      </c>
      <c r="O97" s="104">
        <f>SUMIF(V職域接種!$C:$C, 'Conv-vaccine'!$D97, V職域接種!G:G)</f>
        <v>0</v>
      </c>
      <c r="P97" s="104">
        <f>SUMIF(V重複!$C:$C, 'Conv-vaccine'!$D97, V重複!F:F)</f>
        <v>0</v>
      </c>
      <c r="Q97" s="104">
        <f>SUMIF(V重複!$C:$C, 'Conv-vaccine'!$D97, V重複!G:G)</f>
        <v>0</v>
      </c>
    </row>
    <row r="98" spans="1:17" x14ac:dyDescent="0.55000000000000004">
      <c r="A98" s="101">
        <f t="shared" si="3"/>
        <v>44389</v>
      </c>
      <c r="B98" s="50">
        <f t="shared" si="4"/>
        <v>712065</v>
      </c>
      <c r="C98" s="50">
        <f t="shared" si="5"/>
        <v>691070</v>
      </c>
      <c r="D98" s="102">
        <v>44389</v>
      </c>
      <c r="E98" s="103" t="str">
        <f>IFERROR(VLOOKUP($D98, V医療従事者等!$A:$J, $E$4, FALSE), TEXT(D98, "aaa"))</f>
        <v>(月)</v>
      </c>
      <c r="F98" s="103">
        <f>IFERROR(VLOOKUP($D98, V医療従事者等!$A:$J, $F$4, FALSE), 0)</f>
        <v>47667</v>
      </c>
      <c r="G98" s="103">
        <f>IFERROR(VLOOKUP($D98, V医療従事者等!$A:$J, $G$4, FALSE), 0)</f>
        <v>22048</v>
      </c>
      <c r="H98" s="103">
        <f>IFERROR(VLOOKUP($D98, V医療従事者等!$A:$J, $H$4, FALSE), 0)</f>
        <v>67841</v>
      </c>
      <c r="I98" s="103">
        <f>IFERROR(VLOOKUP($D98, V医療従事者等!$A:$J, $I$4, FALSE), 0)</f>
        <v>4028</v>
      </c>
      <c r="J98" s="104">
        <f>IFERROR(VLOOKUP($D98, V一般接種!$A:$G, J$4, FALSE), 0)</f>
        <v>552944</v>
      </c>
      <c r="K98" s="104">
        <f>IFERROR(VLOOKUP($D98, V一般接種!$A:$G, K$4, FALSE), 0)</f>
        <v>89406</v>
      </c>
      <c r="L98" s="104">
        <f>IFERROR(VLOOKUP($D98, V一般接種!$A:$G, L$4, FALSE), 0)</f>
        <v>587853</v>
      </c>
      <c r="M98" s="104">
        <f>IFERROR(VLOOKUP($D98, V一般接種!$A:$G, M$4, FALSE), 0)</f>
        <v>31348</v>
      </c>
      <c r="N98" s="104">
        <f>SUMIF(V職域接種!$C:$C, 'Conv-vaccine'!$D98, V職域接種!F:F)</f>
        <v>0</v>
      </c>
      <c r="O98" s="104">
        <f>SUMIF(V職域接種!$C:$C, 'Conv-vaccine'!$D98, V職域接種!G:G)</f>
        <v>0</v>
      </c>
      <c r="P98" s="104">
        <f>SUMIF(V重複!$C:$C, 'Conv-vaccine'!$D98, V重複!F:F)</f>
        <v>0</v>
      </c>
      <c r="Q98" s="104">
        <f>SUMIF(V重複!$C:$C, 'Conv-vaccine'!$D98, V重複!G:G)</f>
        <v>0</v>
      </c>
    </row>
    <row r="99" spans="1:17" x14ac:dyDescent="0.55000000000000004">
      <c r="A99" s="101">
        <f t="shared" si="3"/>
        <v>44390</v>
      </c>
      <c r="B99" s="50">
        <f t="shared" si="4"/>
        <v>727523</v>
      </c>
      <c r="C99" s="50">
        <f t="shared" si="5"/>
        <v>674895</v>
      </c>
      <c r="D99" s="102">
        <v>44390</v>
      </c>
      <c r="E99" s="103" t="str">
        <f>IFERROR(VLOOKUP($D99, V医療従事者等!$A:$J, $E$4, FALSE), TEXT(D99, "aaa"))</f>
        <v>(火)</v>
      </c>
      <c r="F99" s="103">
        <f>IFERROR(VLOOKUP($D99, V医療従事者等!$A:$J, $F$4, FALSE), 0)</f>
        <v>25653</v>
      </c>
      <c r="G99" s="103">
        <f>IFERROR(VLOOKUP($D99, V医療従事者等!$A:$J, $G$4, FALSE), 0)</f>
        <v>9453</v>
      </c>
      <c r="H99" s="103">
        <f>IFERROR(VLOOKUP($D99, V医療従事者等!$A:$J, $H$4, FALSE), 0)</f>
        <v>37198</v>
      </c>
      <c r="I99" s="103">
        <f>IFERROR(VLOOKUP($D99, V医療従事者等!$A:$J, $I$4, FALSE), 0)</f>
        <v>1141</v>
      </c>
      <c r="J99" s="104">
        <f>IFERROR(VLOOKUP($D99, V一般接種!$A:$G, J$4, FALSE), 0)</f>
        <v>586600</v>
      </c>
      <c r="K99" s="104">
        <f>IFERROR(VLOOKUP($D99, V一般接種!$A:$G, K$4, FALSE), 0)</f>
        <v>105817</v>
      </c>
      <c r="L99" s="104">
        <f>IFERROR(VLOOKUP($D99, V一般接種!$A:$G, L$4, FALSE), 0)</f>
        <v>604861</v>
      </c>
      <c r="M99" s="104">
        <f>IFERROR(VLOOKUP($D99, V一般接種!$A:$G, M$4, FALSE), 0)</f>
        <v>31695</v>
      </c>
      <c r="N99" s="104">
        <f>SUMIF(V職域接種!$C:$C, 'Conv-vaccine'!$D99, V職域接種!F:F)</f>
        <v>0</v>
      </c>
      <c r="O99" s="104">
        <f>SUMIF(V職域接種!$C:$C, 'Conv-vaccine'!$D99, V職域接種!G:G)</f>
        <v>0</v>
      </c>
      <c r="P99" s="104">
        <f>SUMIF(V重複!$C:$C, 'Conv-vaccine'!$D99, V重複!F:F)</f>
        <v>0</v>
      </c>
      <c r="Q99" s="104">
        <f>SUMIF(V重複!$C:$C, 'Conv-vaccine'!$D99, V重複!G:G)</f>
        <v>0</v>
      </c>
    </row>
    <row r="100" spans="1:17" x14ac:dyDescent="0.55000000000000004">
      <c r="A100" s="101">
        <f t="shared" si="3"/>
        <v>44391</v>
      </c>
      <c r="B100" s="50">
        <f t="shared" si="4"/>
        <v>710195</v>
      </c>
      <c r="C100" s="50">
        <f t="shared" si="5"/>
        <v>681179</v>
      </c>
      <c r="D100" s="102">
        <v>44391</v>
      </c>
      <c r="E100" s="103" t="str">
        <f>IFERROR(VLOOKUP($D100, V医療従事者等!$A:$J, $E$4, FALSE), TEXT(D100, "aaa"))</f>
        <v>(水)</v>
      </c>
      <c r="F100" s="103">
        <f>IFERROR(VLOOKUP($D100, V医療従事者等!$A:$J, $F$4, FALSE), 0)</f>
        <v>22176</v>
      </c>
      <c r="G100" s="103">
        <f>IFERROR(VLOOKUP($D100, V医療従事者等!$A:$J, $G$4, FALSE), 0)</f>
        <v>178</v>
      </c>
      <c r="H100" s="103">
        <f>IFERROR(VLOOKUP($D100, V医療従事者等!$A:$J, $H$4, FALSE), 0)</f>
        <v>37839</v>
      </c>
      <c r="I100" s="103">
        <f>IFERROR(VLOOKUP($D100, V医療従事者等!$A:$J, $I$4, FALSE), 0)</f>
        <v>1964</v>
      </c>
      <c r="J100" s="104">
        <f>IFERROR(VLOOKUP($D100, V一般接種!$A:$G, J$4, FALSE), 0)</f>
        <v>585535</v>
      </c>
      <c r="K100" s="104">
        <f>IFERROR(VLOOKUP($D100, V一般接種!$A:$G, K$4, FALSE), 0)</f>
        <v>102306</v>
      </c>
      <c r="L100" s="104">
        <f>IFERROR(VLOOKUP($D100, V一般接種!$A:$G, L$4, FALSE), 0)</f>
        <v>608836</v>
      </c>
      <c r="M100" s="104">
        <f>IFERROR(VLOOKUP($D100, V一般接種!$A:$G, M$4, FALSE), 0)</f>
        <v>32540</v>
      </c>
      <c r="N100" s="104">
        <f>SUMIF(V職域接種!$C:$C, 'Conv-vaccine'!$D100, V職域接種!F:F)</f>
        <v>0</v>
      </c>
      <c r="O100" s="104">
        <f>SUMIF(V職域接種!$C:$C, 'Conv-vaccine'!$D100, V職域接種!G:G)</f>
        <v>0</v>
      </c>
      <c r="P100" s="104">
        <f>SUMIF(V重複!$C:$C, 'Conv-vaccine'!$D100, V重複!F:F)</f>
        <v>0</v>
      </c>
      <c r="Q100" s="104">
        <f>SUMIF(V重複!$C:$C, 'Conv-vaccine'!$D100, V重複!G:G)</f>
        <v>0</v>
      </c>
    </row>
    <row r="101" spans="1:17" x14ac:dyDescent="0.55000000000000004">
      <c r="A101" s="101">
        <f t="shared" si="3"/>
        <v>44392</v>
      </c>
      <c r="B101" s="50">
        <f t="shared" si="4"/>
        <v>693579</v>
      </c>
      <c r="C101" s="50">
        <f t="shared" si="5"/>
        <v>656581</v>
      </c>
      <c r="D101" s="102">
        <v>44392</v>
      </c>
      <c r="E101" s="103" t="str">
        <f>IFERROR(VLOOKUP($D101, V医療従事者等!$A:$J, $E$4, FALSE), TEXT(D101, "aaa"))</f>
        <v>(木)</v>
      </c>
      <c r="F101" s="103">
        <f>IFERROR(VLOOKUP($D101, V医療従事者等!$A:$J, $F$4, FALSE), 0)</f>
        <v>24563</v>
      </c>
      <c r="G101" s="103">
        <f>IFERROR(VLOOKUP($D101, V医療従事者等!$A:$J, $G$4, FALSE), 0)</f>
        <v>533</v>
      </c>
      <c r="H101" s="103">
        <f>IFERROR(VLOOKUP($D101, V医療従事者等!$A:$J, $H$4, FALSE), 0)</f>
        <v>31996</v>
      </c>
      <c r="I101" s="103">
        <f>IFERROR(VLOOKUP($D101, V医療従事者等!$A:$J, $I$4, FALSE), 0)</f>
        <v>1195</v>
      </c>
      <c r="J101" s="104">
        <f>IFERROR(VLOOKUP($D101, V一般接種!$A:$G, J$4, FALSE), 0)</f>
        <v>570165</v>
      </c>
      <c r="K101" s="104">
        <f>IFERROR(VLOOKUP($D101, V一般接種!$A:$G, K$4, FALSE), 0)</f>
        <v>98318</v>
      </c>
      <c r="L101" s="104">
        <f>IFERROR(VLOOKUP($D101, V一般接種!$A:$G, L$4, FALSE), 0)</f>
        <v>591227</v>
      </c>
      <c r="M101" s="104">
        <f>IFERROR(VLOOKUP($D101, V一般接種!$A:$G, M$4, FALSE), 0)</f>
        <v>32163</v>
      </c>
      <c r="N101" s="104">
        <f>SUMIF(V職域接種!$C:$C, 'Conv-vaccine'!$D101, V職域接種!F:F)</f>
        <v>0</v>
      </c>
      <c r="O101" s="104">
        <f>SUMIF(V職域接種!$C:$C, 'Conv-vaccine'!$D101, V職域接種!G:G)</f>
        <v>0</v>
      </c>
      <c r="P101" s="104">
        <f>SUMIF(V重複!$C:$C, 'Conv-vaccine'!$D101, V重複!F:F)</f>
        <v>0</v>
      </c>
      <c r="Q101" s="104">
        <f>SUMIF(V重複!$C:$C, 'Conv-vaccine'!$D101, V重複!G:G)</f>
        <v>0</v>
      </c>
    </row>
    <row r="102" spans="1:17" x14ac:dyDescent="0.55000000000000004">
      <c r="A102" s="101">
        <f t="shared" si="3"/>
        <v>44393</v>
      </c>
      <c r="B102" s="50">
        <f t="shared" si="4"/>
        <v>718149</v>
      </c>
      <c r="C102" s="50">
        <f t="shared" si="5"/>
        <v>643624</v>
      </c>
      <c r="D102" s="102">
        <v>44393</v>
      </c>
      <c r="E102" s="103" t="str">
        <f>IFERROR(VLOOKUP($D102, V医療従事者等!$A:$J, $E$4, FALSE), TEXT(D102, "aaa"))</f>
        <v>(金)</v>
      </c>
      <c r="F102" s="103">
        <f>IFERROR(VLOOKUP($D102, V医療従事者等!$A:$J, $F$4, FALSE), 0)</f>
        <v>23717</v>
      </c>
      <c r="G102" s="103">
        <f>IFERROR(VLOOKUP($D102, V医療従事者等!$A:$J, $G$4, FALSE), 0)</f>
        <v>4551</v>
      </c>
      <c r="H102" s="103">
        <f>IFERROR(VLOOKUP($D102, V医療従事者等!$A:$J, $H$4, FALSE), 0)</f>
        <v>35455</v>
      </c>
      <c r="I102" s="103">
        <f>IFERROR(VLOOKUP($D102, V医療従事者等!$A:$J, $I$4, FALSE), 0)</f>
        <v>1731</v>
      </c>
      <c r="J102" s="104">
        <f>IFERROR(VLOOKUP($D102, V一般接種!$A:$G, J$4, FALSE), 0)</f>
        <v>590358</v>
      </c>
      <c r="K102" s="104">
        <f>IFERROR(VLOOKUP($D102, V一般接種!$A:$G, K$4, FALSE), 0)</f>
        <v>99523</v>
      </c>
      <c r="L102" s="104">
        <f>IFERROR(VLOOKUP($D102, V一般接種!$A:$G, L$4, FALSE), 0)</f>
        <v>575731</v>
      </c>
      <c r="M102" s="104">
        <f>IFERROR(VLOOKUP($D102, V一般接種!$A:$G, M$4, FALSE), 0)</f>
        <v>30707</v>
      </c>
      <c r="N102" s="104">
        <f>SUMIF(V職域接種!$C:$C, 'Conv-vaccine'!$D102, V職域接種!F:F)</f>
        <v>0</v>
      </c>
      <c r="O102" s="104">
        <f>SUMIF(V職域接種!$C:$C, 'Conv-vaccine'!$D102, V職域接種!G:G)</f>
        <v>0</v>
      </c>
      <c r="P102" s="104">
        <f>SUMIF(V重複!$C:$C, 'Conv-vaccine'!$D102, V重複!F:F)</f>
        <v>0</v>
      </c>
      <c r="Q102" s="104">
        <f>SUMIF(V重複!$C:$C, 'Conv-vaccine'!$D102, V重複!G:G)</f>
        <v>0</v>
      </c>
    </row>
    <row r="103" spans="1:17" x14ac:dyDescent="0.55000000000000004">
      <c r="A103" s="101">
        <f t="shared" si="3"/>
        <v>44394</v>
      </c>
      <c r="B103" s="50">
        <f t="shared" si="4"/>
        <v>699685</v>
      </c>
      <c r="C103" s="50">
        <f t="shared" si="5"/>
        <v>656988</v>
      </c>
      <c r="D103" s="102">
        <v>44394</v>
      </c>
      <c r="E103" s="103" t="str">
        <f>IFERROR(VLOOKUP($D103, V医療従事者等!$A:$J, $E$4, FALSE), TEXT(D103, "aaa"))</f>
        <v>土</v>
      </c>
      <c r="F103" s="103">
        <f>IFERROR(VLOOKUP($D103, V医療従事者等!$A:$J, $F$4, FALSE), 0)</f>
        <v>0</v>
      </c>
      <c r="G103" s="103">
        <f>IFERROR(VLOOKUP($D103, V医療従事者等!$A:$J, $G$4, FALSE), 0)</f>
        <v>0</v>
      </c>
      <c r="H103" s="103">
        <f>IFERROR(VLOOKUP($D103, V医療従事者等!$A:$J, $H$4, FALSE), 0)</f>
        <v>0</v>
      </c>
      <c r="I103" s="103">
        <f>IFERROR(VLOOKUP($D103, V医療従事者等!$A:$J, $I$4, FALSE), 0)</f>
        <v>0</v>
      </c>
      <c r="J103" s="104">
        <f>IFERROR(VLOOKUP($D103, V一般接種!$A:$G, J$4, FALSE), 0)</f>
        <v>606246</v>
      </c>
      <c r="K103" s="104">
        <f>IFERROR(VLOOKUP($D103, V一般接種!$A:$G, K$4, FALSE), 0)</f>
        <v>93439</v>
      </c>
      <c r="L103" s="104">
        <f>IFERROR(VLOOKUP($D103, V一般接種!$A:$G, L$4, FALSE), 0)</f>
        <v>620077</v>
      </c>
      <c r="M103" s="104">
        <f>IFERROR(VLOOKUP($D103, V一般接種!$A:$G, M$4, FALSE), 0)</f>
        <v>36911</v>
      </c>
      <c r="N103" s="104">
        <f>SUMIF(V職域接種!$C:$C, 'Conv-vaccine'!$D103, V職域接種!F:F)</f>
        <v>0</v>
      </c>
      <c r="O103" s="104">
        <f>SUMIF(V職域接種!$C:$C, 'Conv-vaccine'!$D103, V職域接種!G:G)</f>
        <v>0</v>
      </c>
      <c r="P103" s="104">
        <f>SUMIF(V重複!$C:$C, 'Conv-vaccine'!$D103, V重複!F:F)</f>
        <v>0</v>
      </c>
      <c r="Q103" s="104">
        <f>SUMIF(V重複!$C:$C, 'Conv-vaccine'!$D103, V重複!G:G)</f>
        <v>0</v>
      </c>
    </row>
    <row r="104" spans="1:17" x14ac:dyDescent="0.55000000000000004">
      <c r="A104" s="101">
        <f t="shared" si="3"/>
        <v>44395</v>
      </c>
      <c r="B104" s="50">
        <f t="shared" si="4"/>
        <v>532241</v>
      </c>
      <c r="C104" s="50">
        <f t="shared" si="5"/>
        <v>679425</v>
      </c>
      <c r="D104" s="102">
        <v>44395</v>
      </c>
      <c r="E104" s="103" t="str">
        <f>IFERROR(VLOOKUP($D104, V医療従事者等!$A:$J, $E$4, FALSE), TEXT(D104, "aaa"))</f>
        <v>日</v>
      </c>
      <c r="F104" s="103">
        <f>IFERROR(VLOOKUP($D104, V医療従事者等!$A:$J, $F$4, FALSE), 0)</f>
        <v>0</v>
      </c>
      <c r="G104" s="103">
        <f>IFERROR(VLOOKUP($D104, V医療従事者等!$A:$J, $G$4, FALSE), 0)</f>
        <v>0</v>
      </c>
      <c r="H104" s="103">
        <f>IFERROR(VLOOKUP($D104, V医療従事者等!$A:$J, $H$4, FALSE), 0)</f>
        <v>0</v>
      </c>
      <c r="I104" s="103">
        <f>IFERROR(VLOOKUP($D104, V医療従事者等!$A:$J, $I$4, FALSE), 0)</f>
        <v>0</v>
      </c>
      <c r="J104" s="104">
        <f>IFERROR(VLOOKUP($D104, V一般接種!$A:$G, J$4, FALSE), 0)</f>
        <v>446085</v>
      </c>
      <c r="K104" s="104">
        <f>IFERROR(VLOOKUP($D104, V一般接種!$A:$G, K$4, FALSE), 0)</f>
        <v>86156</v>
      </c>
      <c r="L104" s="104">
        <f>IFERROR(VLOOKUP($D104, V一般接種!$A:$G, L$4, FALSE), 0)</f>
        <v>641318</v>
      </c>
      <c r="M104" s="104">
        <f>IFERROR(VLOOKUP($D104, V一般接種!$A:$G, M$4, FALSE), 0)</f>
        <v>38107</v>
      </c>
      <c r="N104" s="104">
        <f>SUMIF(V職域接種!$C:$C, 'Conv-vaccine'!$D104, V職域接種!F:F)</f>
        <v>0</v>
      </c>
      <c r="O104" s="104">
        <f>SUMIF(V職域接種!$C:$C, 'Conv-vaccine'!$D104, V職域接種!G:G)</f>
        <v>0</v>
      </c>
      <c r="P104" s="104">
        <f>SUMIF(V重複!$C:$C, 'Conv-vaccine'!$D104, V重複!F:F)</f>
        <v>0</v>
      </c>
      <c r="Q104" s="104">
        <f>SUMIF(V重複!$C:$C, 'Conv-vaccine'!$D104, V重複!G:G)</f>
        <v>0</v>
      </c>
    </row>
    <row r="105" spans="1:17" x14ac:dyDescent="0.55000000000000004">
      <c r="A105" s="101">
        <f t="shared" si="3"/>
        <v>44396</v>
      </c>
      <c r="B105" s="50">
        <f t="shared" si="4"/>
        <v>401397</v>
      </c>
      <c r="C105" s="50">
        <f t="shared" si="5"/>
        <v>661674</v>
      </c>
      <c r="D105" s="102">
        <v>44396</v>
      </c>
      <c r="E105" s="103" t="str">
        <f>IFERROR(VLOOKUP($D105, V医療従事者等!$A:$J, $E$4, FALSE), TEXT(D105, "aaa"))</f>
        <v>(月)</v>
      </c>
      <c r="F105" s="103">
        <f>IFERROR(VLOOKUP($D105, V医療従事者等!$A:$J, $F$4, FALSE), 0)</f>
        <v>29457</v>
      </c>
      <c r="G105" s="103">
        <f>IFERROR(VLOOKUP($D105, V医療従事者等!$A:$J, $G$4, FALSE), 0)</f>
        <v>14740</v>
      </c>
      <c r="H105" s="103">
        <f>IFERROR(VLOOKUP($D105, V医療従事者等!$A:$J, $H$4, FALSE), 0)</f>
        <v>60294</v>
      </c>
      <c r="I105" s="103">
        <f>IFERROR(VLOOKUP($D105, V医療従事者等!$A:$J, $I$4, FALSE), 0)</f>
        <v>7677</v>
      </c>
      <c r="J105" s="104">
        <f>IFERROR(VLOOKUP($D105, V一般接種!$A:$G, J$4, FALSE), 0)</f>
        <v>263041</v>
      </c>
      <c r="K105" s="104">
        <f>IFERROR(VLOOKUP($D105, V一般接種!$A:$G, K$4, FALSE), 0)</f>
        <v>94159</v>
      </c>
      <c r="L105" s="104">
        <f>IFERROR(VLOOKUP($D105, V一般接種!$A:$G, L$4, FALSE), 0)</f>
        <v>546856</v>
      </c>
      <c r="M105" s="104">
        <f>IFERROR(VLOOKUP($D105, V一般接種!$A:$G, M$4, FALSE), 0)</f>
        <v>46847</v>
      </c>
      <c r="N105" s="104">
        <f>SUMIF(V職域接種!$C:$C, 'Conv-vaccine'!$D105, V職域接種!F:F)</f>
        <v>0</v>
      </c>
      <c r="O105" s="104">
        <f>SUMIF(V職域接種!$C:$C, 'Conv-vaccine'!$D105, V職域接種!G:G)</f>
        <v>0</v>
      </c>
      <c r="P105" s="104">
        <f>SUMIF(V重複!$C:$C, 'Conv-vaccine'!$D105, V重複!F:F)</f>
        <v>0</v>
      </c>
      <c r="Q105" s="104">
        <f>SUMIF(V重複!$C:$C, 'Conv-vaccine'!$D105, V重複!G:G)</f>
        <v>0</v>
      </c>
    </row>
    <row r="106" spans="1:17" x14ac:dyDescent="0.55000000000000004">
      <c r="A106" s="101">
        <f t="shared" si="3"/>
        <v>44397</v>
      </c>
      <c r="B106" s="50">
        <f t="shared" si="4"/>
        <v>652566</v>
      </c>
      <c r="C106" s="50">
        <f t="shared" si="5"/>
        <v>678160</v>
      </c>
      <c r="D106" s="102">
        <v>44397</v>
      </c>
      <c r="E106" s="103" t="str">
        <f>IFERROR(VLOOKUP($D106, V医療従事者等!$A:$J, $E$4, FALSE), TEXT(D106, "aaa"))</f>
        <v>(火)</v>
      </c>
      <c r="F106" s="103">
        <f>IFERROR(VLOOKUP($D106, V医療従事者等!$A:$J, $F$4, FALSE), 0)</f>
        <v>34550</v>
      </c>
      <c r="G106" s="103">
        <f>IFERROR(VLOOKUP($D106, V医療従事者等!$A:$J, $G$4, FALSE), 0)</f>
        <v>5981</v>
      </c>
      <c r="H106" s="103">
        <f>IFERROR(VLOOKUP($D106, V医療従事者等!$A:$J, $H$4, FALSE), 0)</f>
        <v>30208</v>
      </c>
      <c r="I106" s="103">
        <f>IFERROR(VLOOKUP($D106, V医療従事者等!$A:$J, $I$4, FALSE), 0)</f>
        <v>2832</v>
      </c>
      <c r="J106" s="104">
        <f>IFERROR(VLOOKUP($D106, V一般接種!$A:$G, J$4, FALSE), 0)</f>
        <v>510688</v>
      </c>
      <c r="K106" s="104">
        <f>IFERROR(VLOOKUP($D106, V一般接種!$A:$G, K$4, FALSE), 0)</f>
        <v>101347</v>
      </c>
      <c r="L106" s="104">
        <f>IFERROR(VLOOKUP($D106, V一般接種!$A:$G, L$4, FALSE), 0)</f>
        <v>591590</v>
      </c>
      <c r="M106" s="104">
        <f>IFERROR(VLOOKUP($D106, V一般接種!$A:$G, M$4, FALSE), 0)</f>
        <v>53530</v>
      </c>
      <c r="N106" s="104">
        <f>SUMIF(V職域接種!$C:$C, 'Conv-vaccine'!$D106, V職域接種!F:F)</f>
        <v>0</v>
      </c>
      <c r="O106" s="104">
        <f>SUMIF(V職域接種!$C:$C, 'Conv-vaccine'!$D106, V職域接種!G:G)</f>
        <v>0</v>
      </c>
      <c r="P106" s="104">
        <f>SUMIF(V重複!$C:$C, 'Conv-vaccine'!$D106, V重複!F:F)</f>
        <v>0</v>
      </c>
      <c r="Q106" s="104">
        <f>SUMIF(V重複!$C:$C, 'Conv-vaccine'!$D106, V重複!G:G)</f>
        <v>0</v>
      </c>
    </row>
    <row r="107" spans="1:17" x14ac:dyDescent="0.55000000000000004">
      <c r="A107" s="101">
        <f t="shared" si="3"/>
        <v>44398</v>
      </c>
      <c r="B107" s="50">
        <f t="shared" si="4"/>
        <v>586129</v>
      </c>
      <c r="C107" s="50">
        <f t="shared" si="5"/>
        <v>722482</v>
      </c>
      <c r="D107" s="102">
        <v>44398</v>
      </c>
      <c r="E107" s="103" t="str">
        <f>IFERROR(VLOOKUP($D107, V医療従事者等!$A:$J, $E$4, FALSE), TEXT(D107, "aaa"))</f>
        <v>(水)</v>
      </c>
      <c r="F107" s="103">
        <f>IFERROR(VLOOKUP($D107, V医療従事者等!$A:$J, $F$4, FALSE), 0)</f>
        <v>371</v>
      </c>
      <c r="G107" s="103">
        <f>IFERROR(VLOOKUP($D107, V医療従事者等!$A:$J, $G$4, FALSE), 0)</f>
        <v>3619</v>
      </c>
      <c r="H107" s="103">
        <f>IFERROR(VLOOKUP($D107, V医療従事者等!$A:$J, $H$4, FALSE), 0)</f>
        <v>35406</v>
      </c>
      <c r="I107" s="103">
        <f>IFERROR(VLOOKUP($D107, V医療従事者等!$A:$J, $I$4, FALSE), 0)</f>
        <v>7470</v>
      </c>
      <c r="J107" s="104">
        <f>IFERROR(VLOOKUP($D107, V一般接種!$A:$G, J$4, FALSE), 0)</f>
        <v>472447</v>
      </c>
      <c r="K107" s="104">
        <f>IFERROR(VLOOKUP($D107, V一般接種!$A:$G, K$4, FALSE), 0)</f>
        <v>109692</v>
      </c>
      <c r="L107" s="104">
        <f>IFERROR(VLOOKUP($D107, V一般接種!$A:$G, L$4, FALSE), 0)</f>
        <v>625713</v>
      </c>
      <c r="M107" s="104">
        <f>IFERROR(VLOOKUP($D107, V一般接種!$A:$G, M$4, FALSE), 0)</f>
        <v>53893</v>
      </c>
      <c r="N107" s="104">
        <f>SUMIF(V職域接種!$C:$C, 'Conv-vaccine'!$D107, V職域接種!F:F)</f>
        <v>0</v>
      </c>
      <c r="O107" s="104">
        <f>SUMIF(V職域接種!$C:$C, 'Conv-vaccine'!$D107, V職域接種!G:G)</f>
        <v>0</v>
      </c>
      <c r="P107" s="104">
        <f>SUMIF(V重複!$C:$C, 'Conv-vaccine'!$D107, V重複!F:F)</f>
        <v>0</v>
      </c>
      <c r="Q107" s="104">
        <f>SUMIF(V重複!$C:$C, 'Conv-vaccine'!$D107, V重複!G:G)</f>
        <v>0</v>
      </c>
    </row>
    <row r="108" spans="1:17" x14ac:dyDescent="0.55000000000000004">
      <c r="A108" s="101">
        <f t="shared" si="3"/>
        <v>44399</v>
      </c>
      <c r="B108" s="50">
        <f t="shared" si="4"/>
        <v>252826</v>
      </c>
      <c r="C108" s="50">
        <f t="shared" si="5"/>
        <v>309911</v>
      </c>
      <c r="D108" s="102">
        <v>44399</v>
      </c>
      <c r="E108" s="103" t="str">
        <f>IFERROR(VLOOKUP($D108, V医療従事者等!$A:$J, $E$4, FALSE), TEXT(D108, "aaa"))</f>
        <v>木</v>
      </c>
      <c r="F108" s="103">
        <f>IFERROR(VLOOKUP($D108, V医療従事者等!$A:$J, $F$4, FALSE), 0)</f>
        <v>0</v>
      </c>
      <c r="G108" s="103">
        <f>IFERROR(VLOOKUP($D108, V医療従事者等!$A:$J, $G$4, FALSE), 0)</f>
        <v>0</v>
      </c>
      <c r="H108" s="103">
        <f>IFERROR(VLOOKUP($D108, V医療従事者等!$A:$J, $H$4, FALSE), 0)</f>
        <v>0</v>
      </c>
      <c r="I108" s="103">
        <f>IFERROR(VLOOKUP($D108, V医療従事者等!$A:$J, $I$4, FALSE), 0)</f>
        <v>0</v>
      </c>
      <c r="J108" s="104">
        <f>IFERROR(VLOOKUP($D108, V一般接種!$A:$G, J$4, FALSE), 0)</f>
        <v>179789</v>
      </c>
      <c r="K108" s="104">
        <f>IFERROR(VLOOKUP($D108, V一般接種!$A:$G, K$4, FALSE), 0)</f>
        <v>73037</v>
      </c>
      <c r="L108" s="104">
        <f>IFERROR(VLOOKUP($D108, V一般接種!$A:$G, L$4, FALSE), 0)</f>
        <v>265669</v>
      </c>
      <c r="M108" s="104">
        <f>IFERROR(VLOOKUP($D108, V一般接種!$A:$G, M$4, FALSE), 0)</f>
        <v>44242</v>
      </c>
      <c r="N108" s="104">
        <f>SUMIF(V職域接種!$C:$C, 'Conv-vaccine'!$D108, V職域接種!F:F)</f>
        <v>0</v>
      </c>
      <c r="O108" s="104">
        <f>SUMIF(V職域接種!$C:$C, 'Conv-vaccine'!$D108, V職域接種!G:G)</f>
        <v>0</v>
      </c>
      <c r="P108" s="104">
        <f>SUMIF(V重複!$C:$C, 'Conv-vaccine'!$D108, V重複!F:F)</f>
        <v>0</v>
      </c>
      <c r="Q108" s="104">
        <f>SUMIF(V重複!$C:$C, 'Conv-vaccine'!$D108, V重複!G:G)</f>
        <v>0</v>
      </c>
    </row>
    <row r="109" spans="1:17" x14ac:dyDescent="0.55000000000000004">
      <c r="A109" s="101">
        <f t="shared" si="3"/>
        <v>44400</v>
      </c>
      <c r="B109" s="50">
        <f t="shared" si="4"/>
        <v>192487</v>
      </c>
      <c r="C109" s="50">
        <f t="shared" si="5"/>
        <v>236010</v>
      </c>
      <c r="D109" s="102">
        <v>44400</v>
      </c>
      <c r="E109" s="103" t="str">
        <f>IFERROR(VLOOKUP($D109, V医療従事者等!$A:$J, $E$4, FALSE), TEXT(D109, "aaa"))</f>
        <v>金</v>
      </c>
      <c r="F109" s="103">
        <f>IFERROR(VLOOKUP($D109, V医療従事者等!$A:$J, $F$4, FALSE), 0)</f>
        <v>0</v>
      </c>
      <c r="G109" s="103">
        <f>IFERROR(VLOOKUP($D109, V医療従事者等!$A:$J, $G$4, FALSE), 0)</f>
        <v>0</v>
      </c>
      <c r="H109" s="103">
        <f>IFERROR(VLOOKUP($D109, V医療従事者等!$A:$J, $H$4, FALSE), 0)</f>
        <v>0</v>
      </c>
      <c r="I109" s="103">
        <f>IFERROR(VLOOKUP($D109, V医療従事者等!$A:$J, $I$4, FALSE), 0)</f>
        <v>0</v>
      </c>
      <c r="J109" s="104">
        <f>IFERROR(VLOOKUP($D109, V一般接種!$A:$G, J$4, FALSE), 0)</f>
        <v>122441</v>
      </c>
      <c r="K109" s="104">
        <f>IFERROR(VLOOKUP($D109, V一般接種!$A:$G, K$4, FALSE), 0)</f>
        <v>70046</v>
      </c>
      <c r="L109" s="104">
        <f>IFERROR(VLOOKUP($D109, V一般接種!$A:$G, L$4, FALSE), 0)</f>
        <v>187951</v>
      </c>
      <c r="M109" s="104">
        <f>IFERROR(VLOOKUP($D109, V一般接種!$A:$G, M$4, FALSE), 0)</f>
        <v>48059</v>
      </c>
      <c r="N109" s="104">
        <f>SUMIF(V職域接種!$C:$C, 'Conv-vaccine'!$D109, V職域接種!F:F)</f>
        <v>0</v>
      </c>
      <c r="O109" s="104">
        <f>SUMIF(V職域接種!$C:$C, 'Conv-vaccine'!$D109, V職域接種!G:G)</f>
        <v>0</v>
      </c>
      <c r="P109" s="104">
        <f>SUMIF(V重複!$C:$C, 'Conv-vaccine'!$D109, V重複!F:F)</f>
        <v>0</v>
      </c>
      <c r="Q109" s="104">
        <f>SUMIF(V重複!$C:$C, 'Conv-vaccine'!$D109, V重複!G:G)</f>
        <v>0</v>
      </c>
    </row>
    <row r="110" spans="1:17" x14ac:dyDescent="0.55000000000000004">
      <c r="A110" s="101">
        <f t="shared" si="3"/>
        <v>44401</v>
      </c>
      <c r="B110" s="50">
        <f t="shared" si="4"/>
        <v>384821</v>
      </c>
      <c r="C110" s="50">
        <f t="shared" si="5"/>
        <v>772498</v>
      </c>
      <c r="D110" s="102">
        <v>44401</v>
      </c>
      <c r="E110" s="103" t="str">
        <f>IFERROR(VLOOKUP($D110, V医療従事者等!$A:$J, $E$4, FALSE), TEXT(D110, "aaa"))</f>
        <v>土</v>
      </c>
      <c r="F110" s="103">
        <f>IFERROR(VLOOKUP($D110, V医療従事者等!$A:$J, $F$4, FALSE), 0)</f>
        <v>0</v>
      </c>
      <c r="G110" s="103">
        <f>IFERROR(VLOOKUP($D110, V医療従事者等!$A:$J, $G$4, FALSE), 0)</f>
        <v>0</v>
      </c>
      <c r="H110" s="103">
        <f>IFERROR(VLOOKUP($D110, V医療従事者等!$A:$J, $H$4, FALSE), 0)</f>
        <v>0</v>
      </c>
      <c r="I110" s="103">
        <f>IFERROR(VLOOKUP($D110, V医療従事者等!$A:$J, $I$4, FALSE), 0)</f>
        <v>0</v>
      </c>
      <c r="J110" s="104">
        <f>IFERROR(VLOOKUP($D110, V一般接種!$A:$G, J$4, FALSE), 0)</f>
        <v>289037</v>
      </c>
      <c r="K110" s="104">
        <f>IFERROR(VLOOKUP($D110, V一般接種!$A:$G, K$4, FALSE), 0)</f>
        <v>95784</v>
      </c>
      <c r="L110" s="104">
        <f>IFERROR(VLOOKUP($D110, V一般接種!$A:$G, L$4, FALSE), 0)</f>
        <v>709161</v>
      </c>
      <c r="M110" s="104">
        <f>IFERROR(VLOOKUP($D110, V一般接種!$A:$G, M$4, FALSE), 0)</f>
        <v>63337</v>
      </c>
      <c r="N110" s="104">
        <f>SUMIF(V職域接種!$C:$C, 'Conv-vaccine'!$D110, V職域接種!F:F)</f>
        <v>0</v>
      </c>
      <c r="O110" s="104">
        <f>SUMIF(V職域接種!$C:$C, 'Conv-vaccine'!$D110, V職域接種!G:G)</f>
        <v>0</v>
      </c>
      <c r="P110" s="104">
        <f>SUMIF(V重複!$C:$C, 'Conv-vaccine'!$D110, V重複!F:F)</f>
        <v>0</v>
      </c>
      <c r="Q110" s="104">
        <f>SUMIF(V重複!$C:$C, 'Conv-vaccine'!$D110, V重複!G:G)</f>
        <v>0</v>
      </c>
    </row>
    <row r="111" spans="1:17" x14ac:dyDescent="0.55000000000000004">
      <c r="A111" s="101">
        <f t="shared" si="3"/>
        <v>44402</v>
      </c>
      <c r="B111" s="50">
        <f t="shared" si="4"/>
        <v>354021</v>
      </c>
      <c r="C111" s="50">
        <f t="shared" si="5"/>
        <v>719997</v>
      </c>
      <c r="D111" s="102">
        <v>44402</v>
      </c>
      <c r="E111" s="103" t="str">
        <f>IFERROR(VLOOKUP($D111, V医療従事者等!$A:$J, $E$4, FALSE), TEXT(D111, "aaa"))</f>
        <v>日</v>
      </c>
      <c r="F111" s="103">
        <f>IFERROR(VLOOKUP($D111, V医療従事者等!$A:$J, $F$4, FALSE), 0)</f>
        <v>0</v>
      </c>
      <c r="G111" s="103">
        <f>IFERROR(VLOOKUP($D111, V医療従事者等!$A:$J, $G$4, FALSE), 0)</f>
        <v>0</v>
      </c>
      <c r="H111" s="103">
        <f>IFERROR(VLOOKUP($D111, V医療従事者等!$A:$J, $H$4, FALSE), 0)</f>
        <v>0</v>
      </c>
      <c r="I111" s="103">
        <f>IFERROR(VLOOKUP($D111, V医療従事者等!$A:$J, $I$4, FALSE), 0)</f>
        <v>0</v>
      </c>
      <c r="J111" s="104">
        <f>IFERROR(VLOOKUP($D111, V一般接種!$A:$G, J$4, FALSE), 0)</f>
        <v>261313</v>
      </c>
      <c r="K111" s="104">
        <f>IFERROR(VLOOKUP($D111, V一般接種!$A:$G, K$4, FALSE), 0)</f>
        <v>92708</v>
      </c>
      <c r="L111" s="104">
        <f>IFERROR(VLOOKUP($D111, V一般接種!$A:$G, L$4, FALSE), 0)</f>
        <v>657829</v>
      </c>
      <c r="M111" s="104">
        <f>IFERROR(VLOOKUP($D111, V一般接種!$A:$G, M$4, FALSE), 0)</f>
        <v>62168</v>
      </c>
      <c r="N111" s="104">
        <f>SUMIF(V職域接種!$C:$C, 'Conv-vaccine'!$D111, V職域接種!F:F)</f>
        <v>0</v>
      </c>
      <c r="O111" s="104">
        <f>SUMIF(V職域接種!$C:$C, 'Conv-vaccine'!$D111, V職域接種!G:G)</f>
        <v>0</v>
      </c>
      <c r="P111" s="104">
        <f>SUMIF(V重複!$C:$C, 'Conv-vaccine'!$D111, V重複!F:F)</f>
        <v>0</v>
      </c>
      <c r="Q111" s="104">
        <f>SUMIF(V重複!$C:$C, 'Conv-vaccine'!$D111, V重複!G:G)</f>
        <v>0</v>
      </c>
    </row>
    <row r="112" spans="1:17" x14ac:dyDescent="0.55000000000000004">
      <c r="A112" s="101">
        <f t="shared" si="3"/>
        <v>44403</v>
      </c>
      <c r="B112" s="50">
        <f t="shared" si="4"/>
        <v>464953</v>
      </c>
      <c r="C112" s="50">
        <f t="shared" si="5"/>
        <v>814410</v>
      </c>
      <c r="D112" s="102">
        <v>44403</v>
      </c>
      <c r="E112" s="103" t="str">
        <f>IFERROR(VLOOKUP($D112, V医療従事者等!$A:$J, $E$4, FALSE), TEXT(D112, "aaa"))</f>
        <v>(月)</v>
      </c>
      <c r="F112" s="103">
        <f>IFERROR(VLOOKUP($D112, V医療従事者等!$A:$J, $F$4, FALSE), 0)</f>
        <v>20343</v>
      </c>
      <c r="G112" s="103">
        <f>IFERROR(VLOOKUP($D112, V医療従事者等!$A:$J, $G$4, FALSE), 0)</f>
        <v>5887</v>
      </c>
      <c r="H112" s="103">
        <f>IFERROR(VLOOKUP($D112, V医療従事者等!$A:$J, $H$4, FALSE), 0)</f>
        <v>40920</v>
      </c>
      <c r="I112" s="103">
        <f>IFERROR(VLOOKUP($D112, V医療従事者等!$A:$J, $I$4, FALSE), 0)</f>
        <v>1995</v>
      </c>
      <c r="J112" s="104">
        <f>IFERROR(VLOOKUP($D112, V一般接種!$A:$G, J$4, FALSE), 0)</f>
        <v>349321</v>
      </c>
      <c r="K112" s="104">
        <f>IFERROR(VLOOKUP($D112, V一般接種!$A:$G, K$4, FALSE), 0)</f>
        <v>89402</v>
      </c>
      <c r="L112" s="104">
        <f>IFERROR(VLOOKUP($D112, V一般接種!$A:$G, L$4, FALSE), 0)</f>
        <v>693879</v>
      </c>
      <c r="M112" s="104">
        <f>IFERROR(VLOOKUP($D112, V一般接種!$A:$G, M$4, FALSE), 0)</f>
        <v>77616</v>
      </c>
      <c r="N112" s="104">
        <f>SUMIF(V職域接種!$C:$C, 'Conv-vaccine'!$D112, V職域接種!F:F)</f>
        <v>0</v>
      </c>
      <c r="O112" s="104">
        <f>SUMIF(V職域接種!$C:$C, 'Conv-vaccine'!$D112, V職域接種!G:G)</f>
        <v>0</v>
      </c>
      <c r="P112" s="104">
        <f>SUMIF(V重複!$C:$C, 'Conv-vaccine'!$D112, V重複!F:F)</f>
        <v>0</v>
      </c>
      <c r="Q112" s="104">
        <f>SUMIF(V重複!$C:$C, 'Conv-vaccine'!$D112, V重複!G:G)</f>
        <v>0</v>
      </c>
    </row>
    <row r="113" spans="1:17" x14ac:dyDescent="0.55000000000000004">
      <c r="A113" s="101">
        <f t="shared" si="3"/>
        <v>44404</v>
      </c>
      <c r="B113" s="50">
        <f t="shared" si="4"/>
        <v>506623</v>
      </c>
      <c r="C113" s="50">
        <f t="shared" si="5"/>
        <v>810944</v>
      </c>
      <c r="D113" s="102">
        <v>44404</v>
      </c>
      <c r="E113" s="103" t="str">
        <f>IFERROR(VLOOKUP($D113, V医療従事者等!$A:$J, $E$4, FALSE), TEXT(D113, "aaa"))</f>
        <v>(火)</v>
      </c>
      <c r="F113" s="103">
        <f>IFERROR(VLOOKUP($D113, V医療従事者等!$A:$J, $F$4, FALSE), 0)</f>
        <v>7285</v>
      </c>
      <c r="G113" s="103">
        <f>IFERROR(VLOOKUP($D113, V医療従事者等!$A:$J, $G$4, FALSE), 0)</f>
        <v>9238</v>
      </c>
      <c r="H113" s="103">
        <f>IFERROR(VLOOKUP($D113, V医療従事者等!$A:$J, $H$4, FALSE), 0)</f>
        <v>19283</v>
      </c>
      <c r="I113" s="103">
        <f>IFERROR(VLOOKUP($D113, V医療従事者等!$A:$J, $I$4, FALSE), 0)</f>
        <v>6915</v>
      </c>
      <c r="J113" s="104">
        <f>IFERROR(VLOOKUP($D113, V一般接種!$A:$G, J$4, FALSE), 0)</f>
        <v>410608</v>
      </c>
      <c r="K113" s="104">
        <f>IFERROR(VLOOKUP($D113, V一般接種!$A:$G, K$4, FALSE), 0)</f>
        <v>79492</v>
      </c>
      <c r="L113" s="104">
        <f>IFERROR(VLOOKUP($D113, V一般接種!$A:$G, L$4, FALSE), 0)</f>
        <v>705498</v>
      </c>
      <c r="M113" s="104">
        <f>IFERROR(VLOOKUP($D113, V一般接種!$A:$G, M$4, FALSE), 0)</f>
        <v>79248</v>
      </c>
      <c r="N113" s="104">
        <f>SUMIF(V職域接種!$C:$C, 'Conv-vaccine'!$D113, V職域接種!F:F)</f>
        <v>0</v>
      </c>
      <c r="O113" s="104">
        <f>SUMIF(V職域接種!$C:$C, 'Conv-vaccine'!$D113, V職域接種!G:G)</f>
        <v>0</v>
      </c>
      <c r="P113" s="104">
        <f>SUMIF(V重複!$C:$C, 'Conv-vaccine'!$D113, V重複!F:F)</f>
        <v>0</v>
      </c>
      <c r="Q113" s="104">
        <f>SUMIF(V重複!$C:$C, 'Conv-vaccine'!$D113, V重複!G:G)</f>
        <v>0</v>
      </c>
    </row>
    <row r="114" spans="1:17" x14ac:dyDescent="0.55000000000000004">
      <c r="A114" s="101">
        <f t="shared" si="3"/>
        <v>44405</v>
      </c>
      <c r="B114" s="50">
        <f t="shared" si="4"/>
        <v>503884</v>
      </c>
      <c r="C114" s="50">
        <f t="shared" si="5"/>
        <v>822407</v>
      </c>
      <c r="D114" s="102">
        <v>44405</v>
      </c>
      <c r="E114" s="103" t="str">
        <f>IFERROR(VLOOKUP($D114, V医療従事者等!$A:$J, $E$4, FALSE), TEXT(D114, "aaa"))</f>
        <v>(水)</v>
      </c>
      <c r="F114" s="103">
        <f>IFERROR(VLOOKUP($D114, V医療従事者等!$A:$J, $F$4, FALSE), 0)</f>
        <v>11517</v>
      </c>
      <c r="G114" s="103">
        <f>IFERROR(VLOOKUP($D114, V医療従事者等!$A:$J, $G$4, FALSE), 0)</f>
        <v>283</v>
      </c>
      <c r="H114" s="103">
        <f>IFERROR(VLOOKUP($D114, V医療従事者等!$A:$J, $H$4, FALSE), 0)</f>
        <v>18441</v>
      </c>
      <c r="I114" s="103">
        <f>IFERROR(VLOOKUP($D114, V医療従事者等!$A:$J, $I$4, FALSE), 0)</f>
        <v>6</v>
      </c>
      <c r="J114" s="104">
        <f>IFERROR(VLOOKUP($D114, V一般接種!$A:$G, J$4, FALSE), 0)</f>
        <v>405840</v>
      </c>
      <c r="K114" s="104">
        <f>IFERROR(VLOOKUP($D114, V一般接種!$A:$G, K$4, FALSE), 0)</f>
        <v>86244</v>
      </c>
      <c r="L114" s="104">
        <f>IFERROR(VLOOKUP($D114, V一般接種!$A:$G, L$4, FALSE), 0)</f>
        <v>720744</v>
      </c>
      <c r="M114" s="104">
        <f>IFERROR(VLOOKUP($D114, V一般接種!$A:$G, M$4, FALSE), 0)</f>
        <v>83216</v>
      </c>
      <c r="N114" s="104">
        <f>SUMIF(V職域接種!$C:$C, 'Conv-vaccine'!$D114, V職域接種!F:F)</f>
        <v>0</v>
      </c>
      <c r="O114" s="104">
        <f>SUMIF(V職域接種!$C:$C, 'Conv-vaccine'!$D114, V職域接種!G:G)</f>
        <v>0</v>
      </c>
      <c r="P114" s="104">
        <f>SUMIF(V重複!$C:$C, 'Conv-vaccine'!$D114, V重複!F:F)</f>
        <v>0</v>
      </c>
      <c r="Q114" s="104">
        <f>SUMIF(V重複!$C:$C, 'Conv-vaccine'!$D114, V重複!G:G)</f>
        <v>0</v>
      </c>
    </row>
    <row r="115" spans="1:17" x14ac:dyDescent="0.55000000000000004">
      <c r="A115" s="101">
        <f t="shared" si="3"/>
        <v>44406</v>
      </c>
      <c r="B115" s="50">
        <f t="shared" si="4"/>
        <v>502767</v>
      </c>
      <c r="C115" s="50">
        <f t="shared" si="5"/>
        <v>802937</v>
      </c>
      <c r="D115" s="102">
        <v>44406</v>
      </c>
      <c r="E115" s="103" t="str">
        <f>IFERROR(VLOOKUP($D115, V医療従事者等!$A:$J, $E$4, FALSE), TEXT(D115, "aaa"))</f>
        <v>(木)</v>
      </c>
      <c r="F115" s="103">
        <f>IFERROR(VLOOKUP($D115, V医療従事者等!$A:$J, $F$4, FALSE), 0)</f>
        <v>9074</v>
      </c>
      <c r="G115" s="103">
        <f>IFERROR(VLOOKUP($D115, V医療従事者等!$A:$J, $G$4, FALSE), 0)</f>
        <v>23</v>
      </c>
      <c r="H115" s="103">
        <f>IFERROR(VLOOKUP($D115, V医療従事者等!$A:$J, $H$4, FALSE), 0)</f>
        <v>21242</v>
      </c>
      <c r="I115" s="103">
        <f>IFERROR(VLOOKUP($D115, V医療従事者等!$A:$J, $I$4, FALSE), 0)</f>
        <v>33</v>
      </c>
      <c r="J115" s="104">
        <f>IFERROR(VLOOKUP($D115, V一般接種!$A:$G, J$4, FALSE), 0)</f>
        <v>403063</v>
      </c>
      <c r="K115" s="104">
        <f>IFERROR(VLOOKUP($D115, V一般接種!$A:$G, K$4, FALSE), 0)</f>
        <v>90607</v>
      </c>
      <c r="L115" s="104">
        <f>IFERROR(VLOOKUP($D115, V一般接種!$A:$G, L$4, FALSE), 0)</f>
        <v>702229</v>
      </c>
      <c r="M115" s="104">
        <f>IFERROR(VLOOKUP($D115, V一般接種!$A:$G, M$4, FALSE), 0)</f>
        <v>79433</v>
      </c>
      <c r="N115" s="104">
        <f>SUMIF(V職域接種!$C:$C, 'Conv-vaccine'!$D115, V職域接種!F:F)</f>
        <v>0</v>
      </c>
      <c r="O115" s="104">
        <f>SUMIF(V職域接種!$C:$C, 'Conv-vaccine'!$D115, V職域接種!G:G)</f>
        <v>0</v>
      </c>
      <c r="P115" s="104">
        <f>SUMIF(V重複!$C:$C, 'Conv-vaccine'!$D115, V重複!F:F)</f>
        <v>0</v>
      </c>
      <c r="Q115" s="104">
        <f>SUMIF(V重複!$C:$C, 'Conv-vaccine'!$D115, V重複!G:G)</f>
        <v>0</v>
      </c>
    </row>
    <row r="116" spans="1:17" x14ac:dyDescent="0.55000000000000004">
      <c r="A116" s="101">
        <f t="shared" si="3"/>
        <v>44407</v>
      </c>
      <c r="B116" s="50">
        <f t="shared" si="4"/>
        <v>527129</v>
      </c>
      <c r="C116" s="50">
        <f t="shared" si="5"/>
        <v>810431</v>
      </c>
      <c r="D116" s="102">
        <v>44407</v>
      </c>
      <c r="E116" s="103" t="str">
        <f>IFERROR(VLOOKUP($D116, V医療従事者等!$A:$J, $E$4, FALSE), TEXT(D116, "aaa"))</f>
        <v>(金)</v>
      </c>
      <c r="F116" s="103">
        <f>IFERROR(VLOOKUP($D116, V医療従事者等!$A:$J, $F$4, FALSE), 0)</f>
        <v>11403</v>
      </c>
      <c r="G116" s="103">
        <f>IFERROR(VLOOKUP($D116, V医療従事者等!$A:$J, $G$4, FALSE), 0)</f>
        <v>57</v>
      </c>
      <c r="H116" s="103">
        <f>IFERROR(VLOOKUP($D116, V医療従事者等!$A:$J, $H$4, FALSE), 0)</f>
        <v>23694</v>
      </c>
      <c r="I116" s="103">
        <f>IFERROR(VLOOKUP($D116, V医療従事者等!$A:$J, $I$4, FALSE), 0)</f>
        <v>5434</v>
      </c>
      <c r="J116" s="104">
        <f>IFERROR(VLOOKUP($D116, V一般接種!$A:$G, J$4, FALSE), 0)</f>
        <v>430444</v>
      </c>
      <c r="K116" s="104">
        <f>IFERROR(VLOOKUP($D116, V一般接種!$A:$G, K$4, FALSE), 0)</f>
        <v>85225</v>
      </c>
      <c r="L116" s="104">
        <f>IFERROR(VLOOKUP($D116, V一般接種!$A:$G, L$4, FALSE), 0)</f>
        <v>695480</v>
      </c>
      <c r="M116" s="104">
        <f>IFERROR(VLOOKUP($D116, V一般接種!$A:$G, M$4, FALSE), 0)</f>
        <v>85823</v>
      </c>
      <c r="N116" s="104">
        <f>SUMIF(V職域接種!$C:$C, 'Conv-vaccine'!$D116, V職域接種!F:F)</f>
        <v>0</v>
      </c>
      <c r="O116" s="104">
        <f>SUMIF(V職域接種!$C:$C, 'Conv-vaccine'!$D116, V職域接種!G:G)</f>
        <v>0</v>
      </c>
      <c r="P116" s="104">
        <f>SUMIF(V重複!$C:$C, 'Conv-vaccine'!$D116, V重複!F:F)</f>
        <v>0</v>
      </c>
      <c r="Q116" s="104">
        <f>SUMIF(V重複!$C:$C, 'Conv-vaccine'!$D116, V重複!G:G)</f>
        <v>0</v>
      </c>
    </row>
    <row r="117" spans="1:17" x14ac:dyDescent="0.55000000000000004">
      <c r="A117" s="101">
        <f t="shared" si="3"/>
        <v>44408</v>
      </c>
      <c r="B117" s="50">
        <f t="shared" si="4"/>
        <v>560451</v>
      </c>
      <c r="C117" s="50">
        <f t="shared" si="5"/>
        <v>834561</v>
      </c>
      <c r="D117" s="102">
        <v>44408</v>
      </c>
      <c r="E117" s="103" t="str">
        <f>IFERROR(VLOOKUP($D117, V医療従事者等!$A:$J, $E$4, FALSE), TEXT(D117, "aaa"))</f>
        <v>土</v>
      </c>
      <c r="F117" s="103">
        <f>IFERROR(VLOOKUP($D117, V医療従事者等!$A:$J, $F$4, FALSE), 0)</f>
        <v>0</v>
      </c>
      <c r="G117" s="103">
        <f>IFERROR(VLOOKUP($D117, V医療従事者等!$A:$J, $G$4, FALSE), 0)</f>
        <v>0</v>
      </c>
      <c r="H117" s="103">
        <f>IFERROR(VLOOKUP($D117, V医療従事者等!$A:$J, $H$4, FALSE), 0)</f>
        <v>0</v>
      </c>
      <c r="I117" s="103">
        <f>IFERROR(VLOOKUP($D117, V医療従事者等!$A:$J, $I$4, FALSE), 0)</f>
        <v>0</v>
      </c>
      <c r="J117" s="104">
        <f>IFERROR(VLOOKUP($D117, V一般接種!$A:$G, J$4, FALSE), 0)</f>
        <v>472941</v>
      </c>
      <c r="K117" s="104">
        <f>IFERROR(VLOOKUP($D117, V一般接種!$A:$G, K$4, FALSE), 0)</f>
        <v>87510</v>
      </c>
      <c r="L117" s="104">
        <f>IFERROR(VLOOKUP($D117, V一般接種!$A:$G, L$4, FALSE), 0)</f>
        <v>748650</v>
      </c>
      <c r="M117" s="104">
        <f>IFERROR(VLOOKUP($D117, V一般接種!$A:$G, M$4, FALSE), 0)</f>
        <v>85911</v>
      </c>
      <c r="N117" s="104">
        <f>SUMIF(V職域接種!$C:$C, 'Conv-vaccine'!$D117, V職域接種!F:F)</f>
        <v>0</v>
      </c>
      <c r="O117" s="104">
        <f>SUMIF(V職域接種!$C:$C, 'Conv-vaccine'!$D117, V職域接種!G:G)</f>
        <v>0</v>
      </c>
      <c r="P117" s="104">
        <f>SUMIF(V重複!$C:$C, 'Conv-vaccine'!$D117, V重複!F:F)</f>
        <v>0</v>
      </c>
      <c r="Q117" s="104">
        <f>SUMIF(V重複!$C:$C, 'Conv-vaccine'!$D117, V重複!G:G)</f>
        <v>0</v>
      </c>
    </row>
    <row r="118" spans="1:17" x14ac:dyDescent="0.55000000000000004">
      <c r="A118" s="101">
        <f t="shared" si="3"/>
        <v>44409</v>
      </c>
      <c r="B118" s="50">
        <f t="shared" si="4"/>
        <v>400045</v>
      </c>
      <c r="C118" s="50">
        <f t="shared" si="5"/>
        <v>1100656</v>
      </c>
      <c r="D118" s="102">
        <v>44409</v>
      </c>
      <c r="E118" s="103" t="str">
        <f>IFERROR(VLOOKUP($D118, V医療従事者等!$A:$J, $E$4, FALSE), TEXT(D118, "aaa"))</f>
        <v>日</v>
      </c>
      <c r="F118" s="103">
        <f>IFERROR(VLOOKUP($D118, V医療従事者等!$A:$J, $F$4, FALSE), 0)</f>
        <v>0</v>
      </c>
      <c r="G118" s="103">
        <f>IFERROR(VLOOKUP($D118, V医療従事者等!$A:$J, $G$4, FALSE), 0)</f>
        <v>0</v>
      </c>
      <c r="H118" s="103">
        <f>IFERROR(VLOOKUP($D118, V医療従事者等!$A:$J, $H$4, FALSE), 0)</f>
        <v>0</v>
      </c>
      <c r="I118" s="103">
        <f>IFERROR(VLOOKUP($D118, V医療従事者等!$A:$J, $I$4, FALSE), 0)</f>
        <v>0</v>
      </c>
      <c r="J118" s="104">
        <f>IFERROR(VLOOKUP($D118, V一般接種!$A:$G, J$4, FALSE), 0)</f>
        <v>413662</v>
      </c>
      <c r="K118" s="104">
        <f>IFERROR(VLOOKUP($D118, V一般接種!$A:$G, K$4, FALSE), 0)</f>
        <v>84038</v>
      </c>
      <c r="L118" s="104">
        <f>IFERROR(VLOOKUP($D118, V一般接種!$A:$G, L$4, FALSE), 0)</f>
        <v>506828</v>
      </c>
      <c r="M118" s="104">
        <f>IFERROR(VLOOKUP($D118, V一般接種!$A:$G, M$4, FALSE), 0)</f>
        <v>67413</v>
      </c>
      <c r="N118" s="104">
        <f>SUMIF(V職域接種!$C:$C, 'Conv-vaccine'!$D118, V職域接種!F:F)</f>
        <v>6269246</v>
      </c>
      <c r="O118" s="104">
        <f>SUMIF(V職域接種!$C:$C, 'Conv-vaccine'!$D118, V職域接種!G:G)</f>
        <v>1454134</v>
      </c>
      <c r="P118" s="104">
        <f>SUMIF(V重複!$C:$C, 'Conv-vaccine'!$D118, V重複!F:F)</f>
        <v>6366901</v>
      </c>
      <c r="Q118" s="104">
        <f>SUMIF(V重複!$C:$C, 'Conv-vaccine'!$D118, V重複!G:G)</f>
        <v>927719</v>
      </c>
    </row>
    <row r="119" spans="1:17" x14ac:dyDescent="0.55000000000000004">
      <c r="A119" s="101">
        <f t="shared" si="3"/>
        <v>44410</v>
      </c>
      <c r="B119" s="50">
        <f t="shared" si="4"/>
        <v>470443</v>
      </c>
      <c r="C119" s="50">
        <f t="shared" si="5"/>
        <v>576057</v>
      </c>
      <c r="D119" s="102">
        <v>44410</v>
      </c>
      <c r="E119" s="103" t="str">
        <f>IFERROR(VLOOKUP($D119, V医療従事者等!$A:$J, $E$4, FALSE), TEXT(D119, "aaa"))</f>
        <v>月</v>
      </c>
      <c r="F119" s="103">
        <f>IFERROR(VLOOKUP($D119, V医療従事者等!$A:$J, $F$4, FALSE), 0)</f>
        <v>0</v>
      </c>
      <c r="G119" s="103">
        <f>IFERROR(VLOOKUP($D119, V医療従事者等!$A:$J, $G$4, FALSE), 0)</f>
        <v>0</v>
      </c>
      <c r="H119" s="103">
        <f>IFERROR(VLOOKUP($D119, V医療従事者等!$A:$J, $H$4, FALSE), 0)</f>
        <v>0</v>
      </c>
      <c r="I119" s="103">
        <f>IFERROR(VLOOKUP($D119, V医療従事者等!$A:$J, $I$4, FALSE), 0)</f>
        <v>0</v>
      </c>
      <c r="J119" s="104">
        <f>IFERROR(VLOOKUP($D119, V一般接種!$A:$G, J$4, FALSE), 0)</f>
        <v>392816</v>
      </c>
      <c r="K119" s="104">
        <f>IFERROR(VLOOKUP($D119, V一般接種!$A:$G, K$4, FALSE), 0)</f>
        <v>77627</v>
      </c>
      <c r="L119" s="104">
        <f>IFERROR(VLOOKUP($D119, V一般接種!$A:$G, L$4, FALSE), 0)</f>
        <v>504324</v>
      </c>
      <c r="M119" s="104">
        <f>IFERROR(VLOOKUP($D119, V一般接種!$A:$G, M$4, FALSE), 0)</f>
        <v>71733</v>
      </c>
      <c r="N119" s="104">
        <f>SUMIF(V職域接種!$C:$C, 'Conv-vaccine'!$D119, V職域接種!F:F)</f>
        <v>0</v>
      </c>
      <c r="O119" s="104">
        <f>SUMIF(V職域接種!$C:$C, 'Conv-vaccine'!$D119, V職域接種!G:G)</f>
        <v>0</v>
      </c>
      <c r="P119" s="104">
        <f>SUMIF(V重複!$C:$C, 'Conv-vaccine'!$D119, V重複!F:F)</f>
        <v>0</v>
      </c>
      <c r="Q119" s="104">
        <f>SUMIF(V重複!$C:$C, 'Conv-vaccine'!$D119, V重複!G:G)</f>
        <v>0</v>
      </c>
    </row>
    <row r="120" spans="1:17" x14ac:dyDescent="0.55000000000000004">
      <c r="A120" s="101">
        <f t="shared" si="3"/>
        <v>44411</v>
      </c>
      <c r="B120" s="50">
        <f t="shared" si="4"/>
        <v>481484</v>
      </c>
      <c r="C120" s="50">
        <f t="shared" si="5"/>
        <v>601462</v>
      </c>
      <c r="D120" s="102">
        <v>44411</v>
      </c>
      <c r="E120" s="103" t="str">
        <f>IFERROR(VLOOKUP($D120, V医療従事者等!$A:$J, $E$4, FALSE), TEXT(D120, "aaa"))</f>
        <v>火</v>
      </c>
      <c r="F120" s="103">
        <f>IFERROR(VLOOKUP($D120, V医療従事者等!$A:$J, $F$4, FALSE), 0)</f>
        <v>0</v>
      </c>
      <c r="G120" s="103">
        <f>IFERROR(VLOOKUP($D120, V医療従事者等!$A:$J, $G$4, FALSE), 0)</f>
        <v>0</v>
      </c>
      <c r="H120" s="103">
        <f>IFERROR(VLOOKUP($D120, V医療従事者等!$A:$J, $H$4, FALSE), 0)</f>
        <v>0</v>
      </c>
      <c r="I120" s="103">
        <f>IFERROR(VLOOKUP($D120, V医療従事者等!$A:$J, $I$4, FALSE), 0)</f>
        <v>0</v>
      </c>
      <c r="J120" s="104">
        <f>IFERROR(VLOOKUP($D120, V一般接種!$A:$G, J$4, FALSE), 0)</f>
        <v>406807</v>
      </c>
      <c r="K120" s="104">
        <f>IFERROR(VLOOKUP($D120, V一般接種!$A:$G, K$4, FALSE), 0)</f>
        <v>74677</v>
      </c>
      <c r="L120" s="104">
        <f>IFERROR(VLOOKUP($D120, V一般接種!$A:$G, L$4, FALSE), 0)</f>
        <v>526171</v>
      </c>
      <c r="M120" s="104">
        <f>IFERROR(VLOOKUP($D120, V一般接種!$A:$G, M$4, FALSE), 0)</f>
        <v>75291</v>
      </c>
      <c r="N120" s="104">
        <f>SUMIF(V職域接種!$C:$C, 'Conv-vaccine'!$D120, V職域接種!F:F)</f>
        <v>0</v>
      </c>
      <c r="O120" s="104">
        <f>SUMIF(V職域接種!$C:$C, 'Conv-vaccine'!$D120, V職域接種!G:G)</f>
        <v>0</v>
      </c>
      <c r="P120" s="104">
        <f>SUMIF(V重複!$C:$C, 'Conv-vaccine'!$D120, V重複!F:F)</f>
        <v>0</v>
      </c>
      <c r="Q120" s="104">
        <f>SUMIF(V重複!$C:$C, 'Conv-vaccine'!$D120, V重複!G:G)</f>
        <v>0</v>
      </c>
    </row>
    <row r="121" spans="1:17" x14ac:dyDescent="0.55000000000000004">
      <c r="A121" s="101">
        <f t="shared" si="3"/>
        <v>44412</v>
      </c>
      <c r="B121" s="50">
        <f t="shared" si="4"/>
        <v>472670</v>
      </c>
      <c r="C121" s="50">
        <f t="shared" si="5"/>
        <v>590950</v>
      </c>
      <c r="D121" s="102">
        <v>44412</v>
      </c>
      <c r="E121" s="103" t="str">
        <f>IFERROR(VLOOKUP($D121, V医療従事者等!$A:$J, $E$4, FALSE), TEXT(D121, "aaa"))</f>
        <v>水</v>
      </c>
      <c r="F121" s="103">
        <f>IFERROR(VLOOKUP($D121, V医療従事者等!$A:$J, $F$4, FALSE), 0)</f>
        <v>0</v>
      </c>
      <c r="G121" s="103">
        <f>IFERROR(VLOOKUP($D121, V医療従事者等!$A:$J, $G$4, FALSE), 0)</f>
        <v>0</v>
      </c>
      <c r="H121" s="103">
        <f>IFERROR(VLOOKUP($D121, V医療従事者等!$A:$J, $H$4, FALSE), 0)</f>
        <v>0</v>
      </c>
      <c r="I121" s="103">
        <f>IFERROR(VLOOKUP($D121, V医療従事者等!$A:$J, $I$4, FALSE), 0)</f>
        <v>0</v>
      </c>
      <c r="J121" s="104">
        <f>IFERROR(VLOOKUP($D121, V一般接種!$A:$G, J$4, FALSE), 0)</f>
        <v>401975</v>
      </c>
      <c r="K121" s="104">
        <f>IFERROR(VLOOKUP($D121, V一般接種!$A:$G, K$4, FALSE), 0)</f>
        <v>70695</v>
      </c>
      <c r="L121" s="104">
        <f>IFERROR(VLOOKUP($D121, V一般接種!$A:$G, L$4, FALSE), 0)</f>
        <v>514860</v>
      </c>
      <c r="M121" s="104">
        <f>IFERROR(VLOOKUP($D121, V一般接種!$A:$G, M$4, FALSE), 0)</f>
        <v>76090</v>
      </c>
      <c r="N121" s="104">
        <f>SUMIF(V職域接種!$C:$C, 'Conv-vaccine'!$D121, V職域接種!F:F)</f>
        <v>0</v>
      </c>
      <c r="O121" s="104">
        <f>SUMIF(V職域接種!$C:$C, 'Conv-vaccine'!$D121, V職域接種!G:G)</f>
        <v>0</v>
      </c>
      <c r="P121" s="104">
        <f>SUMIF(V重複!$C:$C, 'Conv-vaccine'!$D121, V重複!F:F)</f>
        <v>0</v>
      </c>
      <c r="Q121" s="104">
        <f>SUMIF(V重複!$C:$C, 'Conv-vaccine'!$D121, V重複!G:G)</f>
        <v>0</v>
      </c>
    </row>
    <row r="122" spans="1:17" x14ac:dyDescent="0.55000000000000004">
      <c r="A122" s="101">
        <f t="shared" si="3"/>
        <v>44413</v>
      </c>
      <c r="B122" s="50">
        <f t="shared" si="4"/>
        <v>454875</v>
      </c>
      <c r="C122" s="50">
        <f t="shared" si="5"/>
        <v>573386</v>
      </c>
      <c r="D122" s="102">
        <v>44413</v>
      </c>
      <c r="E122" s="103" t="str">
        <f>IFERROR(VLOOKUP($D122, V医療従事者等!$A:$J, $E$4, FALSE), TEXT(D122, "aaa"))</f>
        <v>木</v>
      </c>
      <c r="F122" s="103">
        <f>IFERROR(VLOOKUP($D122, V医療従事者等!$A:$J, $F$4, FALSE), 0)</f>
        <v>0</v>
      </c>
      <c r="G122" s="103">
        <f>IFERROR(VLOOKUP($D122, V医療従事者等!$A:$J, $G$4, FALSE), 0)</f>
        <v>0</v>
      </c>
      <c r="H122" s="103">
        <f>IFERROR(VLOOKUP($D122, V医療従事者等!$A:$J, $H$4, FALSE), 0)</f>
        <v>0</v>
      </c>
      <c r="I122" s="103">
        <f>IFERROR(VLOOKUP($D122, V医療従事者等!$A:$J, $I$4, FALSE), 0)</f>
        <v>0</v>
      </c>
      <c r="J122" s="104">
        <f>IFERROR(VLOOKUP($D122, V一般接種!$A:$G, J$4, FALSE), 0)</f>
        <v>380750</v>
      </c>
      <c r="K122" s="104">
        <f>IFERROR(VLOOKUP($D122, V一般接種!$A:$G, K$4, FALSE), 0)</f>
        <v>74125</v>
      </c>
      <c r="L122" s="104">
        <f>IFERROR(VLOOKUP($D122, V一般接種!$A:$G, L$4, FALSE), 0)</f>
        <v>499396</v>
      </c>
      <c r="M122" s="104">
        <f>IFERROR(VLOOKUP($D122, V一般接種!$A:$G, M$4, FALSE), 0)</f>
        <v>73990</v>
      </c>
      <c r="N122" s="104">
        <f>SUMIF(V職域接種!$C:$C, 'Conv-vaccine'!$D122, V職域接種!F:F)</f>
        <v>0</v>
      </c>
      <c r="O122" s="104">
        <f>SUMIF(V職域接種!$C:$C, 'Conv-vaccine'!$D122, V職域接種!G:G)</f>
        <v>0</v>
      </c>
      <c r="P122" s="104">
        <f>SUMIF(V重複!$C:$C, 'Conv-vaccine'!$D122, V重複!F:F)</f>
        <v>0</v>
      </c>
      <c r="Q122" s="104">
        <f>SUMIF(V重複!$C:$C, 'Conv-vaccine'!$D122, V重複!G:G)</f>
        <v>0</v>
      </c>
    </row>
    <row r="123" spans="1:17" x14ac:dyDescent="0.55000000000000004">
      <c r="A123" s="101">
        <f t="shared" si="3"/>
        <v>44414</v>
      </c>
      <c r="B123" s="50">
        <f t="shared" si="4"/>
        <v>457200</v>
      </c>
      <c r="C123" s="50">
        <f t="shared" si="5"/>
        <v>578475</v>
      </c>
      <c r="D123" s="102">
        <v>44414</v>
      </c>
      <c r="E123" s="103" t="str">
        <f>IFERROR(VLOOKUP($D123, V医療従事者等!$A:$J, $E$4, FALSE), TEXT(D123, "aaa"))</f>
        <v>金</v>
      </c>
      <c r="F123" s="103">
        <f>IFERROR(VLOOKUP($D123, V医療従事者等!$A:$J, $F$4, FALSE), 0)</f>
        <v>0</v>
      </c>
      <c r="G123" s="103">
        <f>IFERROR(VLOOKUP($D123, V医療従事者等!$A:$J, $G$4, FALSE), 0)</f>
        <v>0</v>
      </c>
      <c r="H123" s="103">
        <f>IFERROR(VLOOKUP($D123, V医療従事者等!$A:$J, $H$4, FALSE), 0)</f>
        <v>0</v>
      </c>
      <c r="I123" s="103">
        <f>IFERROR(VLOOKUP($D123, V医療従事者等!$A:$J, $I$4, FALSE), 0)</f>
        <v>0</v>
      </c>
      <c r="J123" s="104">
        <f>IFERROR(VLOOKUP($D123, V一般接種!$A:$G, J$4, FALSE), 0)</f>
        <v>389234</v>
      </c>
      <c r="K123" s="104">
        <f>IFERROR(VLOOKUP($D123, V一般接種!$A:$G, K$4, FALSE), 0)</f>
        <v>67966</v>
      </c>
      <c r="L123" s="104">
        <f>IFERROR(VLOOKUP($D123, V一般接種!$A:$G, L$4, FALSE), 0)</f>
        <v>500308</v>
      </c>
      <c r="M123" s="104">
        <f>IFERROR(VLOOKUP($D123, V一般接種!$A:$G, M$4, FALSE), 0)</f>
        <v>78167</v>
      </c>
      <c r="N123" s="104">
        <f>SUMIF(V職域接種!$C:$C, 'Conv-vaccine'!$D123, V職域接種!F:F)</f>
        <v>0</v>
      </c>
      <c r="O123" s="104">
        <f>SUMIF(V職域接種!$C:$C, 'Conv-vaccine'!$D123, V職域接種!G:G)</f>
        <v>0</v>
      </c>
      <c r="P123" s="104">
        <f>SUMIF(V重複!$C:$C, 'Conv-vaccine'!$D123, V重複!F:F)</f>
        <v>0</v>
      </c>
      <c r="Q123" s="104">
        <f>SUMIF(V重複!$C:$C, 'Conv-vaccine'!$D123, V重複!G:G)</f>
        <v>0</v>
      </c>
    </row>
    <row r="124" spans="1:17" x14ac:dyDescent="0.55000000000000004">
      <c r="A124" s="101">
        <f t="shared" si="3"/>
        <v>44415</v>
      </c>
      <c r="B124" s="50">
        <f t="shared" si="4"/>
        <v>588297</v>
      </c>
      <c r="C124" s="50">
        <f t="shared" si="5"/>
        <v>608305</v>
      </c>
      <c r="D124" s="102">
        <v>44415</v>
      </c>
      <c r="E124" s="103" t="str">
        <f>IFERROR(VLOOKUP($D124, V医療従事者等!$A:$J, $E$4, FALSE), TEXT(D124, "aaa"))</f>
        <v>土</v>
      </c>
      <c r="F124" s="103">
        <f>IFERROR(VLOOKUP($D124, V医療従事者等!$A:$J, $F$4, FALSE), 0)</f>
        <v>0</v>
      </c>
      <c r="G124" s="103">
        <f>IFERROR(VLOOKUP($D124, V医療従事者等!$A:$J, $G$4, FALSE), 0)</f>
        <v>0</v>
      </c>
      <c r="H124" s="103">
        <f>IFERROR(VLOOKUP($D124, V医療従事者等!$A:$J, $H$4, FALSE), 0)</f>
        <v>0</v>
      </c>
      <c r="I124" s="103">
        <f>IFERROR(VLOOKUP($D124, V医療従事者等!$A:$J, $I$4, FALSE), 0)</f>
        <v>0</v>
      </c>
      <c r="J124" s="104">
        <f>IFERROR(VLOOKUP($D124, V一般接種!$A:$G, J$4, FALSE), 0)</f>
        <v>502873</v>
      </c>
      <c r="K124" s="104">
        <f>IFERROR(VLOOKUP($D124, V一般接種!$A:$G, K$4, FALSE), 0)</f>
        <v>85424</v>
      </c>
      <c r="L124" s="104">
        <f>IFERROR(VLOOKUP($D124, V一般接種!$A:$G, L$4, FALSE), 0)</f>
        <v>532135</v>
      </c>
      <c r="M124" s="104">
        <f>IFERROR(VLOOKUP($D124, V一般接種!$A:$G, M$4, FALSE), 0)</f>
        <v>76170</v>
      </c>
      <c r="N124" s="104">
        <f>SUMIF(V職域接種!$C:$C, 'Conv-vaccine'!$D124, V職域接種!F:F)</f>
        <v>0</v>
      </c>
      <c r="O124" s="104">
        <f>SUMIF(V職域接種!$C:$C, 'Conv-vaccine'!$D124, V職域接種!G:G)</f>
        <v>0</v>
      </c>
      <c r="P124" s="104">
        <f>SUMIF(V重複!$C:$C, 'Conv-vaccine'!$D124, V重複!F:F)</f>
        <v>0</v>
      </c>
      <c r="Q124" s="104">
        <f>SUMIF(V重複!$C:$C, 'Conv-vaccine'!$D124, V重複!G:G)</f>
        <v>0</v>
      </c>
    </row>
    <row r="125" spans="1:17" x14ac:dyDescent="0.55000000000000004">
      <c r="A125" s="101">
        <f t="shared" si="3"/>
        <v>44416</v>
      </c>
      <c r="B125" s="50">
        <f t="shared" si="4"/>
        <v>769986</v>
      </c>
      <c r="C125" s="50">
        <f t="shared" si="5"/>
        <v>1272183</v>
      </c>
      <c r="D125" s="102">
        <v>44416</v>
      </c>
      <c r="E125" s="103" t="str">
        <f>IFERROR(VLOOKUP($D125, V医療従事者等!$A:$J, $E$4, FALSE), TEXT(D125, "aaa"))</f>
        <v>日</v>
      </c>
      <c r="F125" s="103">
        <f>IFERROR(VLOOKUP($D125, V医療従事者等!$A:$J, $F$4, FALSE), 0)</f>
        <v>0</v>
      </c>
      <c r="G125" s="103">
        <f>IFERROR(VLOOKUP($D125, V医療従事者等!$A:$J, $G$4, FALSE), 0)</f>
        <v>0</v>
      </c>
      <c r="H125" s="103">
        <f>IFERROR(VLOOKUP($D125, V医療従事者等!$A:$J, $H$4, FALSE), 0)</f>
        <v>0</v>
      </c>
      <c r="I125" s="103">
        <f>IFERROR(VLOOKUP($D125, V医療従事者等!$A:$J, $I$4, FALSE), 0)</f>
        <v>0</v>
      </c>
      <c r="J125" s="104">
        <f>IFERROR(VLOOKUP($D125, V一般接種!$A:$G, J$4, FALSE), 0)</f>
        <v>440976</v>
      </c>
      <c r="K125" s="104">
        <f>IFERROR(VLOOKUP($D125, V一般接種!$A:$G, K$4, FALSE), 0)</f>
        <v>88922</v>
      </c>
      <c r="L125" s="104">
        <f>IFERROR(VLOOKUP($D125, V一般接種!$A:$G, L$4, FALSE), 0)</f>
        <v>390276</v>
      </c>
      <c r="M125" s="104">
        <f>IFERROR(VLOOKUP($D125, V一般接種!$A:$G, M$4, FALSE), 0)</f>
        <v>64336</v>
      </c>
      <c r="N125" s="104">
        <f>SUMIF(V職域接種!$C:$C, 'Conv-vaccine'!$D125, V職域接種!F:F)</f>
        <v>6577221</v>
      </c>
      <c r="O125" s="104">
        <f>SUMIF(V職域接種!$C:$C, 'Conv-vaccine'!$D125, V職域接種!G:G)</f>
        <v>2704798</v>
      </c>
      <c r="P125" s="104">
        <f>SUMIF(V重複!$C:$C, 'Conv-vaccine'!$D125, V重複!F:F)</f>
        <v>6337133</v>
      </c>
      <c r="Q125" s="104">
        <f>SUMIF(V重複!$C:$C, 'Conv-vaccine'!$D125, V重複!G:G)</f>
        <v>1887227</v>
      </c>
    </row>
    <row r="126" spans="1:17" x14ac:dyDescent="0.55000000000000004">
      <c r="A126" s="101">
        <f t="shared" si="3"/>
        <v>44417</v>
      </c>
      <c r="B126" s="50">
        <f t="shared" si="4"/>
        <v>129719</v>
      </c>
      <c r="C126" s="50">
        <f t="shared" si="5"/>
        <v>120643</v>
      </c>
      <c r="D126" s="102">
        <v>44417</v>
      </c>
      <c r="E126" s="103" t="str">
        <f>IFERROR(VLOOKUP($D126, V医療従事者等!$A:$J, $E$4, FALSE), TEXT(D126, "aaa"))</f>
        <v>月</v>
      </c>
      <c r="F126" s="103">
        <f>IFERROR(VLOOKUP($D126, V医療従事者等!$A:$J, $F$4, FALSE), 0)</f>
        <v>0</v>
      </c>
      <c r="G126" s="103">
        <f>IFERROR(VLOOKUP($D126, V医療従事者等!$A:$J, $G$4, FALSE), 0)</f>
        <v>0</v>
      </c>
      <c r="H126" s="103">
        <f>IFERROR(VLOOKUP($D126, V医療従事者等!$A:$J, $H$4, FALSE), 0)</f>
        <v>0</v>
      </c>
      <c r="I126" s="103">
        <f>IFERROR(VLOOKUP($D126, V医療従事者等!$A:$J, $I$4, FALSE), 0)</f>
        <v>0</v>
      </c>
      <c r="J126" s="104">
        <f>IFERROR(VLOOKUP($D126, V一般接種!$A:$G, J$4, FALSE), 0)</f>
        <v>85371</v>
      </c>
      <c r="K126" s="104">
        <f>IFERROR(VLOOKUP($D126, V一般接種!$A:$G, K$4, FALSE), 0)</f>
        <v>44348</v>
      </c>
      <c r="L126" s="104">
        <f>IFERROR(VLOOKUP($D126, V一般接種!$A:$G, L$4, FALSE), 0)</f>
        <v>84181</v>
      </c>
      <c r="M126" s="104">
        <f>IFERROR(VLOOKUP($D126, V一般接種!$A:$G, M$4, FALSE), 0)</f>
        <v>36462</v>
      </c>
      <c r="N126" s="104">
        <f>SUMIF(V職域接種!$C:$C, 'Conv-vaccine'!$D126, V職域接種!F:F)</f>
        <v>0</v>
      </c>
      <c r="O126" s="104">
        <f>SUMIF(V職域接種!$C:$C, 'Conv-vaccine'!$D126, V職域接種!G:G)</f>
        <v>0</v>
      </c>
      <c r="P126" s="104">
        <f>SUMIF(V重複!$C:$C, 'Conv-vaccine'!$D126, V重複!F:F)</f>
        <v>0</v>
      </c>
      <c r="Q126" s="104">
        <f>SUMIF(V重複!$C:$C, 'Conv-vaccine'!$D126, V重複!G:G)</f>
        <v>0</v>
      </c>
    </row>
    <row r="127" spans="1:17" x14ac:dyDescent="0.55000000000000004">
      <c r="A127" s="101">
        <f t="shared" si="3"/>
        <v>44418</v>
      </c>
      <c r="B127" s="50">
        <f t="shared" si="4"/>
        <v>346196</v>
      </c>
      <c r="C127" s="50">
        <f t="shared" si="5"/>
        <v>483676</v>
      </c>
      <c r="D127" s="102">
        <v>44418</v>
      </c>
      <c r="E127" s="103" t="str">
        <f>IFERROR(VLOOKUP($D127, V医療従事者等!$A:$J, $E$4, FALSE), TEXT(D127, "aaa"))</f>
        <v>火</v>
      </c>
      <c r="F127" s="103">
        <f>IFERROR(VLOOKUP($D127, V医療従事者等!$A:$J, $F$4, FALSE), 0)</f>
        <v>0</v>
      </c>
      <c r="G127" s="103">
        <f>IFERROR(VLOOKUP($D127, V医療従事者等!$A:$J, $G$4, FALSE), 0)</f>
        <v>0</v>
      </c>
      <c r="H127" s="103">
        <f>IFERROR(VLOOKUP($D127, V医療従事者等!$A:$J, $H$4, FALSE), 0)</f>
        <v>0</v>
      </c>
      <c r="I127" s="103">
        <f>IFERROR(VLOOKUP($D127, V医療従事者等!$A:$J, $I$4, FALSE), 0)</f>
        <v>0</v>
      </c>
      <c r="J127" s="104">
        <f>IFERROR(VLOOKUP($D127, V一般接種!$A:$G, J$4, FALSE), 0)</f>
        <v>291745</v>
      </c>
      <c r="K127" s="104">
        <f>IFERROR(VLOOKUP($D127, V一般接種!$A:$G, K$4, FALSE), 0)</f>
        <v>54451</v>
      </c>
      <c r="L127" s="104">
        <f>IFERROR(VLOOKUP($D127, V一般接種!$A:$G, L$4, FALSE), 0)</f>
        <v>419590</v>
      </c>
      <c r="M127" s="104">
        <f>IFERROR(VLOOKUP($D127, V一般接種!$A:$G, M$4, FALSE), 0)</f>
        <v>64086</v>
      </c>
      <c r="N127" s="104">
        <f>SUMIF(V職域接種!$C:$C, 'Conv-vaccine'!$D127, V職域接種!F:F)</f>
        <v>0</v>
      </c>
      <c r="O127" s="104">
        <f>SUMIF(V職域接種!$C:$C, 'Conv-vaccine'!$D127, V職域接種!G:G)</f>
        <v>0</v>
      </c>
      <c r="P127" s="104">
        <f>SUMIF(V重複!$C:$C, 'Conv-vaccine'!$D127, V重複!F:F)</f>
        <v>0</v>
      </c>
      <c r="Q127" s="104">
        <f>SUMIF(V重複!$C:$C, 'Conv-vaccine'!$D127, V重複!G:G)</f>
        <v>0</v>
      </c>
    </row>
    <row r="128" spans="1:17" x14ac:dyDescent="0.55000000000000004">
      <c r="A128" s="101">
        <f t="shared" si="3"/>
        <v>44419</v>
      </c>
      <c r="B128" s="50">
        <f t="shared" si="4"/>
        <v>333694</v>
      </c>
      <c r="C128" s="50">
        <f t="shared" si="5"/>
        <v>395017</v>
      </c>
      <c r="D128" s="102">
        <v>44419</v>
      </c>
      <c r="E128" s="103" t="str">
        <f>IFERROR(VLOOKUP($D128, V医療従事者等!$A:$J, $E$4, FALSE), TEXT(D128, "aaa"))</f>
        <v>水</v>
      </c>
      <c r="F128" s="103">
        <f>IFERROR(VLOOKUP($D128, V医療従事者等!$A:$J, $F$4, FALSE), 0)</f>
        <v>0</v>
      </c>
      <c r="G128" s="103">
        <f>IFERROR(VLOOKUP($D128, V医療従事者等!$A:$J, $G$4, FALSE), 0)</f>
        <v>0</v>
      </c>
      <c r="H128" s="103">
        <f>IFERROR(VLOOKUP($D128, V医療従事者等!$A:$J, $H$4, FALSE), 0)</f>
        <v>0</v>
      </c>
      <c r="I128" s="103">
        <f>IFERROR(VLOOKUP($D128, V医療従事者等!$A:$J, $I$4, FALSE), 0)</f>
        <v>0</v>
      </c>
      <c r="J128" s="104">
        <f>IFERROR(VLOOKUP($D128, V一般接種!$A:$G, J$4, FALSE), 0)</f>
        <v>283806</v>
      </c>
      <c r="K128" s="104">
        <f>IFERROR(VLOOKUP($D128, V一般接種!$A:$G, K$4, FALSE), 0)</f>
        <v>49888</v>
      </c>
      <c r="L128" s="104">
        <f>IFERROR(VLOOKUP($D128, V一般接種!$A:$G, L$4, FALSE), 0)</f>
        <v>340241</v>
      </c>
      <c r="M128" s="104">
        <f>IFERROR(VLOOKUP($D128, V一般接種!$A:$G, M$4, FALSE), 0)</f>
        <v>54776</v>
      </c>
      <c r="N128" s="104">
        <f>SUMIF(V職域接種!$C:$C, 'Conv-vaccine'!$D128, V職域接種!F:F)</f>
        <v>0</v>
      </c>
      <c r="O128" s="104">
        <f>SUMIF(V職域接種!$C:$C, 'Conv-vaccine'!$D128, V職域接種!G:G)</f>
        <v>0</v>
      </c>
      <c r="P128" s="104">
        <f>SUMIF(V重複!$C:$C, 'Conv-vaccine'!$D128, V重複!F:F)</f>
        <v>0</v>
      </c>
      <c r="Q128" s="104">
        <f>SUMIF(V重複!$C:$C, 'Conv-vaccine'!$D128, V重複!G:G)</f>
        <v>0</v>
      </c>
    </row>
    <row r="129" spans="1:17" x14ac:dyDescent="0.55000000000000004">
      <c r="A129" s="101">
        <f t="shared" si="3"/>
        <v>44420</v>
      </c>
      <c r="B129" s="50">
        <f t="shared" si="4"/>
        <v>260538</v>
      </c>
      <c r="C129" s="50">
        <f t="shared" si="5"/>
        <v>155655</v>
      </c>
      <c r="D129" s="102">
        <v>44420</v>
      </c>
      <c r="E129" s="103" t="str">
        <f>IFERROR(VLOOKUP($D129, V医療従事者等!$A:$J, $E$4, FALSE), TEXT(D129, "aaa"))</f>
        <v>木</v>
      </c>
      <c r="F129" s="103">
        <f>IFERROR(VLOOKUP($D129, V医療従事者等!$A:$J, $F$4, FALSE), 0)</f>
        <v>0</v>
      </c>
      <c r="G129" s="103">
        <f>IFERROR(VLOOKUP($D129, V医療従事者等!$A:$J, $G$4, FALSE), 0)</f>
        <v>0</v>
      </c>
      <c r="H129" s="103">
        <f>IFERROR(VLOOKUP($D129, V医療従事者等!$A:$J, $H$4, FALSE), 0)</f>
        <v>0</v>
      </c>
      <c r="I129" s="103">
        <f>IFERROR(VLOOKUP($D129, V医療従事者等!$A:$J, $I$4, FALSE), 0)</f>
        <v>0</v>
      </c>
      <c r="J129" s="104">
        <f>IFERROR(VLOOKUP($D129, V一般接種!$A:$G, J$4, FALSE), 0)</f>
        <v>214943</v>
      </c>
      <c r="K129" s="104">
        <f>IFERROR(VLOOKUP($D129, V一般接種!$A:$G, K$4, FALSE), 0)</f>
        <v>45595</v>
      </c>
      <c r="L129" s="104">
        <f>IFERROR(VLOOKUP($D129, V一般接種!$A:$G, L$4, FALSE), 0)</f>
        <v>121296</v>
      </c>
      <c r="M129" s="104">
        <f>IFERROR(VLOOKUP($D129, V一般接種!$A:$G, M$4, FALSE), 0)</f>
        <v>34359</v>
      </c>
      <c r="N129" s="104">
        <f>SUMIF(V職域接種!$C:$C, 'Conv-vaccine'!$D129, V職域接種!F:F)</f>
        <v>0</v>
      </c>
      <c r="O129" s="104">
        <f>SUMIF(V職域接種!$C:$C, 'Conv-vaccine'!$D129, V職域接種!G:G)</f>
        <v>0</v>
      </c>
      <c r="P129" s="104">
        <f>SUMIF(V重複!$C:$C, 'Conv-vaccine'!$D129, V重複!F:F)</f>
        <v>0</v>
      </c>
      <c r="Q129" s="104">
        <f>SUMIF(V重複!$C:$C, 'Conv-vaccine'!$D129, V重複!G:G)</f>
        <v>0</v>
      </c>
    </row>
    <row r="130" spans="1:17" x14ac:dyDescent="0.55000000000000004">
      <c r="A130" s="101">
        <f t="shared" si="3"/>
        <v>44421</v>
      </c>
      <c r="B130" s="50">
        <f t="shared" si="4"/>
        <v>0</v>
      </c>
      <c r="C130" s="50">
        <f t="shared" si="5"/>
        <v>0</v>
      </c>
      <c r="D130" s="102">
        <v>44421</v>
      </c>
      <c r="E130" s="103" t="str">
        <f>IFERROR(VLOOKUP($D130, V医療従事者等!$A:$J, $E$4, FALSE), TEXT(D130, "aaa"))</f>
        <v>金</v>
      </c>
      <c r="F130" s="103">
        <f>IFERROR(VLOOKUP($D130, V医療従事者等!$A:$J, $F$4, FALSE), 0)</f>
        <v>0</v>
      </c>
      <c r="G130" s="103">
        <f>IFERROR(VLOOKUP($D130, V医療従事者等!$A:$J, $G$4, FALSE), 0)</f>
        <v>0</v>
      </c>
      <c r="H130" s="103">
        <f>IFERROR(VLOOKUP($D130, V医療従事者等!$A:$J, $H$4, FALSE), 0)</f>
        <v>0</v>
      </c>
      <c r="I130" s="103">
        <f>IFERROR(VLOOKUP($D130, V医療従事者等!$A:$J, $I$4, FALSE), 0)</f>
        <v>0</v>
      </c>
      <c r="J130" s="104">
        <f>IFERROR(VLOOKUP($D130, V一般接種!$A:$G, J$4, FALSE), 0)</f>
        <v>0</v>
      </c>
      <c r="K130" s="104">
        <f>IFERROR(VLOOKUP($D130, V一般接種!$A:$G, K$4, FALSE), 0)</f>
        <v>0</v>
      </c>
      <c r="L130" s="104">
        <f>IFERROR(VLOOKUP($D130, V一般接種!$A:$G, L$4, FALSE), 0)</f>
        <v>0</v>
      </c>
      <c r="M130" s="104">
        <f>IFERROR(VLOOKUP($D130, V一般接種!$A:$G, M$4, FALSE), 0)</f>
        <v>0</v>
      </c>
      <c r="N130" s="104">
        <f>SUMIF(V職域接種!$C:$C, 'Conv-vaccine'!$D130, V職域接種!F:F)</f>
        <v>0</v>
      </c>
      <c r="O130" s="104">
        <f>SUMIF(V職域接種!$C:$C, 'Conv-vaccine'!$D130, V職域接種!G:G)</f>
        <v>0</v>
      </c>
      <c r="P130" s="104">
        <f>SUMIF(V重複!$C:$C, 'Conv-vaccine'!$D130, V重複!F:F)</f>
        <v>0</v>
      </c>
      <c r="Q130" s="104">
        <f>SUMIF(V重複!$C:$C, 'Conv-vaccine'!$D130, V重複!G:G)</f>
        <v>0</v>
      </c>
    </row>
    <row r="131" spans="1:17" x14ac:dyDescent="0.55000000000000004">
      <c r="A131" s="101">
        <f t="shared" si="3"/>
        <v>44422</v>
      </c>
      <c r="B131" s="50">
        <f t="shared" si="4"/>
        <v>0</v>
      </c>
      <c r="C131" s="50">
        <f t="shared" si="5"/>
        <v>0</v>
      </c>
      <c r="D131" s="102">
        <v>44422</v>
      </c>
      <c r="E131" s="103" t="str">
        <f>IFERROR(VLOOKUP($D131, V医療従事者等!$A:$J, $E$4, FALSE), TEXT(D131, "aaa"))</f>
        <v>土</v>
      </c>
      <c r="F131" s="103">
        <f>IFERROR(VLOOKUP($D131, V医療従事者等!$A:$J, $F$4, FALSE), 0)</f>
        <v>0</v>
      </c>
      <c r="G131" s="103">
        <f>IFERROR(VLOOKUP($D131, V医療従事者等!$A:$J, $G$4, FALSE), 0)</f>
        <v>0</v>
      </c>
      <c r="H131" s="103">
        <f>IFERROR(VLOOKUP($D131, V医療従事者等!$A:$J, $H$4, FALSE), 0)</f>
        <v>0</v>
      </c>
      <c r="I131" s="103">
        <f>IFERROR(VLOOKUP($D131, V医療従事者等!$A:$J, $I$4, FALSE), 0)</f>
        <v>0</v>
      </c>
      <c r="J131" s="104">
        <f>IFERROR(VLOOKUP($D131, V一般接種!$A:$G, J$4, FALSE), 0)</f>
        <v>0</v>
      </c>
      <c r="K131" s="104">
        <f>IFERROR(VLOOKUP($D131, V一般接種!$A:$G, K$4, FALSE), 0)</f>
        <v>0</v>
      </c>
      <c r="L131" s="104">
        <f>IFERROR(VLOOKUP($D131, V一般接種!$A:$G, L$4, FALSE), 0)</f>
        <v>0</v>
      </c>
      <c r="M131" s="104">
        <f>IFERROR(VLOOKUP($D131, V一般接種!$A:$G, M$4, FALSE), 0)</f>
        <v>0</v>
      </c>
      <c r="N131" s="104">
        <f>SUMIF(V職域接種!$C:$C, 'Conv-vaccine'!$D131, V職域接種!F:F)</f>
        <v>0</v>
      </c>
      <c r="O131" s="104">
        <f>SUMIF(V職域接種!$C:$C, 'Conv-vaccine'!$D131, V職域接種!G:G)</f>
        <v>0</v>
      </c>
      <c r="P131" s="104">
        <f>SUMIF(V重複!$C:$C, 'Conv-vaccine'!$D131, V重複!F:F)</f>
        <v>0</v>
      </c>
      <c r="Q131" s="104">
        <f>SUMIF(V重複!$C:$C, 'Conv-vaccine'!$D131, V重複!G:G)</f>
        <v>0</v>
      </c>
    </row>
    <row r="132" spans="1:17" x14ac:dyDescent="0.55000000000000004">
      <c r="A132" s="101">
        <f t="shared" si="3"/>
        <v>44423</v>
      </c>
      <c r="B132" s="50">
        <f t="shared" si="4"/>
        <v>0</v>
      </c>
      <c r="C132" s="50">
        <f t="shared" si="5"/>
        <v>0</v>
      </c>
      <c r="D132" s="102">
        <v>44423</v>
      </c>
      <c r="E132" s="103" t="str">
        <f>IFERROR(VLOOKUP($D132, V医療従事者等!$A:$J, $E$4, FALSE), TEXT(D132, "aaa"))</f>
        <v>日</v>
      </c>
      <c r="F132" s="103">
        <f>IFERROR(VLOOKUP($D132, V医療従事者等!$A:$J, $F$4, FALSE), 0)</f>
        <v>0</v>
      </c>
      <c r="G132" s="103">
        <f>IFERROR(VLOOKUP($D132, V医療従事者等!$A:$J, $G$4, FALSE), 0)</f>
        <v>0</v>
      </c>
      <c r="H132" s="103">
        <f>IFERROR(VLOOKUP($D132, V医療従事者等!$A:$J, $H$4, FALSE), 0)</f>
        <v>0</v>
      </c>
      <c r="I132" s="103">
        <f>IFERROR(VLOOKUP($D132, V医療従事者等!$A:$J, $I$4, FALSE), 0)</f>
        <v>0</v>
      </c>
      <c r="J132" s="104">
        <f>IFERROR(VLOOKUP($D132, V一般接種!$A:$G, J$4, FALSE), 0)</f>
        <v>0</v>
      </c>
      <c r="K132" s="104">
        <f>IFERROR(VLOOKUP($D132, V一般接種!$A:$G, K$4, FALSE), 0)</f>
        <v>0</v>
      </c>
      <c r="L132" s="104">
        <f>IFERROR(VLOOKUP($D132, V一般接種!$A:$G, L$4, FALSE), 0)</f>
        <v>0</v>
      </c>
      <c r="M132" s="104">
        <f>IFERROR(VLOOKUP($D132, V一般接種!$A:$G, M$4, FALSE), 0)</f>
        <v>0</v>
      </c>
      <c r="N132" s="104">
        <f>SUMIF(V職域接種!$C:$C, 'Conv-vaccine'!$D132, V職域接種!F:F)</f>
        <v>0</v>
      </c>
      <c r="O132" s="104">
        <f>SUMIF(V職域接種!$C:$C, 'Conv-vaccine'!$D132, V職域接種!G:G)</f>
        <v>0</v>
      </c>
      <c r="P132" s="104">
        <f>SUMIF(V重複!$C:$C, 'Conv-vaccine'!$D132, V重複!F:F)</f>
        <v>0</v>
      </c>
      <c r="Q132" s="104">
        <f>SUMIF(V重複!$C:$C, 'Conv-vaccine'!$D132, V重複!G:G)</f>
        <v>0</v>
      </c>
    </row>
    <row r="133" spans="1:17" x14ac:dyDescent="0.55000000000000004">
      <c r="A133" s="101">
        <f t="shared" si="3"/>
        <v>44424</v>
      </c>
      <c r="B133" s="50">
        <f t="shared" si="4"/>
        <v>0</v>
      </c>
      <c r="C133" s="50">
        <f t="shared" si="5"/>
        <v>0</v>
      </c>
      <c r="D133" s="102">
        <v>44424</v>
      </c>
      <c r="E133" s="103" t="str">
        <f>IFERROR(VLOOKUP($D133, V医療従事者等!$A:$J, $E$4, FALSE), TEXT(D133, "aaa"))</f>
        <v>月</v>
      </c>
      <c r="F133" s="103">
        <f>IFERROR(VLOOKUP($D133, V医療従事者等!$A:$J, $F$4, FALSE), 0)</f>
        <v>0</v>
      </c>
      <c r="G133" s="103">
        <f>IFERROR(VLOOKUP($D133, V医療従事者等!$A:$J, $G$4, FALSE), 0)</f>
        <v>0</v>
      </c>
      <c r="H133" s="103">
        <f>IFERROR(VLOOKUP($D133, V医療従事者等!$A:$J, $H$4, FALSE), 0)</f>
        <v>0</v>
      </c>
      <c r="I133" s="103">
        <f>IFERROR(VLOOKUP($D133, V医療従事者等!$A:$J, $I$4, FALSE), 0)</f>
        <v>0</v>
      </c>
      <c r="J133" s="104">
        <f>IFERROR(VLOOKUP($D133, V一般接種!$A:$G, J$4, FALSE), 0)</f>
        <v>0</v>
      </c>
      <c r="K133" s="104">
        <f>IFERROR(VLOOKUP($D133, V一般接種!$A:$G, K$4, FALSE), 0)</f>
        <v>0</v>
      </c>
      <c r="L133" s="104">
        <f>IFERROR(VLOOKUP($D133, V一般接種!$A:$G, L$4, FALSE), 0)</f>
        <v>0</v>
      </c>
      <c r="M133" s="104">
        <f>IFERROR(VLOOKUP($D133, V一般接種!$A:$G, M$4, FALSE), 0)</f>
        <v>0</v>
      </c>
      <c r="N133" s="104">
        <f>SUMIF(V職域接種!$C:$C, 'Conv-vaccine'!$D133, V職域接種!F:F)</f>
        <v>0</v>
      </c>
      <c r="O133" s="104">
        <f>SUMIF(V職域接種!$C:$C, 'Conv-vaccine'!$D133, V職域接種!G:G)</f>
        <v>0</v>
      </c>
      <c r="P133" s="104">
        <f>SUMIF(V重複!$C:$C, 'Conv-vaccine'!$D133, V重複!F:F)</f>
        <v>0</v>
      </c>
      <c r="Q133" s="104">
        <f>SUMIF(V重複!$C:$C, 'Conv-vaccine'!$D133, V重複!G:G)</f>
        <v>0</v>
      </c>
    </row>
    <row r="134" spans="1:17" x14ac:dyDescent="0.55000000000000004">
      <c r="A134" s="101">
        <f t="shared" si="3"/>
        <v>44425</v>
      </c>
      <c r="B134" s="50">
        <f t="shared" si="4"/>
        <v>0</v>
      </c>
      <c r="C134" s="50">
        <f t="shared" si="5"/>
        <v>0</v>
      </c>
      <c r="D134" s="102">
        <v>44425</v>
      </c>
      <c r="E134" s="103" t="str">
        <f>IFERROR(VLOOKUP($D134, V医療従事者等!$A:$J, $E$4, FALSE), TEXT(D134, "aaa"))</f>
        <v>火</v>
      </c>
      <c r="F134" s="103">
        <f>IFERROR(VLOOKUP($D134, V医療従事者等!$A:$J, $F$4, FALSE), 0)</f>
        <v>0</v>
      </c>
      <c r="G134" s="103">
        <f>IFERROR(VLOOKUP($D134, V医療従事者等!$A:$J, $G$4, FALSE), 0)</f>
        <v>0</v>
      </c>
      <c r="H134" s="103">
        <f>IFERROR(VLOOKUP($D134, V医療従事者等!$A:$J, $H$4, FALSE), 0)</f>
        <v>0</v>
      </c>
      <c r="I134" s="103">
        <f>IFERROR(VLOOKUP($D134, V医療従事者等!$A:$J, $I$4, FALSE), 0)</f>
        <v>0</v>
      </c>
      <c r="J134" s="104">
        <f>IFERROR(VLOOKUP($D134, V一般接種!$A:$G, J$4, FALSE), 0)</f>
        <v>0</v>
      </c>
      <c r="K134" s="104">
        <f>IFERROR(VLOOKUP($D134, V一般接種!$A:$G, K$4, FALSE), 0)</f>
        <v>0</v>
      </c>
      <c r="L134" s="104">
        <f>IFERROR(VLOOKUP($D134, V一般接種!$A:$G, L$4, FALSE), 0)</f>
        <v>0</v>
      </c>
      <c r="M134" s="104">
        <f>IFERROR(VLOOKUP($D134, V一般接種!$A:$G, M$4, FALSE), 0)</f>
        <v>0</v>
      </c>
      <c r="N134" s="104">
        <f>SUMIF(V職域接種!$C:$C, 'Conv-vaccine'!$D134, V職域接種!F:F)</f>
        <v>0</v>
      </c>
      <c r="O134" s="104">
        <f>SUMIF(V職域接種!$C:$C, 'Conv-vaccine'!$D134, V職域接種!G:G)</f>
        <v>0</v>
      </c>
      <c r="P134" s="104">
        <f>SUMIF(V重複!$C:$C, 'Conv-vaccine'!$D134, V重複!F:F)</f>
        <v>0</v>
      </c>
      <c r="Q134" s="104">
        <f>SUMIF(V重複!$C:$C, 'Conv-vaccine'!$D134, V重複!G:G)</f>
        <v>0</v>
      </c>
    </row>
    <row r="135" spans="1:17" x14ac:dyDescent="0.55000000000000004">
      <c r="A135" s="101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102">
        <v>44426</v>
      </c>
      <c r="E135" s="103" t="str">
        <f>IFERROR(VLOOKUP($D135, V医療従事者等!$A:$J, $E$4, FALSE), TEXT(D135, "aaa"))</f>
        <v>水</v>
      </c>
      <c r="F135" s="103">
        <f>IFERROR(VLOOKUP($D135, V医療従事者等!$A:$J, $F$4, FALSE), 0)</f>
        <v>0</v>
      </c>
      <c r="G135" s="103">
        <f>IFERROR(VLOOKUP($D135, V医療従事者等!$A:$J, $G$4, FALSE), 0)</f>
        <v>0</v>
      </c>
      <c r="H135" s="103">
        <f>IFERROR(VLOOKUP($D135, V医療従事者等!$A:$J, $H$4, FALSE), 0)</f>
        <v>0</v>
      </c>
      <c r="I135" s="103">
        <f>IFERROR(VLOOKUP($D135, V医療従事者等!$A:$J, $I$4, FALSE), 0)</f>
        <v>0</v>
      </c>
      <c r="J135" s="104">
        <f>IFERROR(VLOOKUP($D135, V一般接種!$A:$G, J$4, FALSE), 0)</f>
        <v>0</v>
      </c>
      <c r="K135" s="104">
        <f>IFERROR(VLOOKUP($D135, V一般接種!$A:$G, K$4, FALSE), 0)</f>
        <v>0</v>
      </c>
      <c r="L135" s="104">
        <f>IFERROR(VLOOKUP($D135, V一般接種!$A:$G, L$4, FALSE), 0)</f>
        <v>0</v>
      </c>
      <c r="M135" s="104">
        <f>IFERROR(VLOOKUP($D135, V一般接種!$A:$G, M$4, FALSE), 0)</f>
        <v>0</v>
      </c>
      <c r="N135" s="104">
        <f>SUMIF(V職域接種!$C:$C, 'Conv-vaccine'!$D135, V職域接種!F:F)</f>
        <v>0</v>
      </c>
      <c r="O135" s="104">
        <f>SUMIF(V職域接種!$C:$C, 'Conv-vaccine'!$D135, V職域接種!G:G)</f>
        <v>0</v>
      </c>
      <c r="P135" s="104">
        <f>SUMIF(V重複!$C:$C, 'Conv-vaccine'!$D135, V重複!F:F)</f>
        <v>0</v>
      </c>
      <c r="Q135" s="104">
        <f>SUMIF(V重複!$C:$C, 'Conv-vaccine'!$D135, V重複!G:G)</f>
        <v>0</v>
      </c>
    </row>
    <row r="136" spans="1:17" x14ac:dyDescent="0.55000000000000004">
      <c r="A136" s="101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102">
        <v>44427</v>
      </c>
      <c r="E136" s="103" t="str">
        <f>IFERROR(VLOOKUP($D136, V医療従事者等!$A:$J, $E$4, FALSE), TEXT(D136, "aaa"))</f>
        <v>木</v>
      </c>
      <c r="F136" s="103">
        <f>IFERROR(VLOOKUP($D136, V医療従事者等!$A:$J, $F$4, FALSE), 0)</f>
        <v>0</v>
      </c>
      <c r="G136" s="103">
        <f>IFERROR(VLOOKUP($D136, V医療従事者等!$A:$J, $G$4, FALSE), 0)</f>
        <v>0</v>
      </c>
      <c r="H136" s="103">
        <f>IFERROR(VLOOKUP($D136, V医療従事者等!$A:$J, $H$4, FALSE), 0)</f>
        <v>0</v>
      </c>
      <c r="I136" s="103">
        <f>IFERROR(VLOOKUP($D136, V医療従事者等!$A:$J, $I$4, FALSE), 0)</f>
        <v>0</v>
      </c>
      <c r="J136" s="104">
        <f>IFERROR(VLOOKUP($D136, V一般接種!$A:$G, J$4, FALSE), 0)</f>
        <v>0</v>
      </c>
      <c r="K136" s="104">
        <f>IFERROR(VLOOKUP($D136, V一般接種!$A:$G, K$4, FALSE), 0)</f>
        <v>0</v>
      </c>
      <c r="L136" s="104">
        <f>IFERROR(VLOOKUP($D136, V一般接種!$A:$G, L$4, FALSE), 0)</f>
        <v>0</v>
      </c>
      <c r="M136" s="104">
        <f>IFERROR(VLOOKUP($D136, V一般接種!$A:$G, M$4, FALSE), 0)</f>
        <v>0</v>
      </c>
      <c r="N136" s="104">
        <f>SUMIF(V職域接種!$C:$C, 'Conv-vaccine'!$D136, V職域接種!F:F)</f>
        <v>0</v>
      </c>
      <c r="O136" s="104">
        <f>SUMIF(V職域接種!$C:$C, 'Conv-vaccine'!$D136, V職域接種!G:G)</f>
        <v>0</v>
      </c>
      <c r="P136" s="104">
        <f>SUMIF(V重複!$C:$C, 'Conv-vaccine'!$D136, V重複!F:F)</f>
        <v>0</v>
      </c>
      <c r="Q136" s="104">
        <f>SUMIF(V重複!$C:$C, 'Conv-vaccine'!$D136, V重複!G:G)</f>
        <v>0</v>
      </c>
    </row>
    <row r="137" spans="1:17" x14ac:dyDescent="0.55000000000000004">
      <c r="A137" s="101">
        <f t="shared" si="6"/>
        <v>44428</v>
      </c>
      <c r="B137" s="50">
        <f t="shared" si="7"/>
        <v>0</v>
      </c>
      <c r="C137" s="50">
        <f t="shared" si="8"/>
        <v>0</v>
      </c>
      <c r="D137" s="102">
        <v>44428</v>
      </c>
      <c r="E137" s="103" t="str">
        <f>IFERROR(VLOOKUP($D137, V医療従事者等!$A:$J, $E$4, FALSE), TEXT(D137, "aaa"))</f>
        <v>金</v>
      </c>
      <c r="F137" s="103">
        <f>IFERROR(VLOOKUP($D137, V医療従事者等!$A:$J, $F$4, FALSE), 0)</f>
        <v>0</v>
      </c>
      <c r="G137" s="103">
        <f>IFERROR(VLOOKUP($D137, V医療従事者等!$A:$J, $G$4, FALSE), 0)</f>
        <v>0</v>
      </c>
      <c r="H137" s="103">
        <f>IFERROR(VLOOKUP($D137, V医療従事者等!$A:$J, $H$4, FALSE), 0)</f>
        <v>0</v>
      </c>
      <c r="I137" s="103">
        <f>IFERROR(VLOOKUP($D137, V医療従事者等!$A:$J, $I$4, FALSE), 0)</f>
        <v>0</v>
      </c>
      <c r="J137" s="104">
        <f>IFERROR(VLOOKUP($D137, V一般接種!$A:$G, J$4, FALSE), 0)</f>
        <v>0</v>
      </c>
      <c r="K137" s="104">
        <f>IFERROR(VLOOKUP($D137, V一般接種!$A:$G, K$4, FALSE), 0)</f>
        <v>0</v>
      </c>
      <c r="L137" s="104">
        <f>IFERROR(VLOOKUP($D137, V一般接種!$A:$G, L$4, FALSE), 0)</f>
        <v>0</v>
      </c>
      <c r="M137" s="104">
        <f>IFERROR(VLOOKUP($D137, V一般接種!$A:$G, M$4, FALSE), 0)</f>
        <v>0</v>
      </c>
      <c r="N137" s="104">
        <f>SUMIF(V職域接種!$C:$C, 'Conv-vaccine'!$D137, V職域接種!F:F)</f>
        <v>0</v>
      </c>
      <c r="O137" s="104">
        <f>SUMIF(V職域接種!$C:$C, 'Conv-vaccine'!$D137, V職域接種!G:G)</f>
        <v>0</v>
      </c>
      <c r="P137" s="104">
        <f>SUMIF(V重複!$C:$C, 'Conv-vaccine'!$D137, V重複!F:F)</f>
        <v>0</v>
      </c>
      <c r="Q137" s="104">
        <f>SUMIF(V重複!$C:$C, 'Conv-vaccine'!$D137, V重複!G:G)</f>
        <v>0</v>
      </c>
    </row>
    <row r="138" spans="1:17" x14ac:dyDescent="0.55000000000000004">
      <c r="A138" s="101">
        <f t="shared" si="6"/>
        <v>44429</v>
      </c>
      <c r="B138" s="50">
        <f t="shared" si="7"/>
        <v>0</v>
      </c>
      <c r="C138" s="50">
        <f t="shared" si="8"/>
        <v>0</v>
      </c>
      <c r="D138" s="102">
        <v>44429</v>
      </c>
      <c r="E138" s="103" t="str">
        <f>IFERROR(VLOOKUP($D138, V医療従事者等!$A:$J, $E$4, FALSE), TEXT(D138, "aaa"))</f>
        <v>土</v>
      </c>
      <c r="F138" s="103">
        <f>IFERROR(VLOOKUP($D138, V医療従事者等!$A:$J, $F$4, FALSE), 0)</f>
        <v>0</v>
      </c>
      <c r="G138" s="103">
        <f>IFERROR(VLOOKUP($D138, V医療従事者等!$A:$J, $G$4, FALSE), 0)</f>
        <v>0</v>
      </c>
      <c r="H138" s="103">
        <f>IFERROR(VLOOKUP($D138, V医療従事者等!$A:$J, $H$4, FALSE), 0)</f>
        <v>0</v>
      </c>
      <c r="I138" s="103">
        <f>IFERROR(VLOOKUP($D138, V医療従事者等!$A:$J, $I$4, FALSE), 0)</f>
        <v>0</v>
      </c>
      <c r="J138" s="104">
        <f>IFERROR(VLOOKUP($D138, V一般接種!$A:$G, J$4, FALSE), 0)</f>
        <v>0</v>
      </c>
      <c r="K138" s="104">
        <f>IFERROR(VLOOKUP($D138, V一般接種!$A:$G, K$4, FALSE), 0)</f>
        <v>0</v>
      </c>
      <c r="L138" s="104">
        <f>IFERROR(VLOOKUP($D138, V一般接種!$A:$G, L$4, FALSE), 0)</f>
        <v>0</v>
      </c>
      <c r="M138" s="104">
        <f>IFERROR(VLOOKUP($D138, V一般接種!$A:$G, M$4, FALSE), 0)</f>
        <v>0</v>
      </c>
      <c r="N138" s="104">
        <f>SUMIF(V職域接種!$C:$C, 'Conv-vaccine'!$D138, V職域接種!F:F)</f>
        <v>0</v>
      </c>
      <c r="O138" s="104">
        <f>SUMIF(V職域接種!$C:$C, 'Conv-vaccine'!$D138, V職域接種!G:G)</f>
        <v>0</v>
      </c>
      <c r="P138" s="104">
        <f>SUMIF(V重複!$C:$C, 'Conv-vaccine'!$D138, V重複!F:F)</f>
        <v>0</v>
      </c>
      <c r="Q138" s="104">
        <f>SUMIF(V重複!$C:$C, 'Conv-vaccine'!$D138, V重複!G:G)</f>
        <v>0</v>
      </c>
    </row>
    <row r="139" spans="1:17" x14ac:dyDescent="0.55000000000000004">
      <c r="A139" s="101">
        <f t="shared" si="6"/>
        <v>44430</v>
      </c>
      <c r="B139" s="50">
        <f t="shared" si="7"/>
        <v>0</v>
      </c>
      <c r="C139" s="50">
        <f t="shared" si="8"/>
        <v>0</v>
      </c>
      <c r="D139" s="102">
        <v>44430</v>
      </c>
      <c r="E139" s="103" t="str">
        <f>IFERROR(VLOOKUP($D139, V医療従事者等!$A:$J, $E$4, FALSE), TEXT(D139, "aaa"))</f>
        <v>日</v>
      </c>
      <c r="F139" s="103">
        <f>IFERROR(VLOOKUP($D139, V医療従事者等!$A:$J, $F$4, FALSE), 0)</f>
        <v>0</v>
      </c>
      <c r="G139" s="103">
        <f>IFERROR(VLOOKUP($D139, V医療従事者等!$A:$J, $G$4, FALSE), 0)</f>
        <v>0</v>
      </c>
      <c r="H139" s="103">
        <f>IFERROR(VLOOKUP($D139, V医療従事者等!$A:$J, $H$4, FALSE), 0)</f>
        <v>0</v>
      </c>
      <c r="I139" s="103">
        <f>IFERROR(VLOOKUP($D139, V医療従事者等!$A:$J, $I$4, FALSE), 0)</f>
        <v>0</v>
      </c>
      <c r="J139" s="104">
        <f>IFERROR(VLOOKUP($D139, V一般接種!$A:$G, J$4, FALSE), 0)</f>
        <v>0</v>
      </c>
      <c r="K139" s="104">
        <f>IFERROR(VLOOKUP($D139, V一般接種!$A:$G, K$4, FALSE), 0)</f>
        <v>0</v>
      </c>
      <c r="L139" s="104">
        <f>IFERROR(VLOOKUP($D139, V一般接種!$A:$G, L$4, FALSE), 0)</f>
        <v>0</v>
      </c>
      <c r="M139" s="104">
        <f>IFERROR(VLOOKUP($D139, V一般接種!$A:$G, M$4, FALSE), 0)</f>
        <v>0</v>
      </c>
      <c r="N139" s="104">
        <f>SUMIF(V職域接種!$C:$C, 'Conv-vaccine'!$D139, V職域接種!F:F)</f>
        <v>0</v>
      </c>
      <c r="O139" s="104">
        <f>SUMIF(V職域接種!$C:$C, 'Conv-vaccine'!$D139, V職域接種!G:G)</f>
        <v>0</v>
      </c>
      <c r="P139" s="104">
        <f>SUMIF(V重複!$C:$C, 'Conv-vaccine'!$D139, V重複!F:F)</f>
        <v>0</v>
      </c>
      <c r="Q139" s="104">
        <f>SUMIF(V重複!$C:$C, 'Conv-vaccine'!$D139, V重複!G:G)</f>
        <v>0</v>
      </c>
    </row>
    <row r="140" spans="1:17" x14ac:dyDescent="0.55000000000000004">
      <c r="A140" s="101">
        <f t="shared" si="6"/>
        <v>44431</v>
      </c>
      <c r="B140" s="50">
        <f t="shared" si="7"/>
        <v>0</v>
      </c>
      <c r="C140" s="50">
        <f t="shared" si="8"/>
        <v>0</v>
      </c>
      <c r="D140" s="102">
        <v>44431</v>
      </c>
      <c r="E140" s="103" t="str">
        <f>IFERROR(VLOOKUP($D140, V医療従事者等!$A:$J, $E$4, FALSE), TEXT(D140, "aaa"))</f>
        <v>月</v>
      </c>
      <c r="F140" s="103">
        <f>IFERROR(VLOOKUP($D140, V医療従事者等!$A:$J, $F$4, FALSE), 0)</f>
        <v>0</v>
      </c>
      <c r="G140" s="103">
        <f>IFERROR(VLOOKUP($D140, V医療従事者等!$A:$J, $G$4, FALSE), 0)</f>
        <v>0</v>
      </c>
      <c r="H140" s="103">
        <f>IFERROR(VLOOKUP($D140, V医療従事者等!$A:$J, $H$4, FALSE), 0)</f>
        <v>0</v>
      </c>
      <c r="I140" s="103">
        <f>IFERROR(VLOOKUP($D140, V医療従事者等!$A:$J, $I$4, FALSE), 0)</f>
        <v>0</v>
      </c>
      <c r="J140" s="104">
        <f>IFERROR(VLOOKUP($D140, V一般接種!$A:$G, J$4, FALSE), 0)</f>
        <v>0</v>
      </c>
      <c r="K140" s="104">
        <f>IFERROR(VLOOKUP($D140, V一般接種!$A:$G, K$4, FALSE), 0)</f>
        <v>0</v>
      </c>
      <c r="L140" s="104">
        <f>IFERROR(VLOOKUP($D140, V一般接種!$A:$G, L$4, FALSE), 0)</f>
        <v>0</v>
      </c>
      <c r="M140" s="104">
        <f>IFERROR(VLOOKUP($D140, V一般接種!$A:$G, M$4, FALSE), 0)</f>
        <v>0</v>
      </c>
      <c r="N140" s="104">
        <f>SUMIF(V職域接種!$C:$C, 'Conv-vaccine'!$D140, V職域接種!F:F)</f>
        <v>0</v>
      </c>
      <c r="O140" s="104">
        <f>SUMIF(V職域接種!$C:$C, 'Conv-vaccine'!$D140, V職域接種!G:G)</f>
        <v>0</v>
      </c>
      <c r="P140" s="104">
        <f>SUMIF(V重複!$C:$C, 'Conv-vaccine'!$D140, V重複!F:F)</f>
        <v>0</v>
      </c>
      <c r="Q140" s="104">
        <f>SUMIF(V重複!$C:$C, 'Conv-vaccine'!$D140, V重複!G:G)</f>
        <v>0</v>
      </c>
    </row>
    <row r="141" spans="1:17" x14ac:dyDescent="0.55000000000000004">
      <c r="A141" s="101">
        <f t="shared" si="6"/>
        <v>44432</v>
      </c>
      <c r="B141" s="50">
        <f t="shared" si="7"/>
        <v>0</v>
      </c>
      <c r="C141" s="50">
        <f t="shared" si="8"/>
        <v>0</v>
      </c>
      <c r="D141" s="102">
        <v>44432</v>
      </c>
      <c r="E141" s="103" t="str">
        <f>IFERROR(VLOOKUP($D141, V医療従事者等!$A:$J, $E$4, FALSE), TEXT(D141, "aaa"))</f>
        <v>火</v>
      </c>
      <c r="F141" s="103">
        <f>IFERROR(VLOOKUP($D141, V医療従事者等!$A:$J, $F$4, FALSE), 0)</f>
        <v>0</v>
      </c>
      <c r="G141" s="103">
        <f>IFERROR(VLOOKUP($D141, V医療従事者等!$A:$J, $G$4, FALSE), 0)</f>
        <v>0</v>
      </c>
      <c r="H141" s="103">
        <f>IFERROR(VLOOKUP($D141, V医療従事者等!$A:$J, $H$4, FALSE), 0)</f>
        <v>0</v>
      </c>
      <c r="I141" s="103">
        <f>IFERROR(VLOOKUP($D141, V医療従事者等!$A:$J, $I$4, FALSE), 0)</f>
        <v>0</v>
      </c>
      <c r="J141" s="104">
        <f>IFERROR(VLOOKUP($D141, V一般接種!$A:$G, J$4, FALSE), 0)</f>
        <v>0</v>
      </c>
      <c r="K141" s="104">
        <f>IFERROR(VLOOKUP($D141, V一般接種!$A:$G, K$4, FALSE), 0)</f>
        <v>0</v>
      </c>
      <c r="L141" s="104">
        <f>IFERROR(VLOOKUP($D141, V一般接種!$A:$G, L$4, FALSE), 0)</f>
        <v>0</v>
      </c>
      <c r="M141" s="104">
        <f>IFERROR(VLOOKUP($D141, V一般接種!$A:$G, M$4, FALSE), 0)</f>
        <v>0</v>
      </c>
      <c r="N141" s="104">
        <f>SUMIF(V職域接種!$C:$C, 'Conv-vaccine'!$D141, V職域接種!F:F)</f>
        <v>0</v>
      </c>
      <c r="O141" s="104">
        <f>SUMIF(V職域接種!$C:$C, 'Conv-vaccine'!$D141, V職域接種!G:G)</f>
        <v>0</v>
      </c>
      <c r="P141" s="104">
        <f>SUMIF(V重複!$C:$C, 'Conv-vaccine'!$D141, V重複!F:F)</f>
        <v>0</v>
      </c>
      <c r="Q141" s="104">
        <f>SUMIF(V重複!$C:$C, 'Conv-vaccine'!$D141, V重複!G:G)</f>
        <v>0</v>
      </c>
    </row>
    <row r="142" spans="1:17" x14ac:dyDescent="0.55000000000000004">
      <c r="A142" s="101">
        <f t="shared" si="6"/>
        <v>44433</v>
      </c>
      <c r="B142" s="50">
        <f t="shared" si="7"/>
        <v>0</v>
      </c>
      <c r="C142" s="50">
        <f t="shared" si="8"/>
        <v>0</v>
      </c>
      <c r="D142" s="102">
        <v>44433</v>
      </c>
      <c r="E142" s="103" t="str">
        <f>IFERROR(VLOOKUP($D142, V医療従事者等!$A:$J, $E$4, FALSE), TEXT(D142, "aaa"))</f>
        <v>水</v>
      </c>
      <c r="F142" s="103">
        <f>IFERROR(VLOOKUP($D142, V医療従事者等!$A:$J, $F$4, FALSE), 0)</f>
        <v>0</v>
      </c>
      <c r="G142" s="103">
        <f>IFERROR(VLOOKUP($D142, V医療従事者等!$A:$J, $G$4, FALSE), 0)</f>
        <v>0</v>
      </c>
      <c r="H142" s="103">
        <f>IFERROR(VLOOKUP($D142, V医療従事者等!$A:$J, $H$4, FALSE), 0)</f>
        <v>0</v>
      </c>
      <c r="I142" s="103">
        <f>IFERROR(VLOOKUP($D142, V医療従事者等!$A:$J, $I$4, FALSE), 0)</f>
        <v>0</v>
      </c>
      <c r="J142" s="104">
        <f>IFERROR(VLOOKUP($D142, V一般接種!$A:$G, J$4, FALSE), 0)</f>
        <v>0</v>
      </c>
      <c r="K142" s="104">
        <f>IFERROR(VLOOKUP($D142, V一般接種!$A:$G, K$4, FALSE), 0)</f>
        <v>0</v>
      </c>
      <c r="L142" s="104">
        <f>IFERROR(VLOOKUP($D142, V一般接種!$A:$G, L$4, FALSE), 0)</f>
        <v>0</v>
      </c>
      <c r="M142" s="104">
        <f>IFERROR(VLOOKUP($D142, V一般接種!$A:$G, M$4, FALSE), 0)</f>
        <v>0</v>
      </c>
      <c r="N142" s="104">
        <f>SUMIF(V職域接種!$C:$C, 'Conv-vaccine'!$D142, V職域接種!F:F)</f>
        <v>0</v>
      </c>
      <c r="O142" s="104">
        <f>SUMIF(V職域接種!$C:$C, 'Conv-vaccine'!$D142, V職域接種!G:G)</f>
        <v>0</v>
      </c>
      <c r="P142" s="104">
        <f>SUMIF(V重複!$C:$C, 'Conv-vaccine'!$D142, V重複!F:F)</f>
        <v>0</v>
      </c>
      <c r="Q142" s="104">
        <f>SUMIF(V重複!$C:$C, 'Conv-vaccine'!$D142, V重複!G:G)</f>
        <v>0</v>
      </c>
    </row>
    <row r="143" spans="1:17" x14ac:dyDescent="0.55000000000000004">
      <c r="A143" s="101">
        <f t="shared" si="6"/>
        <v>44434</v>
      </c>
      <c r="B143" s="50">
        <f t="shared" si="7"/>
        <v>0</v>
      </c>
      <c r="C143" s="50">
        <f t="shared" si="8"/>
        <v>0</v>
      </c>
      <c r="D143" s="102">
        <v>44434</v>
      </c>
      <c r="E143" s="103" t="str">
        <f>IFERROR(VLOOKUP($D143, V医療従事者等!$A:$J, $E$4, FALSE), TEXT(D143, "aaa"))</f>
        <v>木</v>
      </c>
      <c r="F143" s="103">
        <f>IFERROR(VLOOKUP($D143, V医療従事者等!$A:$J, $F$4, FALSE), 0)</f>
        <v>0</v>
      </c>
      <c r="G143" s="103">
        <f>IFERROR(VLOOKUP($D143, V医療従事者等!$A:$J, $G$4, FALSE), 0)</f>
        <v>0</v>
      </c>
      <c r="H143" s="103">
        <f>IFERROR(VLOOKUP($D143, V医療従事者等!$A:$J, $H$4, FALSE), 0)</f>
        <v>0</v>
      </c>
      <c r="I143" s="103">
        <f>IFERROR(VLOOKUP($D143, V医療従事者等!$A:$J, $I$4, FALSE), 0)</f>
        <v>0</v>
      </c>
      <c r="J143" s="104">
        <f>IFERROR(VLOOKUP($D143, V一般接種!$A:$G, J$4, FALSE), 0)</f>
        <v>0</v>
      </c>
      <c r="K143" s="104">
        <f>IFERROR(VLOOKUP($D143, V一般接種!$A:$G, K$4, FALSE), 0)</f>
        <v>0</v>
      </c>
      <c r="L143" s="104">
        <f>IFERROR(VLOOKUP($D143, V一般接種!$A:$G, L$4, FALSE), 0)</f>
        <v>0</v>
      </c>
      <c r="M143" s="104">
        <f>IFERROR(VLOOKUP($D143, V一般接種!$A:$G, M$4, FALSE), 0)</f>
        <v>0</v>
      </c>
      <c r="N143" s="104">
        <f>SUMIF(V職域接種!$C:$C, 'Conv-vaccine'!$D143, V職域接種!F:F)</f>
        <v>0</v>
      </c>
      <c r="O143" s="104">
        <f>SUMIF(V職域接種!$C:$C, 'Conv-vaccine'!$D143, V職域接種!G:G)</f>
        <v>0</v>
      </c>
      <c r="P143" s="104">
        <f>SUMIF(V重複!$C:$C, 'Conv-vaccine'!$D143, V重複!F:F)</f>
        <v>0</v>
      </c>
      <c r="Q143" s="104">
        <f>SUMIF(V重複!$C:$C, 'Conv-vaccine'!$D143, V重複!G:G)</f>
        <v>0</v>
      </c>
    </row>
    <row r="144" spans="1:17" x14ac:dyDescent="0.55000000000000004">
      <c r="A144" s="101">
        <f t="shared" si="6"/>
        <v>44435</v>
      </c>
      <c r="B144" s="50">
        <f t="shared" si="7"/>
        <v>0</v>
      </c>
      <c r="C144" s="50">
        <f t="shared" si="8"/>
        <v>0</v>
      </c>
      <c r="D144" s="102">
        <v>44435</v>
      </c>
      <c r="E144" s="103" t="str">
        <f>IFERROR(VLOOKUP($D144, V医療従事者等!$A:$J, $E$4, FALSE), TEXT(D144, "aaa"))</f>
        <v>金</v>
      </c>
      <c r="F144" s="103">
        <f>IFERROR(VLOOKUP($D144, V医療従事者等!$A:$J, $F$4, FALSE), 0)</f>
        <v>0</v>
      </c>
      <c r="G144" s="103">
        <f>IFERROR(VLOOKUP($D144, V医療従事者等!$A:$J, $G$4, FALSE), 0)</f>
        <v>0</v>
      </c>
      <c r="H144" s="103">
        <f>IFERROR(VLOOKUP($D144, V医療従事者等!$A:$J, $H$4, FALSE), 0)</f>
        <v>0</v>
      </c>
      <c r="I144" s="103">
        <f>IFERROR(VLOOKUP($D144, V医療従事者等!$A:$J, $I$4, FALSE), 0)</f>
        <v>0</v>
      </c>
      <c r="J144" s="104">
        <f>IFERROR(VLOOKUP($D144, V一般接種!$A:$G, J$4, FALSE), 0)</f>
        <v>0</v>
      </c>
      <c r="K144" s="104">
        <f>IFERROR(VLOOKUP($D144, V一般接種!$A:$G, K$4, FALSE), 0)</f>
        <v>0</v>
      </c>
      <c r="L144" s="104">
        <f>IFERROR(VLOOKUP($D144, V一般接種!$A:$G, L$4, FALSE), 0)</f>
        <v>0</v>
      </c>
      <c r="M144" s="104">
        <f>IFERROR(VLOOKUP($D144, V一般接種!$A:$G, M$4, FALSE), 0)</f>
        <v>0</v>
      </c>
      <c r="N144" s="104">
        <f>SUMIF(V職域接種!$C:$C, 'Conv-vaccine'!$D144, V職域接種!F:F)</f>
        <v>0</v>
      </c>
      <c r="O144" s="104">
        <f>SUMIF(V職域接種!$C:$C, 'Conv-vaccine'!$D144, V職域接種!G:G)</f>
        <v>0</v>
      </c>
      <c r="P144" s="104">
        <f>SUMIF(V重複!$C:$C, 'Conv-vaccine'!$D144, V重複!F:F)</f>
        <v>0</v>
      </c>
      <c r="Q144" s="104">
        <f>SUMIF(V重複!$C:$C, 'Conv-vaccine'!$D144, V重複!G:G)</f>
        <v>0</v>
      </c>
    </row>
    <row r="145" spans="1:17" x14ac:dyDescent="0.55000000000000004">
      <c r="A145" s="101">
        <f t="shared" si="6"/>
        <v>44436</v>
      </c>
      <c r="B145" s="50">
        <f t="shared" si="7"/>
        <v>0</v>
      </c>
      <c r="C145" s="50">
        <f t="shared" si="8"/>
        <v>0</v>
      </c>
      <c r="D145" s="102">
        <v>44436</v>
      </c>
      <c r="E145" s="103" t="str">
        <f>IFERROR(VLOOKUP($D145, V医療従事者等!$A:$J, $E$4, FALSE), TEXT(D145, "aaa"))</f>
        <v>土</v>
      </c>
      <c r="F145" s="103">
        <f>IFERROR(VLOOKUP($D145, V医療従事者等!$A:$J, $F$4, FALSE), 0)</f>
        <v>0</v>
      </c>
      <c r="G145" s="103">
        <f>IFERROR(VLOOKUP($D145, V医療従事者等!$A:$J, $G$4, FALSE), 0)</f>
        <v>0</v>
      </c>
      <c r="H145" s="103">
        <f>IFERROR(VLOOKUP($D145, V医療従事者等!$A:$J, $H$4, FALSE), 0)</f>
        <v>0</v>
      </c>
      <c r="I145" s="103">
        <f>IFERROR(VLOOKUP($D145, V医療従事者等!$A:$J, $I$4, FALSE), 0)</f>
        <v>0</v>
      </c>
      <c r="J145" s="104">
        <f>IFERROR(VLOOKUP($D145, V一般接種!$A:$G, J$4, FALSE), 0)</f>
        <v>0</v>
      </c>
      <c r="K145" s="104">
        <f>IFERROR(VLOOKUP($D145, V一般接種!$A:$G, K$4, FALSE), 0)</f>
        <v>0</v>
      </c>
      <c r="L145" s="104">
        <f>IFERROR(VLOOKUP($D145, V一般接種!$A:$G, L$4, FALSE), 0)</f>
        <v>0</v>
      </c>
      <c r="M145" s="104">
        <f>IFERROR(VLOOKUP($D145, V一般接種!$A:$G, M$4, FALSE), 0)</f>
        <v>0</v>
      </c>
      <c r="N145" s="104">
        <f>SUMIF(V職域接種!$C:$C, 'Conv-vaccine'!$D145, V職域接種!F:F)</f>
        <v>0</v>
      </c>
      <c r="O145" s="104">
        <f>SUMIF(V職域接種!$C:$C, 'Conv-vaccine'!$D145, V職域接種!G:G)</f>
        <v>0</v>
      </c>
      <c r="P145" s="104">
        <f>SUMIF(V重複!$C:$C, 'Conv-vaccine'!$D145, V重複!F:F)</f>
        <v>0</v>
      </c>
      <c r="Q145" s="104">
        <f>SUMIF(V重複!$C:$C, 'Conv-vaccine'!$D145, V重複!G:G)</f>
        <v>0</v>
      </c>
    </row>
    <row r="146" spans="1:17" x14ac:dyDescent="0.55000000000000004">
      <c r="A146" s="101">
        <f t="shared" si="6"/>
        <v>44437</v>
      </c>
      <c r="B146" s="50">
        <f t="shared" si="7"/>
        <v>0</v>
      </c>
      <c r="C146" s="50">
        <f t="shared" si="8"/>
        <v>0</v>
      </c>
      <c r="D146" s="102">
        <v>44437</v>
      </c>
      <c r="E146" s="103" t="str">
        <f>IFERROR(VLOOKUP($D146, V医療従事者等!$A:$J, $E$4, FALSE), TEXT(D146, "aaa"))</f>
        <v>日</v>
      </c>
      <c r="F146" s="103">
        <f>IFERROR(VLOOKUP($D146, V医療従事者等!$A:$J, $F$4, FALSE), 0)</f>
        <v>0</v>
      </c>
      <c r="G146" s="103">
        <f>IFERROR(VLOOKUP($D146, V医療従事者等!$A:$J, $G$4, FALSE), 0)</f>
        <v>0</v>
      </c>
      <c r="H146" s="103">
        <f>IFERROR(VLOOKUP($D146, V医療従事者等!$A:$J, $H$4, FALSE), 0)</f>
        <v>0</v>
      </c>
      <c r="I146" s="103">
        <f>IFERROR(VLOOKUP($D146, V医療従事者等!$A:$J, $I$4, FALSE), 0)</f>
        <v>0</v>
      </c>
      <c r="J146" s="104">
        <f>IFERROR(VLOOKUP($D146, V一般接種!$A:$G, J$4, FALSE), 0)</f>
        <v>0</v>
      </c>
      <c r="K146" s="104">
        <f>IFERROR(VLOOKUP($D146, V一般接種!$A:$G, K$4, FALSE), 0)</f>
        <v>0</v>
      </c>
      <c r="L146" s="104">
        <f>IFERROR(VLOOKUP($D146, V一般接種!$A:$G, L$4, FALSE), 0)</f>
        <v>0</v>
      </c>
      <c r="M146" s="104">
        <f>IFERROR(VLOOKUP($D146, V一般接種!$A:$G, M$4, FALSE), 0)</f>
        <v>0</v>
      </c>
      <c r="N146" s="104">
        <f>SUMIF(V職域接種!$C:$C, 'Conv-vaccine'!$D146, V職域接種!F:F)</f>
        <v>0</v>
      </c>
      <c r="O146" s="104">
        <f>SUMIF(V職域接種!$C:$C, 'Conv-vaccine'!$D146, V職域接種!G:G)</f>
        <v>0</v>
      </c>
      <c r="P146" s="104">
        <f>SUMIF(V重複!$C:$C, 'Conv-vaccine'!$D146, V重複!F:F)</f>
        <v>0</v>
      </c>
      <c r="Q146" s="104">
        <f>SUMIF(V重複!$C:$C, 'Conv-vaccine'!$D146, V重複!G:G)</f>
        <v>0</v>
      </c>
    </row>
    <row r="147" spans="1:17" x14ac:dyDescent="0.55000000000000004">
      <c r="A147" s="101">
        <f t="shared" si="6"/>
        <v>44438</v>
      </c>
      <c r="B147" s="50">
        <f t="shared" si="7"/>
        <v>0</v>
      </c>
      <c r="C147" s="50">
        <f t="shared" si="8"/>
        <v>0</v>
      </c>
      <c r="D147" s="102">
        <v>44438</v>
      </c>
      <c r="E147" s="103" t="str">
        <f>IFERROR(VLOOKUP($D147, V医療従事者等!$A:$J, $E$4, FALSE), TEXT(D147, "aaa"))</f>
        <v>月</v>
      </c>
      <c r="F147" s="103">
        <f>IFERROR(VLOOKUP($D147, V医療従事者等!$A:$J, $F$4, FALSE), 0)</f>
        <v>0</v>
      </c>
      <c r="G147" s="103">
        <f>IFERROR(VLOOKUP($D147, V医療従事者等!$A:$J, $G$4, FALSE), 0)</f>
        <v>0</v>
      </c>
      <c r="H147" s="103">
        <f>IFERROR(VLOOKUP($D147, V医療従事者等!$A:$J, $H$4, FALSE), 0)</f>
        <v>0</v>
      </c>
      <c r="I147" s="103">
        <f>IFERROR(VLOOKUP($D147, V医療従事者等!$A:$J, $I$4, FALSE), 0)</f>
        <v>0</v>
      </c>
      <c r="J147" s="104">
        <f>IFERROR(VLOOKUP($D147, V一般接種!$A:$G, J$4, FALSE), 0)</f>
        <v>0</v>
      </c>
      <c r="K147" s="104">
        <f>IFERROR(VLOOKUP($D147, V一般接種!$A:$G, K$4, FALSE), 0)</f>
        <v>0</v>
      </c>
      <c r="L147" s="104">
        <f>IFERROR(VLOOKUP($D147, V一般接種!$A:$G, L$4, FALSE), 0)</f>
        <v>0</v>
      </c>
      <c r="M147" s="104">
        <f>IFERROR(VLOOKUP($D147, V一般接種!$A:$G, M$4, FALSE), 0)</f>
        <v>0</v>
      </c>
      <c r="N147" s="104">
        <f>SUMIF(V職域接種!$C:$C, 'Conv-vaccine'!$D147, V職域接種!F:F)</f>
        <v>0</v>
      </c>
      <c r="O147" s="104">
        <f>SUMIF(V職域接種!$C:$C, 'Conv-vaccine'!$D147, V職域接種!G:G)</f>
        <v>0</v>
      </c>
      <c r="P147" s="104">
        <f>SUMIF(V重複!$C:$C, 'Conv-vaccine'!$D147, V重複!F:F)</f>
        <v>0</v>
      </c>
      <c r="Q147" s="104">
        <f>SUMIF(V重複!$C:$C, 'Conv-vaccine'!$D147, V重複!G:G)</f>
        <v>0</v>
      </c>
    </row>
    <row r="148" spans="1:17" x14ac:dyDescent="0.55000000000000004">
      <c r="A148" s="101">
        <f t="shared" si="6"/>
        <v>44439</v>
      </c>
      <c r="B148" s="50">
        <f t="shared" si="7"/>
        <v>0</v>
      </c>
      <c r="C148" s="50">
        <f t="shared" si="8"/>
        <v>0</v>
      </c>
      <c r="D148" s="102">
        <v>44439</v>
      </c>
      <c r="E148" s="103" t="str">
        <f>IFERROR(VLOOKUP($D148, V医療従事者等!$A:$J, $E$4, FALSE), TEXT(D148, "aaa"))</f>
        <v>火</v>
      </c>
      <c r="F148" s="103">
        <f>IFERROR(VLOOKUP($D148, V医療従事者等!$A:$J, $F$4, FALSE), 0)</f>
        <v>0</v>
      </c>
      <c r="G148" s="103">
        <f>IFERROR(VLOOKUP($D148, V医療従事者等!$A:$J, $G$4, FALSE), 0)</f>
        <v>0</v>
      </c>
      <c r="H148" s="103">
        <f>IFERROR(VLOOKUP($D148, V医療従事者等!$A:$J, $H$4, FALSE), 0)</f>
        <v>0</v>
      </c>
      <c r="I148" s="103">
        <f>IFERROR(VLOOKUP($D148, V医療従事者等!$A:$J, $I$4, FALSE), 0)</f>
        <v>0</v>
      </c>
      <c r="J148" s="104">
        <f>IFERROR(VLOOKUP($D148, V一般接種!$A:$G, J$4, FALSE), 0)</f>
        <v>0</v>
      </c>
      <c r="K148" s="104">
        <f>IFERROR(VLOOKUP($D148, V一般接種!$A:$G, K$4, FALSE), 0)</f>
        <v>0</v>
      </c>
      <c r="L148" s="104">
        <f>IFERROR(VLOOKUP($D148, V一般接種!$A:$G, L$4, FALSE), 0)</f>
        <v>0</v>
      </c>
      <c r="M148" s="104">
        <f>IFERROR(VLOOKUP($D148, V一般接種!$A:$G, M$4, FALSE), 0)</f>
        <v>0</v>
      </c>
      <c r="N148" s="104">
        <f>SUMIF(V職域接種!$C:$C, 'Conv-vaccine'!$D148, V職域接種!F:F)</f>
        <v>0</v>
      </c>
      <c r="O148" s="104">
        <f>SUMIF(V職域接種!$C:$C, 'Conv-vaccine'!$D148, V職域接種!G:G)</f>
        <v>0</v>
      </c>
      <c r="P148" s="104">
        <f>SUMIF(V重複!$C:$C, 'Conv-vaccine'!$D148, V重複!F:F)</f>
        <v>0</v>
      </c>
      <c r="Q148" s="104">
        <f>SUMIF(V重複!$C:$C, 'Conv-vaccine'!$D148, V重複!G:G)</f>
        <v>0</v>
      </c>
    </row>
    <row r="149" spans="1:17" x14ac:dyDescent="0.55000000000000004">
      <c r="A149" s="101">
        <f t="shared" si="6"/>
        <v>44440</v>
      </c>
      <c r="B149" s="50">
        <f t="shared" si="7"/>
        <v>0</v>
      </c>
      <c r="C149" s="50">
        <f t="shared" si="8"/>
        <v>0</v>
      </c>
      <c r="D149" s="102">
        <v>44440</v>
      </c>
      <c r="E149" s="103" t="str">
        <f>IFERROR(VLOOKUP($D149, V医療従事者等!$A:$J, $E$4, FALSE), TEXT(D149, "aaa"))</f>
        <v>水</v>
      </c>
      <c r="F149" s="103">
        <f>IFERROR(VLOOKUP($D149, V医療従事者等!$A:$J, $F$4, FALSE), 0)</f>
        <v>0</v>
      </c>
      <c r="G149" s="103">
        <f>IFERROR(VLOOKUP($D149, V医療従事者等!$A:$J, $G$4, FALSE), 0)</f>
        <v>0</v>
      </c>
      <c r="H149" s="103">
        <f>IFERROR(VLOOKUP($D149, V医療従事者等!$A:$J, $H$4, FALSE), 0)</f>
        <v>0</v>
      </c>
      <c r="I149" s="103">
        <f>IFERROR(VLOOKUP($D149, V医療従事者等!$A:$J, $I$4, FALSE), 0)</f>
        <v>0</v>
      </c>
      <c r="J149" s="104">
        <f>IFERROR(VLOOKUP($D149, V一般接種!$A:$G, J$4, FALSE), 0)</f>
        <v>0</v>
      </c>
      <c r="K149" s="104">
        <f>IFERROR(VLOOKUP($D149, V一般接種!$A:$G, K$4, FALSE), 0)</f>
        <v>0</v>
      </c>
      <c r="L149" s="104">
        <f>IFERROR(VLOOKUP($D149, V一般接種!$A:$G, L$4, FALSE), 0)</f>
        <v>0</v>
      </c>
      <c r="M149" s="104">
        <f>IFERROR(VLOOKUP($D149, V一般接種!$A:$G, M$4, FALSE), 0)</f>
        <v>0</v>
      </c>
      <c r="N149" s="104">
        <f>SUMIF(V職域接種!$C:$C, 'Conv-vaccine'!$D149, V職域接種!F:F)</f>
        <v>0</v>
      </c>
      <c r="O149" s="104">
        <f>SUMIF(V職域接種!$C:$C, 'Conv-vaccine'!$D149, V職域接種!G:G)</f>
        <v>0</v>
      </c>
      <c r="P149" s="104">
        <f>SUMIF(V重複!$C:$C, 'Conv-vaccine'!$D149, V重複!F:F)</f>
        <v>0</v>
      </c>
      <c r="Q149" s="104">
        <f>SUMIF(V重複!$C:$C, 'Conv-vaccine'!$D149, V重複!G:G)</f>
        <v>0</v>
      </c>
    </row>
    <row r="150" spans="1:17" x14ac:dyDescent="0.55000000000000004">
      <c r="A150" s="101">
        <f t="shared" si="6"/>
        <v>44441</v>
      </c>
      <c r="B150" s="50">
        <f t="shared" si="7"/>
        <v>0</v>
      </c>
      <c r="C150" s="50">
        <f t="shared" si="8"/>
        <v>0</v>
      </c>
      <c r="D150" s="102">
        <v>44441</v>
      </c>
      <c r="E150" s="103" t="str">
        <f>IFERROR(VLOOKUP($D150, V医療従事者等!$A:$J, $E$4, FALSE), TEXT(D150, "aaa"))</f>
        <v>木</v>
      </c>
      <c r="F150" s="103">
        <f>IFERROR(VLOOKUP($D150, V医療従事者等!$A:$J, $F$4, FALSE), 0)</f>
        <v>0</v>
      </c>
      <c r="G150" s="103">
        <f>IFERROR(VLOOKUP($D150, V医療従事者等!$A:$J, $G$4, FALSE), 0)</f>
        <v>0</v>
      </c>
      <c r="H150" s="103">
        <f>IFERROR(VLOOKUP($D150, V医療従事者等!$A:$J, $H$4, FALSE), 0)</f>
        <v>0</v>
      </c>
      <c r="I150" s="103">
        <f>IFERROR(VLOOKUP($D150, V医療従事者等!$A:$J, $I$4, FALSE), 0)</f>
        <v>0</v>
      </c>
      <c r="J150" s="104">
        <f>IFERROR(VLOOKUP($D150, V一般接種!$A:$G, J$4, FALSE), 0)</f>
        <v>0</v>
      </c>
      <c r="K150" s="104">
        <f>IFERROR(VLOOKUP($D150, V一般接種!$A:$G, K$4, FALSE), 0)</f>
        <v>0</v>
      </c>
      <c r="L150" s="104">
        <f>IFERROR(VLOOKUP($D150, V一般接種!$A:$G, L$4, FALSE), 0)</f>
        <v>0</v>
      </c>
      <c r="M150" s="104">
        <f>IFERROR(VLOOKUP($D150, V一般接種!$A:$G, M$4, FALSE), 0)</f>
        <v>0</v>
      </c>
      <c r="N150" s="104">
        <f>SUMIF(V職域接種!$C:$C, 'Conv-vaccine'!$D150, V職域接種!F:F)</f>
        <v>0</v>
      </c>
      <c r="O150" s="104">
        <f>SUMIF(V職域接種!$C:$C, 'Conv-vaccine'!$D150, V職域接種!G:G)</f>
        <v>0</v>
      </c>
      <c r="P150" s="104">
        <f>SUMIF(V重複!$C:$C, 'Conv-vaccine'!$D150, V重複!F:F)</f>
        <v>0</v>
      </c>
      <c r="Q150" s="104">
        <f>SUMIF(V重複!$C:$C, 'Conv-vaccine'!$D150, V重複!G:G)</f>
        <v>0</v>
      </c>
    </row>
    <row r="151" spans="1:17" x14ac:dyDescent="0.55000000000000004">
      <c r="A151" s="101">
        <f t="shared" si="6"/>
        <v>44442</v>
      </c>
      <c r="B151" s="50">
        <f t="shared" si="7"/>
        <v>0</v>
      </c>
      <c r="C151" s="50">
        <f t="shared" si="8"/>
        <v>0</v>
      </c>
      <c r="D151" s="102">
        <v>44442</v>
      </c>
      <c r="E151" s="103" t="str">
        <f>IFERROR(VLOOKUP($D151, V医療従事者等!$A:$J, $E$4, FALSE), TEXT(D151, "aaa"))</f>
        <v>金</v>
      </c>
      <c r="F151" s="103">
        <f>IFERROR(VLOOKUP($D151, V医療従事者等!$A:$J, $F$4, FALSE), 0)</f>
        <v>0</v>
      </c>
      <c r="G151" s="103">
        <f>IFERROR(VLOOKUP($D151, V医療従事者等!$A:$J, $G$4, FALSE), 0)</f>
        <v>0</v>
      </c>
      <c r="H151" s="103">
        <f>IFERROR(VLOOKUP($D151, V医療従事者等!$A:$J, $H$4, FALSE), 0)</f>
        <v>0</v>
      </c>
      <c r="I151" s="103">
        <f>IFERROR(VLOOKUP($D151, V医療従事者等!$A:$J, $I$4, FALSE), 0)</f>
        <v>0</v>
      </c>
      <c r="J151" s="104">
        <f>IFERROR(VLOOKUP($D151, V一般接種!$A:$G, J$4, FALSE), 0)</f>
        <v>0</v>
      </c>
      <c r="K151" s="104">
        <f>IFERROR(VLOOKUP($D151, V一般接種!$A:$G, K$4, FALSE), 0)</f>
        <v>0</v>
      </c>
      <c r="L151" s="104">
        <f>IFERROR(VLOOKUP($D151, V一般接種!$A:$G, L$4, FALSE), 0)</f>
        <v>0</v>
      </c>
      <c r="M151" s="104">
        <f>IFERROR(VLOOKUP($D151, V一般接種!$A:$G, M$4, FALSE), 0)</f>
        <v>0</v>
      </c>
      <c r="N151" s="104">
        <f>SUMIF(V職域接種!$C:$C, 'Conv-vaccine'!$D151, V職域接種!F:F)</f>
        <v>0</v>
      </c>
      <c r="O151" s="104">
        <f>SUMIF(V職域接種!$C:$C, 'Conv-vaccine'!$D151, V職域接種!G:G)</f>
        <v>0</v>
      </c>
      <c r="P151" s="104">
        <f>SUMIF(V重複!$C:$C, 'Conv-vaccine'!$D151, V重複!F:F)</f>
        <v>0</v>
      </c>
      <c r="Q151" s="104">
        <f>SUMIF(V重複!$C:$C, 'Conv-vaccine'!$D151, V重複!G:G)</f>
        <v>0</v>
      </c>
    </row>
    <row r="152" spans="1:17" x14ac:dyDescent="0.55000000000000004">
      <c r="A152" s="101">
        <f t="shared" si="6"/>
        <v>44443</v>
      </c>
      <c r="B152" s="50">
        <f t="shared" si="7"/>
        <v>0</v>
      </c>
      <c r="C152" s="50">
        <f t="shared" si="8"/>
        <v>0</v>
      </c>
      <c r="D152" s="102">
        <v>44443</v>
      </c>
      <c r="E152" s="103" t="str">
        <f>IFERROR(VLOOKUP($D152, V医療従事者等!$A:$J, $E$4, FALSE), TEXT(D152, "aaa"))</f>
        <v>土</v>
      </c>
      <c r="F152" s="103">
        <f>IFERROR(VLOOKUP($D152, V医療従事者等!$A:$J, $F$4, FALSE), 0)</f>
        <v>0</v>
      </c>
      <c r="G152" s="103">
        <f>IFERROR(VLOOKUP($D152, V医療従事者等!$A:$J, $G$4, FALSE), 0)</f>
        <v>0</v>
      </c>
      <c r="H152" s="103">
        <f>IFERROR(VLOOKUP($D152, V医療従事者等!$A:$J, $H$4, FALSE), 0)</f>
        <v>0</v>
      </c>
      <c r="I152" s="103">
        <f>IFERROR(VLOOKUP($D152, V医療従事者等!$A:$J, $I$4, FALSE), 0)</f>
        <v>0</v>
      </c>
      <c r="J152" s="104">
        <f>IFERROR(VLOOKUP($D152, V一般接種!$A:$G, J$4, FALSE), 0)</f>
        <v>0</v>
      </c>
      <c r="K152" s="104">
        <f>IFERROR(VLOOKUP($D152, V一般接種!$A:$G, K$4, FALSE), 0)</f>
        <v>0</v>
      </c>
      <c r="L152" s="104">
        <f>IFERROR(VLOOKUP($D152, V一般接種!$A:$G, L$4, FALSE), 0)</f>
        <v>0</v>
      </c>
      <c r="M152" s="104">
        <f>IFERROR(VLOOKUP($D152, V一般接種!$A:$G, M$4, FALSE), 0)</f>
        <v>0</v>
      </c>
      <c r="N152" s="104">
        <f>SUMIF(V職域接種!$C:$C, 'Conv-vaccine'!$D152, V職域接種!F:F)</f>
        <v>0</v>
      </c>
      <c r="O152" s="104">
        <f>SUMIF(V職域接種!$C:$C, 'Conv-vaccine'!$D152, V職域接種!G:G)</f>
        <v>0</v>
      </c>
      <c r="P152" s="104">
        <f>SUMIF(V重複!$C:$C, 'Conv-vaccine'!$D152, V重複!F:F)</f>
        <v>0</v>
      </c>
      <c r="Q152" s="104">
        <f>SUMIF(V重複!$C:$C, 'Conv-vaccine'!$D152, V重複!G:G)</f>
        <v>0</v>
      </c>
    </row>
    <row r="153" spans="1:17" x14ac:dyDescent="0.55000000000000004">
      <c r="A153" s="101">
        <f t="shared" si="6"/>
        <v>44444</v>
      </c>
      <c r="B153" s="50">
        <f t="shared" si="7"/>
        <v>0</v>
      </c>
      <c r="C153" s="50">
        <f t="shared" si="8"/>
        <v>0</v>
      </c>
      <c r="D153" s="102">
        <v>44444</v>
      </c>
      <c r="E153" s="103" t="str">
        <f>IFERROR(VLOOKUP($D153, V医療従事者等!$A:$J, $E$4, FALSE), TEXT(D153, "aaa"))</f>
        <v>日</v>
      </c>
      <c r="F153" s="103">
        <f>IFERROR(VLOOKUP($D153, V医療従事者等!$A:$J, $F$4, FALSE), 0)</f>
        <v>0</v>
      </c>
      <c r="G153" s="103">
        <f>IFERROR(VLOOKUP($D153, V医療従事者等!$A:$J, $G$4, FALSE), 0)</f>
        <v>0</v>
      </c>
      <c r="H153" s="103">
        <f>IFERROR(VLOOKUP($D153, V医療従事者等!$A:$J, $H$4, FALSE), 0)</f>
        <v>0</v>
      </c>
      <c r="I153" s="103">
        <f>IFERROR(VLOOKUP($D153, V医療従事者等!$A:$J, $I$4, FALSE), 0)</f>
        <v>0</v>
      </c>
      <c r="J153" s="104">
        <f>IFERROR(VLOOKUP($D153, V一般接種!$A:$G, J$4, FALSE), 0)</f>
        <v>0</v>
      </c>
      <c r="K153" s="104">
        <f>IFERROR(VLOOKUP($D153, V一般接種!$A:$G, K$4, FALSE), 0)</f>
        <v>0</v>
      </c>
      <c r="L153" s="104">
        <f>IFERROR(VLOOKUP($D153, V一般接種!$A:$G, L$4, FALSE), 0)</f>
        <v>0</v>
      </c>
      <c r="M153" s="104">
        <f>IFERROR(VLOOKUP($D153, V一般接種!$A:$G, M$4, FALSE), 0)</f>
        <v>0</v>
      </c>
      <c r="N153" s="104">
        <f>SUMIF(V職域接種!$C:$C, 'Conv-vaccine'!$D153, V職域接種!F:F)</f>
        <v>0</v>
      </c>
      <c r="O153" s="104">
        <f>SUMIF(V職域接種!$C:$C, 'Conv-vaccine'!$D153, V職域接種!G:G)</f>
        <v>0</v>
      </c>
      <c r="P153" s="104">
        <f>SUMIF(V重複!$C:$C, 'Conv-vaccine'!$D153, V重複!F:F)</f>
        <v>0</v>
      </c>
      <c r="Q153" s="104">
        <f>SUMIF(V重複!$C:$C, 'Conv-vaccine'!$D153, V重複!G:G)</f>
        <v>0</v>
      </c>
    </row>
    <row r="154" spans="1:17" x14ac:dyDescent="0.55000000000000004">
      <c r="A154" s="101">
        <f t="shared" si="6"/>
        <v>44445</v>
      </c>
      <c r="B154" s="50">
        <f t="shared" si="7"/>
        <v>0</v>
      </c>
      <c r="C154" s="50">
        <f t="shared" si="8"/>
        <v>0</v>
      </c>
      <c r="D154" s="102">
        <v>44445</v>
      </c>
      <c r="E154" s="103" t="str">
        <f>IFERROR(VLOOKUP($D154, V医療従事者等!$A:$J, $E$4, FALSE), TEXT(D154, "aaa"))</f>
        <v>月</v>
      </c>
      <c r="F154" s="103">
        <f>IFERROR(VLOOKUP($D154, V医療従事者等!$A:$J, $F$4, FALSE), 0)</f>
        <v>0</v>
      </c>
      <c r="G154" s="103">
        <f>IFERROR(VLOOKUP($D154, V医療従事者等!$A:$J, $G$4, FALSE), 0)</f>
        <v>0</v>
      </c>
      <c r="H154" s="103">
        <f>IFERROR(VLOOKUP($D154, V医療従事者等!$A:$J, $H$4, FALSE), 0)</f>
        <v>0</v>
      </c>
      <c r="I154" s="103">
        <f>IFERROR(VLOOKUP($D154, V医療従事者等!$A:$J, $I$4, FALSE), 0)</f>
        <v>0</v>
      </c>
      <c r="J154" s="104">
        <f>IFERROR(VLOOKUP($D154, V一般接種!$A:$G, J$4, FALSE), 0)</f>
        <v>0</v>
      </c>
      <c r="K154" s="104">
        <f>IFERROR(VLOOKUP($D154, V一般接種!$A:$G, K$4, FALSE), 0)</f>
        <v>0</v>
      </c>
      <c r="L154" s="104">
        <f>IFERROR(VLOOKUP($D154, V一般接種!$A:$G, L$4, FALSE), 0)</f>
        <v>0</v>
      </c>
      <c r="M154" s="104">
        <f>IFERROR(VLOOKUP($D154, V一般接種!$A:$G, M$4, FALSE), 0)</f>
        <v>0</v>
      </c>
      <c r="N154" s="104">
        <f>SUMIF(V職域接種!$C:$C, 'Conv-vaccine'!$D154, V職域接種!F:F)</f>
        <v>0</v>
      </c>
      <c r="O154" s="104">
        <f>SUMIF(V職域接種!$C:$C, 'Conv-vaccine'!$D154, V職域接種!G:G)</f>
        <v>0</v>
      </c>
      <c r="P154" s="104">
        <f>SUMIF(V重複!$C:$C, 'Conv-vaccine'!$D154, V重複!F:F)</f>
        <v>0</v>
      </c>
      <c r="Q154" s="104">
        <f>SUMIF(V重複!$C:$C, 'Conv-vaccine'!$D154, V重複!G:G)</f>
        <v>0</v>
      </c>
    </row>
    <row r="155" spans="1:17" x14ac:dyDescent="0.55000000000000004">
      <c r="A155" s="101">
        <f t="shared" si="6"/>
        <v>44446</v>
      </c>
      <c r="B155" s="50">
        <f t="shared" si="7"/>
        <v>0</v>
      </c>
      <c r="C155" s="50">
        <f t="shared" si="8"/>
        <v>0</v>
      </c>
      <c r="D155" s="102">
        <v>44446</v>
      </c>
      <c r="E155" s="103" t="str">
        <f>IFERROR(VLOOKUP($D155, V医療従事者等!$A:$J, $E$4, FALSE), TEXT(D155, "aaa"))</f>
        <v>火</v>
      </c>
      <c r="F155" s="103">
        <f>IFERROR(VLOOKUP($D155, V医療従事者等!$A:$J, $F$4, FALSE), 0)</f>
        <v>0</v>
      </c>
      <c r="G155" s="103">
        <f>IFERROR(VLOOKUP($D155, V医療従事者等!$A:$J, $G$4, FALSE), 0)</f>
        <v>0</v>
      </c>
      <c r="H155" s="103">
        <f>IFERROR(VLOOKUP($D155, V医療従事者等!$A:$J, $H$4, FALSE), 0)</f>
        <v>0</v>
      </c>
      <c r="I155" s="103">
        <f>IFERROR(VLOOKUP($D155, V医療従事者等!$A:$J, $I$4, FALSE), 0)</f>
        <v>0</v>
      </c>
      <c r="J155" s="104">
        <f>IFERROR(VLOOKUP($D155, V一般接種!$A:$G, J$4, FALSE), 0)</f>
        <v>0</v>
      </c>
      <c r="K155" s="104">
        <f>IFERROR(VLOOKUP($D155, V一般接種!$A:$G, K$4, FALSE), 0)</f>
        <v>0</v>
      </c>
      <c r="L155" s="104">
        <f>IFERROR(VLOOKUP($D155, V一般接種!$A:$G, L$4, FALSE), 0)</f>
        <v>0</v>
      </c>
      <c r="M155" s="104">
        <f>IFERROR(VLOOKUP($D155, V一般接種!$A:$G, M$4, FALSE), 0)</f>
        <v>0</v>
      </c>
      <c r="N155" s="104">
        <f>SUMIF(V職域接種!$C:$C, 'Conv-vaccine'!$D155, V職域接種!F:F)</f>
        <v>0</v>
      </c>
      <c r="O155" s="104">
        <f>SUMIF(V職域接種!$C:$C, 'Conv-vaccine'!$D155, V職域接種!G:G)</f>
        <v>0</v>
      </c>
      <c r="P155" s="104">
        <f>SUMIF(V重複!$C:$C, 'Conv-vaccine'!$D155, V重複!F:F)</f>
        <v>0</v>
      </c>
      <c r="Q155" s="104">
        <f>SUMIF(V重複!$C:$C, 'Conv-vaccine'!$D155, V重複!G:G)</f>
        <v>0</v>
      </c>
    </row>
    <row r="156" spans="1:17" x14ac:dyDescent="0.55000000000000004">
      <c r="A156" s="101">
        <f t="shared" si="6"/>
        <v>44447</v>
      </c>
      <c r="B156" s="50">
        <f t="shared" si="7"/>
        <v>0</v>
      </c>
      <c r="C156" s="50">
        <f t="shared" si="8"/>
        <v>0</v>
      </c>
      <c r="D156" s="102">
        <v>44447</v>
      </c>
      <c r="E156" s="103" t="str">
        <f>IFERROR(VLOOKUP($D156, V医療従事者等!$A:$J, $E$4, FALSE), TEXT(D156, "aaa"))</f>
        <v>水</v>
      </c>
      <c r="F156" s="103">
        <f>IFERROR(VLOOKUP($D156, V医療従事者等!$A:$J, $F$4, FALSE), 0)</f>
        <v>0</v>
      </c>
      <c r="G156" s="103">
        <f>IFERROR(VLOOKUP($D156, V医療従事者等!$A:$J, $G$4, FALSE), 0)</f>
        <v>0</v>
      </c>
      <c r="H156" s="103">
        <f>IFERROR(VLOOKUP($D156, V医療従事者等!$A:$J, $H$4, FALSE), 0)</f>
        <v>0</v>
      </c>
      <c r="I156" s="103">
        <f>IFERROR(VLOOKUP($D156, V医療従事者等!$A:$J, $I$4, FALSE), 0)</f>
        <v>0</v>
      </c>
      <c r="J156" s="104">
        <f>IFERROR(VLOOKUP($D156, V一般接種!$A:$G, J$4, FALSE), 0)</f>
        <v>0</v>
      </c>
      <c r="K156" s="104">
        <f>IFERROR(VLOOKUP($D156, V一般接種!$A:$G, K$4, FALSE), 0)</f>
        <v>0</v>
      </c>
      <c r="L156" s="104">
        <f>IFERROR(VLOOKUP($D156, V一般接種!$A:$G, L$4, FALSE), 0)</f>
        <v>0</v>
      </c>
      <c r="M156" s="104">
        <f>IFERROR(VLOOKUP($D156, V一般接種!$A:$G, M$4, FALSE), 0)</f>
        <v>0</v>
      </c>
      <c r="N156" s="104">
        <f>SUMIF(V職域接種!$C:$C, 'Conv-vaccine'!$D156, V職域接種!F:F)</f>
        <v>0</v>
      </c>
      <c r="O156" s="104">
        <f>SUMIF(V職域接種!$C:$C, 'Conv-vaccine'!$D156, V職域接種!G:G)</f>
        <v>0</v>
      </c>
      <c r="P156" s="104">
        <f>SUMIF(V重複!$C:$C, 'Conv-vaccine'!$D156, V重複!F:F)</f>
        <v>0</v>
      </c>
      <c r="Q156" s="104">
        <f>SUMIF(V重複!$C:$C, 'Conv-vaccine'!$D156, V重複!G:G)</f>
        <v>0</v>
      </c>
    </row>
    <row r="157" spans="1:17" x14ac:dyDescent="0.55000000000000004">
      <c r="A157" s="101">
        <f t="shared" si="6"/>
        <v>44448</v>
      </c>
      <c r="B157" s="50">
        <f t="shared" si="7"/>
        <v>0</v>
      </c>
      <c r="C157" s="50">
        <f t="shared" si="8"/>
        <v>0</v>
      </c>
      <c r="D157" s="102">
        <v>44448</v>
      </c>
      <c r="E157" s="103" t="str">
        <f>IFERROR(VLOOKUP($D157, V医療従事者等!$A:$J, $E$4, FALSE), TEXT(D157, "aaa"))</f>
        <v>木</v>
      </c>
      <c r="F157" s="103">
        <f>IFERROR(VLOOKUP($D157, V医療従事者等!$A:$J, $F$4, FALSE), 0)</f>
        <v>0</v>
      </c>
      <c r="G157" s="103">
        <f>IFERROR(VLOOKUP($D157, V医療従事者等!$A:$J, $G$4, FALSE), 0)</f>
        <v>0</v>
      </c>
      <c r="H157" s="103">
        <f>IFERROR(VLOOKUP($D157, V医療従事者等!$A:$J, $H$4, FALSE), 0)</f>
        <v>0</v>
      </c>
      <c r="I157" s="103">
        <f>IFERROR(VLOOKUP($D157, V医療従事者等!$A:$J, $I$4, FALSE), 0)</f>
        <v>0</v>
      </c>
      <c r="J157" s="104">
        <f>IFERROR(VLOOKUP($D157, V一般接種!$A:$G, J$4, FALSE), 0)</f>
        <v>0</v>
      </c>
      <c r="K157" s="104">
        <f>IFERROR(VLOOKUP($D157, V一般接種!$A:$G, K$4, FALSE), 0)</f>
        <v>0</v>
      </c>
      <c r="L157" s="104">
        <f>IFERROR(VLOOKUP($D157, V一般接種!$A:$G, L$4, FALSE), 0)</f>
        <v>0</v>
      </c>
      <c r="M157" s="104">
        <f>IFERROR(VLOOKUP($D157, V一般接種!$A:$G, M$4, FALSE), 0)</f>
        <v>0</v>
      </c>
      <c r="N157" s="104">
        <f>SUMIF(V職域接種!$C:$C, 'Conv-vaccine'!$D157, V職域接種!F:F)</f>
        <v>0</v>
      </c>
      <c r="O157" s="104">
        <f>SUMIF(V職域接種!$C:$C, 'Conv-vaccine'!$D157, V職域接種!G:G)</f>
        <v>0</v>
      </c>
      <c r="P157" s="104">
        <f>SUMIF(V重複!$C:$C, 'Conv-vaccine'!$D157, V重複!F:F)</f>
        <v>0</v>
      </c>
      <c r="Q157" s="104">
        <f>SUMIF(V重複!$C:$C, 'Conv-vaccine'!$D157, V重複!G:G)</f>
        <v>0</v>
      </c>
    </row>
    <row r="158" spans="1:17" x14ac:dyDescent="0.55000000000000004">
      <c r="A158" s="101">
        <f t="shared" si="6"/>
        <v>44449</v>
      </c>
      <c r="B158" s="50">
        <f t="shared" si="7"/>
        <v>0</v>
      </c>
      <c r="C158" s="50">
        <f t="shared" si="8"/>
        <v>0</v>
      </c>
      <c r="D158" s="102">
        <v>44449</v>
      </c>
      <c r="E158" s="103" t="str">
        <f>IFERROR(VLOOKUP($D158, V医療従事者等!$A:$J, $E$4, FALSE), TEXT(D158, "aaa"))</f>
        <v>金</v>
      </c>
      <c r="F158" s="103">
        <f>IFERROR(VLOOKUP($D158, V医療従事者等!$A:$J, $F$4, FALSE), 0)</f>
        <v>0</v>
      </c>
      <c r="G158" s="103">
        <f>IFERROR(VLOOKUP($D158, V医療従事者等!$A:$J, $G$4, FALSE), 0)</f>
        <v>0</v>
      </c>
      <c r="H158" s="103">
        <f>IFERROR(VLOOKUP($D158, V医療従事者等!$A:$J, $H$4, FALSE), 0)</f>
        <v>0</v>
      </c>
      <c r="I158" s="103">
        <f>IFERROR(VLOOKUP($D158, V医療従事者等!$A:$J, $I$4, FALSE), 0)</f>
        <v>0</v>
      </c>
      <c r="J158" s="104">
        <f>IFERROR(VLOOKUP($D158, V一般接種!$A:$G, J$4, FALSE), 0)</f>
        <v>0</v>
      </c>
      <c r="K158" s="104">
        <f>IFERROR(VLOOKUP($D158, V一般接種!$A:$G, K$4, FALSE), 0)</f>
        <v>0</v>
      </c>
      <c r="L158" s="104">
        <f>IFERROR(VLOOKUP($D158, V一般接種!$A:$G, L$4, FALSE), 0)</f>
        <v>0</v>
      </c>
      <c r="M158" s="104">
        <f>IFERROR(VLOOKUP($D158, V一般接種!$A:$G, M$4, FALSE), 0)</f>
        <v>0</v>
      </c>
      <c r="N158" s="104">
        <f>SUMIF(V職域接種!$C:$C, 'Conv-vaccine'!$D158, V職域接種!F:F)</f>
        <v>0</v>
      </c>
      <c r="O158" s="104">
        <f>SUMIF(V職域接種!$C:$C, 'Conv-vaccine'!$D158, V職域接種!G:G)</f>
        <v>0</v>
      </c>
      <c r="P158" s="104">
        <f>SUMIF(V重複!$C:$C, 'Conv-vaccine'!$D158, V重複!F:F)</f>
        <v>0</v>
      </c>
      <c r="Q158" s="104">
        <f>SUMIF(V重複!$C:$C, 'Conv-vaccine'!$D158, V重複!G:G)</f>
        <v>0</v>
      </c>
    </row>
    <row r="159" spans="1:17" x14ac:dyDescent="0.55000000000000004">
      <c r="A159" s="101">
        <f t="shared" si="6"/>
        <v>44450</v>
      </c>
      <c r="B159" s="50">
        <f t="shared" si="7"/>
        <v>0</v>
      </c>
      <c r="C159" s="50">
        <f t="shared" si="8"/>
        <v>0</v>
      </c>
      <c r="D159" s="102">
        <v>44450</v>
      </c>
      <c r="E159" s="103" t="str">
        <f>IFERROR(VLOOKUP($D159, V医療従事者等!$A:$J, $E$4, FALSE), TEXT(D159, "aaa"))</f>
        <v>土</v>
      </c>
      <c r="F159" s="103">
        <f>IFERROR(VLOOKUP($D159, V医療従事者等!$A:$J, $F$4, FALSE), 0)</f>
        <v>0</v>
      </c>
      <c r="G159" s="103">
        <f>IFERROR(VLOOKUP($D159, V医療従事者等!$A:$J, $G$4, FALSE), 0)</f>
        <v>0</v>
      </c>
      <c r="H159" s="103">
        <f>IFERROR(VLOOKUP($D159, V医療従事者等!$A:$J, $H$4, FALSE), 0)</f>
        <v>0</v>
      </c>
      <c r="I159" s="103">
        <f>IFERROR(VLOOKUP($D159, V医療従事者等!$A:$J, $I$4, FALSE), 0)</f>
        <v>0</v>
      </c>
      <c r="J159" s="104">
        <f>IFERROR(VLOOKUP($D159, V一般接種!$A:$G, J$4, FALSE), 0)</f>
        <v>0</v>
      </c>
      <c r="K159" s="104">
        <f>IFERROR(VLOOKUP($D159, V一般接種!$A:$G, K$4, FALSE), 0)</f>
        <v>0</v>
      </c>
      <c r="L159" s="104">
        <f>IFERROR(VLOOKUP($D159, V一般接種!$A:$G, L$4, FALSE), 0)</f>
        <v>0</v>
      </c>
      <c r="M159" s="104">
        <f>IFERROR(VLOOKUP($D159, V一般接種!$A:$G, M$4, FALSE), 0)</f>
        <v>0</v>
      </c>
      <c r="N159" s="104">
        <f>SUMIF(V職域接種!$C:$C, 'Conv-vaccine'!$D159, V職域接種!F:F)</f>
        <v>0</v>
      </c>
      <c r="O159" s="104">
        <f>SUMIF(V職域接種!$C:$C, 'Conv-vaccine'!$D159, V職域接種!G:G)</f>
        <v>0</v>
      </c>
      <c r="P159" s="104">
        <f>SUMIF(V重複!$C:$C, 'Conv-vaccine'!$D159, V重複!F:F)</f>
        <v>0</v>
      </c>
      <c r="Q159" s="104">
        <f>SUMIF(V重複!$C:$C, 'Conv-vaccine'!$D159, V重複!G:G)</f>
        <v>0</v>
      </c>
    </row>
    <row r="160" spans="1:17" x14ac:dyDescent="0.55000000000000004">
      <c r="A160" s="101">
        <f t="shared" si="6"/>
        <v>44451</v>
      </c>
      <c r="B160" s="50">
        <f t="shared" si="7"/>
        <v>0</v>
      </c>
      <c r="C160" s="50">
        <f t="shared" si="8"/>
        <v>0</v>
      </c>
      <c r="D160" s="102">
        <v>44451</v>
      </c>
      <c r="E160" s="103" t="str">
        <f>IFERROR(VLOOKUP($D160, V医療従事者等!$A:$J, $E$4, FALSE), TEXT(D160, "aaa"))</f>
        <v>日</v>
      </c>
      <c r="F160" s="103">
        <f>IFERROR(VLOOKUP($D160, V医療従事者等!$A:$J, $F$4, FALSE), 0)</f>
        <v>0</v>
      </c>
      <c r="G160" s="103">
        <f>IFERROR(VLOOKUP($D160, V医療従事者等!$A:$J, $G$4, FALSE), 0)</f>
        <v>0</v>
      </c>
      <c r="H160" s="103">
        <f>IFERROR(VLOOKUP($D160, V医療従事者等!$A:$J, $H$4, FALSE), 0)</f>
        <v>0</v>
      </c>
      <c r="I160" s="103">
        <f>IFERROR(VLOOKUP($D160, V医療従事者等!$A:$J, $I$4, FALSE), 0)</f>
        <v>0</v>
      </c>
      <c r="J160" s="104">
        <f>IFERROR(VLOOKUP($D160, V一般接種!$A:$G, J$4, FALSE), 0)</f>
        <v>0</v>
      </c>
      <c r="K160" s="104">
        <f>IFERROR(VLOOKUP($D160, V一般接種!$A:$G, K$4, FALSE), 0)</f>
        <v>0</v>
      </c>
      <c r="L160" s="104">
        <f>IFERROR(VLOOKUP($D160, V一般接種!$A:$G, L$4, FALSE), 0)</f>
        <v>0</v>
      </c>
      <c r="M160" s="104">
        <f>IFERROR(VLOOKUP($D160, V一般接種!$A:$G, M$4, FALSE), 0)</f>
        <v>0</v>
      </c>
      <c r="N160" s="104">
        <f>SUMIF(V職域接種!$C:$C, 'Conv-vaccine'!$D160, V職域接種!F:F)</f>
        <v>0</v>
      </c>
      <c r="O160" s="104">
        <f>SUMIF(V職域接種!$C:$C, 'Conv-vaccine'!$D160, V職域接種!G:G)</f>
        <v>0</v>
      </c>
      <c r="P160" s="104">
        <f>SUMIF(V重複!$C:$C, 'Conv-vaccine'!$D160, V重複!F:F)</f>
        <v>0</v>
      </c>
      <c r="Q160" s="104">
        <f>SUMIF(V重複!$C:$C, 'Conv-vaccine'!$D160, V重複!G:G)</f>
        <v>0</v>
      </c>
    </row>
    <row r="161" spans="1:17" x14ac:dyDescent="0.55000000000000004">
      <c r="A161" s="101">
        <f t="shared" si="6"/>
        <v>44452</v>
      </c>
      <c r="B161" s="50">
        <f t="shared" si="7"/>
        <v>0</v>
      </c>
      <c r="C161" s="50">
        <f t="shared" si="8"/>
        <v>0</v>
      </c>
      <c r="D161" s="102">
        <v>44452</v>
      </c>
      <c r="E161" s="103" t="str">
        <f>IFERROR(VLOOKUP($D161, V医療従事者等!$A:$J, $E$4, FALSE), TEXT(D161, "aaa"))</f>
        <v>月</v>
      </c>
      <c r="F161" s="103">
        <f>IFERROR(VLOOKUP($D161, V医療従事者等!$A:$J, $F$4, FALSE), 0)</f>
        <v>0</v>
      </c>
      <c r="G161" s="103">
        <f>IFERROR(VLOOKUP($D161, V医療従事者等!$A:$J, $G$4, FALSE), 0)</f>
        <v>0</v>
      </c>
      <c r="H161" s="103">
        <f>IFERROR(VLOOKUP($D161, V医療従事者等!$A:$J, $H$4, FALSE), 0)</f>
        <v>0</v>
      </c>
      <c r="I161" s="103">
        <f>IFERROR(VLOOKUP($D161, V医療従事者等!$A:$J, $I$4, FALSE), 0)</f>
        <v>0</v>
      </c>
      <c r="J161" s="104">
        <f>IFERROR(VLOOKUP($D161, V一般接種!$A:$G, J$4, FALSE), 0)</f>
        <v>0</v>
      </c>
      <c r="K161" s="104">
        <f>IFERROR(VLOOKUP($D161, V一般接種!$A:$G, K$4, FALSE), 0)</f>
        <v>0</v>
      </c>
      <c r="L161" s="104">
        <f>IFERROR(VLOOKUP($D161, V一般接種!$A:$G, L$4, FALSE), 0)</f>
        <v>0</v>
      </c>
      <c r="M161" s="104">
        <f>IFERROR(VLOOKUP($D161, V一般接種!$A:$G, M$4, FALSE), 0)</f>
        <v>0</v>
      </c>
      <c r="N161" s="104">
        <f>SUMIF(V職域接種!$C:$C, 'Conv-vaccine'!$D161, V職域接種!F:F)</f>
        <v>0</v>
      </c>
      <c r="O161" s="104">
        <f>SUMIF(V職域接種!$C:$C, 'Conv-vaccine'!$D161, V職域接種!G:G)</f>
        <v>0</v>
      </c>
      <c r="P161" s="104">
        <f>SUMIF(V重複!$C:$C, 'Conv-vaccine'!$D161, V重複!F:F)</f>
        <v>0</v>
      </c>
      <c r="Q161" s="104">
        <f>SUMIF(V重複!$C:$C, 'Conv-vaccine'!$D161, V重複!G:G)</f>
        <v>0</v>
      </c>
    </row>
    <row r="162" spans="1:17" x14ac:dyDescent="0.55000000000000004">
      <c r="A162" s="101">
        <f t="shared" si="6"/>
        <v>44453</v>
      </c>
      <c r="B162" s="50">
        <f t="shared" si="7"/>
        <v>0</v>
      </c>
      <c r="C162" s="50">
        <f t="shared" si="8"/>
        <v>0</v>
      </c>
      <c r="D162" s="102">
        <v>44453</v>
      </c>
      <c r="E162" s="103" t="str">
        <f>IFERROR(VLOOKUP($D162, V医療従事者等!$A:$J, $E$4, FALSE), TEXT(D162, "aaa"))</f>
        <v>火</v>
      </c>
      <c r="F162" s="103">
        <f>IFERROR(VLOOKUP($D162, V医療従事者等!$A:$J, $F$4, FALSE), 0)</f>
        <v>0</v>
      </c>
      <c r="G162" s="103">
        <f>IFERROR(VLOOKUP($D162, V医療従事者等!$A:$J, $G$4, FALSE), 0)</f>
        <v>0</v>
      </c>
      <c r="H162" s="103">
        <f>IFERROR(VLOOKUP($D162, V医療従事者等!$A:$J, $H$4, FALSE), 0)</f>
        <v>0</v>
      </c>
      <c r="I162" s="103">
        <f>IFERROR(VLOOKUP($D162, V医療従事者等!$A:$J, $I$4, FALSE), 0)</f>
        <v>0</v>
      </c>
      <c r="J162" s="104">
        <f>IFERROR(VLOOKUP($D162, V一般接種!$A:$G, J$4, FALSE), 0)</f>
        <v>0</v>
      </c>
      <c r="K162" s="104">
        <f>IFERROR(VLOOKUP($D162, V一般接種!$A:$G, K$4, FALSE), 0)</f>
        <v>0</v>
      </c>
      <c r="L162" s="104">
        <f>IFERROR(VLOOKUP($D162, V一般接種!$A:$G, L$4, FALSE), 0)</f>
        <v>0</v>
      </c>
      <c r="M162" s="104">
        <f>IFERROR(VLOOKUP($D162, V一般接種!$A:$G, M$4, FALSE), 0)</f>
        <v>0</v>
      </c>
      <c r="N162" s="104">
        <f>SUMIF(V職域接種!$C:$C, 'Conv-vaccine'!$D162, V職域接種!F:F)</f>
        <v>0</v>
      </c>
      <c r="O162" s="104">
        <f>SUMIF(V職域接種!$C:$C, 'Conv-vaccine'!$D162, V職域接種!G:G)</f>
        <v>0</v>
      </c>
      <c r="P162" s="104">
        <f>SUMIF(V重複!$C:$C, 'Conv-vaccine'!$D162, V重複!F:F)</f>
        <v>0</v>
      </c>
      <c r="Q162" s="104">
        <f>SUMIF(V重複!$C:$C, 'Conv-vaccine'!$D162, V重複!G:G)</f>
        <v>0</v>
      </c>
    </row>
    <row r="163" spans="1:17" x14ac:dyDescent="0.55000000000000004">
      <c r="A163" s="101">
        <f t="shared" si="6"/>
        <v>44454</v>
      </c>
      <c r="B163" s="50">
        <f t="shared" si="7"/>
        <v>0</v>
      </c>
      <c r="C163" s="50">
        <f t="shared" si="8"/>
        <v>0</v>
      </c>
      <c r="D163" s="102">
        <v>44454</v>
      </c>
      <c r="E163" s="103" t="str">
        <f>IFERROR(VLOOKUP($D163, V医療従事者等!$A:$J, $E$4, FALSE), TEXT(D163, "aaa"))</f>
        <v>水</v>
      </c>
      <c r="F163" s="103">
        <f>IFERROR(VLOOKUP($D163, V医療従事者等!$A:$J, $F$4, FALSE), 0)</f>
        <v>0</v>
      </c>
      <c r="G163" s="103">
        <f>IFERROR(VLOOKUP($D163, V医療従事者等!$A:$J, $G$4, FALSE), 0)</f>
        <v>0</v>
      </c>
      <c r="H163" s="103">
        <f>IFERROR(VLOOKUP($D163, V医療従事者等!$A:$J, $H$4, FALSE), 0)</f>
        <v>0</v>
      </c>
      <c r="I163" s="103">
        <f>IFERROR(VLOOKUP($D163, V医療従事者等!$A:$J, $I$4, FALSE), 0)</f>
        <v>0</v>
      </c>
      <c r="J163" s="104">
        <f>IFERROR(VLOOKUP($D163, V一般接種!$A:$G, J$4, FALSE), 0)</f>
        <v>0</v>
      </c>
      <c r="K163" s="104">
        <f>IFERROR(VLOOKUP($D163, V一般接種!$A:$G, K$4, FALSE), 0)</f>
        <v>0</v>
      </c>
      <c r="L163" s="104">
        <f>IFERROR(VLOOKUP($D163, V一般接種!$A:$G, L$4, FALSE), 0)</f>
        <v>0</v>
      </c>
      <c r="M163" s="104">
        <f>IFERROR(VLOOKUP($D163, V一般接種!$A:$G, M$4, FALSE), 0)</f>
        <v>0</v>
      </c>
      <c r="N163" s="104">
        <f>SUMIF(V職域接種!$C:$C, 'Conv-vaccine'!$D163, V職域接種!F:F)</f>
        <v>0</v>
      </c>
      <c r="O163" s="104">
        <f>SUMIF(V職域接種!$C:$C, 'Conv-vaccine'!$D163, V職域接種!G:G)</f>
        <v>0</v>
      </c>
      <c r="P163" s="104">
        <f>SUMIF(V重複!$C:$C, 'Conv-vaccine'!$D163, V重複!F:F)</f>
        <v>0</v>
      </c>
      <c r="Q163" s="104">
        <f>SUMIF(V重複!$C:$C, 'Conv-vaccine'!$D163, V重複!G:G)</f>
        <v>0</v>
      </c>
    </row>
    <row r="164" spans="1:17" x14ac:dyDescent="0.55000000000000004">
      <c r="A164" s="101">
        <f t="shared" si="6"/>
        <v>44455</v>
      </c>
      <c r="B164" s="50">
        <f t="shared" si="7"/>
        <v>0</v>
      </c>
      <c r="C164" s="50">
        <f t="shared" si="8"/>
        <v>0</v>
      </c>
      <c r="D164" s="102">
        <v>44455</v>
      </c>
      <c r="E164" s="103" t="str">
        <f>IFERROR(VLOOKUP($D164, V医療従事者等!$A:$J, $E$4, FALSE), TEXT(D164, "aaa"))</f>
        <v>木</v>
      </c>
      <c r="F164" s="103">
        <f>IFERROR(VLOOKUP($D164, V医療従事者等!$A:$J, $F$4, FALSE), 0)</f>
        <v>0</v>
      </c>
      <c r="G164" s="103">
        <f>IFERROR(VLOOKUP($D164, V医療従事者等!$A:$J, $G$4, FALSE), 0)</f>
        <v>0</v>
      </c>
      <c r="H164" s="103">
        <f>IFERROR(VLOOKUP($D164, V医療従事者等!$A:$J, $H$4, FALSE), 0)</f>
        <v>0</v>
      </c>
      <c r="I164" s="103">
        <f>IFERROR(VLOOKUP($D164, V医療従事者等!$A:$J, $I$4, FALSE), 0)</f>
        <v>0</v>
      </c>
      <c r="J164" s="104">
        <f>IFERROR(VLOOKUP($D164, V一般接種!$A:$G, J$4, FALSE), 0)</f>
        <v>0</v>
      </c>
      <c r="K164" s="104">
        <f>IFERROR(VLOOKUP($D164, V一般接種!$A:$G, K$4, FALSE), 0)</f>
        <v>0</v>
      </c>
      <c r="L164" s="104">
        <f>IFERROR(VLOOKUP($D164, V一般接種!$A:$G, L$4, FALSE), 0)</f>
        <v>0</v>
      </c>
      <c r="M164" s="104">
        <f>IFERROR(VLOOKUP($D164, V一般接種!$A:$G, M$4, FALSE), 0)</f>
        <v>0</v>
      </c>
      <c r="N164" s="104">
        <f>SUMIF(V職域接種!$C:$C, 'Conv-vaccine'!$D164, V職域接種!F:F)</f>
        <v>0</v>
      </c>
      <c r="O164" s="104">
        <f>SUMIF(V職域接種!$C:$C, 'Conv-vaccine'!$D164, V職域接種!G:G)</f>
        <v>0</v>
      </c>
      <c r="P164" s="104">
        <f>SUMIF(V重複!$C:$C, 'Conv-vaccine'!$D164, V重複!F:F)</f>
        <v>0</v>
      </c>
      <c r="Q164" s="104">
        <f>SUMIF(V重複!$C:$C, 'Conv-vaccine'!$D164, V重複!G:G)</f>
        <v>0</v>
      </c>
    </row>
    <row r="165" spans="1:17" x14ac:dyDescent="0.55000000000000004">
      <c r="A165" s="101">
        <f t="shared" si="6"/>
        <v>44456</v>
      </c>
      <c r="B165" s="50">
        <f t="shared" si="7"/>
        <v>0</v>
      </c>
      <c r="C165" s="50">
        <f t="shared" si="8"/>
        <v>0</v>
      </c>
      <c r="D165" s="102">
        <v>44456</v>
      </c>
      <c r="E165" s="103" t="str">
        <f>IFERROR(VLOOKUP($D165, V医療従事者等!$A:$J, $E$4, FALSE), TEXT(D165, "aaa"))</f>
        <v>金</v>
      </c>
      <c r="F165" s="103">
        <f>IFERROR(VLOOKUP($D165, V医療従事者等!$A:$J, $F$4, FALSE), 0)</f>
        <v>0</v>
      </c>
      <c r="G165" s="103">
        <f>IFERROR(VLOOKUP($D165, V医療従事者等!$A:$J, $G$4, FALSE), 0)</f>
        <v>0</v>
      </c>
      <c r="H165" s="103">
        <f>IFERROR(VLOOKUP($D165, V医療従事者等!$A:$J, $H$4, FALSE), 0)</f>
        <v>0</v>
      </c>
      <c r="I165" s="103">
        <f>IFERROR(VLOOKUP($D165, V医療従事者等!$A:$J, $I$4, FALSE), 0)</f>
        <v>0</v>
      </c>
      <c r="J165" s="104">
        <f>IFERROR(VLOOKUP($D165, V一般接種!$A:$G, J$4, FALSE), 0)</f>
        <v>0</v>
      </c>
      <c r="K165" s="104">
        <f>IFERROR(VLOOKUP($D165, V一般接種!$A:$G, K$4, FALSE), 0)</f>
        <v>0</v>
      </c>
      <c r="L165" s="104">
        <f>IFERROR(VLOOKUP($D165, V一般接種!$A:$G, L$4, FALSE), 0)</f>
        <v>0</v>
      </c>
      <c r="M165" s="104">
        <f>IFERROR(VLOOKUP($D165, V一般接種!$A:$G, M$4, FALSE), 0)</f>
        <v>0</v>
      </c>
      <c r="N165" s="104">
        <f>SUMIF(V職域接種!$C:$C, 'Conv-vaccine'!$D165, V職域接種!F:F)</f>
        <v>0</v>
      </c>
      <c r="O165" s="104">
        <f>SUMIF(V職域接種!$C:$C, 'Conv-vaccine'!$D165, V職域接種!G:G)</f>
        <v>0</v>
      </c>
      <c r="P165" s="104">
        <f>SUMIF(V重複!$C:$C, 'Conv-vaccine'!$D165, V重複!F:F)</f>
        <v>0</v>
      </c>
      <c r="Q165" s="104">
        <f>SUMIF(V重複!$C:$C, 'Conv-vaccine'!$D165, V重複!G:G)</f>
        <v>0</v>
      </c>
    </row>
    <row r="166" spans="1:17" x14ac:dyDescent="0.55000000000000004">
      <c r="A166" s="101">
        <f t="shared" si="6"/>
        <v>44457</v>
      </c>
      <c r="B166" s="50">
        <f t="shared" si="7"/>
        <v>0</v>
      </c>
      <c r="C166" s="50">
        <f t="shared" si="8"/>
        <v>0</v>
      </c>
      <c r="D166" s="102">
        <v>44457</v>
      </c>
      <c r="E166" s="103" t="str">
        <f>IFERROR(VLOOKUP($D166, V医療従事者等!$A:$J, $E$4, FALSE), TEXT(D166, "aaa"))</f>
        <v>土</v>
      </c>
      <c r="F166" s="103">
        <f>IFERROR(VLOOKUP($D166, V医療従事者等!$A:$J, $F$4, FALSE), 0)</f>
        <v>0</v>
      </c>
      <c r="G166" s="103">
        <f>IFERROR(VLOOKUP($D166, V医療従事者等!$A:$J, $G$4, FALSE), 0)</f>
        <v>0</v>
      </c>
      <c r="H166" s="103">
        <f>IFERROR(VLOOKUP($D166, V医療従事者等!$A:$J, $H$4, FALSE), 0)</f>
        <v>0</v>
      </c>
      <c r="I166" s="103">
        <f>IFERROR(VLOOKUP($D166, V医療従事者等!$A:$J, $I$4, FALSE), 0)</f>
        <v>0</v>
      </c>
      <c r="J166" s="104">
        <f>IFERROR(VLOOKUP($D166, V一般接種!$A:$G, J$4, FALSE), 0)</f>
        <v>0</v>
      </c>
      <c r="K166" s="104">
        <f>IFERROR(VLOOKUP($D166, V一般接種!$A:$G, K$4, FALSE), 0)</f>
        <v>0</v>
      </c>
      <c r="L166" s="104">
        <f>IFERROR(VLOOKUP($D166, V一般接種!$A:$G, L$4, FALSE), 0)</f>
        <v>0</v>
      </c>
      <c r="M166" s="104">
        <f>IFERROR(VLOOKUP($D166, V一般接種!$A:$G, M$4, FALSE), 0)</f>
        <v>0</v>
      </c>
      <c r="N166" s="104">
        <f>SUMIF(V職域接種!$C:$C, 'Conv-vaccine'!$D166, V職域接種!F:F)</f>
        <v>0</v>
      </c>
      <c r="O166" s="104">
        <f>SUMIF(V職域接種!$C:$C, 'Conv-vaccine'!$D166, V職域接種!G:G)</f>
        <v>0</v>
      </c>
      <c r="P166" s="104">
        <f>SUMIF(V重複!$C:$C, 'Conv-vaccine'!$D166, V重複!F:F)</f>
        <v>0</v>
      </c>
      <c r="Q166" s="104">
        <f>SUMIF(V重複!$C:$C, 'Conv-vaccine'!$D166, V重複!G:G)</f>
        <v>0</v>
      </c>
    </row>
    <row r="167" spans="1:17" x14ac:dyDescent="0.55000000000000004">
      <c r="A167" s="101">
        <f t="shared" si="6"/>
        <v>44458</v>
      </c>
      <c r="B167" s="50">
        <f t="shared" si="7"/>
        <v>0</v>
      </c>
      <c r="C167" s="50">
        <f t="shared" si="8"/>
        <v>0</v>
      </c>
      <c r="D167" s="102">
        <v>44458</v>
      </c>
      <c r="E167" s="103" t="str">
        <f>IFERROR(VLOOKUP($D167, V医療従事者等!$A:$J, $E$4, FALSE), TEXT(D167, "aaa"))</f>
        <v>日</v>
      </c>
      <c r="F167" s="103">
        <f>IFERROR(VLOOKUP($D167, V医療従事者等!$A:$J, $F$4, FALSE), 0)</f>
        <v>0</v>
      </c>
      <c r="G167" s="103">
        <f>IFERROR(VLOOKUP($D167, V医療従事者等!$A:$J, $G$4, FALSE), 0)</f>
        <v>0</v>
      </c>
      <c r="H167" s="103">
        <f>IFERROR(VLOOKUP($D167, V医療従事者等!$A:$J, $H$4, FALSE), 0)</f>
        <v>0</v>
      </c>
      <c r="I167" s="103">
        <f>IFERROR(VLOOKUP($D167, V医療従事者等!$A:$J, $I$4, FALSE), 0)</f>
        <v>0</v>
      </c>
      <c r="J167" s="104">
        <f>IFERROR(VLOOKUP($D167, V一般接種!$A:$G, J$4, FALSE), 0)</f>
        <v>0</v>
      </c>
      <c r="K167" s="104">
        <f>IFERROR(VLOOKUP($D167, V一般接種!$A:$G, K$4, FALSE), 0)</f>
        <v>0</v>
      </c>
      <c r="L167" s="104">
        <f>IFERROR(VLOOKUP($D167, V一般接種!$A:$G, L$4, FALSE), 0)</f>
        <v>0</v>
      </c>
      <c r="M167" s="104">
        <f>IFERROR(VLOOKUP($D167, V一般接種!$A:$G, M$4, FALSE), 0)</f>
        <v>0</v>
      </c>
      <c r="N167" s="104">
        <f>SUMIF(V職域接種!$C:$C, 'Conv-vaccine'!$D167, V職域接種!F:F)</f>
        <v>0</v>
      </c>
      <c r="O167" s="104">
        <f>SUMIF(V職域接種!$C:$C, 'Conv-vaccine'!$D167, V職域接種!G:G)</f>
        <v>0</v>
      </c>
      <c r="P167" s="104">
        <f>SUMIF(V重複!$C:$C, 'Conv-vaccine'!$D167, V重複!F:F)</f>
        <v>0</v>
      </c>
      <c r="Q167" s="104">
        <f>SUMIF(V重複!$C:$C, 'Conv-vaccine'!$D167, V重複!G:G)</f>
        <v>0</v>
      </c>
    </row>
    <row r="168" spans="1:17" x14ac:dyDescent="0.55000000000000004">
      <c r="A168" s="101">
        <f t="shared" si="6"/>
        <v>44459</v>
      </c>
      <c r="B168" s="50">
        <f t="shared" si="7"/>
        <v>0</v>
      </c>
      <c r="C168" s="50">
        <f t="shared" si="8"/>
        <v>0</v>
      </c>
      <c r="D168" s="102">
        <v>44459</v>
      </c>
      <c r="E168" s="103" t="str">
        <f>IFERROR(VLOOKUP($D168, V医療従事者等!$A:$J, $E$4, FALSE), TEXT(D168, "aaa"))</f>
        <v>月</v>
      </c>
      <c r="F168" s="103">
        <f>IFERROR(VLOOKUP($D168, V医療従事者等!$A:$J, $F$4, FALSE), 0)</f>
        <v>0</v>
      </c>
      <c r="G168" s="103">
        <f>IFERROR(VLOOKUP($D168, V医療従事者等!$A:$J, $G$4, FALSE), 0)</f>
        <v>0</v>
      </c>
      <c r="H168" s="103">
        <f>IFERROR(VLOOKUP($D168, V医療従事者等!$A:$J, $H$4, FALSE), 0)</f>
        <v>0</v>
      </c>
      <c r="I168" s="103">
        <f>IFERROR(VLOOKUP($D168, V医療従事者等!$A:$J, $I$4, FALSE), 0)</f>
        <v>0</v>
      </c>
      <c r="J168" s="104">
        <f>IFERROR(VLOOKUP($D168, V一般接種!$A:$G, J$4, FALSE), 0)</f>
        <v>0</v>
      </c>
      <c r="K168" s="104">
        <f>IFERROR(VLOOKUP($D168, V一般接種!$A:$G, K$4, FALSE), 0)</f>
        <v>0</v>
      </c>
      <c r="L168" s="104">
        <f>IFERROR(VLOOKUP($D168, V一般接種!$A:$G, L$4, FALSE), 0)</f>
        <v>0</v>
      </c>
      <c r="M168" s="104">
        <f>IFERROR(VLOOKUP($D168, V一般接種!$A:$G, M$4, FALSE), 0)</f>
        <v>0</v>
      </c>
      <c r="N168" s="104">
        <f>SUMIF(V職域接種!$C:$C, 'Conv-vaccine'!$D168, V職域接種!F:F)</f>
        <v>0</v>
      </c>
      <c r="O168" s="104">
        <f>SUMIF(V職域接種!$C:$C, 'Conv-vaccine'!$D168, V職域接種!G:G)</f>
        <v>0</v>
      </c>
      <c r="P168" s="104">
        <f>SUMIF(V重複!$C:$C, 'Conv-vaccine'!$D168, V重複!F:F)</f>
        <v>0</v>
      </c>
      <c r="Q168" s="104">
        <f>SUMIF(V重複!$C:$C, 'Conv-vaccine'!$D168, V重複!G:G)</f>
        <v>0</v>
      </c>
    </row>
    <row r="169" spans="1:17" x14ac:dyDescent="0.55000000000000004">
      <c r="A169" s="101">
        <f t="shared" si="6"/>
        <v>44460</v>
      </c>
      <c r="B169" s="50">
        <f t="shared" si="7"/>
        <v>0</v>
      </c>
      <c r="C169" s="50">
        <f t="shared" si="8"/>
        <v>0</v>
      </c>
      <c r="D169" s="102">
        <v>44460</v>
      </c>
      <c r="E169" s="103" t="str">
        <f>IFERROR(VLOOKUP($D169, V医療従事者等!$A:$J, $E$4, FALSE), TEXT(D169, "aaa"))</f>
        <v>火</v>
      </c>
      <c r="F169" s="103">
        <f>IFERROR(VLOOKUP($D169, V医療従事者等!$A:$J, $F$4, FALSE), 0)</f>
        <v>0</v>
      </c>
      <c r="G169" s="103">
        <f>IFERROR(VLOOKUP($D169, V医療従事者等!$A:$J, $G$4, FALSE), 0)</f>
        <v>0</v>
      </c>
      <c r="H169" s="103">
        <f>IFERROR(VLOOKUP($D169, V医療従事者等!$A:$J, $H$4, FALSE), 0)</f>
        <v>0</v>
      </c>
      <c r="I169" s="103">
        <f>IFERROR(VLOOKUP($D169, V医療従事者等!$A:$J, $I$4, FALSE), 0)</f>
        <v>0</v>
      </c>
      <c r="J169" s="104">
        <f>IFERROR(VLOOKUP($D169, V一般接種!$A:$G, J$4, FALSE), 0)</f>
        <v>0</v>
      </c>
      <c r="K169" s="104">
        <f>IFERROR(VLOOKUP($D169, V一般接種!$A:$G, K$4, FALSE), 0)</f>
        <v>0</v>
      </c>
      <c r="L169" s="104">
        <f>IFERROR(VLOOKUP($D169, V一般接種!$A:$G, L$4, FALSE), 0)</f>
        <v>0</v>
      </c>
      <c r="M169" s="104">
        <f>IFERROR(VLOOKUP($D169, V一般接種!$A:$G, M$4, FALSE), 0)</f>
        <v>0</v>
      </c>
      <c r="N169" s="104">
        <f>SUMIF(V職域接種!$C:$C, 'Conv-vaccine'!$D169, V職域接種!F:F)</f>
        <v>0</v>
      </c>
      <c r="O169" s="104">
        <f>SUMIF(V職域接種!$C:$C, 'Conv-vaccine'!$D169, V職域接種!G:G)</f>
        <v>0</v>
      </c>
      <c r="P169" s="104">
        <f>SUMIF(V重複!$C:$C, 'Conv-vaccine'!$D169, V重複!F:F)</f>
        <v>0</v>
      </c>
      <c r="Q169" s="104">
        <f>SUMIF(V重複!$C:$C, 'Conv-vaccine'!$D169, V重複!G:G)</f>
        <v>0</v>
      </c>
    </row>
    <row r="170" spans="1:17" x14ac:dyDescent="0.55000000000000004">
      <c r="A170" s="101">
        <f t="shared" si="6"/>
        <v>44461</v>
      </c>
      <c r="B170" s="50">
        <f t="shared" si="7"/>
        <v>0</v>
      </c>
      <c r="C170" s="50">
        <f t="shared" si="8"/>
        <v>0</v>
      </c>
      <c r="D170" s="102">
        <v>44461</v>
      </c>
      <c r="E170" s="103" t="str">
        <f>IFERROR(VLOOKUP($D170, V医療従事者等!$A:$J, $E$4, FALSE), TEXT(D170, "aaa"))</f>
        <v>水</v>
      </c>
      <c r="F170" s="103">
        <f>IFERROR(VLOOKUP($D170, V医療従事者等!$A:$J, $F$4, FALSE), 0)</f>
        <v>0</v>
      </c>
      <c r="G170" s="103">
        <f>IFERROR(VLOOKUP($D170, V医療従事者等!$A:$J, $G$4, FALSE), 0)</f>
        <v>0</v>
      </c>
      <c r="H170" s="103">
        <f>IFERROR(VLOOKUP($D170, V医療従事者等!$A:$J, $H$4, FALSE), 0)</f>
        <v>0</v>
      </c>
      <c r="I170" s="103">
        <f>IFERROR(VLOOKUP($D170, V医療従事者等!$A:$J, $I$4, FALSE), 0)</f>
        <v>0</v>
      </c>
      <c r="J170" s="104">
        <f>IFERROR(VLOOKUP($D170, V一般接種!$A:$G, J$4, FALSE), 0)</f>
        <v>0</v>
      </c>
      <c r="K170" s="104">
        <f>IFERROR(VLOOKUP($D170, V一般接種!$A:$G, K$4, FALSE), 0)</f>
        <v>0</v>
      </c>
      <c r="L170" s="104">
        <f>IFERROR(VLOOKUP($D170, V一般接種!$A:$G, L$4, FALSE), 0)</f>
        <v>0</v>
      </c>
      <c r="M170" s="104">
        <f>IFERROR(VLOOKUP($D170, V一般接種!$A:$G, M$4, FALSE), 0)</f>
        <v>0</v>
      </c>
      <c r="N170" s="104">
        <f>SUMIF(V職域接種!$C:$C, 'Conv-vaccine'!$D170, V職域接種!F:F)</f>
        <v>0</v>
      </c>
      <c r="O170" s="104">
        <f>SUMIF(V職域接種!$C:$C, 'Conv-vaccine'!$D170, V職域接種!G:G)</f>
        <v>0</v>
      </c>
      <c r="P170" s="104">
        <f>SUMIF(V重複!$C:$C, 'Conv-vaccine'!$D170, V重複!F:F)</f>
        <v>0</v>
      </c>
      <c r="Q170" s="104">
        <f>SUMIF(V重複!$C:$C, 'Conv-vaccine'!$D170, V重複!G:G)</f>
        <v>0</v>
      </c>
    </row>
    <row r="171" spans="1:17" x14ac:dyDescent="0.55000000000000004">
      <c r="A171" s="101">
        <f t="shared" si="6"/>
        <v>44462</v>
      </c>
      <c r="B171" s="50">
        <f t="shared" si="7"/>
        <v>0</v>
      </c>
      <c r="C171" s="50">
        <f t="shared" si="8"/>
        <v>0</v>
      </c>
      <c r="D171" s="102">
        <v>44462</v>
      </c>
      <c r="E171" s="103" t="str">
        <f>IFERROR(VLOOKUP($D171, V医療従事者等!$A:$J, $E$4, FALSE), TEXT(D171, "aaa"))</f>
        <v>木</v>
      </c>
      <c r="F171" s="103">
        <f>IFERROR(VLOOKUP($D171, V医療従事者等!$A:$J, $F$4, FALSE), 0)</f>
        <v>0</v>
      </c>
      <c r="G171" s="103">
        <f>IFERROR(VLOOKUP($D171, V医療従事者等!$A:$J, $G$4, FALSE), 0)</f>
        <v>0</v>
      </c>
      <c r="H171" s="103">
        <f>IFERROR(VLOOKUP($D171, V医療従事者等!$A:$J, $H$4, FALSE), 0)</f>
        <v>0</v>
      </c>
      <c r="I171" s="103">
        <f>IFERROR(VLOOKUP($D171, V医療従事者等!$A:$J, $I$4, FALSE), 0)</f>
        <v>0</v>
      </c>
      <c r="J171" s="104">
        <f>IFERROR(VLOOKUP($D171, V一般接種!$A:$G, J$4, FALSE), 0)</f>
        <v>0</v>
      </c>
      <c r="K171" s="104">
        <f>IFERROR(VLOOKUP($D171, V一般接種!$A:$G, K$4, FALSE), 0)</f>
        <v>0</v>
      </c>
      <c r="L171" s="104">
        <f>IFERROR(VLOOKUP($D171, V一般接種!$A:$G, L$4, FALSE), 0)</f>
        <v>0</v>
      </c>
      <c r="M171" s="104">
        <f>IFERROR(VLOOKUP($D171, V一般接種!$A:$G, M$4, FALSE), 0)</f>
        <v>0</v>
      </c>
      <c r="N171" s="104">
        <f>SUMIF(V職域接種!$C:$C, 'Conv-vaccine'!$D171, V職域接種!F:F)</f>
        <v>0</v>
      </c>
      <c r="O171" s="104">
        <f>SUMIF(V職域接種!$C:$C, 'Conv-vaccine'!$D171, V職域接種!G:G)</f>
        <v>0</v>
      </c>
      <c r="P171" s="104">
        <f>SUMIF(V重複!$C:$C, 'Conv-vaccine'!$D171, V重複!F:F)</f>
        <v>0</v>
      </c>
      <c r="Q171" s="104">
        <f>SUMIF(V重複!$C:$C, 'Conv-vaccine'!$D171, V重複!G:G)</f>
        <v>0</v>
      </c>
    </row>
    <row r="172" spans="1:17" x14ac:dyDescent="0.55000000000000004">
      <c r="A172" s="101">
        <f t="shared" si="6"/>
        <v>44463</v>
      </c>
      <c r="B172" s="50">
        <f t="shared" si="7"/>
        <v>0</v>
      </c>
      <c r="C172" s="50">
        <f t="shared" si="8"/>
        <v>0</v>
      </c>
      <c r="D172" s="102">
        <v>44463</v>
      </c>
      <c r="E172" s="103" t="str">
        <f>IFERROR(VLOOKUP($D172, V医療従事者等!$A:$J, $E$4, FALSE), TEXT(D172, "aaa"))</f>
        <v>金</v>
      </c>
      <c r="F172" s="103">
        <f>IFERROR(VLOOKUP($D172, V医療従事者等!$A:$J, $F$4, FALSE), 0)</f>
        <v>0</v>
      </c>
      <c r="G172" s="103">
        <f>IFERROR(VLOOKUP($D172, V医療従事者等!$A:$J, $G$4, FALSE), 0)</f>
        <v>0</v>
      </c>
      <c r="H172" s="103">
        <f>IFERROR(VLOOKUP($D172, V医療従事者等!$A:$J, $H$4, FALSE), 0)</f>
        <v>0</v>
      </c>
      <c r="I172" s="103">
        <f>IFERROR(VLOOKUP($D172, V医療従事者等!$A:$J, $I$4, FALSE), 0)</f>
        <v>0</v>
      </c>
      <c r="J172" s="104">
        <f>IFERROR(VLOOKUP($D172, V一般接種!$A:$G, J$4, FALSE), 0)</f>
        <v>0</v>
      </c>
      <c r="K172" s="104">
        <f>IFERROR(VLOOKUP($D172, V一般接種!$A:$G, K$4, FALSE), 0)</f>
        <v>0</v>
      </c>
      <c r="L172" s="104">
        <f>IFERROR(VLOOKUP($D172, V一般接種!$A:$G, L$4, FALSE), 0)</f>
        <v>0</v>
      </c>
      <c r="M172" s="104">
        <f>IFERROR(VLOOKUP($D172, V一般接種!$A:$G, M$4, FALSE), 0)</f>
        <v>0</v>
      </c>
      <c r="N172" s="104">
        <f>SUMIF(V職域接種!$C:$C, 'Conv-vaccine'!$D172, V職域接種!F:F)</f>
        <v>0</v>
      </c>
      <c r="O172" s="104">
        <f>SUMIF(V職域接種!$C:$C, 'Conv-vaccine'!$D172, V職域接種!G:G)</f>
        <v>0</v>
      </c>
      <c r="P172" s="104">
        <f>SUMIF(V重複!$C:$C, 'Conv-vaccine'!$D172, V重複!F:F)</f>
        <v>0</v>
      </c>
      <c r="Q172" s="104">
        <f>SUMIF(V重複!$C:$C, 'Conv-vaccine'!$D172, V重複!G:G)</f>
        <v>0</v>
      </c>
    </row>
    <row r="173" spans="1:17" x14ac:dyDescent="0.55000000000000004">
      <c r="A173" s="101">
        <f t="shared" si="6"/>
        <v>44464</v>
      </c>
      <c r="B173" s="50">
        <f t="shared" si="7"/>
        <v>0</v>
      </c>
      <c r="C173" s="50">
        <f t="shared" si="8"/>
        <v>0</v>
      </c>
      <c r="D173" s="102">
        <v>44464</v>
      </c>
      <c r="E173" s="103" t="str">
        <f>IFERROR(VLOOKUP($D173, V医療従事者等!$A:$J, $E$4, FALSE), TEXT(D173, "aaa"))</f>
        <v>土</v>
      </c>
      <c r="F173" s="103">
        <f>IFERROR(VLOOKUP($D173, V医療従事者等!$A:$J, $F$4, FALSE), 0)</f>
        <v>0</v>
      </c>
      <c r="G173" s="103">
        <f>IFERROR(VLOOKUP($D173, V医療従事者等!$A:$J, $G$4, FALSE), 0)</f>
        <v>0</v>
      </c>
      <c r="H173" s="103">
        <f>IFERROR(VLOOKUP($D173, V医療従事者等!$A:$J, $H$4, FALSE), 0)</f>
        <v>0</v>
      </c>
      <c r="I173" s="103">
        <f>IFERROR(VLOOKUP($D173, V医療従事者等!$A:$J, $I$4, FALSE), 0)</f>
        <v>0</v>
      </c>
      <c r="J173" s="104">
        <f>IFERROR(VLOOKUP($D173, V一般接種!$A:$G, J$4, FALSE), 0)</f>
        <v>0</v>
      </c>
      <c r="K173" s="104">
        <f>IFERROR(VLOOKUP($D173, V一般接種!$A:$G, K$4, FALSE), 0)</f>
        <v>0</v>
      </c>
      <c r="L173" s="104">
        <f>IFERROR(VLOOKUP($D173, V一般接種!$A:$G, L$4, FALSE), 0)</f>
        <v>0</v>
      </c>
      <c r="M173" s="104">
        <f>IFERROR(VLOOKUP($D173, V一般接種!$A:$G, M$4, FALSE), 0)</f>
        <v>0</v>
      </c>
      <c r="N173" s="104">
        <f>SUMIF(V職域接種!$C:$C, 'Conv-vaccine'!$D173, V職域接種!F:F)</f>
        <v>0</v>
      </c>
      <c r="O173" s="104">
        <f>SUMIF(V職域接種!$C:$C, 'Conv-vaccine'!$D173, V職域接種!G:G)</f>
        <v>0</v>
      </c>
      <c r="P173" s="104">
        <f>SUMIF(V重複!$C:$C, 'Conv-vaccine'!$D173, V重複!F:F)</f>
        <v>0</v>
      </c>
      <c r="Q173" s="104">
        <f>SUMIF(V重複!$C:$C, 'Conv-vaccine'!$D173, V重複!G:G)</f>
        <v>0</v>
      </c>
    </row>
    <row r="174" spans="1:17" x14ac:dyDescent="0.55000000000000004">
      <c r="A174" s="101">
        <f t="shared" si="6"/>
        <v>44465</v>
      </c>
      <c r="B174" s="50">
        <f t="shared" si="7"/>
        <v>0</v>
      </c>
      <c r="C174" s="50">
        <f t="shared" si="8"/>
        <v>0</v>
      </c>
      <c r="D174" s="102">
        <v>44465</v>
      </c>
      <c r="E174" s="103" t="str">
        <f>IFERROR(VLOOKUP($D174, V医療従事者等!$A:$J, $E$4, FALSE), TEXT(D174, "aaa"))</f>
        <v>日</v>
      </c>
      <c r="F174" s="103">
        <f>IFERROR(VLOOKUP($D174, V医療従事者等!$A:$J, $F$4, FALSE), 0)</f>
        <v>0</v>
      </c>
      <c r="G174" s="103">
        <f>IFERROR(VLOOKUP($D174, V医療従事者等!$A:$J, $G$4, FALSE), 0)</f>
        <v>0</v>
      </c>
      <c r="H174" s="103">
        <f>IFERROR(VLOOKUP($D174, V医療従事者等!$A:$J, $H$4, FALSE), 0)</f>
        <v>0</v>
      </c>
      <c r="I174" s="103">
        <f>IFERROR(VLOOKUP($D174, V医療従事者等!$A:$J, $I$4, FALSE), 0)</f>
        <v>0</v>
      </c>
      <c r="J174" s="104">
        <f>IFERROR(VLOOKUP($D174, V一般接種!$A:$G, J$4, FALSE), 0)</f>
        <v>0</v>
      </c>
      <c r="K174" s="104">
        <f>IFERROR(VLOOKUP($D174, V一般接種!$A:$G, K$4, FALSE), 0)</f>
        <v>0</v>
      </c>
      <c r="L174" s="104">
        <f>IFERROR(VLOOKUP($D174, V一般接種!$A:$G, L$4, FALSE), 0)</f>
        <v>0</v>
      </c>
      <c r="M174" s="104">
        <f>IFERROR(VLOOKUP($D174, V一般接種!$A:$G, M$4, FALSE), 0)</f>
        <v>0</v>
      </c>
      <c r="N174" s="104">
        <f>SUMIF(V職域接種!$C:$C, 'Conv-vaccine'!$D174, V職域接種!F:F)</f>
        <v>0</v>
      </c>
      <c r="O174" s="104">
        <f>SUMIF(V職域接種!$C:$C, 'Conv-vaccine'!$D174, V職域接種!G:G)</f>
        <v>0</v>
      </c>
      <c r="P174" s="104">
        <f>SUMIF(V重複!$C:$C, 'Conv-vaccine'!$D174, V重複!F:F)</f>
        <v>0</v>
      </c>
      <c r="Q174" s="104">
        <f>SUMIF(V重複!$C:$C, 'Conv-vaccine'!$D174, V重複!G:G)</f>
        <v>0</v>
      </c>
    </row>
    <row r="175" spans="1:17" x14ac:dyDescent="0.55000000000000004">
      <c r="A175" s="101">
        <f t="shared" si="6"/>
        <v>44466</v>
      </c>
      <c r="B175" s="50">
        <f t="shared" si="7"/>
        <v>0</v>
      </c>
      <c r="C175" s="50">
        <f t="shared" si="8"/>
        <v>0</v>
      </c>
      <c r="D175" s="102">
        <v>44466</v>
      </c>
      <c r="E175" s="103" t="str">
        <f>IFERROR(VLOOKUP($D175, V医療従事者等!$A:$J, $E$4, FALSE), TEXT(D175, "aaa"))</f>
        <v>月</v>
      </c>
      <c r="F175" s="103">
        <f>IFERROR(VLOOKUP($D175, V医療従事者等!$A:$J, $F$4, FALSE), 0)</f>
        <v>0</v>
      </c>
      <c r="G175" s="103">
        <f>IFERROR(VLOOKUP($D175, V医療従事者等!$A:$J, $G$4, FALSE), 0)</f>
        <v>0</v>
      </c>
      <c r="H175" s="103">
        <f>IFERROR(VLOOKUP($D175, V医療従事者等!$A:$J, $H$4, FALSE), 0)</f>
        <v>0</v>
      </c>
      <c r="I175" s="103">
        <f>IFERROR(VLOOKUP($D175, V医療従事者等!$A:$J, $I$4, FALSE), 0)</f>
        <v>0</v>
      </c>
      <c r="J175" s="104">
        <f>IFERROR(VLOOKUP($D175, V一般接種!$A:$G, J$4, FALSE), 0)</f>
        <v>0</v>
      </c>
      <c r="K175" s="104">
        <f>IFERROR(VLOOKUP($D175, V一般接種!$A:$G, K$4, FALSE), 0)</f>
        <v>0</v>
      </c>
      <c r="L175" s="104">
        <f>IFERROR(VLOOKUP($D175, V一般接種!$A:$G, L$4, FALSE), 0)</f>
        <v>0</v>
      </c>
      <c r="M175" s="104">
        <f>IFERROR(VLOOKUP($D175, V一般接種!$A:$G, M$4, FALSE), 0)</f>
        <v>0</v>
      </c>
      <c r="N175" s="104">
        <f>SUMIF(V職域接種!$C:$C, 'Conv-vaccine'!$D175, V職域接種!F:F)</f>
        <v>0</v>
      </c>
      <c r="O175" s="104">
        <f>SUMIF(V職域接種!$C:$C, 'Conv-vaccine'!$D175, V職域接種!G:G)</f>
        <v>0</v>
      </c>
      <c r="P175" s="104">
        <f>SUMIF(V重複!$C:$C, 'Conv-vaccine'!$D175, V重複!F:F)</f>
        <v>0</v>
      </c>
      <c r="Q175" s="104">
        <f>SUMIF(V重複!$C:$C, 'Conv-vaccine'!$D175, V重複!G:G)</f>
        <v>0</v>
      </c>
    </row>
    <row r="176" spans="1:17" x14ac:dyDescent="0.55000000000000004">
      <c r="A176" s="101">
        <f t="shared" si="6"/>
        <v>44467</v>
      </c>
      <c r="B176" s="50">
        <f t="shared" si="7"/>
        <v>0</v>
      </c>
      <c r="C176" s="50">
        <f t="shared" si="8"/>
        <v>0</v>
      </c>
      <c r="D176" s="102">
        <v>44467</v>
      </c>
      <c r="E176" s="103" t="str">
        <f>IFERROR(VLOOKUP($D176, V医療従事者等!$A:$J, $E$4, FALSE), TEXT(D176, "aaa"))</f>
        <v>火</v>
      </c>
      <c r="F176" s="103">
        <f>IFERROR(VLOOKUP($D176, V医療従事者等!$A:$J, $F$4, FALSE), 0)</f>
        <v>0</v>
      </c>
      <c r="G176" s="103">
        <f>IFERROR(VLOOKUP($D176, V医療従事者等!$A:$J, $G$4, FALSE), 0)</f>
        <v>0</v>
      </c>
      <c r="H176" s="103">
        <f>IFERROR(VLOOKUP($D176, V医療従事者等!$A:$J, $H$4, FALSE), 0)</f>
        <v>0</v>
      </c>
      <c r="I176" s="103">
        <f>IFERROR(VLOOKUP($D176, V医療従事者等!$A:$J, $I$4, FALSE), 0)</f>
        <v>0</v>
      </c>
      <c r="J176" s="104">
        <f>IFERROR(VLOOKUP($D176, V一般接種!$A:$G, J$4, FALSE), 0)</f>
        <v>0</v>
      </c>
      <c r="K176" s="104">
        <f>IFERROR(VLOOKUP($D176, V一般接種!$A:$G, K$4, FALSE), 0)</f>
        <v>0</v>
      </c>
      <c r="L176" s="104">
        <f>IFERROR(VLOOKUP($D176, V一般接種!$A:$G, L$4, FALSE), 0)</f>
        <v>0</v>
      </c>
      <c r="M176" s="104">
        <f>IFERROR(VLOOKUP($D176, V一般接種!$A:$G, M$4, FALSE), 0)</f>
        <v>0</v>
      </c>
      <c r="N176" s="104">
        <f>SUMIF(V職域接種!$C:$C, 'Conv-vaccine'!$D176, V職域接種!F:F)</f>
        <v>0</v>
      </c>
      <c r="O176" s="104">
        <f>SUMIF(V職域接種!$C:$C, 'Conv-vaccine'!$D176, V職域接種!G:G)</f>
        <v>0</v>
      </c>
      <c r="P176" s="104">
        <f>SUMIF(V重複!$C:$C, 'Conv-vaccine'!$D176, V重複!F:F)</f>
        <v>0</v>
      </c>
      <c r="Q176" s="104">
        <f>SUMIF(V重複!$C:$C, 'Conv-vaccine'!$D176, V重複!G:G)</f>
        <v>0</v>
      </c>
    </row>
    <row r="177" spans="1:17" x14ac:dyDescent="0.55000000000000004">
      <c r="A177" s="101">
        <f t="shared" si="6"/>
        <v>44468</v>
      </c>
      <c r="B177" s="50">
        <f t="shared" si="7"/>
        <v>0</v>
      </c>
      <c r="C177" s="50">
        <f t="shared" si="8"/>
        <v>0</v>
      </c>
      <c r="D177" s="102">
        <v>44468</v>
      </c>
      <c r="E177" s="103" t="str">
        <f>IFERROR(VLOOKUP($D177, V医療従事者等!$A:$J, $E$4, FALSE), TEXT(D177, "aaa"))</f>
        <v>水</v>
      </c>
      <c r="F177" s="103">
        <f>IFERROR(VLOOKUP($D177, V医療従事者等!$A:$J, $F$4, FALSE), 0)</f>
        <v>0</v>
      </c>
      <c r="G177" s="103">
        <f>IFERROR(VLOOKUP($D177, V医療従事者等!$A:$J, $G$4, FALSE), 0)</f>
        <v>0</v>
      </c>
      <c r="H177" s="103">
        <f>IFERROR(VLOOKUP($D177, V医療従事者等!$A:$J, $H$4, FALSE), 0)</f>
        <v>0</v>
      </c>
      <c r="I177" s="103">
        <f>IFERROR(VLOOKUP($D177, V医療従事者等!$A:$J, $I$4, FALSE), 0)</f>
        <v>0</v>
      </c>
      <c r="J177" s="104">
        <f>IFERROR(VLOOKUP($D177, V一般接種!$A:$G, J$4, FALSE), 0)</f>
        <v>0</v>
      </c>
      <c r="K177" s="104">
        <f>IFERROR(VLOOKUP($D177, V一般接種!$A:$G, K$4, FALSE), 0)</f>
        <v>0</v>
      </c>
      <c r="L177" s="104">
        <f>IFERROR(VLOOKUP($D177, V一般接種!$A:$G, L$4, FALSE), 0)</f>
        <v>0</v>
      </c>
      <c r="M177" s="104">
        <f>IFERROR(VLOOKUP($D177, V一般接種!$A:$G, M$4, FALSE), 0)</f>
        <v>0</v>
      </c>
      <c r="N177" s="104">
        <f>SUMIF(V職域接種!$C:$C, 'Conv-vaccine'!$D177, V職域接種!F:F)</f>
        <v>0</v>
      </c>
      <c r="O177" s="104">
        <f>SUMIF(V職域接種!$C:$C, 'Conv-vaccine'!$D177, V職域接種!G:G)</f>
        <v>0</v>
      </c>
      <c r="P177" s="104">
        <f>SUMIF(V重複!$C:$C, 'Conv-vaccine'!$D177, V重複!F:F)</f>
        <v>0</v>
      </c>
      <c r="Q177" s="104">
        <f>SUMIF(V重複!$C:$C, 'Conv-vaccine'!$D177, V重複!G:G)</f>
        <v>0</v>
      </c>
    </row>
    <row r="178" spans="1:17" x14ac:dyDescent="0.55000000000000004">
      <c r="A178" s="101">
        <f t="shared" si="6"/>
        <v>44469</v>
      </c>
      <c r="B178" s="50">
        <f t="shared" si="7"/>
        <v>0</v>
      </c>
      <c r="C178" s="50">
        <f t="shared" si="8"/>
        <v>0</v>
      </c>
      <c r="D178" s="102">
        <v>44469</v>
      </c>
      <c r="E178" s="103" t="str">
        <f>IFERROR(VLOOKUP($D178, V医療従事者等!$A:$J, $E$4, FALSE), TEXT(D178, "aaa"))</f>
        <v>木</v>
      </c>
      <c r="F178" s="103">
        <f>IFERROR(VLOOKUP($D178, V医療従事者等!$A:$J, $F$4, FALSE), 0)</f>
        <v>0</v>
      </c>
      <c r="G178" s="103">
        <f>IFERROR(VLOOKUP($D178, V医療従事者等!$A:$J, $G$4, FALSE), 0)</f>
        <v>0</v>
      </c>
      <c r="H178" s="103">
        <f>IFERROR(VLOOKUP($D178, V医療従事者等!$A:$J, $H$4, FALSE), 0)</f>
        <v>0</v>
      </c>
      <c r="I178" s="103">
        <f>IFERROR(VLOOKUP($D178, V医療従事者等!$A:$J, $I$4, FALSE), 0)</f>
        <v>0</v>
      </c>
      <c r="J178" s="104">
        <f>IFERROR(VLOOKUP($D178, V一般接種!$A:$G, J$4, FALSE), 0)</f>
        <v>0</v>
      </c>
      <c r="K178" s="104">
        <f>IFERROR(VLOOKUP($D178, V一般接種!$A:$G, K$4, FALSE), 0)</f>
        <v>0</v>
      </c>
      <c r="L178" s="104">
        <f>IFERROR(VLOOKUP($D178, V一般接種!$A:$G, L$4, FALSE), 0)</f>
        <v>0</v>
      </c>
      <c r="M178" s="104">
        <f>IFERROR(VLOOKUP($D178, V一般接種!$A:$G, M$4, FALSE), 0)</f>
        <v>0</v>
      </c>
      <c r="N178" s="104">
        <f>SUMIF(V職域接種!$C:$C, 'Conv-vaccine'!$D178, V職域接種!F:F)</f>
        <v>0</v>
      </c>
      <c r="O178" s="104">
        <f>SUMIF(V職域接種!$C:$C, 'Conv-vaccine'!$D178, V職域接種!G:G)</f>
        <v>0</v>
      </c>
      <c r="P178" s="104">
        <f>SUMIF(V重複!$C:$C, 'Conv-vaccine'!$D178, V重複!F:F)</f>
        <v>0</v>
      </c>
      <c r="Q178" s="104">
        <f>SUMIF(V重複!$C:$C, 'Conv-vaccine'!$D178, V重複!G:G)</f>
        <v>0</v>
      </c>
    </row>
    <row r="179" spans="1:17" x14ac:dyDescent="0.55000000000000004">
      <c r="A179" s="101">
        <f t="shared" si="6"/>
        <v>44470</v>
      </c>
      <c r="B179" s="50">
        <f t="shared" si="7"/>
        <v>0</v>
      </c>
      <c r="C179" s="50">
        <f t="shared" si="8"/>
        <v>0</v>
      </c>
      <c r="D179" s="102">
        <v>44470</v>
      </c>
      <c r="E179" s="103" t="str">
        <f>IFERROR(VLOOKUP($D179, V医療従事者等!$A:$J, $E$4, FALSE), TEXT(D179, "aaa"))</f>
        <v>金</v>
      </c>
      <c r="F179" s="103">
        <f>IFERROR(VLOOKUP($D179, V医療従事者等!$A:$J, $F$4, FALSE), 0)</f>
        <v>0</v>
      </c>
      <c r="G179" s="103">
        <f>IFERROR(VLOOKUP($D179, V医療従事者等!$A:$J, $G$4, FALSE), 0)</f>
        <v>0</v>
      </c>
      <c r="H179" s="103">
        <f>IFERROR(VLOOKUP($D179, V医療従事者等!$A:$J, $H$4, FALSE), 0)</f>
        <v>0</v>
      </c>
      <c r="I179" s="103">
        <f>IFERROR(VLOOKUP($D179, V医療従事者等!$A:$J, $I$4, FALSE), 0)</f>
        <v>0</v>
      </c>
      <c r="J179" s="104">
        <f>IFERROR(VLOOKUP($D179, V一般接種!$A:$G, J$4, FALSE), 0)</f>
        <v>0</v>
      </c>
      <c r="K179" s="104">
        <f>IFERROR(VLOOKUP($D179, V一般接種!$A:$G, K$4, FALSE), 0)</f>
        <v>0</v>
      </c>
      <c r="L179" s="104">
        <f>IFERROR(VLOOKUP($D179, V一般接種!$A:$G, L$4, FALSE), 0)</f>
        <v>0</v>
      </c>
      <c r="M179" s="104">
        <f>IFERROR(VLOOKUP($D179, V一般接種!$A:$G, M$4, FALSE), 0)</f>
        <v>0</v>
      </c>
      <c r="N179" s="104">
        <f>SUMIF(V職域接種!$C:$C, 'Conv-vaccine'!$D179, V職域接種!F:F)</f>
        <v>0</v>
      </c>
      <c r="O179" s="104">
        <f>SUMIF(V職域接種!$C:$C, 'Conv-vaccine'!$D179, V職域接種!G:G)</f>
        <v>0</v>
      </c>
      <c r="P179" s="104">
        <f>SUMIF(V重複!$C:$C, 'Conv-vaccine'!$D179, V重複!F:F)</f>
        <v>0</v>
      </c>
      <c r="Q179" s="104">
        <f>SUMIF(V重複!$C:$C, 'Conv-vaccine'!$D179, V重複!G:G)</f>
        <v>0</v>
      </c>
    </row>
    <row r="180" spans="1:17" x14ac:dyDescent="0.55000000000000004">
      <c r="A180" s="101">
        <f t="shared" si="6"/>
        <v>44471</v>
      </c>
      <c r="B180" s="50">
        <f t="shared" si="7"/>
        <v>0</v>
      </c>
      <c r="C180" s="50">
        <f t="shared" si="8"/>
        <v>0</v>
      </c>
      <c r="D180" s="102">
        <v>44471</v>
      </c>
      <c r="E180" s="103" t="str">
        <f>IFERROR(VLOOKUP($D180, V医療従事者等!$A:$J, $E$4, FALSE), TEXT(D180, "aaa"))</f>
        <v>土</v>
      </c>
      <c r="F180" s="103">
        <f>IFERROR(VLOOKUP($D180, V医療従事者等!$A:$J, $F$4, FALSE), 0)</f>
        <v>0</v>
      </c>
      <c r="G180" s="103">
        <f>IFERROR(VLOOKUP($D180, V医療従事者等!$A:$J, $G$4, FALSE), 0)</f>
        <v>0</v>
      </c>
      <c r="H180" s="103">
        <f>IFERROR(VLOOKUP($D180, V医療従事者等!$A:$J, $H$4, FALSE), 0)</f>
        <v>0</v>
      </c>
      <c r="I180" s="103">
        <f>IFERROR(VLOOKUP($D180, V医療従事者等!$A:$J, $I$4, FALSE), 0)</f>
        <v>0</v>
      </c>
      <c r="J180" s="104">
        <f>IFERROR(VLOOKUP($D180, V一般接種!$A:$G, J$4, FALSE), 0)</f>
        <v>0</v>
      </c>
      <c r="K180" s="104">
        <f>IFERROR(VLOOKUP($D180, V一般接種!$A:$G, K$4, FALSE), 0)</f>
        <v>0</v>
      </c>
      <c r="L180" s="104">
        <f>IFERROR(VLOOKUP($D180, V一般接種!$A:$G, L$4, FALSE), 0)</f>
        <v>0</v>
      </c>
      <c r="M180" s="104">
        <f>IFERROR(VLOOKUP($D180, V一般接種!$A:$G, M$4, FALSE), 0)</f>
        <v>0</v>
      </c>
      <c r="N180" s="104">
        <f>SUMIF(V職域接種!$C:$C, 'Conv-vaccine'!$D180, V職域接種!F:F)</f>
        <v>0</v>
      </c>
      <c r="O180" s="104">
        <f>SUMIF(V職域接種!$C:$C, 'Conv-vaccine'!$D180, V職域接種!G:G)</f>
        <v>0</v>
      </c>
      <c r="P180" s="104">
        <f>SUMIF(V重複!$C:$C, 'Conv-vaccine'!$D180, V重複!F:F)</f>
        <v>0</v>
      </c>
      <c r="Q180" s="104">
        <f>SUMIF(V重複!$C:$C, 'Conv-vaccine'!$D180, V重複!G:G)</f>
        <v>0</v>
      </c>
    </row>
    <row r="181" spans="1:17" x14ac:dyDescent="0.55000000000000004">
      <c r="A181" s="101">
        <f t="shared" si="6"/>
        <v>44472</v>
      </c>
      <c r="B181" s="50">
        <f t="shared" si="7"/>
        <v>0</v>
      </c>
      <c r="C181" s="50">
        <f t="shared" si="8"/>
        <v>0</v>
      </c>
      <c r="D181" s="102">
        <v>44472</v>
      </c>
      <c r="E181" s="103" t="str">
        <f>IFERROR(VLOOKUP($D181, V医療従事者等!$A:$J, $E$4, FALSE), TEXT(D181, "aaa"))</f>
        <v>日</v>
      </c>
      <c r="F181" s="103">
        <f>IFERROR(VLOOKUP($D181, V医療従事者等!$A:$J, $F$4, FALSE), 0)</f>
        <v>0</v>
      </c>
      <c r="G181" s="103">
        <f>IFERROR(VLOOKUP($D181, V医療従事者等!$A:$J, $G$4, FALSE), 0)</f>
        <v>0</v>
      </c>
      <c r="H181" s="103">
        <f>IFERROR(VLOOKUP($D181, V医療従事者等!$A:$J, $H$4, FALSE), 0)</f>
        <v>0</v>
      </c>
      <c r="I181" s="103">
        <f>IFERROR(VLOOKUP($D181, V医療従事者等!$A:$J, $I$4, FALSE), 0)</f>
        <v>0</v>
      </c>
      <c r="J181" s="104">
        <f>IFERROR(VLOOKUP($D181, V一般接種!$A:$G, J$4, FALSE), 0)</f>
        <v>0</v>
      </c>
      <c r="K181" s="104">
        <f>IFERROR(VLOOKUP($D181, V一般接種!$A:$G, K$4, FALSE), 0)</f>
        <v>0</v>
      </c>
      <c r="L181" s="104">
        <f>IFERROR(VLOOKUP($D181, V一般接種!$A:$G, L$4, FALSE), 0)</f>
        <v>0</v>
      </c>
      <c r="M181" s="104">
        <f>IFERROR(VLOOKUP($D181, V一般接種!$A:$G, M$4, FALSE), 0)</f>
        <v>0</v>
      </c>
      <c r="N181" s="104">
        <f>SUMIF(V職域接種!$C:$C, 'Conv-vaccine'!$D181, V職域接種!F:F)</f>
        <v>0</v>
      </c>
      <c r="O181" s="104">
        <f>SUMIF(V職域接種!$C:$C, 'Conv-vaccine'!$D181, V職域接種!G:G)</f>
        <v>0</v>
      </c>
      <c r="P181" s="104">
        <f>SUMIF(V重複!$C:$C, 'Conv-vaccine'!$D181, V重複!F:F)</f>
        <v>0</v>
      </c>
      <c r="Q181" s="104">
        <f>SUMIF(V重複!$C:$C, 'Conv-vaccine'!$D181, V重複!G:G)</f>
        <v>0</v>
      </c>
    </row>
    <row r="182" spans="1:17" x14ac:dyDescent="0.55000000000000004">
      <c r="A182" s="101">
        <f t="shared" si="6"/>
        <v>44473</v>
      </c>
      <c r="B182" s="50">
        <f t="shared" si="7"/>
        <v>0</v>
      </c>
      <c r="C182" s="50">
        <f t="shared" si="8"/>
        <v>0</v>
      </c>
      <c r="D182" s="102">
        <v>44473</v>
      </c>
      <c r="E182" s="103" t="str">
        <f>IFERROR(VLOOKUP($D182, V医療従事者等!$A:$J, $E$4, FALSE), TEXT(D182, "aaa"))</f>
        <v>月</v>
      </c>
      <c r="F182" s="103">
        <f>IFERROR(VLOOKUP($D182, V医療従事者等!$A:$J, $F$4, FALSE), 0)</f>
        <v>0</v>
      </c>
      <c r="G182" s="103">
        <f>IFERROR(VLOOKUP($D182, V医療従事者等!$A:$J, $G$4, FALSE), 0)</f>
        <v>0</v>
      </c>
      <c r="H182" s="103">
        <f>IFERROR(VLOOKUP($D182, V医療従事者等!$A:$J, $H$4, FALSE), 0)</f>
        <v>0</v>
      </c>
      <c r="I182" s="103">
        <f>IFERROR(VLOOKUP($D182, V医療従事者等!$A:$J, $I$4, FALSE), 0)</f>
        <v>0</v>
      </c>
      <c r="J182" s="104">
        <f>IFERROR(VLOOKUP($D182, V一般接種!$A:$G, J$4, FALSE), 0)</f>
        <v>0</v>
      </c>
      <c r="K182" s="104">
        <f>IFERROR(VLOOKUP($D182, V一般接種!$A:$G, K$4, FALSE), 0)</f>
        <v>0</v>
      </c>
      <c r="L182" s="104">
        <f>IFERROR(VLOOKUP($D182, V一般接種!$A:$G, L$4, FALSE), 0)</f>
        <v>0</v>
      </c>
      <c r="M182" s="104">
        <f>IFERROR(VLOOKUP($D182, V一般接種!$A:$G, M$4, FALSE), 0)</f>
        <v>0</v>
      </c>
      <c r="N182" s="104">
        <f>SUMIF(V職域接種!$C:$C, 'Conv-vaccine'!$D182, V職域接種!F:F)</f>
        <v>0</v>
      </c>
      <c r="O182" s="104">
        <f>SUMIF(V職域接種!$C:$C, 'Conv-vaccine'!$D182, V職域接種!G:G)</f>
        <v>0</v>
      </c>
      <c r="P182" s="104">
        <f>SUMIF(V重複!$C:$C, 'Conv-vaccine'!$D182, V重複!F:F)</f>
        <v>0</v>
      </c>
      <c r="Q182" s="104">
        <f>SUMIF(V重複!$C:$C, 'Conv-vaccine'!$D182, V重複!G:G)</f>
        <v>0</v>
      </c>
    </row>
    <row r="183" spans="1:17" x14ac:dyDescent="0.55000000000000004">
      <c r="A183" s="101">
        <f t="shared" si="6"/>
        <v>44474</v>
      </c>
      <c r="B183" s="50">
        <f t="shared" si="7"/>
        <v>0</v>
      </c>
      <c r="C183" s="50">
        <f t="shared" si="8"/>
        <v>0</v>
      </c>
      <c r="D183" s="102">
        <v>44474</v>
      </c>
      <c r="E183" s="103" t="str">
        <f>IFERROR(VLOOKUP($D183, V医療従事者等!$A:$J, $E$4, FALSE), TEXT(D183, "aaa"))</f>
        <v>火</v>
      </c>
      <c r="F183" s="103">
        <f>IFERROR(VLOOKUP($D183, V医療従事者等!$A:$J, $F$4, FALSE), 0)</f>
        <v>0</v>
      </c>
      <c r="G183" s="103">
        <f>IFERROR(VLOOKUP($D183, V医療従事者等!$A:$J, $G$4, FALSE), 0)</f>
        <v>0</v>
      </c>
      <c r="H183" s="103">
        <f>IFERROR(VLOOKUP($D183, V医療従事者等!$A:$J, $H$4, FALSE), 0)</f>
        <v>0</v>
      </c>
      <c r="I183" s="103">
        <f>IFERROR(VLOOKUP($D183, V医療従事者等!$A:$J, $I$4, FALSE), 0)</f>
        <v>0</v>
      </c>
      <c r="J183" s="104">
        <f>IFERROR(VLOOKUP($D183, V一般接種!$A:$G, J$4, FALSE), 0)</f>
        <v>0</v>
      </c>
      <c r="K183" s="104">
        <f>IFERROR(VLOOKUP($D183, V一般接種!$A:$G, K$4, FALSE), 0)</f>
        <v>0</v>
      </c>
      <c r="L183" s="104">
        <f>IFERROR(VLOOKUP($D183, V一般接種!$A:$G, L$4, FALSE), 0)</f>
        <v>0</v>
      </c>
      <c r="M183" s="104">
        <f>IFERROR(VLOOKUP($D183, V一般接種!$A:$G, M$4, FALSE), 0)</f>
        <v>0</v>
      </c>
      <c r="N183" s="104">
        <f>SUMIF(V職域接種!$C:$C, 'Conv-vaccine'!$D183, V職域接種!F:F)</f>
        <v>0</v>
      </c>
      <c r="O183" s="104">
        <f>SUMIF(V職域接種!$C:$C, 'Conv-vaccine'!$D183, V職域接種!G:G)</f>
        <v>0</v>
      </c>
      <c r="P183" s="104">
        <f>SUMIF(V重複!$C:$C, 'Conv-vaccine'!$D183, V重複!F:F)</f>
        <v>0</v>
      </c>
      <c r="Q183" s="104">
        <f>SUMIF(V重複!$C:$C, 'Conv-vaccine'!$D183, V重複!G:G)</f>
        <v>0</v>
      </c>
    </row>
    <row r="184" spans="1:17" x14ac:dyDescent="0.55000000000000004">
      <c r="A184" s="101">
        <f t="shared" si="6"/>
        <v>44475</v>
      </c>
      <c r="B184" s="50">
        <f t="shared" si="7"/>
        <v>0</v>
      </c>
      <c r="C184" s="50">
        <f t="shared" si="8"/>
        <v>0</v>
      </c>
      <c r="D184" s="102">
        <v>44475</v>
      </c>
      <c r="E184" s="103" t="str">
        <f>IFERROR(VLOOKUP($D184, V医療従事者等!$A:$J, $E$4, FALSE), TEXT(D184, "aaa"))</f>
        <v>水</v>
      </c>
      <c r="F184" s="103">
        <f>IFERROR(VLOOKUP($D184, V医療従事者等!$A:$J, $F$4, FALSE), 0)</f>
        <v>0</v>
      </c>
      <c r="G184" s="103">
        <f>IFERROR(VLOOKUP($D184, V医療従事者等!$A:$J, $G$4, FALSE), 0)</f>
        <v>0</v>
      </c>
      <c r="H184" s="103">
        <f>IFERROR(VLOOKUP($D184, V医療従事者等!$A:$J, $H$4, FALSE), 0)</f>
        <v>0</v>
      </c>
      <c r="I184" s="103">
        <f>IFERROR(VLOOKUP($D184, V医療従事者等!$A:$J, $I$4, FALSE), 0)</f>
        <v>0</v>
      </c>
      <c r="J184" s="104">
        <f>IFERROR(VLOOKUP($D184, V一般接種!$A:$G, J$4, FALSE), 0)</f>
        <v>0</v>
      </c>
      <c r="K184" s="104">
        <f>IFERROR(VLOOKUP($D184, V一般接種!$A:$G, K$4, FALSE), 0)</f>
        <v>0</v>
      </c>
      <c r="L184" s="104">
        <f>IFERROR(VLOOKUP($D184, V一般接種!$A:$G, L$4, FALSE), 0)</f>
        <v>0</v>
      </c>
      <c r="M184" s="104">
        <f>IFERROR(VLOOKUP($D184, V一般接種!$A:$G, M$4, FALSE), 0)</f>
        <v>0</v>
      </c>
      <c r="N184" s="104">
        <f>SUMIF(V職域接種!$C:$C, 'Conv-vaccine'!$D184, V職域接種!F:F)</f>
        <v>0</v>
      </c>
      <c r="O184" s="104">
        <f>SUMIF(V職域接種!$C:$C, 'Conv-vaccine'!$D184, V職域接種!G:G)</f>
        <v>0</v>
      </c>
      <c r="P184" s="104">
        <f>SUMIF(V重複!$C:$C, 'Conv-vaccine'!$D184, V重複!F:F)</f>
        <v>0</v>
      </c>
      <c r="Q184" s="104">
        <f>SUMIF(V重複!$C:$C, 'Conv-vaccine'!$D184, V重複!G:G)</f>
        <v>0</v>
      </c>
    </row>
    <row r="185" spans="1:17" x14ac:dyDescent="0.55000000000000004">
      <c r="A185" s="101">
        <f t="shared" si="6"/>
        <v>44476</v>
      </c>
      <c r="B185" s="50">
        <f t="shared" si="7"/>
        <v>0</v>
      </c>
      <c r="C185" s="50">
        <f t="shared" si="8"/>
        <v>0</v>
      </c>
      <c r="D185" s="102">
        <v>44476</v>
      </c>
      <c r="E185" s="103" t="str">
        <f>IFERROR(VLOOKUP($D185, V医療従事者等!$A:$J, $E$4, FALSE), TEXT(D185, "aaa"))</f>
        <v>木</v>
      </c>
      <c r="F185" s="103">
        <f>IFERROR(VLOOKUP($D185, V医療従事者等!$A:$J, $F$4, FALSE), 0)</f>
        <v>0</v>
      </c>
      <c r="G185" s="103">
        <f>IFERROR(VLOOKUP($D185, V医療従事者等!$A:$J, $G$4, FALSE), 0)</f>
        <v>0</v>
      </c>
      <c r="H185" s="103">
        <f>IFERROR(VLOOKUP($D185, V医療従事者等!$A:$J, $H$4, FALSE), 0)</f>
        <v>0</v>
      </c>
      <c r="I185" s="103">
        <f>IFERROR(VLOOKUP($D185, V医療従事者等!$A:$J, $I$4, FALSE), 0)</f>
        <v>0</v>
      </c>
      <c r="J185" s="104">
        <f>IFERROR(VLOOKUP($D185, V一般接種!$A:$G, J$4, FALSE), 0)</f>
        <v>0</v>
      </c>
      <c r="K185" s="104">
        <f>IFERROR(VLOOKUP($D185, V一般接種!$A:$G, K$4, FALSE), 0)</f>
        <v>0</v>
      </c>
      <c r="L185" s="104">
        <f>IFERROR(VLOOKUP($D185, V一般接種!$A:$G, L$4, FALSE), 0)</f>
        <v>0</v>
      </c>
      <c r="M185" s="104">
        <f>IFERROR(VLOOKUP($D185, V一般接種!$A:$G, M$4, FALSE), 0)</f>
        <v>0</v>
      </c>
      <c r="N185" s="104">
        <f>SUMIF(V職域接種!$C:$C, 'Conv-vaccine'!$D185, V職域接種!F:F)</f>
        <v>0</v>
      </c>
      <c r="O185" s="104">
        <f>SUMIF(V職域接種!$C:$C, 'Conv-vaccine'!$D185, V職域接種!G:G)</f>
        <v>0</v>
      </c>
      <c r="P185" s="104">
        <f>SUMIF(V重複!$C:$C, 'Conv-vaccine'!$D185, V重複!F:F)</f>
        <v>0</v>
      </c>
      <c r="Q185" s="104">
        <f>SUMIF(V重複!$C:$C, 'Conv-vaccine'!$D185, V重複!G:G)</f>
        <v>0</v>
      </c>
    </row>
    <row r="186" spans="1:17" x14ac:dyDescent="0.55000000000000004">
      <c r="A186" s="101">
        <f t="shared" si="6"/>
        <v>44477</v>
      </c>
      <c r="B186" s="50">
        <f t="shared" si="7"/>
        <v>0</v>
      </c>
      <c r="C186" s="50">
        <f t="shared" si="8"/>
        <v>0</v>
      </c>
      <c r="D186" s="102">
        <v>44477</v>
      </c>
      <c r="E186" s="103" t="str">
        <f>IFERROR(VLOOKUP($D186, V医療従事者等!$A:$J, $E$4, FALSE), TEXT(D186, "aaa"))</f>
        <v>金</v>
      </c>
      <c r="F186" s="103">
        <f>IFERROR(VLOOKUP($D186, V医療従事者等!$A:$J, $F$4, FALSE), 0)</f>
        <v>0</v>
      </c>
      <c r="G186" s="103">
        <f>IFERROR(VLOOKUP($D186, V医療従事者等!$A:$J, $G$4, FALSE), 0)</f>
        <v>0</v>
      </c>
      <c r="H186" s="103">
        <f>IFERROR(VLOOKUP($D186, V医療従事者等!$A:$J, $H$4, FALSE), 0)</f>
        <v>0</v>
      </c>
      <c r="I186" s="103">
        <f>IFERROR(VLOOKUP($D186, V医療従事者等!$A:$J, $I$4, FALSE), 0)</f>
        <v>0</v>
      </c>
      <c r="J186" s="104">
        <f>IFERROR(VLOOKUP($D186, V一般接種!$A:$G, J$4, FALSE), 0)</f>
        <v>0</v>
      </c>
      <c r="K186" s="104">
        <f>IFERROR(VLOOKUP($D186, V一般接種!$A:$G, K$4, FALSE), 0)</f>
        <v>0</v>
      </c>
      <c r="L186" s="104">
        <f>IFERROR(VLOOKUP($D186, V一般接種!$A:$G, L$4, FALSE), 0)</f>
        <v>0</v>
      </c>
      <c r="M186" s="104">
        <f>IFERROR(VLOOKUP($D186, V一般接種!$A:$G, M$4, FALSE), 0)</f>
        <v>0</v>
      </c>
      <c r="N186" s="104">
        <f>SUMIF(V職域接種!$C:$C, 'Conv-vaccine'!$D186, V職域接種!F:F)</f>
        <v>0</v>
      </c>
      <c r="O186" s="104">
        <f>SUMIF(V職域接種!$C:$C, 'Conv-vaccine'!$D186, V職域接種!G:G)</f>
        <v>0</v>
      </c>
      <c r="P186" s="104">
        <f>SUMIF(V重複!$C:$C, 'Conv-vaccine'!$D186, V重複!F:F)</f>
        <v>0</v>
      </c>
      <c r="Q186" s="104">
        <f>SUMIF(V重複!$C:$C, 'Conv-vaccine'!$D186, V重複!G:G)</f>
        <v>0</v>
      </c>
    </row>
    <row r="187" spans="1:17" x14ac:dyDescent="0.55000000000000004">
      <c r="A187" s="101">
        <f t="shared" si="6"/>
        <v>44478</v>
      </c>
      <c r="B187" s="50">
        <f t="shared" si="7"/>
        <v>0</v>
      </c>
      <c r="C187" s="50">
        <f t="shared" si="8"/>
        <v>0</v>
      </c>
      <c r="D187" s="102">
        <v>44478</v>
      </c>
      <c r="E187" s="103" t="str">
        <f>IFERROR(VLOOKUP($D187, V医療従事者等!$A:$J, $E$4, FALSE), TEXT(D187, "aaa"))</f>
        <v>土</v>
      </c>
      <c r="F187" s="103">
        <f>IFERROR(VLOOKUP($D187, V医療従事者等!$A:$J, $F$4, FALSE), 0)</f>
        <v>0</v>
      </c>
      <c r="G187" s="103">
        <f>IFERROR(VLOOKUP($D187, V医療従事者等!$A:$J, $G$4, FALSE), 0)</f>
        <v>0</v>
      </c>
      <c r="H187" s="103">
        <f>IFERROR(VLOOKUP($D187, V医療従事者等!$A:$J, $H$4, FALSE), 0)</f>
        <v>0</v>
      </c>
      <c r="I187" s="103">
        <f>IFERROR(VLOOKUP($D187, V医療従事者等!$A:$J, $I$4, FALSE), 0)</f>
        <v>0</v>
      </c>
      <c r="J187" s="104">
        <f>IFERROR(VLOOKUP($D187, V一般接種!$A:$G, J$4, FALSE), 0)</f>
        <v>0</v>
      </c>
      <c r="K187" s="104">
        <f>IFERROR(VLOOKUP($D187, V一般接種!$A:$G, K$4, FALSE), 0)</f>
        <v>0</v>
      </c>
      <c r="L187" s="104">
        <f>IFERROR(VLOOKUP($D187, V一般接種!$A:$G, L$4, FALSE), 0)</f>
        <v>0</v>
      </c>
      <c r="M187" s="104">
        <f>IFERROR(VLOOKUP($D187, V一般接種!$A:$G, M$4, FALSE), 0)</f>
        <v>0</v>
      </c>
      <c r="N187" s="104">
        <f>SUMIF(V職域接種!$C:$C, 'Conv-vaccine'!$D187, V職域接種!F:F)</f>
        <v>0</v>
      </c>
      <c r="O187" s="104">
        <f>SUMIF(V職域接種!$C:$C, 'Conv-vaccine'!$D187, V職域接種!G:G)</f>
        <v>0</v>
      </c>
      <c r="P187" s="104">
        <f>SUMIF(V重複!$C:$C, 'Conv-vaccine'!$D187, V重複!F:F)</f>
        <v>0</v>
      </c>
      <c r="Q187" s="104">
        <f>SUMIF(V重複!$C:$C, 'Conv-vaccine'!$D187, V重複!G:G)</f>
        <v>0</v>
      </c>
    </row>
    <row r="188" spans="1:17" x14ac:dyDescent="0.55000000000000004">
      <c r="A188" s="101">
        <f t="shared" si="6"/>
        <v>44479</v>
      </c>
      <c r="B188" s="50">
        <f t="shared" si="7"/>
        <v>0</v>
      </c>
      <c r="C188" s="50">
        <f t="shared" si="8"/>
        <v>0</v>
      </c>
      <c r="D188" s="102">
        <v>44479</v>
      </c>
      <c r="E188" s="103" t="str">
        <f>IFERROR(VLOOKUP($D188, V医療従事者等!$A:$J, $E$4, FALSE), TEXT(D188, "aaa"))</f>
        <v>日</v>
      </c>
      <c r="F188" s="103">
        <f>IFERROR(VLOOKUP($D188, V医療従事者等!$A:$J, $F$4, FALSE), 0)</f>
        <v>0</v>
      </c>
      <c r="G188" s="103">
        <f>IFERROR(VLOOKUP($D188, V医療従事者等!$A:$J, $G$4, FALSE), 0)</f>
        <v>0</v>
      </c>
      <c r="H188" s="103">
        <f>IFERROR(VLOOKUP($D188, V医療従事者等!$A:$J, $H$4, FALSE), 0)</f>
        <v>0</v>
      </c>
      <c r="I188" s="103">
        <f>IFERROR(VLOOKUP($D188, V医療従事者等!$A:$J, $I$4, FALSE), 0)</f>
        <v>0</v>
      </c>
      <c r="J188" s="104">
        <f>IFERROR(VLOOKUP($D188, V一般接種!$A:$G, J$4, FALSE), 0)</f>
        <v>0</v>
      </c>
      <c r="K188" s="104">
        <f>IFERROR(VLOOKUP($D188, V一般接種!$A:$G, K$4, FALSE), 0)</f>
        <v>0</v>
      </c>
      <c r="L188" s="104">
        <f>IFERROR(VLOOKUP($D188, V一般接種!$A:$G, L$4, FALSE), 0)</f>
        <v>0</v>
      </c>
      <c r="M188" s="104">
        <f>IFERROR(VLOOKUP($D188, V一般接種!$A:$G, M$4, FALSE), 0)</f>
        <v>0</v>
      </c>
      <c r="N188" s="104">
        <f>SUMIF(V職域接種!$C:$C, 'Conv-vaccine'!$D188, V職域接種!F:F)</f>
        <v>0</v>
      </c>
      <c r="O188" s="104">
        <f>SUMIF(V職域接種!$C:$C, 'Conv-vaccine'!$D188, V職域接種!G:G)</f>
        <v>0</v>
      </c>
      <c r="P188" s="104">
        <f>SUMIF(V重複!$C:$C, 'Conv-vaccine'!$D188, V重複!F:F)</f>
        <v>0</v>
      </c>
      <c r="Q188" s="104">
        <f>SUMIF(V重複!$C:$C, 'Conv-vaccine'!$D188, V重複!G:G)</f>
        <v>0</v>
      </c>
    </row>
    <row r="189" spans="1:17" x14ac:dyDescent="0.55000000000000004">
      <c r="A189" s="101">
        <f t="shared" si="6"/>
        <v>44480</v>
      </c>
      <c r="B189" s="50">
        <f t="shared" si="7"/>
        <v>0</v>
      </c>
      <c r="C189" s="50">
        <f t="shared" si="8"/>
        <v>0</v>
      </c>
      <c r="D189" s="102">
        <v>44480</v>
      </c>
      <c r="E189" s="103" t="str">
        <f>IFERROR(VLOOKUP($D189, V医療従事者等!$A:$J, $E$4, FALSE), TEXT(D189, "aaa"))</f>
        <v>月</v>
      </c>
      <c r="F189" s="103">
        <f>IFERROR(VLOOKUP($D189, V医療従事者等!$A:$J, $F$4, FALSE), 0)</f>
        <v>0</v>
      </c>
      <c r="G189" s="103">
        <f>IFERROR(VLOOKUP($D189, V医療従事者等!$A:$J, $G$4, FALSE), 0)</f>
        <v>0</v>
      </c>
      <c r="H189" s="103">
        <f>IFERROR(VLOOKUP($D189, V医療従事者等!$A:$J, $H$4, FALSE), 0)</f>
        <v>0</v>
      </c>
      <c r="I189" s="103">
        <f>IFERROR(VLOOKUP($D189, V医療従事者等!$A:$J, $I$4, FALSE), 0)</f>
        <v>0</v>
      </c>
      <c r="J189" s="104">
        <f>IFERROR(VLOOKUP($D189, V一般接種!$A:$G, J$4, FALSE), 0)</f>
        <v>0</v>
      </c>
      <c r="K189" s="104">
        <f>IFERROR(VLOOKUP($D189, V一般接種!$A:$G, K$4, FALSE), 0)</f>
        <v>0</v>
      </c>
      <c r="L189" s="104">
        <f>IFERROR(VLOOKUP($D189, V一般接種!$A:$G, L$4, FALSE), 0)</f>
        <v>0</v>
      </c>
      <c r="M189" s="104">
        <f>IFERROR(VLOOKUP($D189, V一般接種!$A:$G, M$4, FALSE), 0)</f>
        <v>0</v>
      </c>
      <c r="N189" s="104">
        <f>SUMIF(V職域接種!$C:$C, 'Conv-vaccine'!$D189, V職域接種!F:F)</f>
        <v>0</v>
      </c>
      <c r="O189" s="104">
        <f>SUMIF(V職域接種!$C:$C, 'Conv-vaccine'!$D189, V職域接種!G:G)</f>
        <v>0</v>
      </c>
      <c r="P189" s="104">
        <f>SUMIF(V重複!$C:$C, 'Conv-vaccine'!$D189, V重複!F:F)</f>
        <v>0</v>
      </c>
      <c r="Q189" s="104">
        <f>SUMIF(V重複!$C:$C, 'Conv-vaccine'!$D189, V重複!G:G)</f>
        <v>0</v>
      </c>
    </row>
    <row r="190" spans="1:17" x14ac:dyDescent="0.55000000000000004">
      <c r="A190" s="101">
        <f t="shared" si="6"/>
        <v>44481</v>
      </c>
      <c r="B190" s="50">
        <f t="shared" si="7"/>
        <v>0</v>
      </c>
      <c r="C190" s="50">
        <f t="shared" si="8"/>
        <v>0</v>
      </c>
      <c r="D190" s="102">
        <v>44481</v>
      </c>
      <c r="E190" s="103" t="str">
        <f>IFERROR(VLOOKUP($D190, V医療従事者等!$A:$J, $E$4, FALSE), TEXT(D190, "aaa"))</f>
        <v>火</v>
      </c>
      <c r="F190" s="103">
        <f>IFERROR(VLOOKUP($D190, V医療従事者等!$A:$J, $F$4, FALSE), 0)</f>
        <v>0</v>
      </c>
      <c r="G190" s="103">
        <f>IFERROR(VLOOKUP($D190, V医療従事者等!$A:$J, $G$4, FALSE), 0)</f>
        <v>0</v>
      </c>
      <c r="H190" s="103">
        <f>IFERROR(VLOOKUP($D190, V医療従事者等!$A:$J, $H$4, FALSE), 0)</f>
        <v>0</v>
      </c>
      <c r="I190" s="103">
        <f>IFERROR(VLOOKUP($D190, V医療従事者等!$A:$J, $I$4, FALSE), 0)</f>
        <v>0</v>
      </c>
      <c r="J190" s="104">
        <f>IFERROR(VLOOKUP($D190, V一般接種!$A:$G, J$4, FALSE), 0)</f>
        <v>0</v>
      </c>
      <c r="K190" s="104">
        <f>IFERROR(VLOOKUP($D190, V一般接種!$A:$G, K$4, FALSE), 0)</f>
        <v>0</v>
      </c>
      <c r="L190" s="104">
        <f>IFERROR(VLOOKUP($D190, V一般接種!$A:$G, L$4, FALSE), 0)</f>
        <v>0</v>
      </c>
      <c r="M190" s="104">
        <f>IFERROR(VLOOKUP($D190, V一般接種!$A:$G, M$4, FALSE), 0)</f>
        <v>0</v>
      </c>
      <c r="N190" s="104">
        <f>SUMIF(V職域接種!$C:$C, 'Conv-vaccine'!$D190, V職域接種!F:F)</f>
        <v>0</v>
      </c>
      <c r="O190" s="104">
        <f>SUMIF(V職域接種!$C:$C, 'Conv-vaccine'!$D190, V職域接種!G:G)</f>
        <v>0</v>
      </c>
      <c r="P190" s="104">
        <f>SUMIF(V重複!$C:$C, 'Conv-vaccine'!$D190, V重複!F:F)</f>
        <v>0</v>
      </c>
      <c r="Q190" s="104">
        <f>SUMIF(V重複!$C:$C, 'Conv-vaccine'!$D190, V重複!G:G)</f>
        <v>0</v>
      </c>
    </row>
    <row r="191" spans="1:17" x14ac:dyDescent="0.55000000000000004">
      <c r="A191" s="101">
        <f t="shared" si="6"/>
        <v>44482</v>
      </c>
      <c r="B191" s="50">
        <f t="shared" si="7"/>
        <v>0</v>
      </c>
      <c r="C191" s="50">
        <f t="shared" si="8"/>
        <v>0</v>
      </c>
      <c r="D191" s="102">
        <v>44482</v>
      </c>
      <c r="E191" s="103" t="str">
        <f>IFERROR(VLOOKUP($D191, V医療従事者等!$A:$J, $E$4, FALSE), TEXT(D191, "aaa"))</f>
        <v>水</v>
      </c>
      <c r="F191" s="103">
        <f>IFERROR(VLOOKUP($D191, V医療従事者等!$A:$J, $F$4, FALSE), 0)</f>
        <v>0</v>
      </c>
      <c r="G191" s="103">
        <f>IFERROR(VLOOKUP($D191, V医療従事者等!$A:$J, $G$4, FALSE), 0)</f>
        <v>0</v>
      </c>
      <c r="H191" s="103">
        <f>IFERROR(VLOOKUP($D191, V医療従事者等!$A:$J, $H$4, FALSE), 0)</f>
        <v>0</v>
      </c>
      <c r="I191" s="103">
        <f>IFERROR(VLOOKUP($D191, V医療従事者等!$A:$J, $I$4, FALSE), 0)</f>
        <v>0</v>
      </c>
      <c r="J191" s="104">
        <f>IFERROR(VLOOKUP($D191, V一般接種!$A:$G, J$4, FALSE), 0)</f>
        <v>0</v>
      </c>
      <c r="K191" s="104">
        <f>IFERROR(VLOOKUP($D191, V一般接種!$A:$G, K$4, FALSE), 0)</f>
        <v>0</v>
      </c>
      <c r="L191" s="104">
        <f>IFERROR(VLOOKUP($D191, V一般接種!$A:$G, L$4, FALSE), 0)</f>
        <v>0</v>
      </c>
      <c r="M191" s="104">
        <f>IFERROR(VLOOKUP($D191, V一般接種!$A:$G, M$4, FALSE), 0)</f>
        <v>0</v>
      </c>
      <c r="N191" s="104">
        <f>SUMIF(V職域接種!$C:$C, 'Conv-vaccine'!$D191, V職域接種!F:F)</f>
        <v>0</v>
      </c>
      <c r="O191" s="104">
        <f>SUMIF(V職域接種!$C:$C, 'Conv-vaccine'!$D191, V職域接種!G:G)</f>
        <v>0</v>
      </c>
      <c r="P191" s="104">
        <f>SUMIF(V重複!$C:$C, 'Conv-vaccine'!$D191, V重複!F:F)</f>
        <v>0</v>
      </c>
      <c r="Q191" s="104">
        <f>SUMIF(V重複!$C:$C, 'Conv-vaccine'!$D191, V重複!G:G)</f>
        <v>0</v>
      </c>
    </row>
    <row r="192" spans="1:17" x14ac:dyDescent="0.55000000000000004">
      <c r="A192" s="101">
        <f t="shared" si="6"/>
        <v>44483</v>
      </c>
      <c r="B192" s="50">
        <f t="shared" si="7"/>
        <v>0</v>
      </c>
      <c r="C192" s="50">
        <f t="shared" si="8"/>
        <v>0</v>
      </c>
      <c r="D192" s="102">
        <v>44483</v>
      </c>
      <c r="E192" s="103" t="str">
        <f>IFERROR(VLOOKUP($D192, V医療従事者等!$A:$J, $E$4, FALSE), TEXT(D192, "aaa"))</f>
        <v>木</v>
      </c>
      <c r="F192" s="103">
        <f>IFERROR(VLOOKUP($D192, V医療従事者等!$A:$J, $F$4, FALSE), 0)</f>
        <v>0</v>
      </c>
      <c r="G192" s="103">
        <f>IFERROR(VLOOKUP($D192, V医療従事者等!$A:$J, $G$4, FALSE), 0)</f>
        <v>0</v>
      </c>
      <c r="H192" s="103">
        <f>IFERROR(VLOOKUP($D192, V医療従事者等!$A:$J, $H$4, FALSE), 0)</f>
        <v>0</v>
      </c>
      <c r="I192" s="103">
        <f>IFERROR(VLOOKUP($D192, V医療従事者等!$A:$J, $I$4, FALSE), 0)</f>
        <v>0</v>
      </c>
      <c r="J192" s="104">
        <f>IFERROR(VLOOKUP($D192, V一般接種!$A:$G, J$4, FALSE), 0)</f>
        <v>0</v>
      </c>
      <c r="K192" s="104">
        <f>IFERROR(VLOOKUP($D192, V一般接種!$A:$G, K$4, FALSE), 0)</f>
        <v>0</v>
      </c>
      <c r="L192" s="104">
        <f>IFERROR(VLOOKUP($D192, V一般接種!$A:$G, L$4, FALSE), 0)</f>
        <v>0</v>
      </c>
      <c r="M192" s="104">
        <f>IFERROR(VLOOKUP($D192, V一般接種!$A:$G, M$4, FALSE), 0)</f>
        <v>0</v>
      </c>
      <c r="N192" s="104">
        <f>SUMIF(V職域接種!$C:$C, 'Conv-vaccine'!$D192, V職域接種!F:F)</f>
        <v>0</v>
      </c>
      <c r="O192" s="104">
        <f>SUMIF(V職域接種!$C:$C, 'Conv-vaccine'!$D192, V職域接種!G:G)</f>
        <v>0</v>
      </c>
      <c r="P192" s="104">
        <f>SUMIF(V重複!$C:$C, 'Conv-vaccine'!$D192, V重複!F:F)</f>
        <v>0</v>
      </c>
      <c r="Q192" s="104">
        <f>SUMIF(V重複!$C:$C, 'Conv-vaccine'!$D192, V重複!G:G)</f>
        <v>0</v>
      </c>
    </row>
    <row r="193" spans="1:17" x14ac:dyDescent="0.55000000000000004">
      <c r="A193" s="101">
        <f t="shared" si="6"/>
        <v>44484</v>
      </c>
      <c r="B193" s="50">
        <f t="shared" si="7"/>
        <v>0</v>
      </c>
      <c r="C193" s="50">
        <f t="shared" si="8"/>
        <v>0</v>
      </c>
      <c r="D193" s="102">
        <v>44484</v>
      </c>
      <c r="E193" s="103" t="str">
        <f>IFERROR(VLOOKUP($D193, V医療従事者等!$A:$J, $E$4, FALSE), TEXT(D193, "aaa"))</f>
        <v>金</v>
      </c>
      <c r="F193" s="103">
        <f>IFERROR(VLOOKUP($D193, V医療従事者等!$A:$J, $F$4, FALSE), 0)</f>
        <v>0</v>
      </c>
      <c r="G193" s="103">
        <f>IFERROR(VLOOKUP($D193, V医療従事者等!$A:$J, $G$4, FALSE), 0)</f>
        <v>0</v>
      </c>
      <c r="H193" s="103">
        <f>IFERROR(VLOOKUP($D193, V医療従事者等!$A:$J, $H$4, FALSE), 0)</f>
        <v>0</v>
      </c>
      <c r="I193" s="103">
        <f>IFERROR(VLOOKUP($D193, V医療従事者等!$A:$J, $I$4, FALSE), 0)</f>
        <v>0</v>
      </c>
      <c r="J193" s="104">
        <f>IFERROR(VLOOKUP($D193, V一般接種!$A:$G, J$4, FALSE), 0)</f>
        <v>0</v>
      </c>
      <c r="K193" s="104">
        <f>IFERROR(VLOOKUP($D193, V一般接種!$A:$G, K$4, FALSE), 0)</f>
        <v>0</v>
      </c>
      <c r="L193" s="104">
        <f>IFERROR(VLOOKUP($D193, V一般接種!$A:$G, L$4, FALSE), 0)</f>
        <v>0</v>
      </c>
      <c r="M193" s="104">
        <f>IFERROR(VLOOKUP($D193, V一般接種!$A:$G, M$4, FALSE), 0)</f>
        <v>0</v>
      </c>
      <c r="N193" s="104">
        <f>SUMIF(V職域接種!$C:$C, 'Conv-vaccine'!$D193, V職域接種!F:F)</f>
        <v>0</v>
      </c>
      <c r="O193" s="104">
        <f>SUMIF(V職域接種!$C:$C, 'Conv-vaccine'!$D193, V職域接種!G:G)</f>
        <v>0</v>
      </c>
      <c r="P193" s="104">
        <f>SUMIF(V重複!$C:$C, 'Conv-vaccine'!$D193, V重複!F:F)</f>
        <v>0</v>
      </c>
      <c r="Q193" s="104">
        <f>SUMIF(V重複!$C:$C, 'Conv-vaccine'!$D193, V重複!G:G)</f>
        <v>0</v>
      </c>
    </row>
    <row r="194" spans="1:17" x14ac:dyDescent="0.55000000000000004">
      <c r="A194" s="101">
        <f t="shared" si="6"/>
        <v>44485</v>
      </c>
      <c r="B194" s="50">
        <f t="shared" si="7"/>
        <v>0</v>
      </c>
      <c r="C194" s="50">
        <f t="shared" si="8"/>
        <v>0</v>
      </c>
      <c r="D194" s="102">
        <v>44485</v>
      </c>
      <c r="E194" s="103" t="str">
        <f>IFERROR(VLOOKUP($D194, V医療従事者等!$A:$J, $E$4, FALSE), TEXT(D194, "aaa"))</f>
        <v>土</v>
      </c>
      <c r="F194" s="103">
        <f>IFERROR(VLOOKUP($D194, V医療従事者等!$A:$J, $F$4, FALSE), 0)</f>
        <v>0</v>
      </c>
      <c r="G194" s="103">
        <f>IFERROR(VLOOKUP($D194, V医療従事者等!$A:$J, $G$4, FALSE), 0)</f>
        <v>0</v>
      </c>
      <c r="H194" s="103">
        <f>IFERROR(VLOOKUP($D194, V医療従事者等!$A:$J, $H$4, FALSE), 0)</f>
        <v>0</v>
      </c>
      <c r="I194" s="103">
        <f>IFERROR(VLOOKUP($D194, V医療従事者等!$A:$J, $I$4, FALSE), 0)</f>
        <v>0</v>
      </c>
      <c r="J194" s="104">
        <f>IFERROR(VLOOKUP($D194, V一般接種!$A:$G, J$4, FALSE), 0)</f>
        <v>0</v>
      </c>
      <c r="K194" s="104">
        <f>IFERROR(VLOOKUP($D194, V一般接種!$A:$G, K$4, FALSE), 0)</f>
        <v>0</v>
      </c>
      <c r="L194" s="104">
        <f>IFERROR(VLOOKUP($D194, V一般接種!$A:$G, L$4, FALSE), 0)</f>
        <v>0</v>
      </c>
      <c r="M194" s="104">
        <f>IFERROR(VLOOKUP($D194, V一般接種!$A:$G, M$4, FALSE), 0)</f>
        <v>0</v>
      </c>
      <c r="N194" s="104">
        <f>SUMIF(V職域接種!$C:$C, 'Conv-vaccine'!$D194, V職域接種!F:F)</f>
        <v>0</v>
      </c>
      <c r="O194" s="104">
        <f>SUMIF(V職域接種!$C:$C, 'Conv-vaccine'!$D194, V職域接種!G:G)</f>
        <v>0</v>
      </c>
      <c r="P194" s="104">
        <f>SUMIF(V重複!$C:$C, 'Conv-vaccine'!$D194, V重複!F:F)</f>
        <v>0</v>
      </c>
      <c r="Q194" s="104">
        <f>SUMIF(V重複!$C:$C, 'Conv-vaccine'!$D194, V重複!G:G)</f>
        <v>0</v>
      </c>
    </row>
    <row r="195" spans="1:17" x14ac:dyDescent="0.55000000000000004">
      <c r="A195" s="101">
        <f t="shared" si="6"/>
        <v>44486</v>
      </c>
      <c r="B195" s="50">
        <f t="shared" si="7"/>
        <v>0</v>
      </c>
      <c r="C195" s="50">
        <f t="shared" si="8"/>
        <v>0</v>
      </c>
      <c r="D195" s="102">
        <v>44486</v>
      </c>
      <c r="E195" s="103" t="str">
        <f>IFERROR(VLOOKUP($D195, V医療従事者等!$A:$J, $E$4, FALSE), TEXT(D195, "aaa"))</f>
        <v>日</v>
      </c>
      <c r="F195" s="103">
        <f>IFERROR(VLOOKUP($D195, V医療従事者等!$A:$J, $F$4, FALSE), 0)</f>
        <v>0</v>
      </c>
      <c r="G195" s="103">
        <f>IFERROR(VLOOKUP($D195, V医療従事者等!$A:$J, $G$4, FALSE), 0)</f>
        <v>0</v>
      </c>
      <c r="H195" s="103">
        <f>IFERROR(VLOOKUP($D195, V医療従事者等!$A:$J, $H$4, FALSE), 0)</f>
        <v>0</v>
      </c>
      <c r="I195" s="103">
        <f>IFERROR(VLOOKUP($D195, V医療従事者等!$A:$J, $I$4, FALSE), 0)</f>
        <v>0</v>
      </c>
      <c r="J195" s="104">
        <f>IFERROR(VLOOKUP($D195, V一般接種!$A:$G, J$4, FALSE), 0)</f>
        <v>0</v>
      </c>
      <c r="K195" s="104">
        <f>IFERROR(VLOOKUP($D195, V一般接種!$A:$G, K$4, FALSE), 0)</f>
        <v>0</v>
      </c>
      <c r="L195" s="104">
        <f>IFERROR(VLOOKUP($D195, V一般接種!$A:$G, L$4, FALSE), 0)</f>
        <v>0</v>
      </c>
      <c r="M195" s="104">
        <f>IFERROR(VLOOKUP($D195, V一般接種!$A:$G, M$4, FALSE), 0)</f>
        <v>0</v>
      </c>
      <c r="N195" s="104">
        <f>SUMIF(V職域接種!$C:$C, 'Conv-vaccine'!$D195, V職域接種!F:F)</f>
        <v>0</v>
      </c>
      <c r="O195" s="104">
        <f>SUMIF(V職域接種!$C:$C, 'Conv-vaccine'!$D195, V職域接種!G:G)</f>
        <v>0</v>
      </c>
      <c r="P195" s="104">
        <f>SUMIF(V重複!$C:$C, 'Conv-vaccine'!$D195, V重複!F:F)</f>
        <v>0</v>
      </c>
      <c r="Q195" s="104">
        <f>SUMIF(V重複!$C:$C, 'Conv-vaccine'!$D195, V重複!G:G)</f>
        <v>0</v>
      </c>
    </row>
    <row r="196" spans="1:17" x14ac:dyDescent="0.55000000000000004">
      <c r="A196" s="101">
        <f t="shared" si="6"/>
        <v>44487</v>
      </c>
      <c r="B196" s="50">
        <f t="shared" si="7"/>
        <v>0</v>
      </c>
      <c r="C196" s="50">
        <f t="shared" si="8"/>
        <v>0</v>
      </c>
      <c r="D196" s="102">
        <v>44487</v>
      </c>
      <c r="E196" s="103" t="str">
        <f>IFERROR(VLOOKUP($D196, V医療従事者等!$A:$J, $E$4, FALSE), TEXT(D196, "aaa"))</f>
        <v>月</v>
      </c>
      <c r="F196" s="103">
        <f>IFERROR(VLOOKUP($D196, V医療従事者等!$A:$J, $F$4, FALSE), 0)</f>
        <v>0</v>
      </c>
      <c r="G196" s="103">
        <f>IFERROR(VLOOKUP($D196, V医療従事者等!$A:$J, $G$4, FALSE), 0)</f>
        <v>0</v>
      </c>
      <c r="H196" s="103">
        <f>IFERROR(VLOOKUP($D196, V医療従事者等!$A:$J, $H$4, FALSE), 0)</f>
        <v>0</v>
      </c>
      <c r="I196" s="103">
        <f>IFERROR(VLOOKUP($D196, V医療従事者等!$A:$J, $I$4, FALSE), 0)</f>
        <v>0</v>
      </c>
      <c r="J196" s="104">
        <f>IFERROR(VLOOKUP($D196, V一般接種!$A:$G, J$4, FALSE), 0)</f>
        <v>0</v>
      </c>
      <c r="K196" s="104">
        <f>IFERROR(VLOOKUP($D196, V一般接種!$A:$G, K$4, FALSE), 0)</f>
        <v>0</v>
      </c>
      <c r="L196" s="104">
        <f>IFERROR(VLOOKUP($D196, V一般接種!$A:$G, L$4, FALSE), 0)</f>
        <v>0</v>
      </c>
      <c r="M196" s="104">
        <f>IFERROR(VLOOKUP($D196, V一般接種!$A:$G, M$4, FALSE), 0)</f>
        <v>0</v>
      </c>
      <c r="N196" s="104">
        <f>SUMIF(V職域接種!$C:$C, 'Conv-vaccine'!$D196, V職域接種!F:F)</f>
        <v>0</v>
      </c>
      <c r="O196" s="104">
        <f>SUMIF(V職域接種!$C:$C, 'Conv-vaccine'!$D196, V職域接種!G:G)</f>
        <v>0</v>
      </c>
      <c r="P196" s="104">
        <f>SUMIF(V重複!$C:$C, 'Conv-vaccine'!$D196, V重複!F:F)</f>
        <v>0</v>
      </c>
      <c r="Q196" s="104">
        <f>SUMIF(V重複!$C:$C, 'Conv-vaccine'!$D196, V重複!G:G)</f>
        <v>0</v>
      </c>
    </row>
    <row r="197" spans="1:17" x14ac:dyDescent="0.55000000000000004">
      <c r="A197" s="101">
        <f t="shared" si="6"/>
        <v>44488</v>
      </c>
      <c r="B197" s="50">
        <f t="shared" si="7"/>
        <v>0</v>
      </c>
      <c r="C197" s="50">
        <f t="shared" si="8"/>
        <v>0</v>
      </c>
      <c r="D197" s="102">
        <v>44488</v>
      </c>
      <c r="E197" s="103" t="str">
        <f>IFERROR(VLOOKUP($D197, V医療従事者等!$A:$J, $E$4, FALSE), TEXT(D197, "aaa"))</f>
        <v>火</v>
      </c>
      <c r="F197" s="103">
        <f>IFERROR(VLOOKUP($D197, V医療従事者等!$A:$J, $F$4, FALSE), 0)</f>
        <v>0</v>
      </c>
      <c r="G197" s="103">
        <f>IFERROR(VLOOKUP($D197, V医療従事者等!$A:$J, $G$4, FALSE), 0)</f>
        <v>0</v>
      </c>
      <c r="H197" s="103">
        <f>IFERROR(VLOOKUP($D197, V医療従事者等!$A:$J, $H$4, FALSE), 0)</f>
        <v>0</v>
      </c>
      <c r="I197" s="103">
        <f>IFERROR(VLOOKUP($D197, V医療従事者等!$A:$J, $I$4, FALSE), 0)</f>
        <v>0</v>
      </c>
      <c r="J197" s="104">
        <f>IFERROR(VLOOKUP($D197, V一般接種!$A:$G, J$4, FALSE), 0)</f>
        <v>0</v>
      </c>
      <c r="K197" s="104">
        <f>IFERROR(VLOOKUP($D197, V一般接種!$A:$G, K$4, FALSE), 0)</f>
        <v>0</v>
      </c>
      <c r="L197" s="104">
        <f>IFERROR(VLOOKUP($D197, V一般接種!$A:$G, L$4, FALSE), 0)</f>
        <v>0</v>
      </c>
      <c r="M197" s="104">
        <f>IFERROR(VLOOKUP($D197, V一般接種!$A:$G, M$4, FALSE), 0)</f>
        <v>0</v>
      </c>
      <c r="N197" s="104">
        <f>SUMIF(V職域接種!$C:$C, 'Conv-vaccine'!$D197, V職域接種!F:F)</f>
        <v>0</v>
      </c>
      <c r="O197" s="104">
        <f>SUMIF(V職域接種!$C:$C, 'Conv-vaccine'!$D197, V職域接種!G:G)</f>
        <v>0</v>
      </c>
      <c r="P197" s="104">
        <f>SUMIF(V重複!$C:$C, 'Conv-vaccine'!$D197, V重複!F:F)</f>
        <v>0</v>
      </c>
      <c r="Q197" s="104">
        <f>SUMIF(V重複!$C:$C, 'Conv-vaccine'!$D197, V重複!G:G)</f>
        <v>0</v>
      </c>
    </row>
    <row r="198" spans="1:17" x14ac:dyDescent="0.55000000000000004">
      <c r="A198" s="101">
        <f t="shared" si="6"/>
        <v>44489</v>
      </c>
      <c r="B198" s="50">
        <f t="shared" si="7"/>
        <v>0</v>
      </c>
      <c r="C198" s="50">
        <f t="shared" si="8"/>
        <v>0</v>
      </c>
      <c r="D198" s="102">
        <v>44489</v>
      </c>
      <c r="E198" s="103" t="str">
        <f>IFERROR(VLOOKUP($D198, V医療従事者等!$A:$J, $E$4, FALSE), TEXT(D198, "aaa"))</f>
        <v>水</v>
      </c>
      <c r="F198" s="103">
        <f>IFERROR(VLOOKUP($D198, V医療従事者等!$A:$J, $F$4, FALSE), 0)</f>
        <v>0</v>
      </c>
      <c r="G198" s="103">
        <f>IFERROR(VLOOKUP($D198, V医療従事者等!$A:$J, $G$4, FALSE), 0)</f>
        <v>0</v>
      </c>
      <c r="H198" s="103">
        <f>IFERROR(VLOOKUP($D198, V医療従事者等!$A:$J, $H$4, FALSE), 0)</f>
        <v>0</v>
      </c>
      <c r="I198" s="103">
        <f>IFERROR(VLOOKUP($D198, V医療従事者等!$A:$J, $I$4, FALSE), 0)</f>
        <v>0</v>
      </c>
      <c r="J198" s="104">
        <f>IFERROR(VLOOKUP($D198, V一般接種!$A:$G, J$4, FALSE), 0)</f>
        <v>0</v>
      </c>
      <c r="K198" s="104">
        <f>IFERROR(VLOOKUP($D198, V一般接種!$A:$G, K$4, FALSE), 0)</f>
        <v>0</v>
      </c>
      <c r="L198" s="104">
        <f>IFERROR(VLOOKUP($D198, V一般接種!$A:$G, L$4, FALSE), 0)</f>
        <v>0</v>
      </c>
      <c r="M198" s="104">
        <f>IFERROR(VLOOKUP($D198, V一般接種!$A:$G, M$4, FALSE), 0)</f>
        <v>0</v>
      </c>
      <c r="N198" s="104">
        <f>SUMIF(V職域接種!$C:$C, 'Conv-vaccine'!$D198, V職域接種!F:F)</f>
        <v>0</v>
      </c>
      <c r="O198" s="104">
        <f>SUMIF(V職域接種!$C:$C, 'Conv-vaccine'!$D198, V職域接種!G:G)</f>
        <v>0</v>
      </c>
      <c r="P198" s="104">
        <f>SUMIF(V重複!$C:$C, 'Conv-vaccine'!$D198, V重複!F:F)</f>
        <v>0</v>
      </c>
      <c r="Q198" s="104">
        <f>SUMIF(V重複!$C:$C, 'Conv-vaccine'!$D198, V重複!G:G)</f>
        <v>0</v>
      </c>
    </row>
    <row r="199" spans="1:17" x14ac:dyDescent="0.55000000000000004">
      <c r="A199" s="101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102">
        <v>44490</v>
      </c>
      <c r="E199" s="103" t="str">
        <f>IFERROR(VLOOKUP($D199, V医療従事者等!$A:$J, $E$4, FALSE), TEXT(D199, "aaa"))</f>
        <v>木</v>
      </c>
      <c r="F199" s="103">
        <f>IFERROR(VLOOKUP($D199, V医療従事者等!$A:$J, $F$4, FALSE), 0)</f>
        <v>0</v>
      </c>
      <c r="G199" s="103">
        <f>IFERROR(VLOOKUP($D199, V医療従事者等!$A:$J, $G$4, FALSE), 0)</f>
        <v>0</v>
      </c>
      <c r="H199" s="103">
        <f>IFERROR(VLOOKUP($D199, V医療従事者等!$A:$J, $H$4, FALSE), 0)</f>
        <v>0</v>
      </c>
      <c r="I199" s="103">
        <f>IFERROR(VLOOKUP($D199, V医療従事者等!$A:$J, $I$4, FALSE), 0)</f>
        <v>0</v>
      </c>
      <c r="J199" s="104">
        <f>IFERROR(VLOOKUP($D199, V一般接種!$A:$G, J$4, FALSE), 0)</f>
        <v>0</v>
      </c>
      <c r="K199" s="104">
        <f>IFERROR(VLOOKUP($D199, V一般接種!$A:$G, K$4, FALSE), 0)</f>
        <v>0</v>
      </c>
      <c r="L199" s="104">
        <f>IFERROR(VLOOKUP($D199, V一般接種!$A:$G, L$4, FALSE), 0)</f>
        <v>0</v>
      </c>
      <c r="M199" s="104">
        <f>IFERROR(VLOOKUP($D199, V一般接種!$A:$G, M$4, FALSE), 0)</f>
        <v>0</v>
      </c>
      <c r="N199" s="104">
        <f>SUMIF(V職域接種!$C:$C, 'Conv-vaccine'!$D199, V職域接種!F:F)</f>
        <v>0</v>
      </c>
      <c r="O199" s="104">
        <f>SUMIF(V職域接種!$C:$C, 'Conv-vaccine'!$D199, V職域接種!G:G)</f>
        <v>0</v>
      </c>
      <c r="P199" s="104">
        <f>SUMIF(V重複!$C:$C, 'Conv-vaccine'!$D199, V重複!F:F)</f>
        <v>0</v>
      </c>
      <c r="Q199" s="104">
        <f>SUMIF(V重複!$C:$C, 'Conv-vaccine'!$D199, V重複!G:G)</f>
        <v>0</v>
      </c>
    </row>
    <row r="200" spans="1:17" x14ac:dyDescent="0.55000000000000004">
      <c r="A200" s="101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102">
        <v>44491</v>
      </c>
      <c r="E200" s="103" t="str">
        <f>IFERROR(VLOOKUP($D200, V医療従事者等!$A:$J, $E$4, FALSE), TEXT(D200, "aaa"))</f>
        <v>金</v>
      </c>
      <c r="F200" s="103">
        <f>IFERROR(VLOOKUP($D200, V医療従事者等!$A:$J, $F$4, FALSE), 0)</f>
        <v>0</v>
      </c>
      <c r="G200" s="103">
        <f>IFERROR(VLOOKUP($D200, V医療従事者等!$A:$J, $G$4, FALSE), 0)</f>
        <v>0</v>
      </c>
      <c r="H200" s="103">
        <f>IFERROR(VLOOKUP($D200, V医療従事者等!$A:$J, $H$4, FALSE), 0)</f>
        <v>0</v>
      </c>
      <c r="I200" s="103">
        <f>IFERROR(VLOOKUP($D200, V医療従事者等!$A:$J, $I$4, FALSE), 0)</f>
        <v>0</v>
      </c>
      <c r="J200" s="104">
        <f>IFERROR(VLOOKUP($D200, V一般接種!$A:$G, J$4, FALSE), 0)</f>
        <v>0</v>
      </c>
      <c r="K200" s="104">
        <f>IFERROR(VLOOKUP($D200, V一般接種!$A:$G, K$4, FALSE), 0)</f>
        <v>0</v>
      </c>
      <c r="L200" s="104">
        <f>IFERROR(VLOOKUP($D200, V一般接種!$A:$G, L$4, FALSE), 0)</f>
        <v>0</v>
      </c>
      <c r="M200" s="104">
        <f>IFERROR(VLOOKUP($D200, V一般接種!$A:$G, M$4, FALSE), 0)</f>
        <v>0</v>
      </c>
      <c r="N200" s="104">
        <f>SUMIF(V職域接種!$C:$C, 'Conv-vaccine'!$D200, V職域接種!F:F)</f>
        <v>0</v>
      </c>
      <c r="O200" s="104">
        <f>SUMIF(V職域接種!$C:$C, 'Conv-vaccine'!$D200, V職域接種!G:G)</f>
        <v>0</v>
      </c>
      <c r="P200" s="104">
        <f>SUMIF(V重複!$C:$C, 'Conv-vaccine'!$D200, V重複!F:F)</f>
        <v>0</v>
      </c>
      <c r="Q200" s="104">
        <f>SUMIF(V重複!$C:$C, 'Conv-vaccine'!$D200, V重複!G:G)</f>
        <v>0</v>
      </c>
    </row>
    <row r="201" spans="1:17" x14ac:dyDescent="0.55000000000000004">
      <c r="A201" s="101">
        <f t="shared" si="9"/>
        <v>44492</v>
      </c>
      <c r="B201" s="50">
        <f t="shared" si="10"/>
        <v>0</v>
      </c>
      <c r="C201" s="50">
        <f t="shared" si="11"/>
        <v>0</v>
      </c>
      <c r="D201" s="102">
        <v>44492</v>
      </c>
      <c r="E201" s="103" t="str">
        <f>IFERROR(VLOOKUP($D201, V医療従事者等!$A:$J, $E$4, FALSE), TEXT(D201, "aaa"))</f>
        <v>土</v>
      </c>
      <c r="F201" s="103">
        <f>IFERROR(VLOOKUP($D201, V医療従事者等!$A:$J, $F$4, FALSE), 0)</f>
        <v>0</v>
      </c>
      <c r="G201" s="103">
        <f>IFERROR(VLOOKUP($D201, V医療従事者等!$A:$J, $G$4, FALSE), 0)</f>
        <v>0</v>
      </c>
      <c r="H201" s="103">
        <f>IFERROR(VLOOKUP($D201, V医療従事者等!$A:$J, $H$4, FALSE), 0)</f>
        <v>0</v>
      </c>
      <c r="I201" s="103">
        <f>IFERROR(VLOOKUP($D201, V医療従事者等!$A:$J, $I$4, FALSE), 0)</f>
        <v>0</v>
      </c>
      <c r="J201" s="104">
        <f>IFERROR(VLOOKUP($D201, V一般接種!$A:$G, J$4, FALSE), 0)</f>
        <v>0</v>
      </c>
      <c r="K201" s="104">
        <f>IFERROR(VLOOKUP($D201, V一般接種!$A:$G, K$4, FALSE), 0)</f>
        <v>0</v>
      </c>
      <c r="L201" s="104">
        <f>IFERROR(VLOOKUP($D201, V一般接種!$A:$G, L$4, FALSE), 0)</f>
        <v>0</v>
      </c>
      <c r="M201" s="104">
        <f>IFERROR(VLOOKUP($D201, V一般接種!$A:$G, M$4, FALSE), 0)</f>
        <v>0</v>
      </c>
      <c r="N201" s="104">
        <f>SUMIF(V職域接種!$C:$C, 'Conv-vaccine'!$D201, V職域接種!F:F)</f>
        <v>0</v>
      </c>
      <c r="O201" s="104">
        <f>SUMIF(V職域接種!$C:$C, 'Conv-vaccine'!$D201, V職域接種!G:G)</f>
        <v>0</v>
      </c>
      <c r="P201" s="104">
        <f>SUMIF(V重複!$C:$C, 'Conv-vaccine'!$D201, V重複!F:F)</f>
        <v>0</v>
      </c>
      <c r="Q201" s="104">
        <f>SUMIF(V重複!$C:$C, 'Conv-vaccine'!$D201, V重複!G:G)</f>
        <v>0</v>
      </c>
    </row>
    <row r="202" spans="1:17" x14ac:dyDescent="0.55000000000000004">
      <c r="A202" s="101">
        <f t="shared" si="9"/>
        <v>44493</v>
      </c>
      <c r="B202" s="50">
        <f t="shared" si="10"/>
        <v>0</v>
      </c>
      <c r="C202" s="50">
        <f t="shared" si="11"/>
        <v>0</v>
      </c>
      <c r="D202" s="102">
        <v>44493</v>
      </c>
      <c r="E202" s="103" t="str">
        <f>IFERROR(VLOOKUP($D202, V医療従事者等!$A:$J, $E$4, FALSE), TEXT(D202, "aaa"))</f>
        <v>日</v>
      </c>
      <c r="F202" s="103">
        <f>IFERROR(VLOOKUP($D202, V医療従事者等!$A:$J, $F$4, FALSE), 0)</f>
        <v>0</v>
      </c>
      <c r="G202" s="103">
        <f>IFERROR(VLOOKUP($D202, V医療従事者等!$A:$J, $G$4, FALSE), 0)</f>
        <v>0</v>
      </c>
      <c r="H202" s="103">
        <f>IFERROR(VLOOKUP($D202, V医療従事者等!$A:$J, $H$4, FALSE), 0)</f>
        <v>0</v>
      </c>
      <c r="I202" s="103">
        <f>IFERROR(VLOOKUP($D202, V医療従事者等!$A:$J, $I$4, FALSE), 0)</f>
        <v>0</v>
      </c>
      <c r="J202" s="104">
        <f>IFERROR(VLOOKUP($D202, V一般接種!$A:$G, J$4, FALSE), 0)</f>
        <v>0</v>
      </c>
      <c r="K202" s="104">
        <f>IFERROR(VLOOKUP($D202, V一般接種!$A:$G, K$4, FALSE), 0)</f>
        <v>0</v>
      </c>
      <c r="L202" s="104">
        <f>IFERROR(VLOOKUP($D202, V一般接種!$A:$G, L$4, FALSE), 0)</f>
        <v>0</v>
      </c>
      <c r="M202" s="104">
        <f>IFERROR(VLOOKUP($D202, V一般接種!$A:$G, M$4, FALSE), 0)</f>
        <v>0</v>
      </c>
      <c r="N202" s="104">
        <f>SUMIF(V職域接種!$C:$C, 'Conv-vaccine'!$D202, V職域接種!F:F)</f>
        <v>0</v>
      </c>
      <c r="O202" s="104">
        <f>SUMIF(V職域接種!$C:$C, 'Conv-vaccine'!$D202, V職域接種!G:G)</f>
        <v>0</v>
      </c>
      <c r="P202" s="104">
        <f>SUMIF(V重複!$C:$C, 'Conv-vaccine'!$D202, V重複!F:F)</f>
        <v>0</v>
      </c>
      <c r="Q202" s="104">
        <f>SUMIF(V重複!$C:$C, 'Conv-vaccine'!$D202, V重複!G:G)</f>
        <v>0</v>
      </c>
    </row>
    <row r="203" spans="1:17" x14ac:dyDescent="0.55000000000000004">
      <c r="A203" s="101">
        <f t="shared" si="9"/>
        <v>44494</v>
      </c>
      <c r="B203" s="50">
        <f t="shared" si="10"/>
        <v>0</v>
      </c>
      <c r="C203" s="50">
        <f t="shared" si="11"/>
        <v>0</v>
      </c>
      <c r="D203" s="102">
        <v>44494</v>
      </c>
      <c r="E203" s="103" t="str">
        <f>IFERROR(VLOOKUP($D203, V医療従事者等!$A:$J, $E$4, FALSE), TEXT(D203, "aaa"))</f>
        <v>月</v>
      </c>
      <c r="F203" s="103">
        <f>IFERROR(VLOOKUP($D203, V医療従事者等!$A:$J, $F$4, FALSE), 0)</f>
        <v>0</v>
      </c>
      <c r="G203" s="103">
        <f>IFERROR(VLOOKUP($D203, V医療従事者等!$A:$J, $G$4, FALSE), 0)</f>
        <v>0</v>
      </c>
      <c r="H203" s="103">
        <f>IFERROR(VLOOKUP($D203, V医療従事者等!$A:$J, $H$4, FALSE), 0)</f>
        <v>0</v>
      </c>
      <c r="I203" s="103">
        <f>IFERROR(VLOOKUP($D203, V医療従事者等!$A:$J, $I$4, FALSE), 0)</f>
        <v>0</v>
      </c>
      <c r="J203" s="104">
        <f>IFERROR(VLOOKUP($D203, V一般接種!$A:$G, J$4, FALSE), 0)</f>
        <v>0</v>
      </c>
      <c r="K203" s="104">
        <f>IFERROR(VLOOKUP($D203, V一般接種!$A:$G, K$4, FALSE), 0)</f>
        <v>0</v>
      </c>
      <c r="L203" s="104">
        <f>IFERROR(VLOOKUP($D203, V一般接種!$A:$G, L$4, FALSE), 0)</f>
        <v>0</v>
      </c>
      <c r="M203" s="104">
        <f>IFERROR(VLOOKUP($D203, V一般接種!$A:$G, M$4, FALSE), 0)</f>
        <v>0</v>
      </c>
      <c r="N203" s="104">
        <f>SUMIF(V職域接種!$C:$C, 'Conv-vaccine'!$D203, V職域接種!F:F)</f>
        <v>0</v>
      </c>
      <c r="O203" s="104">
        <f>SUMIF(V職域接種!$C:$C, 'Conv-vaccine'!$D203, V職域接種!G:G)</f>
        <v>0</v>
      </c>
      <c r="P203" s="104">
        <f>SUMIF(V重複!$C:$C, 'Conv-vaccine'!$D203, V重複!F:F)</f>
        <v>0</v>
      </c>
      <c r="Q203" s="104">
        <f>SUMIF(V重複!$C:$C, 'Conv-vaccine'!$D203, V重複!G:G)</f>
        <v>0</v>
      </c>
    </row>
    <row r="204" spans="1:17" x14ac:dyDescent="0.55000000000000004">
      <c r="A204" s="101">
        <f t="shared" si="9"/>
        <v>44495</v>
      </c>
      <c r="B204" s="50">
        <f t="shared" si="10"/>
        <v>0</v>
      </c>
      <c r="C204" s="50">
        <f t="shared" si="11"/>
        <v>0</v>
      </c>
      <c r="D204" s="102">
        <v>44495</v>
      </c>
      <c r="E204" s="103" t="str">
        <f>IFERROR(VLOOKUP($D204, V医療従事者等!$A:$J, $E$4, FALSE), TEXT(D204, "aaa"))</f>
        <v>火</v>
      </c>
      <c r="F204" s="103">
        <f>IFERROR(VLOOKUP($D204, V医療従事者等!$A:$J, $F$4, FALSE), 0)</f>
        <v>0</v>
      </c>
      <c r="G204" s="103">
        <f>IFERROR(VLOOKUP($D204, V医療従事者等!$A:$J, $G$4, FALSE), 0)</f>
        <v>0</v>
      </c>
      <c r="H204" s="103">
        <f>IFERROR(VLOOKUP($D204, V医療従事者等!$A:$J, $H$4, FALSE), 0)</f>
        <v>0</v>
      </c>
      <c r="I204" s="103">
        <f>IFERROR(VLOOKUP($D204, V医療従事者等!$A:$J, $I$4, FALSE), 0)</f>
        <v>0</v>
      </c>
      <c r="J204" s="104">
        <f>IFERROR(VLOOKUP($D204, V一般接種!$A:$G, J$4, FALSE), 0)</f>
        <v>0</v>
      </c>
      <c r="K204" s="104">
        <f>IFERROR(VLOOKUP($D204, V一般接種!$A:$G, K$4, FALSE), 0)</f>
        <v>0</v>
      </c>
      <c r="L204" s="104">
        <f>IFERROR(VLOOKUP($D204, V一般接種!$A:$G, L$4, FALSE), 0)</f>
        <v>0</v>
      </c>
      <c r="M204" s="104">
        <f>IFERROR(VLOOKUP($D204, V一般接種!$A:$G, M$4, FALSE), 0)</f>
        <v>0</v>
      </c>
      <c r="N204" s="104">
        <f>SUMIF(V職域接種!$C:$C, 'Conv-vaccine'!$D204, V職域接種!F:F)</f>
        <v>0</v>
      </c>
      <c r="O204" s="104">
        <f>SUMIF(V職域接種!$C:$C, 'Conv-vaccine'!$D204, V職域接種!G:G)</f>
        <v>0</v>
      </c>
      <c r="P204" s="104">
        <f>SUMIF(V重複!$C:$C, 'Conv-vaccine'!$D204, V重複!F:F)</f>
        <v>0</v>
      </c>
      <c r="Q204" s="104">
        <f>SUMIF(V重複!$C:$C, 'Conv-vaccine'!$D204, V重複!G:G)</f>
        <v>0</v>
      </c>
    </row>
    <row r="205" spans="1:17" x14ac:dyDescent="0.55000000000000004">
      <c r="A205" s="101">
        <f t="shared" si="9"/>
        <v>44496</v>
      </c>
      <c r="B205" s="50">
        <f t="shared" si="10"/>
        <v>0</v>
      </c>
      <c r="C205" s="50">
        <f t="shared" si="11"/>
        <v>0</v>
      </c>
      <c r="D205" s="102">
        <v>44496</v>
      </c>
      <c r="E205" s="103" t="str">
        <f>IFERROR(VLOOKUP($D205, V医療従事者等!$A:$J, $E$4, FALSE), TEXT(D205, "aaa"))</f>
        <v>水</v>
      </c>
      <c r="F205" s="103">
        <f>IFERROR(VLOOKUP($D205, V医療従事者等!$A:$J, $F$4, FALSE), 0)</f>
        <v>0</v>
      </c>
      <c r="G205" s="103">
        <f>IFERROR(VLOOKUP($D205, V医療従事者等!$A:$J, $G$4, FALSE), 0)</f>
        <v>0</v>
      </c>
      <c r="H205" s="103">
        <f>IFERROR(VLOOKUP($D205, V医療従事者等!$A:$J, $H$4, FALSE), 0)</f>
        <v>0</v>
      </c>
      <c r="I205" s="103">
        <f>IFERROR(VLOOKUP($D205, V医療従事者等!$A:$J, $I$4, FALSE), 0)</f>
        <v>0</v>
      </c>
      <c r="J205" s="104">
        <f>IFERROR(VLOOKUP($D205, V一般接種!$A:$G, J$4, FALSE), 0)</f>
        <v>0</v>
      </c>
      <c r="K205" s="104">
        <f>IFERROR(VLOOKUP($D205, V一般接種!$A:$G, K$4, FALSE), 0)</f>
        <v>0</v>
      </c>
      <c r="L205" s="104">
        <f>IFERROR(VLOOKUP($D205, V一般接種!$A:$G, L$4, FALSE), 0)</f>
        <v>0</v>
      </c>
      <c r="M205" s="104">
        <f>IFERROR(VLOOKUP($D205, V一般接種!$A:$G, M$4, FALSE), 0)</f>
        <v>0</v>
      </c>
      <c r="N205" s="104">
        <f>SUMIF(V職域接種!$C:$C, 'Conv-vaccine'!$D205, V職域接種!F:F)</f>
        <v>0</v>
      </c>
      <c r="O205" s="104">
        <f>SUMIF(V職域接種!$C:$C, 'Conv-vaccine'!$D205, V職域接種!G:G)</f>
        <v>0</v>
      </c>
      <c r="P205" s="104">
        <f>SUMIF(V重複!$C:$C, 'Conv-vaccine'!$D205, V重複!F:F)</f>
        <v>0</v>
      </c>
      <c r="Q205" s="104">
        <f>SUMIF(V重複!$C:$C, 'Conv-vaccine'!$D205, V重複!G:G)</f>
        <v>0</v>
      </c>
    </row>
    <row r="206" spans="1:17" x14ac:dyDescent="0.55000000000000004">
      <c r="A206" s="101">
        <f t="shared" si="9"/>
        <v>44497</v>
      </c>
      <c r="B206" s="50">
        <f t="shared" si="10"/>
        <v>0</v>
      </c>
      <c r="C206" s="50">
        <f t="shared" si="11"/>
        <v>0</v>
      </c>
      <c r="D206" s="102">
        <v>44497</v>
      </c>
      <c r="E206" s="103" t="str">
        <f>IFERROR(VLOOKUP($D206, V医療従事者等!$A:$J, $E$4, FALSE), TEXT(D206, "aaa"))</f>
        <v>木</v>
      </c>
      <c r="F206" s="103">
        <f>IFERROR(VLOOKUP($D206, V医療従事者等!$A:$J, $F$4, FALSE), 0)</f>
        <v>0</v>
      </c>
      <c r="G206" s="103">
        <f>IFERROR(VLOOKUP($D206, V医療従事者等!$A:$J, $G$4, FALSE), 0)</f>
        <v>0</v>
      </c>
      <c r="H206" s="103">
        <f>IFERROR(VLOOKUP($D206, V医療従事者等!$A:$J, $H$4, FALSE), 0)</f>
        <v>0</v>
      </c>
      <c r="I206" s="103">
        <f>IFERROR(VLOOKUP($D206, V医療従事者等!$A:$J, $I$4, FALSE), 0)</f>
        <v>0</v>
      </c>
      <c r="J206" s="104">
        <f>IFERROR(VLOOKUP($D206, V一般接種!$A:$G, J$4, FALSE), 0)</f>
        <v>0</v>
      </c>
      <c r="K206" s="104">
        <f>IFERROR(VLOOKUP($D206, V一般接種!$A:$G, K$4, FALSE), 0)</f>
        <v>0</v>
      </c>
      <c r="L206" s="104">
        <f>IFERROR(VLOOKUP($D206, V一般接種!$A:$G, L$4, FALSE), 0)</f>
        <v>0</v>
      </c>
      <c r="M206" s="104">
        <f>IFERROR(VLOOKUP($D206, V一般接種!$A:$G, M$4, FALSE), 0)</f>
        <v>0</v>
      </c>
      <c r="N206" s="104">
        <f>SUMIF(V職域接種!$C:$C, 'Conv-vaccine'!$D206, V職域接種!F:F)</f>
        <v>0</v>
      </c>
      <c r="O206" s="104">
        <f>SUMIF(V職域接種!$C:$C, 'Conv-vaccine'!$D206, V職域接種!G:G)</f>
        <v>0</v>
      </c>
      <c r="P206" s="104">
        <f>SUMIF(V重複!$C:$C, 'Conv-vaccine'!$D206, V重複!F:F)</f>
        <v>0</v>
      </c>
      <c r="Q206" s="104">
        <f>SUMIF(V重複!$C:$C, 'Conv-vaccine'!$D206, V重複!G:G)</f>
        <v>0</v>
      </c>
    </row>
    <row r="207" spans="1:17" x14ac:dyDescent="0.55000000000000004">
      <c r="A207" s="101">
        <f t="shared" si="9"/>
        <v>44498</v>
      </c>
      <c r="B207" s="50">
        <f t="shared" si="10"/>
        <v>0</v>
      </c>
      <c r="C207" s="50">
        <f t="shared" si="11"/>
        <v>0</v>
      </c>
      <c r="D207" s="102">
        <v>44498</v>
      </c>
      <c r="E207" s="103" t="str">
        <f>IFERROR(VLOOKUP($D207, V医療従事者等!$A:$J, $E$4, FALSE), TEXT(D207, "aaa"))</f>
        <v>金</v>
      </c>
      <c r="F207" s="103">
        <f>IFERROR(VLOOKUP($D207, V医療従事者等!$A:$J, $F$4, FALSE), 0)</f>
        <v>0</v>
      </c>
      <c r="G207" s="103">
        <f>IFERROR(VLOOKUP($D207, V医療従事者等!$A:$J, $G$4, FALSE), 0)</f>
        <v>0</v>
      </c>
      <c r="H207" s="103">
        <f>IFERROR(VLOOKUP($D207, V医療従事者等!$A:$J, $H$4, FALSE), 0)</f>
        <v>0</v>
      </c>
      <c r="I207" s="103">
        <f>IFERROR(VLOOKUP($D207, V医療従事者等!$A:$J, $I$4, FALSE), 0)</f>
        <v>0</v>
      </c>
      <c r="J207" s="104">
        <f>IFERROR(VLOOKUP($D207, V一般接種!$A:$G, J$4, FALSE), 0)</f>
        <v>0</v>
      </c>
      <c r="K207" s="104">
        <f>IFERROR(VLOOKUP($D207, V一般接種!$A:$G, K$4, FALSE), 0)</f>
        <v>0</v>
      </c>
      <c r="L207" s="104">
        <f>IFERROR(VLOOKUP($D207, V一般接種!$A:$G, L$4, FALSE), 0)</f>
        <v>0</v>
      </c>
      <c r="M207" s="104">
        <f>IFERROR(VLOOKUP($D207, V一般接種!$A:$G, M$4, FALSE), 0)</f>
        <v>0</v>
      </c>
      <c r="N207" s="104">
        <f>SUMIF(V職域接種!$C:$C, 'Conv-vaccine'!$D207, V職域接種!F:F)</f>
        <v>0</v>
      </c>
      <c r="O207" s="104">
        <f>SUMIF(V職域接種!$C:$C, 'Conv-vaccine'!$D207, V職域接種!G:G)</f>
        <v>0</v>
      </c>
      <c r="P207" s="104">
        <f>SUMIF(V重複!$C:$C, 'Conv-vaccine'!$D207, V重複!F:F)</f>
        <v>0</v>
      </c>
      <c r="Q207" s="104">
        <f>SUMIF(V重複!$C:$C, 'Conv-vaccine'!$D207, V重複!G:G)</f>
        <v>0</v>
      </c>
    </row>
    <row r="208" spans="1:17" x14ac:dyDescent="0.55000000000000004">
      <c r="A208" s="101">
        <f t="shared" si="9"/>
        <v>44499</v>
      </c>
      <c r="B208" s="50">
        <f t="shared" si="10"/>
        <v>0</v>
      </c>
      <c r="C208" s="50">
        <f t="shared" si="11"/>
        <v>0</v>
      </c>
      <c r="D208" s="102">
        <v>44499</v>
      </c>
      <c r="E208" s="103" t="str">
        <f>IFERROR(VLOOKUP($D208, V医療従事者等!$A:$J, $E$4, FALSE), TEXT(D208, "aaa"))</f>
        <v>土</v>
      </c>
      <c r="F208" s="103">
        <f>IFERROR(VLOOKUP($D208, V医療従事者等!$A:$J, $F$4, FALSE), 0)</f>
        <v>0</v>
      </c>
      <c r="G208" s="103">
        <f>IFERROR(VLOOKUP($D208, V医療従事者等!$A:$J, $G$4, FALSE), 0)</f>
        <v>0</v>
      </c>
      <c r="H208" s="103">
        <f>IFERROR(VLOOKUP($D208, V医療従事者等!$A:$J, $H$4, FALSE), 0)</f>
        <v>0</v>
      </c>
      <c r="I208" s="103">
        <f>IFERROR(VLOOKUP($D208, V医療従事者等!$A:$J, $I$4, FALSE), 0)</f>
        <v>0</v>
      </c>
      <c r="J208" s="104">
        <f>IFERROR(VLOOKUP($D208, V一般接種!$A:$G, J$4, FALSE), 0)</f>
        <v>0</v>
      </c>
      <c r="K208" s="104">
        <f>IFERROR(VLOOKUP($D208, V一般接種!$A:$G, K$4, FALSE), 0)</f>
        <v>0</v>
      </c>
      <c r="L208" s="104">
        <f>IFERROR(VLOOKUP($D208, V一般接種!$A:$G, L$4, FALSE), 0)</f>
        <v>0</v>
      </c>
      <c r="M208" s="104">
        <f>IFERROR(VLOOKUP($D208, V一般接種!$A:$G, M$4, FALSE), 0)</f>
        <v>0</v>
      </c>
      <c r="N208" s="104">
        <f>SUMIF(V職域接種!$C:$C, 'Conv-vaccine'!$D208, V職域接種!F:F)</f>
        <v>0</v>
      </c>
      <c r="O208" s="104">
        <f>SUMIF(V職域接種!$C:$C, 'Conv-vaccine'!$D208, V職域接種!G:G)</f>
        <v>0</v>
      </c>
      <c r="P208" s="104">
        <f>SUMIF(V重複!$C:$C, 'Conv-vaccine'!$D208, V重複!F:F)</f>
        <v>0</v>
      </c>
      <c r="Q208" s="104">
        <f>SUMIF(V重複!$C:$C, 'Conv-vaccine'!$D208, V重複!G:G)</f>
        <v>0</v>
      </c>
    </row>
    <row r="209" spans="1:17" x14ac:dyDescent="0.55000000000000004">
      <c r="A209" s="101">
        <f t="shared" si="9"/>
        <v>44500</v>
      </c>
      <c r="B209" s="50">
        <f t="shared" si="10"/>
        <v>0</v>
      </c>
      <c r="C209" s="50">
        <f t="shared" si="11"/>
        <v>0</v>
      </c>
      <c r="D209" s="102">
        <v>44500</v>
      </c>
      <c r="E209" s="103" t="str">
        <f>IFERROR(VLOOKUP($D209, V医療従事者等!$A:$J, $E$4, FALSE), TEXT(D209, "aaa"))</f>
        <v>日</v>
      </c>
      <c r="F209" s="103">
        <f>IFERROR(VLOOKUP($D209, V医療従事者等!$A:$J, $F$4, FALSE), 0)</f>
        <v>0</v>
      </c>
      <c r="G209" s="103">
        <f>IFERROR(VLOOKUP($D209, V医療従事者等!$A:$J, $G$4, FALSE), 0)</f>
        <v>0</v>
      </c>
      <c r="H209" s="103">
        <f>IFERROR(VLOOKUP($D209, V医療従事者等!$A:$J, $H$4, FALSE), 0)</f>
        <v>0</v>
      </c>
      <c r="I209" s="103">
        <f>IFERROR(VLOOKUP($D209, V医療従事者等!$A:$J, $I$4, FALSE), 0)</f>
        <v>0</v>
      </c>
      <c r="J209" s="104">
        <f>IFERROR(VLOOKUP($D209, V一般接種!$A:$G, J$4, FALSE), 0)</f>
        <v>0</v>
      </c>
      <c r="K209" s="104">
        <f>IFERROR(VLOOKUP($D209, V一般接種!$A:$G, K$4, FALSE), 0)</f>
        <v>0</v>
      </c>
      <c r="L209" s="104">
        <f>IFERROR(VLOOKUP($D209, V一般接種!$A:$G, L$4, FALSE), 0)</f>
        <v>0</v>
      </c>
      <c r="M209" s="104">
        <f>IFERROR(VLOOKUP($D209, V一般接種!$A:$G, M$4, FALSE), 0)</f>
        <v>0</v>
      </c>
      <c r="N209" s="104">
        <f>SUMIF(V職域接種!$C:$C, 'Conv-vaccine'!$D209, V職域接種!F:F)</f>
        <v>0</v>
      </c>
      <c r="O209" s="104">
        <f>SUMIF(V職域接種!$C:$C, 'Conv-vaccine'!$D209, V職域接種!G:G)</f>
        <v>0</v>
      </c>
      <c r="P209" s="104">
        <f>SUMIF(V重複!$C:$C, 'Conv-vaccine'!$D209, V重複!F:F)</f>
        <v>0</v>
      </c>
      <c r="Q209" s="104">
        <f>SUMIF(V重複!$C:$C, 'Conv-vaccine'!$D209, V重複!G:G)</f>
        <v>0</v>
      </c>
    </row>
    <row r="210" spans="1:17" x14ac:dyDescent="0.55000000000000004">
      <c r="A210" s="101">
        <f t="shared" si="9"/>
        <v>44501</v>
      </c>
      <c r="B210" s="50">
        <f t="shared" si="10"/>
        <v>0</v>
      </c>
      <c r="C210" s="50">
        <f t="shared" si="11"/>
        <v>0</v>
      </c>
      <c r="D210" s="102">
        <v>44501</v>
      </c>
      <c r="E210" s="103" t="str">
        <f>IFERROR(VLOOKUP($D210, V医療従事者等!$A:$J, $E$4, FALSE), TEXT(D210, "aaa"))</f>
        <v>月</v>
      </c>
      <c r="F210" s="103">
        <f>IFERROR(VLOOKUP($D210, V医療従事者等!$A:$J, $F$4, FALSE), 0)</f>
        <v>0</v>
      </c>
      <c r="G210" s="103">
        <f>IFERROR(VLOOKUP($D210, V医療従事者等!$A:$J, $G$4, FALSE), 0)</f>
        <v>0</v>
      </c>
      <c r="H210" s="103">
        <f>IFERROR(VLOOKUP($D210, V医療従事者等!$A:$J, $H$4, FALSE), 0)</f>
        <v>0</v>
      </c>
      <c r="I210" s="103">
        <f>IFERROR(VLOOKUP($D210, V医療従事者等!$A:$J, $I$4, FALSE), 0)</f>
        <v>0</v>
      </c>
      <c r="J210" s="104">
        <f>IFERROR(VLOOKUP($D210, V一般接種!$A:$G, J$4, FALSE), 0)</f>
        <v>0</v>
      </c>
      <c r="K210" s="104">
        <f>IFERROR(VLOOKUP($D210, V一般接種!$A:$G, K$4, FALSE), 0)</f>
        <v>0</v>
      </c>
      <c r="L210" s="104">
        <f>IFERROR(VLOOKUP($D210, V一般接種!$A:$G, L$4, FALSE), 0)</f>
        <v>0</v>
      </c>
      <c r="M210" s="104">
        <f>IFERROR(VLOOKUP($D210, V一般接種!$A:$G, M$4, FALSE), 0)</f>
        <v>0</v>
      </c>
      <c r="N210" s="104">
        <f>SUMIF(V職域接種!$C:$C, 'Conv-vaccine'!$D210, V職域接種!F:F)</f>
        <v>0</v>
      </c>
      <c r="O210" s="104">
        <f>SUMIF(V職域接種!$C:$C, 'Conv-vaccine'!$D210, V職域接種!G:G)</f>
        <v>0</v>
      </c>
      <c r="P210" s="104">
        <f>SUMIF(V重複!$C:$C, 'Conv-vaccine'!$D210, V重複!F:F)</f>
        <v>0</v>
      </c>
      <c r="Q210" s="104">
        <f>SUMIF(V重複!$C:$C, 'Conv-vaccine'!$D210, V重複!G:G)</f>
        <v>0</v>
      </c>
    </row>
    <row r="211" spans="1:17" x14ac:dyDescent="0.55000000000000004">
      <c r="A211" s="101">
        <f t="shared" si="9"/>
        <v>44502</v>
      </c>
      <c r="B211" s="50">
        <f t="shared" si="10"/>
        <v>0</v>
      </c>
      <c r="C211" s="50">
        <f t="shared" si="11"/>
        <v>0</v>
      </c>
      <c r="D211" s="102">
        <v>44502</v>
      </c>
      <c r="E211" s="103" t="str">
        <f>IFERROR(VLOOKUP($D211, V医療従事者等!$A:$J, $E$4, FALSE), TEXT(D211, "aaa"))</f>
        <v>火</v>
      </c>
      <c r="F211" s="103">
        <f>IFERROR(VLOOKUP($D211, V医療従事者等!$A:$J, $F$4, FALSE), 0)</f>
        <v>0</v>
      </c>
      <c r="G211" s="103">
        <f>IFERROR(VLOOKUP($D211, V医療従事者等!$A:$J, $G$4, FALSE), 0)</f>
        <v>0</v>
      </c>
      <c r="H211" s="103">
        <f>IFERROR(VLOOKUP($D211, V医療従事者等!$A:$J, $H$4, FALSE), 0)</f>
        <v>0</v>
      </c>
      <c r="I211" s="103">
        <f>IFERROR(VLOOKUP($D211, V医療従事者等!$A:$J, $I$4, FALSE), 0)</f>
        <v>0</v>
      </c>
      <c r="J211" s="104">
        <f>IFERROR(VLOOKUP($D211, V一般接種!$A:$G, J$4, FALSE), 0)</f>
        <v>0</v>
      </c>
      <c r="K211" s="104">
        <f>IFERROR(VLOOKUP($D211, V一般接種!$A:$G, K$4, FALSE), 0)</f>
        <v>0</v>
      </c>
      <c r="L211" s="104">
        <f>IFERROR(VLOOKUP($D211, V一般接種!$A:$G, L$4, FALSE), 0)</f>
        <v>0</v>
      </c>
      <c r="M211" s="104">
        <f>IFERROR(VLOOKUP($D211, V一般接種!$A:$G, M$4, FALSE), 0)</f>
        <v>0</v>
      </c>
      <c r="N211" s="104">
        <f>SUMIF(V職域接種!$C:$C, 'Conv-vaccine'!$D211, V職域接種!F:F)</f>
        <v>0</v>
      </c>
      <c r="O211" s="104">
        <f>SUMIF(V職域接種!$C:$C, 'Conv-vaccine'!$D211, V職域接種!G:G)</f>
        <v>0</v>
      </c>
      <c r="P211" s="104">
        <f>SUMIF(V重複!$C:$C, 'Conv-vaccine'!$D211, V重複!F:F)</f>
        <v>0</v>
      </c>
      <c r="Q211" s="104">
        <f>SUMIF(V重複!$C:$C, 'Conv-vaccine'!$D211, V重複!G:G)</f>
        <v>0</v>
      </c>
    </row>
    <row r="212" spans="1:17" x14ac:dyDescent="0.55000000000000004">
      <c r="A212" s="101">
        <f t="shared" si="9"/>
        <v>44503</v>
      </c>
      <c r="B212" s="50">
        <f t="shared" si="10"/>
        <v>0</v>
      </c>
      <c r="C212" s="50">
        <f t="shared" si="11"/>
        <v>0</v>
      </c>
      <c r="D212" s="102">
        <v>44503</v>
      </c>
      <c r="E212" s="103" t="str">
        <f>IFERROR(VLOOKUP($D212, V医療従事者等!$A:$J, $E$4, FALSE), TEXT(D212, "aaa"))</f>
        <v>水</v>
      </c>
      <c r="F212" s="103">
        <f>IFERROR(VLOOKUP($D212, V医療従事者等!$A:$J, $F$4, FALSE), 0)</f>
        <v>0</v>
      </c>
      <c r="G212" s="103">
        <f>IFERROR(VLOOKUP($D212, V医療従事者等!$A:$J, $G$4, FALSE), 0)</f>
        <v>0</v>
      </c>
      <c r="H212" s="103">
        <f>IFERROR(VLOOKUP($D212, V医療従事者等!$A:$J, $H$4, FALSE), 0)</f>
        <v>0</v>
      </c>
      <c r="I212" s="103">
        <f>IFERROR(VLOOKUP($D212, V医療従事者等!$A:$J, $I$4, FALSE), 0)</f>
        <v>0</v>
      </c>
      <c r="J212" s="104">
        <f>IFERROR(VLOOKUP($D212, V一般接種!$A:$G, J$4, FALSE), 0)</f>
        <v>0</v>
      </c>
      <c r="K212" s="104">
        <f>IFERROR(VLOOKUP($D212, V一般接種!$A:$G, K$4, FALSE), 0)</f>
        <v>0</v>
      </c>
      <c r="L212" s="104">
        <f>IFERROR(VLOOKUP($D212, V一般接種!$A:$G, L$4, FALSE), 0)</f>
        <v>0</v>
      </c>
      <c r="M212" s="104">
        <f>IFERROR(VLOOKUP($D212, V一般接種!$A:$G, M$4, FALSE), 0)</f>
        <v>0</v>
      </c>
      <c r="N212" s="104">
        <f>SUMIF(V職域接種!$C:$C, 'Conv-vaccine'!$D212, V職域接種!F:F)</f>
        <v>0</v>
      </c>
      <c r="O212" s="104">
        <f>SUMIF(V職域接種!$C:$C, 'Conv-vaccine'!$D212, V職域接種!G:G)</f>
        <v>0</v>
      </c>
      <c r="P212" s="104">
        <f>SUMIF(V重複!$C:$C, 'Conv-vaccine'!$D212, V重複!F:F)</f>
        <v>0</v>
      </c>
      <c r="Q212" s="104">
        <f>SUMIF(V重複!$C:$C, 'Conv-vaccine'!$D212, V重複!G:G)</f>
        <v>0</v>
      </c>
    </row>
    <row r="213" spans="1:17" x14ac:dyDescent="0.55000000000000004">
      <c r="A213" s="101">
        <f t="shared" si="9"/>
        <v>44504</v>
      </c>
      <c r="B213" s="50">
        <f t="shared" si="10"/>
        <v>0</v>
      </c>
      <c r="C213" s="50">
        <f t="shared" si="11"/>
        <v>0</v>
      </c>
      <c r="D213" s="102">
        <v>44504</v>
      </c>
      <c r="E213" s="103" t="str">
        <f>IFERROR(VLOOKUP($D213, V医療従事者等!$A:$J, $E$4, FALSE), TEXT(D213, "aaa"))</f>
        <v>木</v>
      </c>
      <c r="F213" s="103">
        <f>IFERROR(VLOOKUP($D213, V医療従事者等!$A:$J, $F$4, FALSE), 0)</f>
        <v>0</v>
      </c>
      <c r="G213" s="103">
        <f>IFERROR(VLOOKUP($D213, V医療従事者等!$A:$J, $G$4, FALSE), 0)</f>
        <v>0</v>
      </c>
      <c r="H213" s="103">
        <f>IFERROR(VLOOKUP($D213, V医療従事者等!$A:$J, $H$4, FALSE), 0)</f>
        <v>0</v>
      </c>
      <c r="I213" s="103">
        <f>IFERROR(VLOOKUP($D213, V医療従事者等!$A:$J, $I$4, FALSE), 0)</f>
        <v>0</v>
      </c>
      <c r="J213" s="104">
        <f>IFERROR(VLOOKUP($D213, V一般接種!$A:$G, J$4, FALSE), 0)</f>
        <v>0</v>
      </c>
      <c r="K213" s="104">
        <f>IFERROR(VLOOKUP($D213, V一般接種!$A:$G, K$4, FALSE), 0)</f>
        <v>0</v>
      </c>
      <c r="L213" s="104">
        <f>IFERROR(VLOOKUP($D213, V一般接種!$A:$G, L$4, FALSE), 0)</f>
        <v>0</v>
      </c>
      <c r="M213" s="104">
        <f>IFERROR(VLOOKUP($D213, V一般接種!$A:$G, M$4, FALSE), 0)</f>
        <v>0</v>
      </c>
      <c r="N213" s="104">
        <f>SUMIF(V職域接種!$C:$C, 'Conv-vaccine'!$D213, V職域接種!F:F)</f>
        <v>0</v>
      </c>
      <c r="O213" s="104">
        <f>SUMIF(V職域接種!$C:$C, 'Conv-vaccine'!$D213, V職域接種!G:G)</f>
        <v>0</v>
      </c>
      <c r="P213" s="104">
        <f>SUMIF(V重複!$C:$C, 'Conv-vaccine'!$D213, V重複!F:F)</f>
        <v>0</v>
      </c>
      <c r="Q213" s="104">
        <f>SUMIF(V重複!$C:$C, 'Conv-vaccine'!$D213, V重複!G:G)</f>
        <v>0</v>
      </c>
    </row>
    <row r="214" spans="1:17" x14ac:dyDescent="0.55000000000000004">
      <c r="A214" s="101">
        <f t="shared" si="9"/>
        <v>44505</v>
      </c>
      <c r="B214" s="50">
        <f t="shared" si="10"/>
        <v>0</v>
      </c>
      <c r="C214" s="50">
        <f t="shared" si="11"/>
        <v>0</v>
      </c>
      <c r="D214" s="102">
        <v>44505</v>
      </c>
      <c r="E214" s="103" t="str">
        <f>IFERROR(VLOOKUP($D214, V医療従事者等!$A:$J, $E$4, FALSE), TEXT(D214, "aaa"))</f>
        <v>金</v>
      </c>
      <c r="F214" s="103">
        <f>IFERROR(VLOOKUP($D214, V医療従事者等!$A:$J, $F$4, FALSE), 0)</f>
        <v>0</v>
      </c>
      <c r="G214" s="103">
        <f>IFERROR(VLOOKUP($D214, V医療従事者等!$A:$J, $G$4, FALSE), 0)</f>
        <v>0</v>
      </c>
      <c r="H214" s="103">
        <f>IFERROR(VLOOKUP($D214, V医療従事者等!$A:$J, $H$4, FALSE), 0)</f>
        <v>0</v>
      </c>
      <c r="I214" s="103">
        <f>IFERROR(VLOOKUP($D214, V医療従事者等!$A:$J, $I$4, FALSE), 0)</f>
        <v>0</v>
      </c>
      <c r="J214" s="104">
        <f>IFERROR(VLOOKUP($D214, V一般接種!$A:$G, J$4, FALSE), 0)</f>
        <v>0</v>
      </c>
      <c r="K214" s="104">
        <f>IFERROR(VLOOKUP($D214, V一般接種!$A:$G, K$4, FALSE), 0)</f>
        <v>0</v>
      </c>
      <c r="L214" s="104">
        <f>IFERROR(VLOOKUP($D214, V一般接種!$A:$G, L$4, FALSE), 0)</f>
        <v>0</v>
      </c>
      <c r="M214" s="104">
        <f>IFERROR(VLOOKUP($D214, V一般接種!$A:$G, M$4, FALSE), 0)</f>
        <v>0</v>
      </c>
      <c r="N214" s="104">
        <f>SUMIF(V職域接種!$C:$C, 'Conv-vaccine'!$D214, V職域接種!F:F)</f>
        <v>0</v>
      </c>
      <c r="O214" s="104">
        <f>SUMIF(V職域接種!$C:$C, 'Conv-vaccine'!$D214, V職域接種!G:G)</f>
        <v>0</v>
      </c>
      <c r="P214" s="104">
        <f>SUMIF(V重複!$C:$C, 'Conv-vaccine'!$D214, V重複!F:F)</f>
        <v>0</v>
      </c>
      <c r="Q214" s="104">
        <f>SUMIF(V重複!$C:$C, 'Conv-vaccine'!$D214, V重複!G:G)</f>
        <v>0</v>
      </c>
    </row>
    <row r="215" spans="1:17" x14ac:dyDescent="0.55000000000000004">
      <c r="A215" s="101">
        <f t="shared" si="9"/>
        <v>44506</v>
      </c>
      <c r="B215" s="50">
        <f t="shared" si="10"/>
        <v>0</v>
      </c>
      <c r="C215" s="50">
        <f t="shared" si="11"/>
        <v>0</v>
      </c>
      <c r="D215" s="102">
        <v>44506</v>
      </c>
      <c r="E215" s="103" t="str">
        <f>IFERROR(VLOOKUP($D215, V医療従事者等!$A:$J, $E$4, FALSE), TEXT(D215, "aaa"))</f>
        <v>土</v>
      </c>
      <c r="F215" s="103">
        <f>IFERROR(VLOOKUP($D215, V医療従事者等!$A:$J, $F$4, FALSE), 0)</f>
        <v>0</v>
      </c>
      <c r="G215" s="103">
        <f>IFERROR(VLOOKUP($D215, V医療従事者等!$A:$J, $G$4, FALSE), 0)</f>
        <v>0</v>
      </c>
      <c r="H215" s="103">
        <f>IFERROR(VLOOKUP($D215, V医療従事者等!$A:$J, $H$4, FALSE), 0)</f>
        <v>0</v>
      </c>
      <c r="I215" s="103">
        <f>IFERROR(VLOOKUP($D215, V医療従事者等!$A:$J, $I$4, FALSE), 0)</f>
        <v>0</v>
      </c>
      <c r="J215" s="104">
        <f>IFERROR(VLOOKUP($D215, V一般接種!$A:$G, J$4, FALSE), 0)</f>
        <v>0</v>
      </c>
      <c r="K215" s="104">
        <f>IFERROR(VLOOKUP($D215, V一般接種!$A:$G, K$4, FALSE), 0)</f>
        <v>0</v>
      </c>
      <c r="L215" s="104">
        <f>IFERROR(VLOOKUP($D215, V一般接種!$A:$G, L$4, FALSE), 0)</f>
        <v>0</v>
      </c>
      <c r="M215" s="104">
        <f>IFERROR(VLOOKUP($D215, V一般接種!$A:$G, M$4, FALSE), 0)</f>
        <v>0</v>
      </c>
      <c r="N215" s="104">
        <f>SUMIF(V職域接種!$C:$C, 'Conv-vaccine'!$D215, V職域接種!F:F)</f>
        <v>0</v>
      </c>
      <c r="O215" s="104">
        <f>SUMIF(V職域接種!$C:$C, 'Conv-vaccine'!$D215, V職域接種!G:G)</f>
        <v>0</v>
      </c>
      <c r="P215" s="104">
        <f>SUMIF(V重複!$C:$C, 'Conv-vaccine'!$D215, V重複!F:F)</f>
        <v>0</v>
      </c>
      <c r="Q215" s="104">
        <f>SUMIF(V重複!$C:$C, 'Conv-vaccine'!$D215, V重複!G:G)</f>
        <v>0</v>
      </c>
    </row>
    <row r="216" spans="1:17" x14ac:dyDescent="0.55000000000000004">
      <c r="A216" s="101">
        <f t="shared" si="9"/>
        <v>44507</v>
      </c>
      <c r="B216" s="50">
        <f t="shared" si="10"/>
        <v>0</v>
      </c>
      <c r="C216" s="50">
        <f t="shared" si="11"/>
        <v>0</v>
      </c>
      <c r="D216" s="102">
        <v>44507</v>
      </c>
      <c r="E216" s="103" t="str">
        <f>IFERROR(VLOOKUP($D216, V医療従事者等!$A:$J, $E$4, FALSE), TEXT(D216, "aaa"))</f>
        <v>日</v>
      </c>
      <c r="F216" s="103">
        <f>IFERROR(VLOOKUP($D216, V医療従事者等!$A:$J, $F$4, FALSE), 0)</f>
        <v>0</v>
      </c>
      <c r="G216" s="103">
        <f>IFERROR(VLOOKUP($D216, V医療従事者等!$A:$J, $G$4, FALSE), 0)</f>
        <v>0</v>
      </c>
      <c r="H216" s="103">
        <f>IFERROR(VLOOKUP($D216, V医療従事者等!$A:$J, $H$4, FALSE), 0)</f>
        <v>0</v>
      </c>
      <c r="I216" s="103">
        <f>IFERROR(VLOOKUP($D216, V医療従事者等!$A:$J, $I$4, FALSE), 0)</f>
        <v>0</v>
      </c>
      <c r="J216" s="104">
        <f>IFERROR(VLOOKUP($D216, V一般接種!$A:$G, J$4, FALSE), 0)</f>
        <v>0</v>
      </c>
      <c r="K216" s="104">
        <f>IFERROR(VLOOKUP($D216, V一般接種!$A:$G, K$4, FALSE), 0)</f>
        <v>0</v>
      </c>
      <c r="L216" s="104">
        <f>IFERROR(VLOOKUP($D216, V一般接種!$A:$G, L$4, FALSE), 0)</f>
        <v>0</v>
      </c>
      <c r="M216" s="104">
        <f>IFERROR(VLOOKUP($D216, V一般接種!$A:$G, M$4, FALSE), 0)</f>
        <v>0</v>
      </c>
      <c r="N216" s="104">
        <f>SUMIF(V職域接種!$C:$C, 'Conv-vaccine'!$D216, V職域接種!F:F)</f>
        <v>0</v>
      </c>
      <c r="O216" s="104">
        <f>SUMIF(V職域接種!$C:$C, 'Conv-vaccine'!$D216, V職域接種!G:G)</f>
        <v>0</v>
      </c>
      <c r="P216" s="104">
        <f>SUMIF(V重複!$C:$C, 'Conv-vaccine'!$D216, V重複!F:F)</f>
        <v>0</v>
      </c>
      <c r="Q216" s="104">
        <f>SUMIF(V重複!$C:$C, 'Conv-vaccine'!$D216, V重複!G:G)</f>
        <v>0</v>
      </c>
    </row>
    <row r="217" spans="1:17" x14ac:dyDescent="0.55000000000000004">
      <c r="A217" s="101">
        <f t="shared" si="9"/>
        <v>44508</v>
      </c>
      <c r="B217" s="50">
        <f t="shared" si="10"/>
        <v>0</v>
      </c>
      <c r="C217" s="50">
        <f t="shared" si="11"/>
        <v>0</v>
      </c>
      <c r="D217" s="102">
        <v>44508</v>
      </c>
      <c r="E217" s="103" t="str">
        <f>IFERROR(VLOOKUP($D217, V医療従事者等!$A:$J, $E$4, FALSE), TEXT(D217, "aaa"))</f>
        <v>月</v>
      </c>
      <c r="F217" s="103">
        <f>IFERROR(VLOOKUP($D217, V医療従事者等!$A:$J, $F$4, FALSE), 0)</f>
        <v>0</v>
      </c>
      <c r="G217" s="103">
        <f>IFERROR(VLOOKUP($D217, V医療従事者等!$A:$J, $G$4, FALSE), 0)</f>
        <v>0</v>
      </c>
      <c r="H217" s="103">
        <f>IFERROR(VLOOKUP($D217, V医療従事者等!$A:$J, $H$4, FALSE), 0)</f>
        <v>0</v>
      </c>
      <c r="I217" s="103">
        <f>IFERROR(VLOOKUP($D217, V医療従事者等!$A:$J, $I$4, FALSE), 0)</f>
        <v>0</v>
      </c>
      <c r="J217" s="104">
        <f>IFERROR(VLOOKUP($D217, V一般接種!$A:$G, J$4, FALSE), 0)</f>
        <v>0</v>
      </c>
      <c r="K217" s="104">
        <f>IFERROR(VLOOKUP($D217, V一般接種!$A:$G, K$4, FALSE), 0)</f>
        <v>0</v>
      </c>
      <c r="L217" s="104">
        <f>IFERROR(VLOOKUP($D217, V一般接種!$A:$G, L$4, FALSE), 0)</f>
        <v>0</v>
      </c>
      <c r="M217" s="104">
        <f>IFERROR(VLOOKUP($D217, V一般接種!$A:$G, M$4, FALSE), 0)</f>
        <v>0</v>
      </c>
      <c r="N217" s="104">
        <f>SUMIF(V職域接種!$C:$C, 'Conv-vaccine'!$D217, V職域接種!F:F)</f>
        <v>0</v>
      </c>
      <c r="O217" s="104">
        <f>SUMIF(V職域接種!$C:$C, 'Conv-vaccine'!$D217, V職域接種!G:G)</f>
        <v>0</v>
      </c>
      <c r="P217" s="104">
        <f>SUMIF(V重複!$C:$C, 'Conv-vaccine'!$D217, V重複!F:F)</f>
        <v>0</v>
      </c>
      <c r="Q217" s="104">
        <f>SUMIF(V重複!$C:$C, 'Conv-vaccine'!$D217, V重複!G:G)</f>
        <v>0</v>
      </c>
    </row>
    <row r="218" spans="1:17" x14ac:dyDescent="0.55000000000000004">
      <c r="A218" s="101">
        <f t="shared" si="9"/>
        <v>44509</v>
      </c>
      <c r="B218" s="50">
        <f t="shared" si="10"/>
        <v>0</v>
      </c>
      <c r="C218" s="50">
        <f t="shared" si="11"/>
        <v>0</v>
      </c>
      <c r="D218" s="102">
        <v>44509</v>
      </c>
      <c r="E218" s="103" t="str">
        <f>IFERROR(VLOOKUP($D218, V医療従事者等!$A:$J, $E$4, FALSE), TEXT(D218, "aaa"))</f>
        <v>火</v>
      </c>
      <c r="F218" s="103">
        <f>IFERROR(VLOOKUP($D218, V医療従事者等!$A:$J, $F$4, FALSE), 0)</f>
        <v>0</v>
      </c>
      <c r="G218" s="103">
        <f>IFERROR(VLOOKUP($D218, V医療従事者等!$A:$J, $G$4, FALSE), 0)</f>
        <v>0</v>
      </c>
      <c r="H218" s="103">
        <f>IFERROR(VLOOKUP($D218, V医療従事者等!$A:$J, $H$4, FALSE), 0)</f>
        <v>0</v>
      </c>
      <c r="I218" s="103">
        <f>IFERROR(VLOOKUP($D218, V医療従事者等!$A:$J, $I$4, FALSE), 0)</f>
        <v>0</v>
      </c>
      <c r="J218" s="104">
        <f>IFERROR(VLOOKUP($D218, V一般接種!$A:$G, J$4, FALSE), 0)</f>
        <v>0</v>
      </c>
      <c r="K218" s="104">
        <f>IFERROR(VLOOKUP($D218, V一般接種!$A:$G, K$4, FALSE), 0)</f>
        <v>0</v>
      </c>
      <c r="L218" s="104">
        <f>IFERROR(VLOOKUP($D218, V一般接種!$A:$G, L$4, FALSE), 0)</f>
        <v>0</v>
      </c>
      <c r="M218" s="104">
        <f>IFERROR(VLOOKUP($D218, V一般接種!$A:$G, M$4, FALSE), 0)</f>
        <v>0</v>
      </c>
      <c r="N218" s="104">
        <f>SUMIF(V職域接種!$C:$C, 'Conv-vaccine'!$D218, V職域接種!F:F)</f>
        <v>0</v>
      </c>
      <c r="O218" s="104">
        <f>SUMIF(V職域接種!$C:$C, 'Conv-vaccine'!$D218, V職域接種!G:G)</f>
        <v>0</v>
      </c>
      <c r="P218" s="104">
        <f>SUMIF(V重複!$C:$C, 'Conv-vaccine'!$D218, V重複!F:F)</f>
        <v>0</v>
      </c>
      <c r="Q218" s="104">
        <f>SUMIF(V重複!$C:$C, 'Conv-vaccine'!$D218, V重複!G:G)</f>
        <v>0</v>
      </c>
    </row>
    <row r="219" spans="1:17" x14ac:dyDescent="0.55000000000000004">
      <c r="A219" s="101">
        <f t="shared" si="9"/>
        <v>44510</v>
      </c>
      <c r="B219" s="50">
        <f t="shared" si="10"/>
        <v>0</v>
      </c>
      <c r="C219" s="50">
        <f t="shared" si="11"/>
        <v>0</v>
      </c>
      <c r="D219" s="102">
        <v>44510</v>
      </c>
      <c r="E219" s="103" t="str">
        <f>IFERROR(VLOOKUP($D219, V医療従事者等!$A:$J, $E$4, FALSE), TEXT(D219, "aaa"))</f>
        <v>水</v>
      </c>
      <c r="F219" s="103">
        <f>IFERROR(VLOOKUP($D219, V医療従事者等!$A:$J, $F$4, FALSE), 0)</f>
        <v>0</v>
      </c>
      <c r="G219" s="103">
        <f>IFERROR(VLOOKUP($D219, V医療従事者等!$A:$J, $G$4, FALSE), 0)</f>
        <v>0</v>
      </c>
      <c r="H219" s="103">
        <f>IFERROR(VLOOKUP($D219, V医療従事者等!$A:$J, $H$4, FALSE), 0)</f>
        <v>0</v>
      </c>
      <c r="I219" s="103">
        <f>IFERROR(VLOOKUP($D219, V医療従事者等!$A:$J, $I$4, FALSE), 0)</f>
        <v>0</v>
      </c>
      <c r="J219" s="104">
        <f>IFERROR(VLOOKUP($D219, V一般接種!$A:$G, J$4, FALSE), 0)</f>
        <v>0</v>
      </c>
      <c r="K219" s="104">
        <f>IFERROR(VLOOKUP($D219, V一般接種!$A:$G, K$4, FALSE), 0)</f>
        <v>0</v>
      </c>
      <c r="L219" s="104">
        <f>IFERROR(VLOOKUP($D219, V一般接種!$A:$G, L$4, FALSE), 0)</f>
        <v>0</v>
      </c>
      <c r="M219" s="104">
        <f>IFERROR(VLOOKUP($D219, V一般接種!$A:$G, M$4, FALSE), 0)</f>
        <v>0</v>
      </c>
      <c r="N219" s="104">
        <f>SUMIF(V職域接種!$C:$C, 'Conv-vaccine'!$D219, V職域接種!F:F)</f>
        <v>0</v>
      </c>
      <c r="O219" s="104">
        <f>SUMIF(V職域接種!$C:$C, 'Conv-vaccine'!$D219, V職域接種!G:G)</f>
        <v>0</v>
      </c>
      <c r="P219" s="104">
        <f>SUMIF(V重複!$C:$C, 'Conv-vaccine'!$D219, V重複!F:F)</f>
        <v>0</v>
      </c>
      <c r="Q219" s="104">
        <f>SUMIF(V重複!$C:$C, 'Conv-vaccine'!$D219, V重複!G:G)</f>
        <v>0</v>
      </c>
    </row>
    <row r="220" spans="1:17" x14ac:dyDescent="0.55000000000000004">
      <c r="A220" s="101">
        <f t="shared" si="9"/>
        <v>44511</v>
      </c>
      <c r="B220" s="50">
        <f t="shared" si="10"/>
        <v>0</v>
      </c>
      <c r="C220" s="50">
        <f t="shared" si="11"/>
        <v>0</v>
      </c>
      <c r="D220" s="102">
        <v>44511</v>
      </c>
      <c r="E220" s="103" t="str">
        <f>IFERROR(VLOOKUP($D220, V医療従事者等!$A:$J, $E$4, FALSE), TEXT(D220, "aaa"))</f>
        <v>木</v>
      </c>
      <c r="F220" s="103">
        <f>IFERROR(VLOOKUP($D220, V医療従事者等!$A:$J, $F$4, FALSE), 0)</f>
        <v>0</v>
      </c>
      <c r="G220" s="103">
        <f>IFERROR(VLOOKUP($D220, V医療従事者等!$A:$J, $G$4, FALSE), 0)</f>
        <v>0</v>
      </c>
      <c r="H220" s="103">
        <f>IFERROR(VLOOKUP($D220, V医療従事者等!$A:$J, $H$4, FALSE), 0)</f>
        <v>0</v>
      </c>
      <c r="I220" s="103">
        <f>IFERROR(VLOOKUP($D220, V医療従事者等!$A:$J, $I$4, FALSE), 0)</f>
        <v>0</v>
      </c>
      <c r="J220" s="104">
        <f>IFERROR(VLOOKUP($D220, V一般接種!$A:$G, J$4, FALSE), 0)</f>
        <v>0</v>
      </c>
      <c r="K220" s="104">
        <f>IFERROR(VLOOKUP($D220, V一般接種!$A:$G, K$4, FALSE), 0)</f>
        <v>0</v>
      </c>
      <c r="L220" s="104">
        <f>IFERROR(VLOOKUP($D220, V一般接種!$A:$G, L$4, FALSE), 0)</f>
        <v>0</v>
      </c>
      <c r="M220" s="104">
        <f>IFERROR(VLOOKUP($D220, V一般接種!$A:$G, M$4, FALSE), 0)</f>
        <v>0</v>
      </c>
      <c r="N220" s="104">
        <f>SUMIF(V職域接種!$C:$C, 'Conv-vaccine'!$D220, V職域接種!F:F)</f>
        <v>0</v>
      </c>
      <c r="O220" s="104">
        <f>SUMIF(V職域接種!$C:$C, 'Conv-vaccine'!$D220, V職域接種!G:G)</f>
        <v>0</v>
      </c>
      <c r="P220" s="104">
        <f>SUMIF(V重複!$C:$C, 'Conv-vaccine'!$D220, V重複!F:F)</f>
        <v>0</v>
      </c>
      <c r="Q220" s="104">
        <f>SUMIF(V重複!$C:$C, 'Conv-vaccine'!$D220, V重複!G:G)</f>
        <v>0</v>
      </c>
    </row>
    <row r="221" spans="1:17" x14ac:dyDescent="0.55000000000000004">
      <c r="A221" s="101">
        <f t="shared" si="9"/>
        <v>44512</v>
      </c>
      <c r="B221" s="50">
        <f t="shared" si="10"/>
        <v>0</v>
      </c>
      <c r="C221" s="50">
        <f t="shared" si="11"/>
        <v>0</v>
      </c>
      <c r="D221" s="102">
        <v>44512</v>
      </c>
      <c r="E221" s="103" t="str">
        <f>IFERROR(VLOOKUP($D221, V医療従事者等!$A:$J, $E$4, FALSE), TEXT(D221, "aaa"))</f>
        <v>金</v>
      </c>
      <c r="F221" s="103">
        <f>IFERROR(VLOOKUP($D221, V医療従事者等!$A:$J, $F$4, FALSE), 0)</f>
        <v>0</v>
      </c>
      <c r="G221" s="103">
        <f>IFERROR(VLOOKUP($D221, V医療従事者等!$A:$J, $G$4, FALSE), 0)</f>
        <v>0</v>
      </c>
      <c r="H221" s="103">
        <f>IFERROR(VLOOKUP($D221, V医療従事者等!$A:$J, $H$4, FALSE), 0)</f>
        <v>0</v>
      </c>
      <c r="I221" s="103">
        <f>IFERROR(VLOOKUP($D221, V医療従事者等!$A:$J, $I$4, FALSE), 0)</f>
        <v>0</v>
      </c>
      <c r="J221" s="104">
        <f>IFERROR(VLOOKUP($D221, V一般接種!$A:$G, J$4, FALSE), 0)</f>
        <v>0</v>
      </c>
      <c r="K221" s="104">
        <f>IFERROR(VLOOKUP($D221, V一般接種!$A:$G, K$4, FALSE), 0)</f>
        <v>0</v>
      </c>
      <c r="L221" s="104">
        <f>IFERROR(VLOOKUP($D221, V一般接種!$A:$G, L$4, FALSE), 0)</f>
        <v>0</v>
      </c>
      <c r="M221" s="104">
        <f>IFERROR(VLOOKUP($D221, V一般接種!$A:$G, M$4, FALSE), 0)</f>
        <v>0</v>
      </c>
      <c r="N221" s="104">
        <f>SUMIF(V職域接種!$C:$C, 'Conv-vaccine'!$D221, V職域接種!F:F)</f>
        <v>0</v>
      </c>
      <c r="O221" s="104">
        <f>SUMIF(V職域接種!$C:$C, 'Conv-vaccine'!$D221, V職域接種!G:G)</f>
        <v>0</v>
      </c>
      <c r="P221" s="104">
        <f>SUMIF(V重複!$C:$C, 'Conv-vaccine'!$D221, V重複!F:F)</f>
        <v>0</v>
      </c>
      <c r="Q221" s="104">
        <f>SUMIF(V重複!$C:$C, 'Conv-vaccine'!$D221, V重複!G:G)</f>
        <v>0</v>
      </c>
    </row>
    <row r="222" spans="1:17" x14ac:dyDescent="0.55000000000000004">
      <c r="A222" s="101">
        <f t="shared" si="9"/>
        <v>44513</v>
      </c>
      <c r="B222" s="50">
        <f t="shared" si="10"/>
        <v>0</v>
      </c>
      <c r="C222" s="50">
        <f t="shared" si="11"/>
        <v>0</v>
      </c>
      <c r="D222" s="102">
        <v>44513</v>
      </c>
      <c r="E222" s="103" t="str">
        <f>IFERROR(VLOOKUP($D222, V医療従事者等!$A:$J, $E$4, FALSE), TEXT(D222, "aaa"))</f>
        <v>土</v>
      </c>
      <c r="F222" s="103">
        <f>IFERROR(VLOOKUP($D222, V医療従事者等!$A:$J, $F$4, FALSE), 0)</f>
        <v>0</v>
      </c>
      <c r="G222" s="103">
        <f>IFERROR(VLOOKUP($D222, V医療従事者等!$A:$J, $G$4, FALSE), 0)</f>
        <v>0</v>
      </c>
      <c r="H222" s="103">
        <f>IFERROR(VLOOKUP($D222, V医療従事者等!$A:$J, $H$4, FALSE), 0)</f>
        <v>0</v>
      </c>
      <c r="I222" s="103">
        <f>IFERROR(VLOOKUP($D222, V医療従事者等!$A:$J, $I$4, FALSE), 0)</f>
        <v>0</v>
      </c>
      <c r="J222" s="104">
        <f>IFERROR(VLOOKUP($D222, V一般接種!$A:$G, J$4, FALSE), 0)</f>
        <v>0</v>
      </c>
      <c r="K222" s="104">
        <f>IFERROR(VLOOKUP($D222, V一般接種!$A:$G, K$4, FALSE), 0)</f>
        <v>0</v>
      </c>
      <c r="L222" s="104">
        <f>IFERROR(VLOOKUP($D222, V一般接種!$A:$G, L$4, FALSE), 0)</f>
        <v>0</v>
      </c>
      <c r="M222" s="104">
        <f>IFERROR(VLOOKUP($D222, V一般接種!$A:$G, M$4, FALSE), 0)</f>
        <v>0</v>
      </c>
      <c r="N222" s="104">
        <f>SUMIF(V職域接種!$C:$C, 'Conv-vaccine'!$D222, V職域接種!F:F)</f>
        <v>0</v>
      </c>
      <c r="O222" s="104">
        <f>SUMIF(V職域接種!$C:$C, 'Conv-vaccine'!$D222, V職域接種!G:G)</f>
        <v>0</v>
      </c>
      <c r="P222" s="104">
        <f>SUMIF(V重複!$C:$C, 'Conv-vaccine'!$D222, V重複!F:F)</f>
        <v>0</v>
      </c>
      <c r="Q222" s="104">
        <f>SUMIF(V重複!$C:$C, 'Conv-vaccine'!$D222, V重複!G:G)</f>
        <v>0</v>
      </c>
    </row>
    <row r="223" spans="1:17" x14ac:dyDescent="0.55000000000000004">
      <c r="A223" s="101">
        <f t="shared" si="9"/>
        <v>44514</v>
      </c>
      <c r="B223" s="50">
        <f t="shared" si="10"/>
        <v>0</v>
      </c>
      <c r="C223" s="50">
        <f t="shared" si="11"/>
        <v>0</v>
      </c>
      <c r="D223" s="102">
        <v>44514</v>
      </c>
      <c r="E223" s="103" t="str">
        <f>IFERROR(VLOOKUP($D223, V医療従事者等!$A:$J, $E$4, FALSE), TEXT(D223, "aaa"))</f>
        <v>日</v>
      </c>
      <c r="F223" s="103">
        <f>IFERROR(VLOOKUP($D223, V医療従事者等!$A:$J, $F$4, FALSE), 0)</f>
        <v>0</v>
      </c>
      <c r="G223" s="103">
        <f>IFERROR(VLOOKUP($D223, V医療従事者等!$A:$J, $G$4, FALSE), 0)</f>
        <v>0</v>
      </c>
      <c r="H223" s="103">
        <f>IFERROR(VLOOKUP($D223, V医療従事者等!$A:$J, $H$4, FALSE), 0)</f>
        <v>0</v>
      </c>
      <c r="I223" s="103">
        <f>IFERROR(VLOOKUP($D223, V医療従事者等!$A:$J, $I$4, FALSE), 0)</f>
        <v>0</v>
      </c>
      <c r="J223" s="104">
        <f>IFERROR(VLOOKUP($D223, V一般接種!$A:$G, J$4, FALSE), 0)</f>
        <v>0</v>
      </c>
      <c r="K223" s="104">
        <f>IFERROR(VLOOKUP($D223, V一般接種!$A:$G, K$4, FALSE), 0)</f>
        <v>0</v>
      </c>
      <c r="L223" s="104">
        <f>IFERROR(VLOOKUP($D223, V一般接種!$A:$G, L$4, FALSE), 0)</f>
        <v>0</v>
      </c>
      <c r="M223" s="104">
        <f>IFERROR(VLOOKUP($D223, V一般接種!$A:$G, M$4, FALSE), 0)</f>
        <v>0</v>
      </c>
      <c r="N223" s="104">
        <f>SUMIF(V職域接種!$C:$C, 'Conv-vaccine'!$D223, V職域接種!F:F)</f>
        <v>0</v>
      </c>
      <c r="O223" s="104">
        <f>SUMIF(V職域接種!$C:$C, 'Conv-vaccine'!$D223, V職域接種!G:G)</f>
        <v>0</v>
      </c>
      <c r="P223" s="104">
        <f>SUMIF(V重複!$C:$C, 'Conv-vaccine'!$D223, V重複!F:F)</f>
        <v>0</v>
      </c>
      <c r="Q223" s="104">
        <f>SUMIF(V重複!$C:$C, 'Conv-vaccine'!$D223, V重複!G:G)</f>
        <v>0</v>
      </c>
    </row>
    <row r="224" spans="1:17" x14ac:dyDescent="0.55000000000000004">
      <c r="A224" s="101">
        <f t="shared" si="9"/>
        <v>44515</v>
      </c>
      <c r="B224" s="50">
        <f t="shared" si="10"/>
        <v>0</v>
      </c>
      <c r="C224" s="50">
        <f t="shared" si="11"/>
        <v>0</v>
      </c>
      <c r="D224" s="102">
        <v>44515</v>
      </c>
      <c r="E224" s="103" t="str">
        <f>IFERROR(VLOOKUP($D224, V医療従事者等!$A:$J, $E$4, FALSE), TEXT(D224, "aaa"))</f>
        <v>月</v>
      </c>
      <c r="F224" s="103">
        <f>IFERROR(VLOOKUP($D224, V医療従事者等!$A:$J, $F$4, FALSE), 0)</f>
        <v>0</v>
      </c>
      <c r="G224" s="103">
        <f>IFERROR(VLOOKUP($D224, V医療従事者等!$A:$J, $G$4, FALSE), 0)</f>
        <v>0</v>
      </c>
      <c r="H224" s="103">
        <f>IFERROR(VLOOKUP($D224, V医療従事者等!$A:$J, $H$4, FALSE), 0)</f>
        <v>0</v>
      </c>
      <c r="I224" s="103">
        <f>IFERROR(VLOOKUP($D224, V医療従事者等!$A:$J, $I$4, FALSE), 0)</f>
        <v>0</v>
      </c>
      <c r="J224" s="104">
        <f>IFERROR(VLOOKUP($D224, V一般接種!$A:$G, J$4, FALSE), 0)</f>
        <v>0</v>
      </c>
      <c r="K224" s="104">
        <f>IFERROR(VLOOKUP($D224, V一般接種!$A:$G, K$4, FALSE), 0)</f>
        <v>0</v>
      </c>
      <c r="L224" s="104">
        <f>IFERROR(VLOOKUP($D224, V一般接種!$A:$G, L$4, FALSE), 0)</f>
        <v>0</v>
      </c>
      <c r="M224" s="104">
        <f>IFERROR(VLOOKUP($D224, V一般接種!$A:$G, M$4, FALSE), 0)</f>
        <v>0</v>
      </c>
      <c r="N224" s="104">
        <f>SUMIF(V職域接種!$C:$C, 'Conv-vaccine'!$D224, V職域接種!F:F)</f>
        <v>0</v>
      </c>
      <c r="O224" s="104">
        <f>SUMIF(V職域接種!$C:$C, 'Conv-vaccine'!$D224, V職域接種!G:G)</f>
        <v>0</v>
      </c>
      <c r="P224" s="104">
        <f>SUMIF(V重複!$C:$C, 'Conv-vaccine'!$D224, V重複!F:F)</f>
        <v>0</v>
      </c>
      <c r="Q224" s="104">
        <f>SUMIF(V重複!$C:$C, 'Conv-vaccine'!$D224, V重複!G:G)</f>
        <v>0</v>
      </c>
    </row>
    <row r="225" spans="1:17" x14ac:dyDescent="0.55000000000000004">
      <c r="A225" s="101">
        <f t="shared" si="9"/>
        <v>44516</v>
      </c>
      <c r="B225" s="50">
        <f t="shared" si="10"/>
        <v>0</v>
      </c>
      <c r="C225" s="50">
        <f t="shared" si="11"/>
        <v>0</v>
      </c>
      <c r="D225" s="102">
        <v>44516</v>
      </c>
      <c r="E225" s="103" t="str">
        <f>IFERROR(VLOOKUP($D225, V医療従事者等!$A:$J, $E$4, FALSE), TEXT(D225, "aaa"))</f>
        <v>火</v>
      </c>
      <c r="F225" s="103">
        <f>IFERROR(VLOOKUP($D225, V医療従事者等!$A:$J, $F$4, FALSE), 0)</f>
        <v>0</v>
      </c>
      <c r="G225" s="103">
        <f>IFERROR(VLOOKUP($D225, V医療従事者等!$A:$J, $G$4, FALSE), 0)</f>
        <v>0</v>
      </c>
      <c r="H225" s="103">
        <f>IFERROR(VLOOKUP($D225, V医療従事者等!$A:$J, $H$4, FALSE), 0)</f>
        <v>0</v>
      </c>
      <c r="I225" s="103">
        <f>IFERROR(VLOOKUP($D225, V医療従事者等!$A:$J, $I$4, FALSE), 0)</f>
        <v>0</v>
      </c>
      <c r="J225" s="104">
        <f>IFERROR(VLOOKUP($D225, V一般接種!$A:$G, J$4, FALSE), 0)</f>
        <v>0</v>
      </c>
      <c r="K225" s="104">
        <f>IFERROR(VLOOKUP($D225, V一般接種!$A:$G, K$4, FALSE), 0)</f>
        <v>0</v>
      </c>
      <c r="L225" s="104">
        <f>IFERROR(VLOOKUP($D225, V一般接種!$A:$G, L$4, FALSE), 0)</f>
        <v>0</v>
      </c>
      <c r="M225" s="104">
        <f>IFERROR(VLOOKUP($D225, V一般接種!$A:$G, M$4, FALSE), 0)</f>
        <v>0</v>
      </c>
      <c r="N225" s="104">
        <f>SUMIF(V職域接種!$C:$C, 'Conv-vaccine'!$D225, V職域接種!F:F)</f>
        <v>0</v>
      </c>
      <c r="O225" s="104">
        <f>SUMIF(V職域接種!$C:$C, 'Conv-vaccine'!$D225, V職域接種!G:G)</f>
        <v>0</v>
      </c>
      <c r="P225" s="104">
        <f>SUMIF(V重複!$C:$C, 'Conv-vaccine'!$D225, V重複!F:F)</f>
        <v>0</v>
      </c>
      <c r="Q225" s="104">
        <f>SUMIF(V重複!$C:$C, 'Conv-vaccine'!$D225, V重複!G:G)</f>
        <v>0</v>
      </c>
    </row>
    <row r="226" spans="1:17" x14ac:dyDescent="0.55000000000000004">
      <c r="A226" s="101">
        <f t="shared" si="9"/>
        <v>44517</v>
      </c>
      <c r="B226" s="50">
        <f t="shared" si="10"/>
        <v>0</v>
      </c>
      <c r="C226" s="50">
        <f t="shared" si="11"/>
        <v>0</v>
      </c>
      <c r="D226" s="102">
        <v>44517</v>
      </c>
      <c r="E226" s="103" t="str">
        <f>IFERROR(VLOOKUP($D226, V医療従事者等!$A:$J, $E$4, FALSE), TEXT(D226, "aaa"))</f>
        <v>水</v>
      </c>
      <c r="F226" s="103">
        <f>IFERROR(VLOOKUP($D226, V医療従事者等!$A:$J, $F$4, FALSE), 0)</f>
        <v>0</v>
      </c>
      <c r="G226" s="103">
        <f>IFERROR(VLOOKUP($D226, V医療従事者等!$A:$J, $G$4, FALSE), 0)</f>
        <v>0</v>
      </c>
      <c r="H226" s="103">
        <f>IFERROR(VLOOKUP($D226, V医療従事者等!$A:$J, $H$4, FALSE), 0)</f>
        <v>0</v>
      </c>
      <c r="I226" s="103">
        <f>IFERROR(VLOOKUP($D226, V医療従事者等!$A:$J, $I$4, FALSE), 0)</f>
        <v>0</v>
      </c>
      <c r="J226" s="104">
        <f>IFERROR(VLOOKUP($D226, V一般接種!$A:$G, J$4, FALSE), 0)</f>
        <v>0</v>
      </c>
      <c r="K226" s="104">
        <f>IFERROR(VLOOKUP($D226, V一般接種!$A:$G, K$4, FALSE), 0)</f>
        <v>0</v>
      </c>
      <c r="L226" s="104">
        <f>IFERROR(VLOOKUP($D226, V一般接種!$A:$G, L$4, FALSE), 0)</f>
        <v>0</v>
      </c>
      <c r="M226" s="104">
        <f>IFERROR(VLOOKUP($D226, V一般接種!$A:$G, M$4, FALSE), 0)</f>
        <v>0</v>
      </c>
      <c r="N226" s="104">
        <f>SUMIF(V職域接種!$C:$C, 'Conv-vaccine'!$D226, V職域接種!F:F)</f>
        <v>0</v>
      </c>
      <c r="O226" s="104">
        <f>SUMIF(V職域接種!$C:$C, 'Conv-vaccine'!$D226, V職域接種!G:G)</f>
        <v>0</v>
      </c>
      <c r="P226" s="104">
        <f>SUMIF(V重複!$C:$C, 'Conv-vaccine'!$D226, V重複!F:F)</f>
        <v>0</v>
      </c>
      <c r="Q226" s="104">
        <f>SUMIF(V重複!$C:$C, 'Conv-vaccine'!$D226, V重複!G:G)</f>
        <v>0</v>
      </c>
    </row>
    <row r="227" spans="1:17" x14ac:dyDescent="0.55000000000000004">
      <c r="A227" s="101">
        <f t="shared" si="9"/>
        <v>44518</v>
      </c>
      <c r="B227" s="50">
        <f t="shared" si="10"/>
        <v>0</v>
      </c>
      <c r="C227" s="50">
        <f t="shared" si="11"/>
        <v>0</v>
      </c>
      <c r="D227" s="102">
        <v>44518</v>
      </c>
      <c r="E227" s="103" t="str">
        <f>IFERROR(VLOOKUP($D227, V医療従事者等!$A:$J, $E$4, FALSE), TEXT(D227, "aaa"))</f>
        <v>木</v>
      </c>
      <c r="F227" s="103">
        <f>IFERROR(VLOOKUP($D227, V医療従事者等!$A:$J, $F$4, FALSE), 0)</f>
        <v>0</v>
      </c>
      <c r="G227" s="103">
        <f>IFERROR(VLOOKUP($D227, V医療従事者等!$A:$J, $G$4, FALSE), 0)</f>
        <v>0</v>
      </c>
      <c r="H227" s="103">
        <f>IFERROR(VLOOKUP($D227, V医療従事者等!$A:$J, $H$4, FALSE), 0)</f>
        <v>0</v>
      </c>
      <c r="I227" s="103">
        <f>IFERROR(VLOOKUP($D227, V医療従事者等!$A:$J, $I$4, FALSE), 0)</f>
        <v>0</v>
      </c>
      <c r="J227" s="104">
        <f>IFERROR(VLOOKUP($D227, V一般接種!$A:$G, J$4, FALSE), 0)</f>
        <v>0</v>
      </c>
      <c r="K227" s="104">
        <f>IFERROR(VLOOKUP($D227, V一般接種!$A:$G, K$4, FALSE), 0)</f>
        <v>0</v>
      </c>
      <c r="L227" s="104">
        <f>IFERROR(VLOOKUP($D227, V一般接種!$A:$G, L$4, FALSE), 0)</f>
        <v>0</v>
      </c>
      <c r="M227" s="104">
        <f>IFERROR(VLOOKUP($D227, V一般接種!$A:$G, M$4, FALSE), 0)</f>
        <v>0</v>
      </c>
      <c r="N227" s="104">
        <f>SUMIF(V職域接種!$C:$C, 'Conv-vaccine'!$D227, V職域接種!F:F)</f>
        <v>0</v>
      </c>
      <c r="O227" s="104">
        <f>SUMIF(V職域接種!$C:$C, 'Conv-vaccine'!$D227, V職域接種!G:G)</f>
        <v>0</v>
      </c>
      <c r="P227" s="104">
        <f>SUMIF(V重複!$C:$C, 'Conv-vaccine'!$D227, V重複!F:F)</f>
        <v>0</v>
      </c>
      <c r="Q227" s="104">
        <f>SUMIF(V重複!$C:$C, 'Conv-vaccine'!$D227, V重複!G:G)</f>
        <v>0</v>
      </c>
    </row>
    <row r="228" spans="1:17" x14ac:dyDescent="0.55000000000000004">
      <c r="A228" s="101">
        <f t="shared" si="9"/>
        <v>44519</v>
      </c>
      <c r="B228" s="50">
        <f t="shared" si="10"/>
        <v>0</v>
      </c>
      <c r="C228" s="50">
        <f t="shared" si="11"/>
        <v>0</v>
      </c>
      <c r="D228" s="102">
        <v>44519</v>
      </c>
      <c r="E228" s="103" t="str">
        <f>IFERROR(VLOOKUP($D228, V医療従事者等!$A:$J, $E$4, FALSE), TEXT(D228, "aaa"))</f>
        <v>金</v>
      </c>
      <c r="F228" s="103">
        <f>IFERROR(VLOOKUP($D228, V医療従事者等!$A:$J, $F$4, FALSE), 0)</f>
        <v>0</v>
      </c>
      <c r="G228" s="103">
        <f>IFERROR(VLOOKUP($D228, V医療従事者等!$A:$J, $G$4, FALSE), 0)</f>
        <v>0</v>
      </c>
      <c r="H228" s="103">
        <f>IFERROR(VLOOKUP($D228, V医療従事者等!$A:$J, $H$4, FALSE), 0)</f>
        <v>0</v>
      </c>
      <c r="I228" s="103">
        <f>IFERROR(VLOOKUP($D228, V医療従事者等!$A:$J, $I$4, FALSE), 0)</f>
        <v>0</v>
      </c>
      <c r="J228" s="104">
        <f>IFERROR(VLOOKUP($D228, V一般接種!$A:$G, J$4, FALSE), 0)</f>
        <v>0</v>
      </c>
      <c r="K228" s="104">
        <f>IFERROR(VLOOKUP($D228, V一般接種!$A:$G, K$4, FALSE), 0)</f>
        <v>0</v>
      </c>
      <c r="L228" s="104">
        <f>IFERROR(VLOOKUP($D228, V一般接種!$A:$G, L$4, FALSE), 0)</f>
        <v>0</v>
      </c>
      <c r="M228" s="104">
        <f>IFERROR(VLOOKUP($D228, V一般接種!$A:$G, M$4, FALSE), 0)</f>
        <v>0</v>
      </c>
      <c r="N228" s="104">
        <f>SUMIF(V職域接種!$C:$C, 'Conv-vaccine'!$D228, V職域接種!F:F)</f>
        <v>0</v>
      </c>
      <c r="O228" s="104">
        <f>SUMIF(V職域接種!$C:$C, 'Conv-vaccine'!$D228, V職域接種!G:G)</f>
        <v>0</v>
      </c>
      <c r="P228" s="104">
        <f>SUMIF(V重複!$C:$C, 'Conv-vaccine'!$D228, V重複!F:F)</f>
        <v>0</v>
      </c>
      <c r="Q228" s="104">
        <f>SUMIF(V重複!$C:$C, 'Conv-vaccine'!$D228, V重複!G:G)</f>
        <v>0</v>
      </c>
    </row>
    <row r="229" spans="1:17" x14ac:dyDescent="0.55000000000000004">
      <c r="A229" s="101">
        <f t="shared" si="9"/>
        <v>44520</v>
      </c>
      <c r="B229" s="50">
        <f t="shared" si="10"/>
        <v>0</v>
      </c>
      <c r="C229" s="50">
        <f t="shared" si="11"/>
        <v>0</v>
      </c>
      <c r="D229" s="102">
        <v>44520</v>
      </c>
      <c r="E229" s="103" t="str">
        <f>IFERROR(VLOOKUP($D229, V医療従事者等!$A:$J, $E$4, FALSE), TEXT(D229, "aaa"))</f>
        <v>土</v>
      </c>
      <c r="F229" s="103">
        <f>IFERROR(VLOOKUP($D229, V医療従事者等!$A:$J, $F$4, FALSE), 0)</f>
        <v>0</v>
      </c>
      <c r="G229" s="103">
        <f>IFERROR(VLOOKUP($D229, V医療従事者等!$A:$J, $G$4, FALSE), 0)</f>
        <v>0</v>
      </c>
      <c r="H229" s="103">
        <f>IFERROR(VLOOKUP($D229, V医療従事者等!$A:$J, $H$4, FALSE), 0)</f>
        <v>0</v>
      </c>
      <c r="I229" s="103">
        <f>IFERROR(VLOOKUP($D229, V医療従事者等!$A:$J, $I$4, FALSE), 0)</f>
        <v>0</v>
      </c>
      <c r="J229" s="104">
        <f>IFERROR(VLOOKUP($D229, V一般接種!$A:$G, J$4, FALSE), 0)</f>
        <v>0</v>
      </c>
      <c r="K229" s="104">
        <f>IFERROR(VLOOKUP($D229, V一般接種!$A:$G, K$4, FALSE), 0)</f>
        <v>0</v>
      </c>
      <c r="L229" s="104">
        <f>IFERROR(VLOOKUP($D229, V一般接種!$A:$G, L$4, FALSE), 0)</f>
        <v>0</v>
      </c>
      <c r="M229" s="104">
        <f>IFERROR(VLOOKUP($D229, V一般接種!$A:$G, M$4, FALSE), 0)</f>
        <v>0</v>
      </c>
      <c r="N229" s="104">
        <f>SUMIF(V職域接種!$C:$C, 'Conv-vaccine'!$D229, V職域接種!F:F)</f>
        <v>0</v>
      </c>
      <c r="O229" s="104">
        <f>SUMIF(V職域接種!$C:$C, 'Conv-vaccine'!$D229, V職域接種!G:G)</f>
        <v>0</v>
      </c>
      <c r="P229" s="104">
        <f>SUMIF(V重複!$C:$C, 'Conv-vaccine'!$D229, V重複!F:F)</f>
        <v>0</v>
      </c>
      <c r="Q229" s="104">
        <f>SUMIF(V重複!$C:$C, 'Conv-vaccine'!$D229, V重複!G:G)</f>
        <v>0</v>
      </c>
    </row>
    <row r="230" spans="1:17" x14ac:dyDescent="0.55000000000000004">
      <c r="A230" s="101">
        <f t="shared" si="9"/>
        <v>44521</v>
      </c>
      <c r="B230" s="50">
        <f t="shared" si="10"/>
        <v>0</v>
      </c>
      <c r="C230" s="50">
        <f t="shared" si="11"/>
        <v>0</v>
      </c>
      <c r="D230" s="102">
        <v>44521</v>
      </c>
      <c r="E230" s="103" t="str">
        <f>IFERROR(VLOOKUP($D230, V医療従事者等!$A:$J, $E$4, FALSE), TEXT(D230, "aaa"))</f>
        <v>日</v>
      </c>
      <c r="F230" s="103">
        <f>IFERROR(VLOOKUP($D230, V医療従事者等!$A:$J, $F$4, FALSE), 0)</f>
        <v>0</v>
      </c>
      <c r="G230" s="103">
        <f>IFERROR(VLOOKUP($D230, V医療従事者等!$A:$J, $G$4, FALSE), 0)</f>
        <v>0</v>
      </c>
      <c r="H230" s="103">
        <f>IFERROR(VLOOKUP($D230, V医療従事者等!$A:$J, $H$4, FALSE), 0)</f>
        <v>0</v>
      </c>
      <c r="I230" s="103">
        <f>IFERROR(VLOOKUP($D230, V医療従事者等!$A:$J, $I$4, FALSE), 0)</f>
        <v>0</v>
      </c>
      <c r="J230" s="104">
        <f>IFERROR(VLOOKUP($D230, V一般接種!$A:$G, J$4, FALSE), 0)</f>
        <v>0</v>
      </c>
      <c r="K230" s="104">
        <f>IFERROR(VLOOKUP($D230, V一般接種!$A:$G, K$4, FALSE), 0)</f>
        <v>0</v>
      </c>
      <c r="L230" s="104">
        <f>IFERROR(VLOOKUP($D230, V一般接種!$A:$G, L$4, FALSE), 0)</f>
        <v>0</v>
      </c>
      <c r="M230" s="104">
        <f>IFERROR(VLOOKUP($D230, V一般接種!$A:$G, M$4, FALSE), 0)</f>
        <v>0</v>
      </c>
      <c r="N230" s="104">
        <f>SUMIF(V職域接種!$C:$C, 'Conv-vaccine'!$D230, V職域接種!F:F)</f>
        <v>0</v>
      </c>
      <c r="O230" s="104">
        <f>SUMIF(V職域接種!$C:$C, 'Conv-vaccine'!$D230, V職域接種!G:G)</f>
        <v>0</v>
      </c>
      <c r="P230" s="104">
        <f>SUMIF(V重複!$C:$C, 'Conv-vaccine'!$D230, V重複!F:F)</f>
        <v>0</v>
      </c>
      <c r="Q230" s="104">
        <f>SUMIF(V重複!$C:$C, 'Conv-vaccine'!$D230, V重複!G:G)</f>
        <v>0</v>
      </c>
    </row>
    <row r="231" spans="1:17" x14ac:dyDescent="0.55000000000000004">
      <c r="A231" s="101">
        <f t="shared" si="9"/>
        <v>44522</v>
      </c>
      <c r="B231" s="50">
        <f t="shared" si="10"/>
        <v>0</v>
      </c>
      <c r="C231" s="50">
        <f t="shared" si="11"/>
        <v>0</v>
      </c>
      <c r="D231" s="102">
        <v>44522</v>
      </c>
      <c r="E231" s="103" t="str">
        <f>IFERROR(VLOOKUP($D231, V医療従事者等!$A:$J, $E$4, FALSE), TEXT(D231, "aaa"))</f>
        <v>月</v>
      </c>
      <c r="F231" s="103">
        <f>IFERROR(VLOOKUP($D231, V医療従事者等!$A:$J, $F$4, FALSE), 0)</f>
        <v>0</v>
      </c>
      <c r="G231" s="103">
        <f>IFERROR(VLOOKUP($D231, V医療従事者等!$A:$J, $G$4, FALSE), 0)</f>
        <v>0</v>
      </c>
      <c r="H231" s="103">
        <f>IFERROR(VLOOKUP($D231, V医療従事者等!$A:$J, $H$4, FALSE), 0)</f>
        <v>0</v>
      </c>
      <c r="I231" s="103">
        <f>IFERROR(VLOOKUP($D231, V医療従事者等!$A:$J, $I$4, FALSE), 0)</f>
        <v>0</v>
      </c>
      <c r="J231" s="104">
        <f>IFERROR(VLOOKUP($D231, V一般接種!$A:$G, J$4, FALSE), 0)</f>
        <v>0</v>
      </c>
      <c r="K231" s="104">
        <f>IFERROR(VLOOKUP($D231, V一般接種!$A:$G, K$4, FALSE), 0)</f>
        <v>0</v>
      </c>
      <c r="L231" s="104">
        <f>IFERROR(VLOOKUP($D231, V一般接種!$A:$G, L$4, FALSE), 0)</f>
        <v>0</v>
      </c>
      <c r="M231" s="104">
        <f>IFERROR(VLOOKUP($D231, V一般接種!$A:$G, M$4, FALSE), 0)</f>
        <v>0</v>
      </c>
      <c r="N231" s="104">
        <f>SUMIF(V職域接種!$C:$C, 'Conv-vaccine'!$D231, V職域接種!F:F)</f>
        <v>0</v>
      </c>
      <c r="O231" s="104">
        <f>SUMIF(V職域接種!$C:$C, 'Conv-vaccine'!$D231, V職域接種!G:G)</f>
        <v>0</v>
      </c>
      <c r="P231" s="104">
        <f>SUMIF(V重複!$C:$C, 'Conv-vaccine'!$D231, V重複!F:F)</f>
        <v>0</v>
      </c>
      <c r="Q231" s="104">
        <f>SUMIF(V重複!$C:$C, 'Conv-vaccine'!$D231, V重複!G:G)</f>
        <v>0</v>
      </c>
    </row>
    <row r="232" spans="1:17" x14ac:dyDescent="0.55000000000000004">
      <c r="A232" s="101">
        <f t="shared" si="9"/>
        <v>44523</v>
      </c>
      <c r="B232" s="50">
        <f t="shared" si="10"/>
        <v>0</v>
      </c>
      <c r="C232" s="50">
        <f t="shared" si="11"/>
        <v>0</v>
      </c>
      <c r="D232" s="102">
        <v>44523</v>
      </c>
      <c r="E232" s="103" t="str">
        <f>IFERROR(VLOOKUP($D232, V医療従事者等!$A:$J, $E$4, FALSE), TEXT(D232, "aaa"))</f>
        <v>火</v>
      </c>
      <c r="F232" s="103">
        <f>IFERROR(VLOOKUP($D232, V医療従事者等!$A:$J, $F$4, FALSE), 0)</f>
        <v>0</v>
      </c>
      <c r="G232" s="103">
        <f>IFERROR(VLOOKUP($D232, V医療従事者等!$A:$J, $G$4, FALSE), 0)</f>
        <v>0</v>
      </c>
      <c r="H232" s="103">
        <f>IFERROR(VLOOKUP($D232, V医療従事者等!$A:$J, $H$4, FALSE), 0)</f>
        <v>0</v>
      </c>
      <c r="I232" s="103">
        <f>IFERROR(VLOOKUP($D232, V医療従事者等!$A:$J, $I$4, FALSE), 0)</f>
        <v>0</v>
      </c>
      <c r="J232" s="104">
        <f>IFERROR(VLOOKUP($D232, V一般接種!$A:$G, J$4, FALSE), 0)</f>
        <v>0</v>
      </c>
      <c r="K232" s="104">
        <f>IFERROR(VLOOKUP($D232, V一般接種!$A:$G, K$4, FALSE), 0)</f>
        <v>0</v>
      </c>
      <c r="L232" s="104">
        <f>IFERROR(VLOOKUP($D232, V一般接種!$A:$G, L$4, FALSE), 0)</f>
        <v>0</v>
      </c>
      <c r="M232" s="104">
        <f>IFERROR(VLOOKUP($D232, V一般接種!$A:$G, M$4, FALSE), 0)</f>
        <v>0</v>
      </c>
      <c r="N232" s="104">
        <f>SUMIF(V職域接種!$C:$C, 'Conv-vaccine'!$D232, V職域接種!F:F)</f>
        <v>0</v>
      </c>
      <c r="O232" s="104">
        <f>SUMIF(V職域接種!$C:$C, 'Conv-vaccine'!$D232, V職域接種!G:G)</f>
        <v>0</v>
      </c>
      <c r="P232" s="104">
        <f>SUMIF(V重複!$C:$C, 'Conv-vaccine'!$D232, V重複!F:F)</f>
        <v>0</v>
      </c>
      <c r="Q232" s="104">
        <f>SUMIF(V重複!$C:$C, 'Conv-vaccine'!$D232, V重複!G:G)</f>
        <v>0</v>
      </c>
    </row>
    <row r="233" spans="1:17" x14ac:dyDescent="0.55000000000000004">
      <c r="A233" s="101">
        <f t="shared" si="9"/>
        <v>44524</v>
      </c>
      <c r="B233" s="50">
        <f t="shared" si="10"/>
        <v>0</v>
      </c>
      <c r="C233" s="50">
        <f t="shared" si="11"/>
        <v>0</v>
      </c>
      <c r="D233" s="102">
        <v>44524</v>
      </c>
      <c r="E233" s="103" t="str">
        <f>IFERROR(VLOOKUP($D233, V医療従事者等!$A:$J, $E$4, FALSE), TEXT(D233, "aaa"))</f>
        <v>水</v>
      </c>
      <c r="F233" s="103">
        <f>IFERROR(VLOOKUP($D233, V医療従事者等!$A:$J, $F$4, FALSE), 0)</f>
        <v>0</v>
      </c>
      <c r="G233" s="103">
        <f>IFERROR(VLOOKUP($D233, V医療従事者等!$A:$J, $G$4, FALSE), 0)</f>
        <v>0</v>
      </c>
      <c r="H233" s="103">
        <f>IFERROR(VLOOKUP($D233, V医療従事者等!$A:$J, $H$4, FALSE), 0)</f>
        <v>0</v>
      </c>
      <c r="I233" s="103">
        <f>IFERROR(VLOOKUP($D233, V医療従事者等!$A:$J, $I$4, FALSE), 0)</f>
        <v>0</v>
      </c>
      <c r="J233" s="104">
        <f>IFERROR(VLOOKUP($D233, V一般接種!$A:$G, J$4, FALSE), 0)</f>
        <v>0</v>
      </c>
      <c r="K233" s="104">
        <f>IFERROR(VLOOKUP($D233, V一般接種!$A:$G, K$4, FALSE), 0)</f>
        <v>0</v>
      </c>
      <c r="L233" s="104">
        <f>IFERROR(VLOOKUP($D233, V一般接種!$A:$G, L$4, FALSE), 0)</f>
        <v>0</v>
      </c>
      <c r="M233" s="104">
        <f>IFERROR(VLOOKUP($D233, V一般接種!$A:$G, M$4, FALSE), 0)</f>
        <v>0</v>
      </c>
      <c r="N233" s="104">
        <f>SUMIF(V職域接種!$C:$C, 'Conv-vaccine'!$D233, V職域接種!F:F)</f>
        <v>0</v>
      </c>
      <c r="O233" s="104">
        <f>SUMIF(V職域接種!$C:$C, 'Conv-vaccine'!$D233, V職域接種!G:G)</f>
        <v>0</v>
      </c>
      <c r="P233" s="104">
        <f>SUMIF(V重複!$C:$C, 'Conv-vaccine'!$D233, V重複!F:F)</f>
        <v>0</v>
      </c>
      <c r="Q233" s="104">
        <f>SUMIF(V重複!$C:$C, 'Conv-vaccine'!$D233, V重複!G:G)</f>
        <v>0</v>
      </c>
    </row>
    <row r="234" spans="1:17" x14ac:dyDescent="0.55000000000000004">
      <c r="A234" s="101">
        <f t="shared" si="9"/>
        <v>44525</v>
      </c>
      <c r="B234" s="50">
        <f t="shared" si="10"/>
        <v>0</v>
      </c>
      <c r="C234" s="50">
        <f t="shared" si="11"/>
        <v>0</v>
      </c>
      <c r="D234" s="102">
        <v>44525</v>
      </c>
      <c r="E234" s="103" t="str">
        <f>IFERROR(VLOOKUP($D234, V医療従事者等!$A:$J, $E$4, FALSE), TEXT(D234, "aaa"))</f>
        <v>木</v>
      </c>
      <c r="F234" s="103">
        <f>IFERROR(VLOOKUP($D234, V医療従事者等!$A:$J, $F$4, FALSE), 0)</f>
        <v>0</v>
      </c>
      <c r="G234" s="103">
        <f>IFERROR(VLOOKUP($D234, V医療従事者等!$A:$J, $G$4, FALSE), 0)</f>
        <v>0</v>
      </c>
      <c r="H234" s="103">
        <f>IFERROR(VLOOKUP($D234, V医療従事者等!$A:$J, $H$4, FALSE), 0)</f>
        <v>0</v>
      </c>
      <c r="I234" s="103">
        <f>IFERROR(VLOOKUP($D234, V医療従事者等!$A:$J, $I$4, FALSE), 0)</f>
        <v>0</v>
      </c>
      <c r="J234" s="104">
        <f>IFERROR(VLOOKUP($D234, V一般接種!$A:$G, J$4, FALSE), 0)</f>
        <v>0</v>
      </c>
      <c r="K234" s="104">
        <f>IFERROR(VLOOKUP($D234, V一般接種!$A:$G, K$4, FALSE), 0)</f>
        <v>0</v>
      </c>
      <c r="L234" s="104">
        <f>IFERROR(VLOOKUP($D234, V一般接種!$A:$G, L$4, FALSE), 0)</f>
        <v>0</v>
      </c>
      <c r="M234" s="104">
        <f>IFERROR(VLOOKUP($D234, V一般接種!$A:$G, M$4, FALSE), 0)</f>
        <v>0</v>
      </c>
      <c r="N234" s="104">
        <f>SUMIF(V職域接種!$C:$C, 'Conv-vaccine'!$D234, V職域接種!F:F)</f>
        <v>0</v>
      </c>
      <c r="O234" s="104">
        <f>SUMIF(V職域接種!$C:$C, 'Conv-vaccine'!$D234, V職域接種!G:G)</f>
        <v>0</v>
      </c>
      <c r="P234" s="104">
        <f>SUMIF(V重複!$C:$C, 'Conv-vaccine'!$D234, V重複!F:F)</f>
        <v>0</v>
      </c>
      <c r="Q234" s="104">
        <f>SUMIF(V重複!$C:$C, 'Conv-vaccine'!$D234, V重複!G:G)</f>
        <v>0</v>
      </c>
    </row>
    <row r="235" spans="1:17" x14ac:dyDescent="0.55000000000000004">
      <c r="A235" s="101">
        <f t="shared" si="9"/>
        <v>44526</v>
      </c>
      <c r="B235" s="50">
        <f t="shared" si="10"/>
        <v>0</v>
      </c>
      <c r="C235" s="50">
        <f t="shared" si="11"/>
        <v>0</v>
      </c>
      <c r="D235" s="102">
        <v>44526</v>
      </c>
      <c r="E235" s="103" t="str">
        <f>IFERROR(VLOOKUP($D235, V医療従事者等!$A:$J, $E$4, FALSE), TEXT(D235, "aaa"))</f>
        <v>金</v>
      </c>
      <c r="F235" s="103">
        <f>IFERROR(VLOOKUP($D235, V医療従事者等!$A:$J, $F$4, FALSE), 0)</f>
        <v>0</v>
      </c>
      <c r="G235" s="103">
        <f>IFERROR(VLOOKUP($D235, V医療従事者等!$A:$J, $G$4, FALSE), 0)</f>
        <v>0</v>
      </c>
      <c r="H235" s="103">
        <f>IFERROR(VLOOKUP($D235, V医療従事者等!$A:$J, $H$4, FALSE), 0)</f>
        <v>0</v>
      </c>
      <c r="I235" s="103">
        <f>IFERROR(VLOOKUP($D235, V医療従事者等!$A:$J, $I$4, FALSE), 0)</f>
        <v>0</v>
      </c>
      <c r="J235" s="104">
        <f>IFERROR(VLOOKUP($D235, V一般接種!$A:$G, J$4, FALSE), 0)</f>
        <v>0</v>
      </c>
      <c r="K235" s="104">
        <f>IFERROR(VLOOKUP($D235, V一般接種!$A:$G, K$4, FALSE), 0)</f>
        <v>0</v>
      </c>
      <c r="L235" s="104">
        <f>IFERROR(VLOOKUP($D235, V一般接種!$A:$G, L$4, FALSE), 0)</f>
        <v>0</v>
      </c>
      <c r="M235" s="104">
        <f>IFERROR(VLOOKUP($D235, V一般接種!$A:$G, M$4, FALSE), 0)</f>
        <v>0</v>
      </c>
      <c r="N235" s="104">
        <f>SUMIF(V職域接種!$C:$C, 'Conv-vaccine'!$D235, V職域接種!F:F)</f>
        <v>0</v>
      </c>
      <c r="O235" s="104">
        <f>SUMIF(V職域接種!$C:$C, 'Conv-vaccine'!$D235, V職域接種!G:G)</f>
        <v>0</v>
      </c>
      <c r="P235" s="104">
        <f>SUMIF(V重複!$C:$C, 'Conv-vaccine'!$D235, V重複!F:F)</f>
        <v>0</v>
      </c>
      <c r="Q235" s="104">
        <f>SUMIF(V重複!$C:$C, 'Conv-vaccine'!$D235, V重複!G:G)</f>
        <v>0</v>
      </c>
    </row>
    <row r="236" spans="1:17" x14ac:dyDescent="0.55000000000000004">
      <c r="A236" s="101">
        <f t="shared" si="9"/>
        <v>44527</v>
      </c>
      <c r="B236" s="50">
        <f t="shared" si="10"/>
        <v>0</v>
      </c>
      <c r="C236" s="50">
        <f t="shared" si="11"/>
        <v>0</v>
      </c>
      <c r="D236" s="102">
        <v>44527</v>
      </c>
      <c r="E236" s="103" t="str">
        <f>IFERROR(VLOOKUP($D236, V医療従事者等!$A:$J, $E$4, FALSE), TEXT(D236, "aaa"))</f>
        <v>土</v>
      </c>
      <c r="F236" s="103">
        <f>IFERROR(VLOOKUP($D236, V医療従事者等!$A:$J, $F$4, FALSE), 0)</f>
        <v>0</v>
      </c>
      <c r="G236" s="103">
        <f>IFERROR(VLOOKUP($D236, V医療従事者等!$A:$J, $G$4, FALSE), 0)</f>
        <v>0</v>
      </c>
      <c r="H236" s="103">
        <f>IFERROR(VLOOKUP($D236, V医療従事者等!$A:$J, $H$4, FALSE), 0)</f>
        <v>0</v>
      </c>
      <c r="I236" s="103">
        <f>IFERROR(VLOOKUP($D236, V医療従事者等!$A:$J, $I$4, FALSE), 0)</f>
        <v>0</v>
      </c>
      <c r="J236" s="104">
        <f>IFERROR(VLOOKUP($D236, V一般接種!$A:$G, J$4, FALSE), 0)</f>
        <v>0</v>
      </c>
      <c r="K236" s="104">
        <f>IFERROR(VLOOKUP($D236, V一般接種!$A:$G, K$4, FALSE), 0)</f>
        <v>0</v>
      </c>
      <c r="L236" s="104">
        <f>IFERROR(VLOOKUP($D236, V一般接種!$A:$G, L$4, FALSE), 0)</f>
        <v>0</v>
      </c>
      <c r="M236" s="104">
        <f>IFERROR(VLOOKUP($D236, V一般接種!$A:$G, M$4, FALSE), 0)</f>
        <v>0</v>
      </c>
      <c r="N236" s="104">
        <f>SUMIF(V職域接種!$C:$C, 'Conv-vaccine'!$D236, V職域接種!F:F)</f>
        <v>0</v>
      </c>
      <c r="O236" s="104">
        <f>SUMIF(V職域接種!$C:$C, 'Conv-vaccine'!$D236, V職域接種!G:G)</f>
        <v>0</v>
      </c>
      <c r="P236" s="104">
        <f>SUMIF(V重複!$C:$C, 'Conv-vaccine'!$D236, V重複!F:F)</f>
        <v>0</v>
      </c>
      <c r="Q236" s="104">
        <f>SUMIF(V重複!$C:$C, 'Conv-vaccine'!$D236, V重複!G:G)</f>
        <v>0</v>
      </c>
    </row>
    <row r="237" spans="1:17" x14ac:dyDescent="0.55000000000000004">
      <c r="A237" s="101">
        <f t="shared" si="9"/>
        <v>44528</v>
      </c>
      <c r="B237" s="50">
        <f t="shared" si="10"/>
        <v>0</v>
      </c>
      <c r="C237" s="50">
        <f t="shared" si="11"/>
        <v>0</v>
      </c>
      <c r="D237" s="102">
        <v>44528</v>
      </c>
      <c r="E237" s="103" t="str">
        <f>IFERROR(VLOOKUP($D237, V医療従事者等!$A:$J, $E$4, FALSE), TEXT(D237, "aaa"))</f>
        <v>日</v>
      </c>
      <c r="F237" s="103">
        <f>IFERROR(VLOOKUP($D237, V医療従事者等!$A:$J, $F$4, FALSE), 0)</f>
        <v>0</v>
      </c>
      <c r="G237" s="103">
        <f>IFERROR(VLOOKUP($D237, V医療従事者等!$A:$J, $G$4, FALSE), 0)</f>
        <v>0</v>
      </c>
      <c r="H237" s="103">
        <f>IFERROR(VLOOKUP($D237, V医療従事者等!$A:$J, $H$4, FALSE), 0)</f>
        <v>0</v>
      </c>
      <c r="I237" s="103">
        <f>IFERROR(VLOOKUP($D237, V医療従事者等!$A:$J, $I$4, FALSE), 0)</f>
        <v>0</v>
      </c>
      <c r="J237" s="104">
        <f>IFERROR(VLOOKUP($D237, V一般接種!$A:$G, J$4, FALSE), 0)</f>
        <v>0</v>
      </c>
      <c r="K237" s="104">
        <f>IFERROR(VLOOKUP($D237, V一般接種!$A:$G, K$4, FALSE), 0)</f>
        <v>0</v>
      </c>
      <c r="L237" s="104">
        <f>IFERROR(VLOOKUP($D237, V一般接種!$A:$G, L$4, FALSE), 0)</f>
        <v>0</v>
      </c>
      <c r="M237" s="104">
        <f>IFERROR(VLOOKUP($D237, V一般接種!$A:$G, M$4, FALSE), 0)</f>
        <v>0</v>
      </c>
      <c r="N237" s="104">
        <f>SUMIF(V職域接種!$C:$C, 'Conv-vaccine'!$D237, V職域接種!F:F)</f>
        <v>0</v>
      </c>
      <c r="O237" s="104">
        <f>SUMIF(V職域接種!$C:$C, 'Conv-vaccine'!$D237, V職域接種!G:G)</f>
        <v>0</v>
      </c>
      <c r="P237" s="104">
        <f>SUMIF(V重複!$C:$C, 'Conv-vaccine'!$D237, V重複!F:F)</f>
        <v>0</v>
      </c>
      <c r="Q237" s="104">
        <f>SUMIF(V重複!$C:$C, 'Conv-vaccine'!$D237, V重複!G:G)</f>
        <v>0</v>
      </c>
    </row>
    <row r="238" spans="1:17" x14ac:dyDescent="0.55000000000000004">
      <c r="A238" s="101">
        <f t="shared" si="9"/>
        <v>44529</v>
      </c>
      <c r="B238" s="50">
        <f t="shared" si="10"/>
        <v>0</v>
      </c>
      <c r="C238" s="50">
        <f t="shared" si="11"/>
        <v>0</v>
      </c>
      <c r="D238" s="102">
        <v>44529</v>
      </c>
      <c r="E238" s="103" t="str">
        <f>IFERROR(VLOOKUP($D238, V医療従事者等!$A:$J, $E$4, FALSE), TEXT(D238, "aaa"))</f>
        <v>月</v>
      </c>
      <c r="F238" s="103">
        <f>IFERROR(VLOOKUP($D238, V医療従事者等!$A:$J, $F$4, FALSE), 0)</f>
        <v>0</v>
      </c>
      <c r="G238" s="103">
        <f>IFERROR(VLOOKUP($D238, V医療従事者等!$A:$J, $G$4, FALSE), 0)</f>
        <v>0</v>
      </c>
      <c r="H238" s="103">
        <f>IFERROR(VLOOKUP($D238, V医療従事者等!$A:$J, $H$4, FALSE), 0)</f>
        <v>0</v>
      </c>
      <c r="I238" s="103">
        <f>IFERROR(VLOOKUP($D238, V医療従事者等!$A:$J, $I$4, FALSE), 0)</f>
        <v>0</v>
      </c>
      <c r="J238" s="104">
        <f>IFERROR(VLOOKUP($D238, V一般接種!$A:$G, J$4, FALSE), 0)</f>
        <v>0</v>
      </c>
      <c r="K238" s="104">
        <f>IFERROR(VLOOKUP($D238, V一般接種!$A:$G, K$4, FALSE), 0)</f>
        <v>0</v>
      </c>
      <c r="L238" s="104">
        <f>IFERROR(VLOOKUP($D238, V一般接種!$A:$G, L$4, FALSE), 0)</f>
        <v>0</v>
      </c>
      <c r="M238" s="104">
        <f>IFERROR(VLOOKUP($D238, V一般接種!$A:$G, M$4, FALSE), 0)</f>
        <v>0</v>
      </c>
      <c r="N238" s="104">
        <f>SUMIF(V職域接種!$C:$C, 'Conv-vaccine'!$D238, V職域接種!F:F)</f>
        <v>0</v>
      </c>
      <c r="O238" s="104">
        <f>SUMIF(V職域接種!$C:$C, 'Conv-vaccine'!$D238, V職域接種!G:G)</f>
        <v>0</v>
      </c>
      <c r="P238" s="104">
        <f>SUMIF(V重複!$C:$C, 'Conv-vaccine'!$D238, V重複!F:F)</f>
        <v>0</v>
      </c>
      <c r="Q238" s="104">
        <f>SUMIF(V重複!$C:$C, 'Conv-vaccine'!$D238, V重複!G:G)</f>
        <v>0</v>
      </c>
    </row>
    <row r="239" spans="1:17" x14ac:dyDescent="0.55000000000000004">
      <c r="A239" s="101">
        <f t="shared" si="9"/>
        <v>44530</v>
      </c>
      <c r="B239" s="50">
        <f t="shared" si="10"/>
        <v>0</v>
      </c>
      <c r="C239" s="50">
        <f t="shared" si="11"/>
        <v>0</v>
      </c>
      <c r="D239" s="102">
        <v>44530</v>
      </c>
      <c r="E239" s="103" t="str">
        <f>IFERROR(VLOOKUP($D239, V医療従事者等!$A:$J, $E$4, FALSE), TEXT(D239, "aaa"))</f>
        <v>火</v>
      </c>
      <c r="F239" s="103">
        <f>IFERROR(VLOOKUP($D239, V医療従事者等!$A:$J, $F$4, FALSE), 0)</f>
        <v>0</v>
      </c>
      <c r="G239" s="103">
        <f>IFERROR(VLOOKUP($D239, V医療従事者等!$A:$J, $G$4, FALSE), 0)</f>
        <v>0</v>
      </c>
      <c r="H239" s="103">
        <f>IFERROR(VLOOKUP($D239, V医療従事者等!$A:$J, $H$4, FALSE), 0)</f>
        <v>0</v>
      </c>
      <c r="I239" s="103">
        <f>IFERROR(VLOOKUP($D239, V医療従事者等!$A:$J, $I$4, FALSE), 0)</f>
        <v>0</v>
      </c>
      <c r="J239" s="104">
        <f>IFERROR(VLOOKUP($D239, V一般接種!$A:$G, J$4, FALSE), 0)</f>
        <v>0</v>
      </c>
      <c r="K239" s="104">
        <f>IFERROR(VLOOKUP($D239, V一般接種!$A:$G, K$4, FALSE), 0)</f>
        <v>0</v>
      </c>
      <c r="L239" s="104">
        <f>IFERROR(VLOOKUP($D239, V一般接種!$A:$G, L$4, FALSE), 0)</f>
        <v>0</v>
      </c>
      <c r="M239" s="104">
        <f>IFERROR(VLOOKUP($D239, V一般接種!$A:$G, M$4, FALSE), 0)</f>
        <v>0</v>
      </c>
      <c r="N239" s="104">
        <f>SUMIF(V職域接種!$C:$C, 'Conv-vaccine'!$D239, V職域接種!F:F)</f>
        <v>0</v>
      </c>
      <c r="O239" s="104">
        <f>SUMIF(V職域接種!$C:$C, 'Conv-vaccine'!$D239, V職域接種!G:G)</f>
        <v>0</v>
      </c>
      <c r="P239" s="104">
        <f>SUMIF(V重複!$C:$C, 'Conv-vaccine'!$D239, V重複!F:F)</f>
        <v>0</v>
      </c>
      <c r="Q239" s="104">
        <f>SUMIF(V重複!$C:$C, 'Conv-vaccine'!$D239, V重複!G:G)</f>
        <v>0</v>
      </c>
    </row>
    <row r="240" spans="1:17" x14ac:dyDescent="0.55000000000000004">
      <c r="A240" s="101">
        <f t="shared" si="9"/>
        <v>44531</v>
      </c>
      <c r="B240" s="50">
        <f t="shared" si="10"/>
        <v>0</v>
      </c>
      <c r="C240" s="50">
        <f t="shared" si="11"/>
        <v>0</v>
      </c>
      <c r="D240" s="102">
        <v>44531</v>
      </c>
      <c r="E240" s="103" t="str">
        <f>IFERROR(VLOOKUP($D240, V医療従事者等!$A:$J, $E$4, FALSE), TEXT(D240, "aaa"))</f>
        <v>水</v>
      </c>
      <c r="F240" s="103">
        <f>IFERROR(VLOOKUP($D240, V医療従事者等!$A:$J, $F$4, FALSE), 0)</f>
        <v>0</v>
      </c>
      <c r="G240" s="103">
        <f>IFERROR(VLOOKUP($D240, V医療従事者等!$A:$J, $G$4, FALSE), 0)</f>
        <v>0</v>
      </c>
      <c r="H240" s="103">
        <f>IFERROR(VLOOKUP($D240, V医療従事者等!$A:$J, $H$4, FALSE), 0)</f>
        <v>0</v>
      </c>
      <c r="I240" s="103">
        <f>IFERROR(VLOOKUP($D240, V医療従事者等!$A:$J, $I$4, FALSE), 0)</f>
        <v>0</v>
      </c>
      <c r="J240" s="104">
        <f>IFERROR(VLOOKUP($D240, V一般接種!$A:$G, J$4, FALSE), 0)</f>
        <v>0</v>
      </c>
      <c r="K240" s="104">
        <f>IFERROR(VLOOKUP($D240, V一般接種!$A:$G, K$4, FALSE), 0)</f>
        <v>0</v>
      </c>
      <c r="L240" s="104">
        <f>IFERROR(VLOOKUP($D240, V一般接種!$A:$G, L$4, FALSE), 0)</f>
        <v>0</v>
      </c>
      <c r="M240" s="104">
        <f>IFERROR(VLOOKUP($D240, V一般接種!$A:$G, M$4, FALSE), 0)</f>
        <v>0</v>
      </c>
      <c r="N240" s="104">
        <f>SUMIF(V職域接種!$C:$C, 'Conv-vaccine'!$D240, V職域接種!F:F)</f>
        <v>0</v>
      </c>
      <c r="O240" s="104">
        <f>SUMIF(V職域接種!$C:$C, 'Conv-vaccine'!$D240, V職域接種!G:G)</f>
        <v>0</v>
      </c>
      <c r="P240" s="104">
        <f>SUMIF(V重複!$C:$C, 'Conv-vaccine'!$D240, V重複!F:F)</f>
        <v>0</v>
      </c>
      <c r="Q240" s="104">
        <f>SUMIF(V重複!$C:$C, 'Conv-vaccine'!$D240, V重複!G:G)</f>
        <v>0</v>
      </c>
    </row>
    <row r="241" spans="1:17" x14ac:dyDescent="0.55000000000000004">
      <c r="A241" s="101">
        <f t="shared" si="9"/>
        <v>44532</v>
      </c>
      <c r="B241" s="50">
        <f t="shared" si="10"/>
        <v>0</v>
      </c>
      <c r="C241" s="50">
        <f t="shared" si="11"/>
        <v>0</v>
      </c>
      <c r="D241" s="102">
        <v>44532</v>
      </c>
      <c r="E241" s="103" t="str">
        <f>IFERROR(VLOOKUP($D241, V医療従事者等!$A:$J, $E$4, FALSE), TEXT(D241, "aaa"))</f>
        <v>木</v>
      </c>
      <c r="F241" s="103">
        <f>IFERROR(VLOOKUP($D241, V医療従事者等!$A:$J, $F$4, FALSE), 0)</f>
        <v>0</v>
      </c>
      <c r="G241" s="103">
        <f>IFERROR(VLOOKUP($D241, V医療従事者等!$A:$J, $G$4, FALSE), 0)</f>
        <v>0</v>
      </c>
      <c r="H241" s="103">
        <f>IFERROR(VLOOKUP($D241, V医療従事者等!$A:$J, $H$4, FALSE), 0)</f>
        <v>0</v>
      </c>
      <c r="I241" s="103">
        <f>IFERROR(VLOOKUP($D241, V医療従事者等!$A:$J, $I$4, FALSE), 0)</f>
        <v>0</v>
      </c>
      <c r="J241" s="104">
        <f>IFERROR(VLOOKUP($D241, V一般接種!$A:$G, J$4, FALSE), 0)</f>
        <v>0</v>
      </c>
      <c r="K241" s="104">
        <f>IFERROR(VLOOKUP($D241, V一般接種!$A:$G, K$4, FALSE), 0)</f>
        <v>0</v>
      </c>
      <c r="L241" s="104">
        <f>IFERROR(VLOOKUP($D241, V一般接種!$A:$G, L$4, FALSE), 0)</f>
        <v>0</v>
      </c>
      <c r="M241" s="104">
        <f>IFERROR(VLOOKUP($D241, V一般接種!$A:$G, M$4, FALSE), 0)</f>
        <v>0</v>
      </c>
      <c r="N241" s="104">
        <f>SUMIF(V職域接種!$C:$C, 'Conv-vaccine'!$D241, V職域接種!F:F)</f>
        <v>0</v>
      </c>
      <c r="O241" s="104">
        <f>SUMIF(V職域接種!$C:$C, 'Conv-vaccine'!$D241, V職域接種!G:G)</f>
        <v>0</v>
      </c>
      <c r="P241" s="104">
        <f>SUMIF(V重複!$C:$C, 'Conv-vaccine'!$D241, V重複!F:F)</f>
        <v>0</v>
      </c>
      <c r="Q241" s="104">
        <f>SUMIF(V重複!$C:$C, 'Conv-vaccine'!$D241, V重複!G:G)</f>
        <v>0</v>
      </c>
    </row>
    <row r="242" spans="1:17" x14ac:dyDescent="0.55000000000000004">
      <c r="A242" s="101">
        <f t="shared" si="9"/>
        <v>44533</v>
      </c>
      <c r="B242" s="50">
        <f t="shared" si="10"/>
        <v>0</v>
      </c>
      <c r="C242" s="50">
        <f t="shared" si="11"/>
        <v>0</v>
      </c>
      <c r="D242" s="102">
        <v>44533</v>
      </c>
      <c r="E242" s="103" t="str">
        <f>IFERROR(VLOOKUP($D242, V医療従事者等!$A:$J, $E$4, FALSE), TEXT(D242, "aaa"))</f>
        <v>金</v>
      </c>
      <c r="F242" s="103">
        <f>IFERROR(VLOOKUP($D242, V医療従事者等!$A:$J, $F$4, FALSE), 0)</f>
        <v>0</v>
      </c>
      <c r="G242" s="103">
        <f>IFERROR(VLOOKUP($D242, V医療従事者等!$A:$J, $G$4, FALSE), 0)</f>
        <v>0</v>
      </c>
      <c r="H242" s="103">
        <f>IFERROR(VLOOKUP($D242, V医療従事者等!$A:$J, $H$4, FALSE), 0)</f>
        <v>0</v>
      </c>
      <c r="I242" s="103">
        <f>IFERROR(VLOOKUP($D242, V医療従事者等!$A:$J, $I$4, FALSE), 0)</f>
        <v>0</v>
      </c>
      <c r="J242" s="104">
        <f>IFERROR(VLOOKUP($D242, V一般接種!$A:$G, J$4, FALSE), 0)</f>
        <v>0</v>
      </c>
      <c r="K242" s="104">
        <f>IFERROR(VLOOKUP($D242, V一般接種!$A:$G, K$4, FALSE), 0)</f>
        <v>0</v>
      </c>
      <c r="L242" s="104">
        <f>IFERROR(VLOOKUP($D242, V一般接種!$A:$G, L$4, FALSE), 0)</f>
        <v>0</v>
      </c>
      <c r="M242" s="104">
        <f>IFERROR(VLOOKUP($D242, V一般接種!$A:$G, M$4, FALSE), 0)</f>
        <v>0</v>
      </c>
      <c r="N242" s="104">
        <f>SUMIF(V職域接種!$C:$C, 'Conv-vaccine'!$D242, V職域接種!F:F)</f>
        <v>0</v>
      </c>
      <c r="O242" s="104">
        <f>SUMIF(V職域接種!$C:$C, 'Conv-vaccine'!$D242, V職域接種!G:G)</f>
        <v>0</v>
      </c>
      <c r="P242" s="104">
        <f>SUMIF(V重複!$C:$C, 'Conv-vaccine'!$D242, V重複!F:F)</f>
        <v>0</v>
      </c>
      <c r="Q242" s="104">
        <f>SUMIF(V重複!$C:$C, 'Conv-vaccine'!$D242, V重複!G:G)</f>
        <v>0</v>
      </c>
    </row>
    <row r="243" spans="1:17" x14ac:dyDescent="0.55000000000000004">
      <c r="A243" s="101">
        <f t="shared" si="9"/>
        <v>44534</v>
      </c>
      <c r="B243" s="50">
        <f t="shared" si="10"/>
        <v>0</v>
      </c>
      <c r="C243" s="50">
        <f t="shared" si="11"/>
        <v>0</v>
      </c>
      <c r="D243" s="102">
        <v>44534</v>
      </c>
      <c r="E243" s="103" t="str">
        <f>IFERROR(VLOOKUP($D243, V医療従事者等!$A:$J, $E$4, FALSE), TEXT(D243, "aaa"))</f>
        <v>土</v>
      </c>
      <c r="F243" s="103">
        <f>IFERROR(VLOOKUP($D243, V医療従事者等!$A:$J, $F$4, FALSE), 0)</f>
        <v>0</v>
      </c>
      <c r="G243" s="103">
        <f>IFERROR(VLOOKUP($D243, V医療従事者等!$A:$J, $G$4, FALSE), 0)</f>
        <v>0</v>
      </c>
      <c r="H243" s="103">
        <f>IFERROR(VLOOKUP($D243, V医療従事者等!$A:$J, $H$4, FALSE), 0)</f>
        <v>0</v>
      </c>
      <c r="I243" s="103">
        <f>IFERROR(VLOOKUP($D243, V医療従事者等!$A:$J, $I$4, FALSE), 0)</f>
        <v>0</v>
      </c>
      <c r="J243" s="104">
        <f>IFERROR(VLOOKUP($D243, V一般接種!$A:$G, J$4, FALSE), 0)</f>
        <v>0</v>
      </c>
      <c r="K243" s="104">
        <f>IFERROR(VLOOKUP($D243, V一般接種!$A:$G, K$4, FALSE), 0)</f>
        <v>0</v>
      </c>
      <c r="L243" s="104">
        <f>IFERROR(VLOOKUP($D243, V一般接種!$A:$G, L$4, FALSE), 0)</f>
        <v>0</v>
      </c>
      <c r="M243" s="104">
        <f>IFERROR(VLOOKUP($D243, V一般接種!$A:$G, M$4, FALSE), 0)</f>
        <v>0</v>
      </c>
      <c r="N243" s="104">
        <f>SUMIF(V職域接種!$C:$C, 'Conv-vaccine'!$D243, V職域接種!F:F)</f>
        <v>0</v>
      </c>
      <c r="O243" s="104">
        <f>SUMIF(V職域接種!$C:$C, 'Conv-vaccine'!$D243, V職域接種!G:G)</f>
        <v>0</v>
      </c>
      <c r="P243" s="104">
        <f>SUMIF(V重複!$C:$C, 'Conv-vaccine'!$D243, V重複!F:F)</f>
        <v>0</v>
      </c>
      <c r="Q243" s="104">
        <f>SUMIF(V重複!$C:$C, 'Conv-vaccine'!$D243, V重複!G:G)</f>
        <v>0</v>
      </c>
    </row>
    <row r="244" spans="1:17" x14ac:dyDescent="0.55000000000000004">
      <c r="A244" s="101">
        <f t="shared" si="9"/>
        <v>44535</v>
      </c>
      <c r="B244" s="50">
        <f t="shared" si="10"/>
        <v>0</v>
      </c>
      <c r="C244" s="50">
        <f t="shared" si="11"/>
        <v>0</v>
      </c>
      <c r="D244" s="102">
        <v>44535</v>
      </c>
      <c r="E244" s="103" t="str">
        <f>IFERROR(VLOOKUP($D244, V医療従事者等!$A:$J, $E$4, FALSE), TEXT(D244, "aaa"))</f>
        <v>日</v>
      </c>
      <c r="F244" s="103">
        <f>IFERROR(VLOOKUP($D244, V医療従事者等!$A:$J, $F$4, FALSE), 0)</f>
        <v>0</v>
      </c>
      <c r="G244" s="103">
        <f>IFERROR(VLOOKUP($D244, V医療従事者等!$A:$J, $G$4, FALSE), 0)</f>
        <v>0</v>
      </c>
      <c r="H244" s="103">
        <f>IFERROR(VLOOKUP($D244, V医療従事者等!$A:$J, $H$4, FALSE), 0)</f>
        <v>0</v>
      </c>
      <c r="I244" s="103">
        <f>IFERROR(VLOOKUP($D244, V医療従事者等!$A:$J, $I$4, FALSE), 0)</f>
        <v>0</v>
      </c>
      <c r="J244" s="104">
        <f>IFERROR(VLOOKUP($D244, V一般接種!$A:$G, J$4, FALSE), 0)</f>
        <v>0</v>
      </c>
      <c r="K244" s="104">
        <f>IFERROR(VLOOKUP($D244, V一般接種!$A:$G, K$4, FALSE), 0)</f>
        <v>0</v>
      </c>
      <c r="L244" s="104">
        <f>IFERROR(VLOOKUP($D244, V一般接種!$A:$G, L$4, FALSE), 0)</f>
        <v>0</v>
      </c>
      <c r="M244" s="104">
        <f>IFERROR(VLOOKUP($D244, V一般接種!$A:$G, M$4, FALSE), 0)</f>
        <v>0</v>
      </c>
      <c r="N244" s="104">
        <f>SUMIF(V職域接種!$C:$C, 'Conv-vaccine'!$D244, V職域接種!F:F)</f>
        <v>0</v>
      </c>
      <c r="O244" s="104">
        <f>SUMIF(V職域接種!$C:$C, 'Conv-vaccine'!$D244, V職域接種!G:G)</f>
        <v>0</v>
      </c>
      <c r="P244" s="104">
        <f>SUMIF(V重複!$C:$C, 'Conv-vaccine'!$D244, V重複!F:F)</f>
        <v>0</v>
      </c>
      <c r="Q244" s="104">
        <f>SUMIF(V重複!$C:$C, 'Conv-vaccine'!$D244, V重複!G:G)</f>
        <v>0</v>
      </c>
    </row>
    <row r="245" spans="1:17" x14ac:dyDescent="0.55000000000000004">
      <c r="A245" s="101">
        <f t="shared" si="9"/>
        <v>44536</v>
      </c>
      <c r="B245" s="50">
        <f t="shared" si="10"/>
        <v>0</v>
      </c>
      <c r="C245" s="50">
        <f t="shared" si="11"/>
        <v>0</v>
      </c>
      <c r="D245" s="102">
        <v>44536</v>
      </c>
      <c r="E245" s="103" t="str">
        <f>IFERROR(VLOOKUP($D245, V医療従事者等!$A:$J, $E$4, FALSE), TEXT(D245, "aaa"))</f>
        <v>月</v>
      </c>
      <c r="F245" s="103">
        <f>IFERROR(VLOOKUP($D245, V医療従事者等!$A:$J, $F$4, FALSE), 0)</f>
        <v>0</v>
      </c>
      <c r="G245" s="103">
        <f>IFERROR(VLOOKUP($D245, V医療従事者等!$A:$J, $G$4, FALSE), 0)</f>
        <v>0</v>
      </c>
      <c r="H245" s="103">
        <f>IFERROR(VLOOKUP($D245, V医療従事者等!$A:$J, $H$4, FALSE), 0)</f>
        <v>0</v>
      </c>
      <c r="I245" s="103">
        <f>IFERROR(VLOOKUP($D245, V医療従事者等!$A:$J, $I$4, FALSE), 0)</f>
        <v>0</v>
      </c>
      <c r="J245" s="104">
        <f>IFERROR(VLOOKUP($D245, V一般接種!$A:$G, J$4, FALSE), 0)</f>
        <v>0</v>
      </c>
      <c r="K245" s="104">
        <f>IFERROR(VLOOKUP($D245, V一般接種!$A:$G, K$4, FALSE), 0)</f>
        <v>0</v>
      </c>
      <c r="L245" s="104">
        <f>IFERROR(VLOOKUP($D245, V一般接種!$A:$G, L$4, FALSE), 0)</f>
        <v>0</v>
      </c>
      <c r="M245" s="104">
        <f>IFERROR(VLOOKUP($D245, V一般接種!$A:$G, M$4, FALSE), 0)</f>
        <v>0</v>
      </c>
      <c r="N245" s="104">
        <f>SUMIF(V職域接種!$C:$C, 'Conv-vaccine'!$D245, V職域接種!F:F)</f>
        <v>0</v>
      </c>
      <c r="O245" s="104">
        <f>SUMIF(V職域接種!$C:$C, 'Conv-vaccine'!$D245, V職域接種!G:G)</f>
        <v>0</v>
      </c>
      <c r="P245" s="104">
        <f>SUMIF(V重複!$C:$C, 'Conv-vaccine'!$D245, V重複!F:F)</f>
        <v>0</v>
      </c>
      <c r="Q245" s="104">
        <f>SUMIF(V重複!$C:$C, 'Conv-vaccine'!$D245, V重複!G:G)</f>
        <v>0</v>
      </c>
    </row>
    <row r="246" spans="1:17" x14ac:dyDescent="0.55000000000000004">
      <c r="A246" s="101">
        <f t="shared" si="9"/>
        <v>44537</v>
      </c>
      <c r="B246" s="50">
        <f t="shared" si="10"/>
        <v>0</v>
      </c>
      <c r="C246" s="50">
        <f t="shared" si="11"/>
        <v>0</v>
      </c>
      <c r="D246" s="102">
        <v>44537</v>
      </c>
      <c r="E246" s="103" t="str">
        <f>IFERROR(VLOOKUP($D246, V医療従事者等!$A:$J, $E$4, FALSE), TEXT(D246, "aaa"))</f>
        <v>火</v>
      </c>
      <c r="F246" s="103">
        <f>IFERROR(VLOOKUP($D246, V医療従事者等!$A:$J, $F$4, FALSE), 0)</f>
        <v>0</v>
      </c>
      <c r="G246" s="103">
        <f>IFERROR(VLOOKUP($D246, V医療従事者等!$A:$J, $G$4, FALSE), 0)</f>
        <v>0</v>
      </c>
      <c r="H246" s="103">
        <f>IFERROR(VLOOKUP($D246, V医療従事者等!$A:$J, $H$4, FALSE), 0)</f>
        <v>0</v>
      </c>
      <c r="I246" s="103">
        <f>IFERROR(VLOOKUP($D246, V医療従事者等!$A:$J, $I$4, FALSE), 0)</f>
        <v>0</v>
      </c>
      <c r="J246" s="104">
        <f>IFERROR(VLOOKUP($D246, V一般接種!$A:$G, J$4, FALSE), 0)</f>
        <v>0</v>
      </c>
      <c r="K246" s="104">
        <f>IFERROR(VLOOKUP($D246, V一般接種!$A:$G, K$4, FALSE), 0)</f>
        <v>0</v>
      </c>
      <c r="L246" s="104">
        <f>IFERROR(VLOOKUP($D246, V一般接種!$A:$G, L$4, FALSE), 0)</f>
        <v>0</v>
      </c>
      <c r="M246" s="104">
        <f>IFERROR(VLOOKUP($D246, V一般接種!$A:$G, M$4, FALSE), 0)</f>
        <v>0</v>
      </c>
      <c r="N246" s="104">
        <f>SUMIF(V職域接種!$C:$C, 'Conv-vaccine'!$D246, V職域接種!F:F)</f>
        <v>0</v>
      </c>
      <c r="O246" s="104">
        <f>SUMIF(V職域接種!$C:$C, 'Conv-vaccine'!$D246, V職域接種!G:G)</f>
        <v>0</v>
      </c>
      <c r="P246" s="104">
        <f>SUMIF(V重複!$C:$C, 'Conv-vaccine'!$D246, V重複!F:F)</f>
        <v>0</v>
      </c>
      <c r="Q246" s="104">
        <f>SUMIF(V重複!$C:$C, 'Conv-vaccine'!$D246, V重複!G:G)</f>
        <v>0</v>
      </c>
    </row>
    <row r="247" spans="1:17" x14ac:dyDescent="0.55000000000000004">
      <c r="A247" s="101">
        <f t="shared" si="9"/>
        <v>44538</v>
      </c>
      <c r="B247" s="50">
        <f t="shared" si="10"/>
        <v>0</v>
      </c>
      <c r="C247" s="50">
        <f t="shared" si="11"/>
        <v>0</v>
      </c>
      <c r="D247" s="102">
        <v>44538</v>
      </c>
      <c r="E247" s="103" t="str">
        <f>IFERROR(VLOOKUP($D247, V医療従事者等!$A:$J, $E$4, FALSE), TEXT(D247, "aaa"))</f>
        <v>水</v>
      </c>
      <c r="F247" s="103">
        <f>IFERROR(VLOOKUP($D247, V医療従事者等!$A:$J, $F$4, FALSE), 0)</f>
        <v>0</v>
      </c>
      <c r="G247" s="103">
        <f>IFERROR(VLOOKUP($D247, V医療従事者等!$A:$J, $G$4, FALSE), 0)</f>
        <v>0</v>
      </c>
      <c r="H247" s="103">
        <f>IFERROR(VLOOKUP($D247, V医療従事者等!$A:$J, $H$4, FALSE), 0)</f>
        <v>0</v>
      </c>
      <c r="I247" s="103">
        <f>IFERROR(VLOOKUP($D247, V医療従事者等!$A:$J, $I$4, FALSE), 0)</f>
        <v>0</v>
      </c>
      <c r="J247" s="104">
        <f>IFERROR(VLOOKUP($D247, V一般接種!$A:$G, J$4, FALSE), 0)</f>
        <v>0</v>
      </c>
      <c r="K247" s="104">
        <f>IFERROR(VLOOKUP($D247, V一般接種!$A:$G, K$4, FALSE), 0)</f>
        <v>0</v>
      </c>
      <c r="L247" s="104">
        <f>IFERROR(VLOOKUP($D247, V一般接種!$A:$G, L$4, FALSE), 0)</f>
        <v>0</v>
      </c>
      <c r="M247" s="104">
        <f>IFERROR(VLOOKUP($D247, V一般接種!$A:$G, M$4, FALSE), 0)</f>
        <v>0</v>
      </c>
      <c r="N247" s="104">
        <f>SUMIF(V職域接種!$C:$C, 'Conv-vaccine'!$D247, V職域接種!F:F)</f>
        <v>0</v>
      </c>
      <c r="O247" s="104">
        <f>SUMIF(V職域接種!$C:$C, 'Conv-vaccine'!$D247, V職域接種!G:G)</f>
        <v>0</v>
      </c>
      <c r="P247" s="104">
        <f>SUMIF(V重複!$C:$C, 'Conv-vaccine'!$D247, V重複!F:F)</f>
        <v>0</v>
      </c>
      <c r="Q247" s="104">
        <f>SUMIF(V重複!$C:$C, 'Conv-vaccine'!$D247, V重複!G:G)</f>
        <v>0</v>
      </c>
    </row>
    <row r="248" spans="1:17" x14ac:dyDescent="0.55000000000000004">
      <c r="A248" s="101">
        <f t="shared" si="9"/>
        <v>44539</v>
      </c>
      <c r="B248" s="50">
        <f t="shared" si="10"/>
        <v>0</v>
      </c>
      <c r="C248" s="50">
        <f t="shared" si="11"/>
        <v>0</v>
      </c>
      <c r="D248" s="102">
        <v>44539</v>
      </c>
      <c r="E248" s="103" t="str">
        <f>IFERROR(VLOOKUP($D248, V医療従事者等!$A:$J, $E$4, FALSE), TEXT(D248, "aaa"))</f>
        <v>木</v>
      </c>
      <c r="F248" s="103">
        <f>IFERROR(VLOOKUP($D248, V医療従事者等!$A:$J, $F$4, FALSE), 0)</f>
        <v>0</v>
      </c>
      <c r="G248" s="103">
        <f>IFERROR(VLOOKUP($D248, V医療従事者等!$A:$J, $G$4, FALSE), 0)</f>
        <v>0</v>
      </c>
      <c r="H248" s="103">
        <f>IFERROR(VLOOKUP($D248, V医療従事者等!$A:$J, $H$4, FALSE), 0)</f>
        <v>0</v>
      </c>
      <c r="I248" s="103">
        <f>IFERROR(VLOOKUP($D248, V医療従事者等!$A:$J, $I$4, FALSE), 0)</f>
        <v>0</v>
      </c>
      <c r="J248" s="104">
        <f>IFERROR(VLOOKUP($D248, V一般接種!$A:$G, J$4, FALSE), 0)</f>
        <v>0</v>
      </c>
      <c r="K248" s="104">
        <f>IFERROR(VLOOKUP($D248, V一般接種!$A:$G, K$4, FALSE), 0)</f>
        <v>0</v>
      </c>
      <c r="L248" s="104">
        <f>IFERROR(VLOOKUP($D248, V一般接種!$A:$G, L$4, FALSE), 0)</f>
        <v>0</v>
      </c>
      <c r="M248" s="104">
        <f>IFERROR(VLOOKUP($D248, V一般接種!$A:$G, M$4, FALSE), 0)</f>
        <v>0</v>
      </c>
      <c r="N248" s="104">
        <f>SUMIF(V職域接種!$C:$C, 'Conv-vaccine'!$D248, V職域接種!F:F)</f>
        <v>0</v>
      </c>
      <c r="O248" s="104">
        <f>SUMIF(V職域接種!$C:$C, 'Conv-vaccine'!$D248, V職域接種!G:G)</f>
        <v>0</v>
      </c>
      <c r="P248" s="104">
        <f>SUMIF(V重複!$C:$C, 'Conv-vaccine'!$D248, V重複!F:F)</f>
        <v>0</v>
      </c>
      <c r="Q248" s="104">
        <f>SUMIF(V重複!$C:$C, 'Conv-vaccine'!$D248, V重複!G:G)</f>
        <v>0</v>
      </c>
    </row>
    <row r="249" spans="1:17" x14ac:dyDescent="0.55000000000000004">
      <c r="A249" s="101">
        <f t="shared" si="9"/>
        <v>44540</v>
      </c>
      <c r="B249" s="50">
        <f t="shared" si="10"/>
        <v>0</v>
      </c>
      <c r="C249" s="50">
        <f t="shared" si="11"/>
        <v>0</v>
      </c>
      <c r="D249" s="102">
        <v>44540</v>
      </c>
      <c r="E249" s="103" t="str">
        <f>IFERROR(VLOOKUP($D249, V医療従事者等!$A:$J, $E$4, FALSE), TEXT(D249, "aaa"))</f>
        <v>金</v>
      </c>
      <c r="F249" s="103">
        <f>IFERROR(VLOOKUP($D249, V医療従事者等!$A:$J, $F$4, FALSE), 0)</f>
        <v>0</v>
      </c>
      <c r="G249" s="103">
        <f>IFERROR(VLOOKUP($D249, V医療従事者等!$A:$J, $G$4, FALSE), 0)</f>
        <v>0</v>
      </c>
      <c r="H249" s="103">
        <f>IFERROR(VLOOKUP($D249, V医療従事者等!$A:$J, $H$4, FALSE), 0)</f>
        <v>0</v>
      </c>
      <c r="I249" s="103">
        <f>IFERROR(VLOOKUP($D249, V医療従事者等!$A:$J, $I$4, FALSE), 0)</f>
        <v>0</v>
      </c>
      <c r="J249" s="104">
        <f>IFERROR(VLOOKUP($D249, V一般接種!$A:$G, J$4, FALSE), 0)</f>
        <v>0</v>
      </c>
      <c r="K249" s="104">
        <f>IFERROR(VLOOKUP($D249, V一般接種!$A:$G, K$4, FALSE), 0)</f>
        <v>0</v>
      </c>
      <c r="L249" s="104">
        <f>IFERROR(VLOOKUP($D249, V一般接種!$A:$G, L$4, FALSE), 0)</f>
        <v>0</v>
      </c>
      <c r="M249" s="104">
        <f>IFERROR(VLOOKUP($D249, V一般接種!$A:$G, M$4, FALSE), 0)</f>
        <v>0</v>
      </c>
      <c r="N249" s="104">
        <f>SUMIF(V職域接種!$C:$C, 'Conv-vaccine'!$D249, V職域接種!F:F)</f>
        <v>0</v>
      </c>
      <c r="O249" s="104">
        <f>SUMIF(V職域接種!$C:$C, 'Conv-vaccine'!$D249, V職域接種!G:G)</f>
        <v>0</v>
      </c>
      <c r="P249" s="104">
        <f>SUMIF(V重複!$C:$C, 'Conv-vaccine'!$D249, V重複!F:F)</f>
        <v>0</v>
      </c>
      <c r="Q249" s="104">
        <f>SUMIF(V重複!$C:$C, 'Conv-vaccine'!$D249, V重複!G:G)</f>
        <v>0</v>
      </c>
    </row>
    <row r="250" spans="1:17" x14ac:dyDescent="0.55000000000000004">
      <c r="A250" s="101">
        <f t="shared" si="9"/>
        <v>44541</v>
      </c>
      <c r="B250" s="50">
        <f t="shared" si="10"/>
        <v>0</v>
      </c>
      <c r="C250" s="50">
        <f t="shared" si="11"/>
        <v>0</v>
      </c>
      <c r="D250" s="102">
        <v>44541</v>
      </c>
      <c r="E250" s="103" t="str">
        <f>IFERROR(VLOOKUP($D250, V医療従事者等!$A:$J, $E$4, FALSE), TEXT(D250, "aaa"))</f>
        <v>土</v>
      </c>
      <c r="F250" s="103">
        <f>IFERROR(VLOOKUP($D250, V医療従事者等!$A:$J, $F$4, FALSE), 0)</f>
        <v>0</v>
      </c>
      <c r="G250" s="103">
        <f>IFERROR(VLOOKUP($D250, V医療従事者等!$A:$J, $G$4, FALSE), 0)</f>
        <v>0</v>
      </c>
      <c r="H250" s="103">
        <f>IFERROR(VLOOKUP($D250, V医療従事者等!$A:$J, $H$4, FALSE), 0)</f>
        <v>0</v>
      </c>
      <c r="I250" s="103">
        <f>IFERROR(VLOOKUP($D250, V医療従事者等!$A:$J, $I$4, FALSE), 0)</f>
        <v>0</v>
      </c>
      <c r="J250" s="104">
        <f>IFERROR(VLOOKUP($D250, V一般接種!$A:$G, J$4, FALSE), 0)</f>
        <v>0</v>
      </c>
      <c r="K250" s="104">
        <f>IFERROR(VLOOKUP($D250, V一般接種!$A:$G, K$4, FALSE), 0)</f>
        <v>0</v>
      </c>
      <c r="L250" s="104">
        <f>IFERROR(VLOOKUP($D250, V一般接種!$A:$G, L$4, FALSE), 0)</f>
        <v>0</v>
      </c>
      <c r="M250" s="104">
        <f>IFERROR(VLOOKUP($D250, V一般接種!$A:$G, M$4, FALSE), 0)</f>
        <v>0</v>
      </c>
      <c r="N250" s="104">
        <f>SUMIF(V職域接種!$C:$C, 'Conv-vaccine'!$D250, V職域接種!F:F)</f>
        <v>0</v>
      </c>
      <c r="O250" s="104">
        <f>SUMIF(V職域接種!$C:$C, 'Conv-vaccine'!$D250, V職域接種!G:G)</f>
        <v>0</v>
      </c>
      <c r="P250" s="104">
        <f>SUMIF(V重複!$C:$C, 'Conv-vaccine'!$D250, V重複!F:F)</f>
        <v>0</v>
      </c>
      <c r="Q250" s="104">
        <f>SUMIF(V重複!$C:$C, 'Conv-vaccine'!$D250, V重複!G:G)</f>
        <v>0</v>
      </c>
    </row>
    <row r="251" spans="1:17" x14ac:dyDescent="0.55000000000000004">
      <c r="A251" s="101">
        <f t="shared" si="9"/>
        <v>44542</v>
      </c>
      <c r="B251" s="50">
        <f t="shared" si="10"/>
        <v>0</v>
      </c>
      <c r="C251" s="50">
        <f t="shared" si="11"/>
        <v>0</v>
      </c>
      <c r="D251" s="102">
        <v>44542</v>
      </c>
      <c r="E251" s="103" t="str">
        <f>IFERROR(VLOOKUP($D251, V医療従事者等!$A:$J, $E$4, FALSE), TEXT(D251, "aaa"))</f>
        <v>日</v>
      </c>
      <c r="F251" s="103">
        <f>IFERROR(VLOOKUP($D251, V医療従事者等!$A:$J, $F$4, FALSE), 0)</f>
        <v>0</v>
      </c>
      <c r="G251" s="103">
        <f>IFERROR(VLOOKUP($D251, V医療従事者等!$A:$J, $G$4, FALSE), 0)</f>
        <v>0</v>
      </c>
      <c r="H251" s="103">
        <f>IFERROR(VLOOKUP($D251, V医療従事者等!$A:$J, $H$4, FALSE), 0)</f>
        <v>0</v>
      </c>
      <c r="I251" s="103">
        <f>IFERROR(VLOOKUP($D251, V医療従事者等!$A:$J, $I$4, FALSE), 0)</f>
        <v>0</v>
      </c>
      <c r="J251" s="104">
        <f>IFERROR(VLOOKUP($D251, V一般接種!$A:$G, J$4, FALSE), 0)</f>
        <v>0</v>
      </c>
      <c r="K251" s="104">
        <f>IFERROR(VLOOKUP($D251, V一般接種!$A:$G, K$4, FALSE), 0)</f>
        <v>0</v>
      </c>
      <c r="L251" s="104">
        <f>IFERROR(VLOOKUP($D251, V一般接種!$A:$G, L$4, FALSE), 0)</f>
        <v>0</v>
      </c>
      <c r="M251" s="104">
        <f>IFERROR(VLOOKUP($D251, V一般接種!$A:$G, M$4, FALSE), 0)</f>
        <v>0</v>
      </c>
      <c r="N251" s="104">
        <f>SUMIF(V職域接種!$C:$C, 'Conv-vaccine'!$D251, V職域接種!F:F)</f>
        <v>0</v>
      </c>
      <c r="O251" s="104">
        <f>SUMIF(V職域接種!$C:$C, 'Conv-vaccine'!$D251, V職域接種!G:G)</f>
        <v>0</v>
      </c>
      <c r="P251" s="104">
        <f>SUMIF(V重複!$C:$C, 'Conv-vaccine'!$D251, V重複!F:F)</f>
        <v>0</v>
      </c>
      <c r="Q251" s="104">
        <f>SUMIF(V重複!$C:$C, 'Conv-vaccine'!$D251, V重複!G:G)</f>
        <v>0</v>
      </c>
    </row>
    <row r="252" spans="1:17" x14ac:dyDescent="0.55000000000000004">
      <c r="A252" s="101">
        <f t="shared" si="9"/>
        <v>44543</v>
      </c>
      <c r="B252" s="50">
        <f t="shared" si="10"/>
        <v>0</v>
      </c>
      <c r="C252" s="50">
        <f t="shared" si="11"/>
        <v>0</v>
      </c>
      <c r="D252" s="102">
        <v>44543</v>
      </c>
      <c r="E252" s="103" t="str">
        <f>IFERROR(VLOOKUP($D252, V医療従事者等!$A:$J, $E$4, FALSE), TEXT(D252, "aaa"))</f>
        <v>月</v>
      </c>
      <c r="F252" s="103">
        <f>IFERROR(VLOOKUP($D252, V医療従事者等!$A:$J, $F$4, FALSE), 0)</f>
        <v>0</v>
      </c>
      <c r="G252" s="103">
        <f>IFERROR(VLOOKUP($D252, V医療従事者等!$A:$J, $G$4, FALSE), 0)</f>
        <v>0</v>
      </c>
      <c r="H252" s="103">
        <f>IFERROR(VLOOKUP($D252, V医療従事者等!$A:$J, $H$4, FALSE), 0)</f>
        <v>0</v>
      </c>
      <c r="I252" s="103">
        <f>IFERROR(VLOOKUP($D252, V医療従事者等!$A:$J, $I$4, FALSE), 0)</f>
        <v>0</v>
      </c>
      <c r="J252" s="104">
        <f>IFERROR(VLOOKUP($D252, V一般接種!$A:$G, J$4, FALSE), 0)</f>
        <v>0</v>
      </c>
      <c r="K252" s="104">
        <f>IFERROR(VLOOKUP($D252, V一般接種!$A:$G, K$4, FALSE), 0)</f>
        <v>0</v>
      </c>
      <c r="L252" s="104">
        <f>IFERROR(VLOOKUP($D252, V一般接種!$A:$G, L$4, FALSE), 0)</f>
        <v>0</v>
      </c>
      <c r="M252" s="104">
        <f>IFERROR(VLOOKUP($D252, V一般接種!$A:$G, M$4, FALSE), 0)</f>
        <v>0</v>
      </c>
      <c r="N252" s="104">
        <f>SUMIF(V職域接種!$C:$C, 'Conv-vaccine'!$D252, V職域接種!F:F)</f>
        <v>0</v>
      </c>
      <c r="O252" s="104">
        <f>SUMIF(V職域接種!$C:$C, 'Conv-vaccine'!$D252, V職域接種!G:G)</f>
        <v>0</v>
      </c>
      <c r="P252" s="104">
        <f>SUMIF(V重複!$C:$C, 'Conv-vaccine'!$D252, V重複!F:F)</f>
        <v>0</v>
      </c>
      <c r="Q252" s="104">
        <f>SUMIF(V重複!$C:$C, 'Conv-vaccine'!$D252, V重複!G:G)</f>
        <v>0</v>
      </c>
    </row>
    <row r="253" spans="1:17" x14ac:dyDescent="0.55000000000000004">
      <c r="A253" s="101">
        <f t="shared" si="9"/>
        <v>44544</v>
      </c>
      <c r="B253" s="50">
        <f t="shared" si="10"/>
        <v>0</v>
      </c>
      <c r="C253" s="50">
        <f t="shared" si="11"/>
        <v>0</v>
      </c>
      <c r="D253" s="102">
        <v>44544</v>
      </c>
      <c r="E253" s="103" t="str">
        <f>IFERROR(VLOOKUP($D253, V医療従事者等!$A:$J, $E$4, FALSE), TEXT(D253, "aaa"))</f>
        <v>火</v>
      </c>
      <c r="F253" s="103">
        <f>IFERROR(VLOOKUP($D253, V医療従事者等!$A:$J, $F$4, FALSE), 0)</f>
        <v>0</v>
      </c>
      <c r="G253" s="103">
        <f>IFERROR(VLOOKUP($D253, V医療従事者等!$A:$J, $G$4, FALSE), 0)</f>
        <v>0</v>
      </c>
      <c r="H253" s="103">
        <f>IFERROR(VLOOKUP($D253, V医療従事者等!$A:$J, $H$4, FALSE), 0)</f>
        <v>0</v>
      </c>
      <c r="I253" s="103">
        <f>IFERROR(VLOOKUP($D253, V医療従事者等!$A:$J, $I$4, FALSE), 0)</f>
        <v>0</v>
      </c>
      <c r="J253" s="104">
        <f>IFERROR(VLOOKUP($D253, V一般接種!$A:$G, J$4, FALSE), 0)</f>
        <v>0</v>
      </c>
      <c r="K253" s="104">
        <f>IFERROR(VLOOKUP($D253, V一般接種!$A:$G, K$4, FALSE), 0)</f>
        <v>0</v>
      </c>
      <c r="L253" s="104">
        <f>IFERROR(VLOOKUP($D253, V一般接種!$A:$G, L$4, FALSE), 0)</f>
        <v>0</v>
      </c>
      <c r="M253" s="104">
        <f>IFERROR(VLOOKUP($D253, V一般接種!$A:$G, M$4, FALSE), 0)</f>
        <v>0</v>
      </c>
      <c r="N253" s="104">
        <f>SUMIF(V職域接種!$C:$C, 'Conv-vaccine'!$D253, V職域接種!F:F)</f>
        <v>0</v>
      </c>
      <c r="O253" s="104">
        <f>SUMIF(V職域接種!$C:$C, 'Conv-vaccine'!$D253, V職域接種!G:G)</f>
        <v>0</v>
      </c>
      <c r="P253" s="104">
        <f>SUMIF(V重複!$C:$C, 'Conv-vaccine'!$D253, V重複!F:F)</f>
        <v>0</v>
      </c>
      <c r="Q253" s="104">
        <f>SUMIF(V重複!$C:$C, 'Conv-vaccine'!$D253, V重複!G:G)</f>
        <v>0</v>
      </c>
    </row>
    <row r="254" spans="1:17" x14ac:dyDescent="0.55000000000000004">
      <c r="A254" s="101">
        <f t="shared" si="9"/>
        <v>44545</v>
      </c>
      <c r="B254" s="50">
        <f t="shared" si="10"/>
        <v>0</v>
      </c>
      <c r="C254" s="50">
        <f t="shared" si="11"/>
        <v>0</v>
      </c>
      <c r="D254" s="102">
        <v>44545</v>
      </c>
      <c r="E254" s="103" t="str">
        <f>IFERROR(VLOOKUP($D254, V医療従事者等!$A:$J, $E$4, FALSE), TEXT(D254, "aaa"))</f>
        <v>水</v>
      </c>
      <c r="F254" s="103">
        <f>IFERROR(VLOOKUP($D254, V医療従事者等!$A:$J, $F$4, FALSE), 0)</f>
        <v>0</v>
      </c>
      <c r="G254" s="103">
        <f>IFERROR(VLOOKUP($D254, V医療従事者等!$A:$J, $G$4, FALSE), 0)</f>
        <v>0</v>
      </c>
      <c r="H254" s="103">
        <f>IFERROR(VLOOKUP($D254, V医療従事者等!$A:$J, $H$4, FALSE), 0)</f>
        <v>0</v>
      </c>
      <c r="I254" s="103">
        <f>IFERROR(VLOOKUP($D254, V医療従事者等!$A:$J, $I$4, FALSE), 0)</f>
        <v>0</v>
      </c>
      <c r="J254" s="104">
        <f>IFERROR(VLOOKUP($D254, V一般接種!$A:$G, J$4, FALSE), 0)</f>
        <v>0</v>
      </c>
      <c r="K254" s="104">
        <f>IFERROR(VLOOKUP($D254, V一般接種!$A:$G, K$4, FALSE), 0)</f>
        <v>0</v>
      </c>
      <c r="L254" s="104">
        <f>IFERROR(VLOOKUP($D254, V一般接種!$A:$G, L$4, FALSE), 0)</f>
        <v>0</v>
      </c>
      <c r="M254" s="104">
        <f>IFERROR(VLOOKUP($D254, V一般接種!$A:$G, M$4, FALSE), 0)</f>
        <v>0</v>
      </c>
      <c r="N254" s="104">
        <f>SUMIF(V職域接種!$C:$C, 'Conv-vaccine'!$D254, V職域接種!F:F)</f>
        <v>0</v>
      </c>
      <c r="O254" s="104">
        <f>SUMIF(V職域接種!$C:$C, 'Conv-vaccine'!$D254, V職域接種!G:G)</f>
        <v>0</v>
      </c>
      <c r="P254" s="104">
        <f>SUMIF(V重複!$C:$C, 'Conv-vaccine'!$D254, V重複!F:F)</f>
        <v>0</v>
      </c>
      <c r="Q254" s="104">
        <f>SUMIF(V重複!$C:$C, 'Conv-vaccine'!$D254, V重複!G:G)</f>
        <v>0</v>
      </c>
    </row>
    <row r="255" spans="1:17" x14ac:dyDescent="0.55000000000000004">
      <c r="A255" s="101">
        <f t="shared" si="9"/>
        <v>44546</v>
      </c>
      <c r="B255" s="50">
        <f t="shared" si="10"/>
        <v>0</v>
      </c>
      <c r="C255" s="50">
        <f t="shared" si="11"/>
        <v>0</v>
      </c>
      <c r="D255" s="102">
        <v>44546</v>
      </c>
      <c r="E255" s="103" t="str">
        <f>IFERROR(VLOOKUP($D255, V医療従事者等!$A:$J, $E$4, FALSE), TEXT(D255, "aaa"))</f>
        <v>木</v>
      </c>
      <c r="F255" s="103">
        <f>IFERROR(VLOOKUP($D255, V医療従事者等!$A:$J, $F$4, FALSE), 0)</f>
        <v>0</v>
      </c>
      <c r="G255" s="103">
        <f>IFERROR(VLOOKUP($D255, V医療従事者等!$A:$J, $G$4, FALSE), 0)</f>
        <v>0</v>
      </c>
      <c r="H255" s="103">
        <f>IFERROR(VLOOKUP($D255, V医療従事者等!$A:$J, $H$4, FALSE), 0)</f>
        <v>0</v>
      </c>
      <c r="I255" s="103">
        <f>IFERROR(VLOOKUP($D255, V医療従事者等!$A:$J, $I$4, FALSE), 0)</f>
        <v>0</v>
      </c>
      <c r="J255" s="104">
        <f>IFERROR(VLOOKUP($D255, V一般接種!$A:$G, J$4, FALSE), 0)</f>
        <v>0</v>
      </c>
      <c r="K255" s="104">
        <f>IFERROR(VLOOKUP($D255, V一般接種!$A:$G, K$4, FALSE), 0)</f>
        <v>0</v>
      </c>
      <c r="L255" s="104">
        <f>IFERROR(VLOOKUP($D255, V一般接種!$A:$G, L$4, FALSE), 0)</f>
        <v>0</v>
      </c>
      <c r="M255" s="104">
        <f>IFERROR(VLOOKUP($D255, V一般接種!$A:$G, M$4, FALSE), 0)</f>
        <v>0</v>
      </c>
      <c r="N255" s="104">
        <f>SUMIF(V職域接種!$C:$C, 'Conv-vaccine'!$D255, V職域接種!F:F)</f>
        <v>0</v>
      </c>
      <c r="O255" s="104">
        <f>SUMIF(V職域接種!$C:$C, 'Conv-vaccine'!$D255, V職域接種!G:G)</f>
        <v>0</v>
      </c>
      <c r="P255" s="104">
        <f>SUMIF(V重複!$C:$C, 'Conv-vaccine'!$D255, V重複!F:F)</f>
        <v>0</v>
      </c>
      <c r="Q255" s="104">
        <f>SUMIF(V重複!$C:$C, 'Conv-vaccine'!$D255, V重複!G:G)</f>
        <v>0</v>
      </c>
    </row>
    <row r="256" spans="1:17" x14ac:dyDescent="0.55000000000000004">
      <c r="A256" s="101">
        <f t="shared" si="9"/>
        <v>44547</v>
      </c>
      <c r="B256" s="50">
        <f t="shared" si="10"/>
        <v>0</v>
      </c>
      <c r="C256" s="50">
        <f t="shared" si="11"/>
        <v>0</v>
      </c>
      <c r="D256" s="102">
        <v>44547</v>
      </c>
      <c r="E256" s="103" t="str">
        <f>IFERROR(VLOOKUP($D256, V医療従事者等!$A:$J, $E$4, FALSE), TEXT(D256, "aaa"))</f>
        <v>金</v>
      </c>
      <c r="F256" s="103">
        <f>IFERROR(VLOOKUP($D256, V医療従事者等!$A:$J, $F$4, FALSE), 0)</f>
        <v>0</v>
      </c>
      <c r="G256" s="103">
        <f>IFERROR(VLOOKUP($D256, V医療従事者等!$A:$J, $G$4, FALSE), 0)</f>
        <v>0</v>
      </c>
      <c r="H256" s="103">
        <f>IFERROR(VLOOKUP($D256, V医療従事者等!$A:$J, $H$4, FALSE), 0)</f>
        <v>0</v>
      </c>
      <c r="I256" s="103">
        <f>IFERROR(VLOOKUP($D256, V医療従事者等!$A:$J, $I$4, FALSE), 0)</f>
        <v>0</v>
      </c>
      <c r="J256" s="104">
        <f>IFERROR(VLOOKUP($D256, V一般接種!$A:$G, J$4, FALSE), 0)</f>
        <v>0</v>
      </c>
      <c r="K256" s="104">
        <f>IFERROR(VLOOKUP($D256, V一般接種!$A:$G, K$4, FALSE), 0)</f>
        <v>0</v>
      </c>
      <c r="L256" s="104">
        <f>IFERROR(VLOOKUP($D256, V一般接種!$A:$G, L$4, FALSE), 0)</f>
        <v>0</v>
      </c>
      <c r="M256" s="104">
        <f>IFERROR(VLOOKUP($D256, V一般接種!$A:$G, M$4, FALSE), 0)</f>
        <v>0</v>
      </c>
      <c r="N256" s="104">
        <f>SUMIF(V職域接種!$C:$C, 'Conv-vaccine'!$D256, V職域接種!F:F)</f>
        <v>0</v>
      </c>
      <c r="O256" s="104">
        <f>SUMIF(V職域接種!$C:$C, 'Conv-vaccine'!$D256, V職域接種!G:G)</f>
        <v>0</v>
      </c>
      <c r="P256" s="104">
        <f>SUMIF(V重複!$C:$C, 'Conv-vaccine'!$D256, V重複!F:F)</f>
        <v>0</v>
      </c>
      <c r="Q256" s="104">
        <f>SUMIF(V重複!$C:$C, 'Conv-vaccine'!$D256, V重複!G:G)</f>
        <v>0</v>
      </c>
    </row>
    <row r="257" spans="1:17" x14ac:dyDescent="0.55000000000000004">
      <c r="A257" s="101">
        <f t="shared" si="9"/>
        <v>44548</v>
      </c>
      <c r="B257" s="50">
        <f t="shared" si="10"/>
        <v>0</v>
      </c>
      <c r="C257" s="50">
        <f t="shared" si="11"/>
        <v>0</v>
      </c>
      <c r="D257" s="102">
        <v>44548</v>
      </c>
      <c r="E257" s="103" t="str">
        <f>IFERROR(VLOOKUP($D257, V医療従事者等!$A:$J, $E$4, FALSE), TEXT(D257, "aaa"))</f>
        <v>土</v>
      </c>
      <c r="F257" s="103">
        <f>IFERROR(VLOOKUP($D257, V医療従事者等!$A:$J, $F$4, FALSE), 0)</f>
        <v>0</v>
      </c>
      <c r="G257" s="103">
        <f>IFERROR(VLOOKUP($D257, V医療従事者等!$A:$J, $G$4, FALSE), 0)</f>
        <v>0</v>
      </c>
      <c r="H257" s="103">
        <f>IFERROR(VLOOKUP($D257, V医療従事者等!$A:$J, $H$4, FALSE), 0)</f>
        <v>0</v>
      </c>
      <c r="I257" s="103">
        <f>IFERROR(VLOOKUP($D257, V医療従事者等!$A:$J, $I$4, FALSE), 0)</f>
        <v>0</v>
      </c>
      <c r="J257" s="104">
        <f>IFERROR(VLOOKUP($D257, V一般接種!$A:$G, J$4, FALSE), 0)</f>
        <v>0</v>
      </c>
      <c r="K257" s="104">
        <f>IFERROR(VLOOKUP($D257, V一般接種!$A:$G, K$4, FALSE), 0)</f>
        <v>0</v>
      </c>
      <c r="L257" s="104">
        <f>IFERROR(VLOOKUP($D257, V一般接種!$A:$G, L$4, FALSE), 0)</f>
        <v>0</v>
      </c>
      <c r="M257" s="104">
        <f>IFERROR(VLOOKUP($D257, V一般接種!$A:$G, M$4, FALSE), 0)</f>
        <v>0</v>
      </c>
      <c r="N257" s="104">
        <f>SUMIF(V職域接種!$C:$C, 'Conv-vaccine'!$D257, V職域接種!F:F)</f>
        <v>0</v>
      </c>
      <c r="O257" s="104">
        <f>SUMIF(V職域接種!$C:$C, 'Conv-vaccine'!$D257, V職域接種!G:G)</f>
        <v>0</v>
      </c>
      <c r="P257" s="104">
        <f>SUMIF(V重複!$C:$C, 'Conv-vaccine'!$D257, V重複!F:F)</f>
        <v>0</v>
      </c>
      <c r="Q257" s="104">
        <f>SUMIF(V重複!$C:$C, 'Conv-vaccine'!$D257, V重複!G:G)</f>
        <v>0</v>
      </c>
    </row>
    <row r="258" spans="1:17" x14ac:dyDescent="0.55000000000000004">
      <c r="A258" s="101">
        <f t="shared" si="9"/>
        <v>44549</v>
      </c>
      <c r="B258" s="50">
        <f t="shared" si="10"/>
        <v>0</v>
      </c>
      <c r="C258" s="50">
        <f t="shared" si="11"/>
        <v>0</v>
      </c>
      <c r="D258" s="102">
        <v>44549</v>
      </c>
      <c r="E258" s="103" t="str">
        <f>IFERROR(VLOOKUP($D258, V医療従事者等!$A:$J, $E$4, FALSE), TEXT(D258, "aaa"))</f>
        <v>日</v>
      </c>
      <c r="F258" s="103">
        <f>IFERROR(VLOOKUP($D258, V医療従事者等!$A:$J, $F$4, FALSE), 0)</f>
        <v>0</v>
      </c>
      <c r="G258" s="103">
        <f>IFERROR(VLOOKUP($D258, V医療従事者等!$A:$J, $G$4, FALSE), 0)</f>
        <v>0</v>
      </c>
      <c r="H258" s="103">
        <f>IFERROR(VLOOKUP($D258, V医療従事者等!$A:$J, $H$4, FALSE), 0)</f>
        <v>0</v>
      </c>
      <c r="I258" s="103">
        <f>IFERROR(VLOOKUP($D258, V医療従事者等!$A:$J, $I$4, FALSE), 0)</f>
        <v>0</v>
      </c>
      <c r="J258" s="104">
        <f>IFERROR(VLOOKUP($D258, V一般接種!$A:$G, J$4, FALSE), 0)</f>
        <v>0</v>
      </c>
      <c r="K258" s="104">
        <f>IFERROR(VLOOKUP($D258, V一般接種!$A:$G, K$4, FALSE), 0)</f>
        <v>0</v>
      </c>
      <c r="L258" s="104">
        <f>IFERROR(VLOOKUP($D258, V一般接種!$A:$G, L$4, FALSE), 0)</f>
        <v>0</v>
      </c>
      <c r="M258" s="104">
        <f>IFERROR(VLOOKUP($D258, V一般接種!$A:$G, M$4, FALSE), 0)</f>
        <v>0</v>
      </c>
      <c r="N258" s="104">
        <f>SUMIF(V職域接種!$C:$C, 'Conv-vaccine'!$D258, V職域接種!F:F)</f>
        <v>0</v>
      </c>
      <c r="O258" s="104">
        <f>SUMIF(V職域接種!$C:$C, 'Conv-vaccine'!$D258, V職域接種!G:G)</f>
        <v>0</v>
      </c>
      <c r="P258" s="104">
        <f>SUMIF(V重複!$C:$C, 'Conv-vaccine'!$D258, V重複!F:F)</f>
        <v>0</v>
      </c>
      <c r="Q258" s="104">
        <f>SUMIF(V重複!$C:$C, 'Conv-vaccine'!$D258, V重複!G:G)</f>
        <v>0</v>
      </c>
    </row>
    <row r="259" spans="1:17" x14ac:dyDescent="0.55000000000000004">
      <c r="A259" s="101">
        <f t="shared" si="9"/>
        <v>44550</v>
      </c>
      <c r="B259" s="50">
        <f t="shared" si="10"/>
        <v>0</v>
      </c>
      <c r="C259" s="50">
        <f t="shared" si="11"/>
        <v>0</v>
      </c>
      <c r="D259" s="102">
        <v>44550</v>
      </c>
      <c r="E259" s="103" t="str">
        <f>IFERROR(VLOOKUP($D259, V医療従事者等!$A:$J, $E$4, FALSE), TEXT(D259, "aaa"))</f>
        <v>月</v>
      </c>
      <c r="F259" s="103">
        <f>IFERROR(VLOOKUP($D259, V医療従事者等!$A:$J, $F$4, FALSE), 0)</f>
        <v>0</v>
      </c>
      <c r="G259" s="103">
        <f>IFERROR(VLOOKUP($D259, V医療従事者等!$A:$J, $G$4, FALSE), 0)</f>
        <v>0</v>
      </c>
      <c r="H259" s="103">
        <f>IFERROR(VLOOKUP($D259, V医療従事者等!$A:$J, $H$4, FALSE), 0)</f>
        <v>0</v>
      </c>
      <c r="I259" s="103">
        <f>IFERROR(VLOOKUP($D259, V医療従事者等!$A:$J, $I$4, FALSE), 0)</f>
        <v>0</v>
      </c>
      <c r="J259" s="104">
        <f>IFERROR(VLOOKUP($D259, V一般接種!$A:$G, J$4, FALSE), 0)</f>
        <v>0</v>
      </c>
      <c r="K259" s="104">
        <f>IFERROR(VLOOKUP($D259, V一般接種!$A:$G, K$4, FALSE), 0)</f>
        <v>0</v>
      </c>
      <c r="L259" s="104">
        <f>IFERROR(VLOOKUP($D259, V一般接種!$A:$G, L$4, FALSE), 0)</f>
        <v>0</v>
      </c>
      <c r="M259" s="104">
        <f>IFERROR(VLOOKUP($D259, V一般接種!$A:$G, M$4, FALSE), 0)</f>
        <v>0</v>
      </c>
      <c r="N259" s="104">
        <f>SUMIF(V職域接種!$C:$C, 'Conv-vaccine'!$D259, V職域接種!F:F)</f>
        <v>0</v>
      </c>
      <c r="O259" s="104">
        <f>SUMIF(V職域接種!$C:$C, 'Conv-vaccine'!$D259, V職域接種!G:G)</f>
        <v>0</v>
      </c>
      <c r="P259" s="104">
        <f>SUMIF(V重複!$C:$C, 'Conv-vaccine'!$D259, V重複!F:F)</f>
        <v>0</v>
      </c>
      <c r="Q259" s="104">
        <f>SUMIF(V重複!$C:$C, 'Conv-vaccine'!$D259, V重複!G:G)</f>
        <v>0</v>
      </c>
    </row>
    <row r="260" spans="1:17" x14ac:dyDescent="0.55000000000000004">
      <c r="A260" s="101">
        <f t="shared" si="9"/>
        <v>44551</v>
      </c>
      <c r="B260" s="50">
        <f t="shared" si="10"/>
        <v>0</v>
      </c>
      <c r="C260" s="50">
        <f t="shared" si="11"/>
        <v>0</v>
      </c>
      <c r="D260" s="102">
        <v>44551</v>
      </c>
      <c r="E260" s="103" t="str">
        <f>IFERROR(VLOOKUP($D260, V医療従事者等!$A:$J, $E$4, FALSE), TEXT(D260, "aaa"))</f>
        <v>火</v>
      </c>
      <c r="F260" s="103">
        <f>IFERROR(VLOOKUP($D260, V医療従事者等!$A:$J, $F$4, FALSE), 0)</f>
        <v>0</v>
      </c>
      <c r="G260" s="103">
        <f>IFERROR(VLOOKUP($D260, V医療従事者等!$A:$J, $G$4, FALSE), 0)</f>
        <v>0</v>
      </c>
      <c r="H260" s="103">
        <f>IFERROR(VLOOKUP($D260, V医療従事者等!$A:$J, $H$4, FALSE), 0)</f>
        <v>0</v>
      </c>
      <c r="I260" s="103">
        <f>IFERROR(VLOOKUP($D260, V医療従事者等!$A:$J, $I$4, FALSE), 0)</f>
        <v>0</v>
      </c>
      <c r="J260" s="104">
        <f>IFERROR(VLOOKUP($D260, V一般接種!$A:$G, J$4, FALSE), 0)</f>
        <v>0</v>
      </c>
      <c r="K260" s="104">
        <f>IFERROR(VLOOKUP($D260, V一般接種!$A:$G, K$4, FALSE), 0)</f>
        <v>0</v>
      </c>
      <c r="L260" s="104">
        <f>IFERROR(VLOOKUP($D260, V一般接種!$A:$G, L$4, FALSE), 0)</f>
        <v>0</v>
      </c>
      <c r="M260" s="104">
        <f>IFERROR(VLOOKUP($D260, V一般接種!$A:$G, M$4, FALSE), 0)</f>
        <v>0</v>
      </c>
      <c r="N260" s="104">
        <f>SUMIF(V職域接種!$C:$C, 'Conv-vaccine'!$D260, V職域接種!F:F)</f>
        <v>0</v>
      </c>
      <c r="O260" s="104">
        <f>SUMIF(V職域接種!$C:$C, 'Conv-vaccine'!$D260, V職域接種!G:G)</f>
        <v>0</v>
      </c>
      <c r="P260" s="104">
        <f>SUMIF(V重複!$C:$C, 'Conv-vaccine'!$D260, V重複!F:F)</f>
        <v>0</v>
      </c>
      <c r="Q260" s="104">
        <f>SUMIF(V重複!$C:$C, 'Conv-vaccine'!$D260, V重複!G:G)</f>
        <v>0</v>
      </c>
    </row>
    <row r="261" spans="1:17" x14ac:dyDescent="0.55000000000000004">
      <c r="A261" s="101">
        <f t="shared" si="9"/>
        <v>44552</v>
      </c>
      <c r="B261" s="50">
        <f t="shared" si="10"/>
        <v>0</v>
      </c>
      <c r="C261" s="50">
        <f t="shared" si="11"/>
        <v>0</v>
      </c>
      <c r="D261" s="102">
        <v>44552</v>
      </c>
      <c r="E261" s="103" t="str">
        <f>IFERROR(VLOOKUP($D261, V医療従事者等!$A:$J, $E$4, FALSE), TEXT(D261, "aaa"))</f>
        <v>水</v>
      </c>
      <c r="F261" s="103">
        <f>IFERROR(VLOOKUP($D261, V医療従事者等!$A:$J, $F$4, FALSE), 0)</f>
        <v>0</v>
      </c>
      <c r="G261" s="103">
        <f>IFERROR(VLOOKUP($D261, V医療従事者等!$A:$J, $G$4, FALSE), 0)</f>
        <v>0</v>
      </c>
      <c r="H261" s="103">
        <f>IFERROR(VLOOKUP($D261, V医療従事者等!$A:$J, $H$4, FALSE), 0)</f>
        <v>0</v>
      </c>
      <c r="I261" s="103">
        <f>IFERROR(VLOOKUP($D261, V医療従事者等!$A:$J, $I$4, FALSE), 0)</f>
        <v>0</v>
      </c>
      <c r="J261" s="104">
        <f>IFERROR(VLOOKUP($D261, V一般接種!$A:$G, J$4, FALSE), 0)</f>
        <v>0</v>
      </c>
      <c r="K261" s="104">
        <f>IFERROR(VLOOKUP($D261, V一般接種!$A:$G, K$4, FALSE), 0)</f>
        <v>0</v>
      </c>
      <c r="L261" s="104">
        <f>IFERROR(VLOOKUP($D261, V一般接種!$A:$G, L$4, FALSE), 0)</f>
        <v>0</v>
      </c>
      <c r="M261" s="104">
        <f>IFERROR(VLOOKUP($D261, V一般接種!$A:$G, M$4, FALSE), 0)</f>
        <v>0</v>
      </c>
      <c r="N261" s="104">
        <f>SUMIF(V職域接種!$C:$C, 'Conv-vaccine'!$D261, V職域接種!F:F)</f>
        <v>0</v>
      </c>
      <c r="O261" s="104">
        <f>SUMIF(V職域接種!$C:$C, 'Conv-vaccine'!$D261, V職域接種!G:G)</f>
        <v>0</v>
      </c>
      <c r="P261" s="104">
        <f>SUMIF(V重複!$C:$C, 'Conv-vaccine'!$D261, V重複!F:F)</f>
        <v>0</v>
      </c>
      <c r="Q261" s="104">
        <f>SUMIF(V重複!$C:$C, 'Conv-vaccine'!$D261, V重複!G:G)</f>
        <v>0</v>
      </c>
    </row>
    <row r="262" spans="1:17" x14ac:dyDescent="0.55000000000000004">
      <c r="A262" s="101">
        <f t="shared" si="9"/>
        <v>44553</v>
      </c>
      <c r="B262" s="50">
        <f t="shared" si="10"/>
        <v>0</v>
      </c>
      <c r="C262" s="50">
        <f t="shared" si="11"/>
        <v>0</v>
      </c>
      <c r="D262" s="102">
        <v>44553</v>
      </c>
      <c r="E262" s="103" t="str">
        <f>IFERROR(VLOOKUP($D262, V医療従事者等!$A:$J, $E$4, FALSE), TEXT(D262, "aaa"))</f>
        <v>木</v>
      </c>
      <c r="F262" s="103">
        <f>IFERROR(VLOOKUP($D262, V医療従事者等!$A:$J, $F$4, FALSE), 0)</f>
        <v>0</v>
      </c>
      <c r="G262" s="103">
        <f>IFERROR(VLOOKUP($D262, V医療従事者等!$A:$J, $G$4, FALSE), 0)</f>
        <v>0</v>
      </c>
      <c r="H262" s="103">
        <f>IFERROR(VLOOKUP($D262, V医療従事者等!$A:$J, $H$4, FALSE), 0)</f>
        <v>0</v>
      </c>
      <c r="I262" s="103">
        <f>IFERROR(VLOOKUP($D262, V医療従事者等!$A:$J, $I$4, FALSE), 0)</f>
        <v>0</v>
      </c>
      <c r="J262" s="104">
        <f>IFERROR(VLOOKUP($D262, V一般接種!$A:$G, J$4, FALSE), 0)</f>
        <v>0</v>
      </c>
      <c r="K262" s="104">
        <f>IFERROR(VLOOKUP($D262, V一般接種!$A:$G, K$4, FALSE), 0)</f>
        <v>0</v>
      </c>
      <c r="L262" s="104">
        <f>IFERROR(VLOOKUP($D262, V一般接種!$A:$G, L$4, FALSE), 0)</f>
        <v>0</v>
      </c>
      <c r="M262" s="104">
        <f>IFERROR(VLOOKUP($D262, V一般接種!$A:$G, M$4, FALSE), 0)</f>
        <v>0</v>
      </c>
      <c r="N262" s="104">
        <f>SUMIF(V職域接種!$C:$C, 'Conv-vaccine'!$D262, V職域接種!F:F)</f>
        <v>0</v>
      </c>
      <c r="O262" s="104">
        <f>SUMIF(V職域接種!$C:$C, 'Conv-vaccine'!$D262, V職域接種!G:G)</f>
        <v>0</v>
      </c>
      <c r="P262" s="104">
        <f>SUMIF(V重複!$C:$C, 'Conv-vaccine'!$D262, V重複!F:F)</f>
        <v>0</v>
      </c>
      <c r="Q262" s="104">
        <f>SUMIF(V重複!$C:$C, 'Conv-vaccine'!$D262, V重複!G:G)</f>
        <v>0</v>
      </c>
    </row>
    <row r="263" spans="1:17" x14ac:dyDescent="0.55000000000000004">
      <c r="A263" s="101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102">
        <v>44554</v>
      </c>
      <c r="E263" s="103" t="str">
        <f>IFERROR(VLOOKUP($D263, V医療従事者等!$A:$J, $E$4, FALSE), TEXT(D263, "aaa"))</f>
        <v>金</v>
      </c>
      <c r="F263" s="103">
        <f>IFERROR(VLOOKUP($D263, V医療従事者等!$A:$J, $F$4, FALSE), 0)</f>
        <v>0</v>
      </c>
      <c r="G263" s="103">
        <f>IFERROR(VLOOKUP($D263, V医療従事者等!$A:$J, $G$4, FALSE), 0)</f>
        <v>0</v>
      </c>
      <c r="H263" s="103">
        <f>IFERROR(VLOOKUP($D263, V医療従事者等!$A:$J, $H$4, FALSE), 0)</f>
        <v>0</v>
      </c>
      <c r="I263" s="103">
        <f>IFERROR(VLOOKUP($D263, V医療従事者等!$A:$J, $I$4, FALSE), 0)</f>
        <v>0</v>
      </c>
      <c r="J263" s="104">
        <f>IFERROR(VLOOKUP($D263, V一般接種!$A:$G, J$4, FALSE), 0)</f>
        <v>0</v>
      </c>
      <c r="K263" s="104">
        <f>IFERROR(VLOOKUP($D263, V一般接種!$A:$G, K$4, FALSE), 0)</f>
        <v>0</v>
      </c>
      <c r="L263" s="104">
        <f>IFERROR(VLOOKUP($D263, V一般接種!$A:$G, L$4, FALSE), 0)</f>
        <v>0</v>
      </c>
      <c r="M263" s="104">
        <f>IFERROR(VLOOKUP($D263, V一般接種!$A:$G, M$4, FALSE), 0)</f>
        <v>0</v>
      </c>
      <c r="N263" s="104">
        <f>SUMIF(V職域接種!$C:$C, 'Conv-vaccine'!$D263, V職域接種!F:F)</f>
        <v>0</v>
      </c>
      <c r="O263" s="104">
        <f>SUMIF(V職域接種!$C:$C, 'Conv-vaccine'!$D263, V職域接種!G:G)</f>
        <v>0</v>
      </c>
      <c r="P263" s="104">
        <f>SUMIF(V重複!$C:$C, 'Conv-vaccine'!$D263, V重複!F:F)</f>
        <v>0</v>
      </c>
      <c r="Q263" s="104">
        <f>SUMIF(V重複!$C:$C, 'Conv-vaccine'!$D263, V重複!G:G)</f>
        <v>0</v>
      </c>
    </row>
    <row r="264" spans="1:17" x14ac:dyDescent="0.55000000000000004">
      <c r="A264" s="101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102">
        <v>44555</v>
      </c>
      <c r="E264" s="103" t="str">
        <f>IFERROR(VLOOKUP($D264, V医療従事者等!$A:$J, $E$4, FALSE), TEXT(D264, "aaa"))</f>
        <v>土</v>
      </c>
      <c r="F264" s="103">
        <f>IFERROR(VLOOKUP($D264, V医療従事者等!$A:$J, $F$4, FALSE), 0)</f>
        <v>0</v>
      </c>
      <c r="G264" s="103">
        <f>IFERROR(VLOOKUP($D264, V医療従事者等!$A:$J, $G$4, FALSE), 0)</f>
        <v>0</v>
      </c>
      <c r="H264" s="103">
        <f>IFERROR(VLOOKUP($D264, V医療従事者等!$A:$J, $H$4, FALSE), 0)</f>
        <v>0</v>
      </c>
      <c r="I264" s="103">
        <f>IFERROR(VLOOKUP($D264, V医療従事者等!$A:$J, $I$4, FALSE), 0)</f>
        <v>0</v>
      </c>
      <c r="J264" s="104">
        <f>IFERROR(VLOOKUP($D264, V一般接種!$A:$G, J$4, FALSE), 0)</f>
        <v>0</v>
      </c>
      <c r="K264" s="104">
        <f>IFERROR(VLOOKUP($D264, V一般接種!$A:$G, K$4, FALSE), 0)</f>
        <v>0</v>
      </c>
      <c r="L264" s="104">
        <f>IFERROR(VLOOKUP($D264, V一般接種!$A:$G, L$4, FALSE), 0)</f>
        <v>0</v>
      </c>
      <c r="M264" s="104">
        <f>IFERROR(VLOOKUP($D264, V一般接種!$A:$G, M$4, FALSE), 0)</f>
        <v>0</v>
      </c>
      <c r="N264" s="104">
        <f>SUMIF(V職域接種!$C:$C, 'Conv-vaccine'!$D264, V職域接種!F:F)</f>
        <v>0</v>
      </c>
      <c r="O264" s="104">
        <f>SUMIF(V職域接種!$C:$C, 'Conv-vaccine'!$D264, V職域接種!G:G)</f>
        <v>0</v>
      </c>
      <c r="P264" s="104">
        <f>SUMIF(V重複!$C:$C, 'Conv-vaccine'!$D264, V重複!F:F)</f>
        <v>0</v>
      </c>
      <c r="Q264" s="104">
        <f>SUMIF(V重複!$C:$C, 'Conv-vaccine'!$D264, V重複!G:G)</f>
        <v>0</v>
      </c>
    </row>
    <row r="265" spans="1:17" x14ac:dyDescent="0.55000000000000004">
      <c r="A265" s="101">
        <f t="shared" si="12"/>
        <v>44556</v>
      </c>
      <c r="B265" s="50">
        <f t="shared" si="13"/>
        <v>0</v>
      </c>
      <c r="C265" s="50">
        <f t="shared" si="14"/>
        <v>0</v>
      </c>
      <c r="D265" s="102">
        <v>44556</v>
      </c>
      <c r="E265" s="103" t="str">
        <f>IFERROR(VLOOKUP($D265, V医療従事者等!$A:$J, $E$4, FALSE), TEXT(D265, "aaa"))</f>
        <v>日</v>
      </c>
      <c r="F265" s="103">
        <f>IFERROR(VLOOKUP($D265, V医療従事者等!$A:$J, $F$4, FALSE), 0)</f>
        <v>0</v>
      </c>
      <c r="G265" s="103">
        <f>IFERROR(VLOOKUP($D265, V医療従事者等!$A:$J, $G$4, FALSE), 0)</f>
        <v>0</v>
      </c>
      <c r="H265" s="103">
        <f>IFERROR(VLOOKUP($D265, V医療従事者等!$A:$J, $H$4, FALSE), 0)</f>
        <v>0</v>
      </c>
      <c r="I265" s="103">
        <f>IFERROR(VLOOKUP($D265, V医療従事者等!$A:$J, $I$4, FALSE), 0)</f>
        <v>0</v>
      </c>
      <c r="J265" s="104">
        <f>IFERROR(VLOOKUP($D265, V一般接種!$A:$G, J$4, FALSE), 0)</f>
        <v>0</v>
      </c>
      <c r="K265" s="104">
        <f>IFERROR(VLOOKUP($D265, V一般接種!$A:$G, K$4, FALSE), 0)</f>
        <v>0</v>
      </c>
      <c r="L265" s="104">
        <f>IFERROR(VLOOKUP($D265, V一般接種!$A:$G, L$4, FALSE), 0)</f>
        <v>0</v>
      </c>
      <c r="M265" s="104">
        <f>IFERROR(VLOOKUP($D265, V一般接種!$A:$G, M$4, FALSE), 0)</f>
        <v>0</v>
      </c>
      <c r="N265" s="104">
        <f>SUMIF(V職域接種!$C:$C, 'Conv-vaccine'!$D265, V職域接種!F:F)</f>
        <v>0</v>
      </c>
      <c r="O265" s="104">
        <f>SUMIF(V職域接種!$C:$C, 'Conv-vaccine'!$D265, V職域接種!G:G)</f>
        <v>0</v>
      </c>
      <c r="P265" s="104">
        <f>SUMIF(V重複!$C:$C, 'Conv-vaccine'!$D265, V重複!F:F)</f>
        <v>0</v>
      </c>
      <c r="Q265" s="104">
        <f>SUMIF(V重複!$C:$C, 'Conv-vaccine'!$D265, V重複!G:G)</f>
        <v>0</v>
      </c>
    </row>
    <row r="266" spans="1:17" x14ac:dyDescent="0.55000000000000004">
      <c r="A266" s="101">
        <f t="shared" si="12"/>
        <v>44557</v>
      </c>
      <c r="B266" s="50">
        <f t="shared" si="13"/>
        <v>0</v>
      </c>
      <c r="C266" s="50">
        <f t="shared" si="14"/>
        <v>0</v>
      </c>
      <c r="D266" s="102">
        <v>44557</v>
      </c>
      <c r="E266" s="103" t="str">
        <f>IFERROR(VLOOKUP($D266, V医療従事者等!$A:$J, $E$4, FALSE), TEXT(D266, "aaa"))</f>
        <v>月</v>
      </c>
      <c r="F266" s="103">
        <f>IFERROR(VLOOKUP($D266, V医療従事者等!$A:$J, $F$4, FALSE), 0)</f>
        <v>0</v>
      </c>
      <c r="G266" s="103">
        <f>IFERROR(VLOOKUP($D266, V医療従事者等!$A:$J, $G$4, FALSE), 0)</f>
        <v>0</v>
      </c>
      <c r="H266" s="103">
        <f>IFERROR(VLOOKUP($D266, V医療従事者等!$A:$J, $H$4, FALSE), 0)</f>
        <v>0</v>
      </c>
      <c r="I266" s="103">
        <f>IFERROR(VLOOKUP($D266, V医療従事者等!$A:$J, $I$4, FALSE), 0)</f>
        <v>0</v>
      </c>
      <c r="J266" s="104">
        <f>IFERROR(VLOOKUP($D266, V一般接種!$A:$G, J$4, FALSE), 0)</f>
        <v>0</v>
      </c>
      <c r="K266" s="104">
        <f>IFERROR(VLOOKUP($D266, V一般接種!$A:$G, K$4, FALSE), 0)</f>
        <v>0</v>
      </c>
      <c r="L266" s="104">
        <f>IFERROR(VLOOKUP($D266, V一般接種!$A:$G, L$4, FALSE), 0)</f>
        <v>0</v>
      </c>
      <c r="M266" s="104">
        <f>IFERROR(VLOOKUP($D266, V一般接種!$A:$G, M$4, FALSE), 0)</f>
        <v>0</v>
      </c>
      <c r="N266" s="104">
        <f>SUMIF(V職域接種!$C:$C, 'Conv-vaccine'!$D266, V職域接種!F:F)</f>
        <v>0</v>
      </c>
      <c r="O266" s="104">
        <f>SUMIF(V職域接種!$C:$C, 'Conv-vaccine'!$D266, V職域接種!G:G)</f>
        <v>0</v>
      </c>
      <c r="P266" s="104">
        <f>SUMIF(V重複!$C:$C, 'Conv-vaccine'!$D266, V重複!F:F)</f>
        <v>0</v>
      </c>
      <c r="Q266" s="104">
        <f>SUMIF(V重複!$C:$C, 'Conv-vaccine'!$D266, V重複!G:G)</f>
        <v>0</v>
      </c>
    </row>
    <row r="267" spans="1:17" x14ac:dyDescent="0.55000000000000004">
      <c r="A267" s="101">
        <f t="shared" si="12"/>
        <v>44558</v>
      </c>
      <c r="B267" s="50">
        <f t="shared" si="13"/>
        <v>0</v>
      </c>
      <c r="C267" s="50">
        <f t="shared" si="14"/>
        <v>0</v>
      </c>
      <c r="D267" s="102">
        <v>44558</v>
      </c>
      <c r="E267" s="103" t="str">
        <f>IFERROR(VLOOKUP($D267, V医療従事者等!$A:$J, $E$4, FALSE), TEXT(D267, "aaa"))</f>
        <v>火</v>
      </c>
      <c r="F267" s="103">
        <f>IFERROR(VLOOKUP($D267, V医療従事者等!$A:$J, $F$4, FALSE), 0)</f>
        <v>0</v>
      </c>
      <c r="G267" s="103">
        <f>IFERROR(VLOOKUP($D267, V医療従事者等!$A:$J, $G$4, FALSE), 0)</f>
        <v>0</v>
      </c>
      <c r="H267" s="103">
        <f>IFERROR(VLOOKUP($D267, V医療従事者等!$A:$J, $H$4, FALSE), 0)</f>
        <v>0</v>
      </c>
      <c r="I267" s="103">
        <f>IFERROR(VLOOKUP($D267, V医療従事者等!$A:$J, $I$4, FALSE), 0)</f>
        <v>0</v>
      </c>
      <c r="J267" s="104">
        <f>IFERROR(VLOOKUP($D267, V一般接種!$A:$G, J$4, FALSE), 0)</f>
        <v>0</v>
      </c>
      <c r="K267" s="104">
        <f>IFERROR(VLOOKUP($D267, V一般接種!$A:$G, K$4, FALSE), 0)</f>
        <v>0</v>
      </c>
      <c r="L267" s="104">
        <f>IFERROR(VLOOKUP($D267, V一般接種!$A:$G, L$4, FALSE), 0)</f>
        <v>0</v>
      </c>
      <c r="M267" s="104">
        <f>IFERROR(VLOOKUP($D267, V一般接種!$A:$G, M$4, FALSE), 0)</f>
        <v>0</v>
      </c>
      <c r="N267" s="104">
        <f>SUMIF(V職域接種!$C:$C, 'Conv-vaccine'!$D267, V職域接種!F:F)</f>
        <v>0</v>
      </c>
      <c r="O267" s="104">
        <f>SUMIF(V職域接種!$C:$C, 'Conv-vaccine'!$D267, V職域接種!G:G)</f>
        <v>0</v>
      </c>
      <c r="P267" s="104">
        <f>SUMIF(V重複!$C:$C, 'Conv-vaccine'!$D267, V重複!F:F)</f>
        <v>0</v>
      </c>
      <c r="Q267" s="104">
        <f>SUMIF(V重複!$C:$C, 'Conv-vaccine'!$D267, V重複!G:G)</f>
        <v>0</v>
      </c>
    </row>
    <row r="268" spans="1:17" x14ac:dyDescent="0.55000000000000004">
      <c r="A268" s="101">
        <f t="shared" si="12"/>
        <v>44559</v>
      </c>
      <c r="B268" s="50">
        <f t="shared" si="13"/>
        <v>0</v>
      </c>
      <c r="C268" s="50">
        <f t="shared" si="14"/>
        <v>0</v>
      </c>
      <c r="D268" s="102">
        <v>44559</v>
      </c>
      <c r="E268" s="103" t="str">
        <f>IFERROR(VLOOKUP($D268, V医療従事者等!$A:$J, $E$4, FALSE), TEXT(D268, "aaa"))</f>
        <v>水</v>
      </c>
      <c r="F268" s="103">
        <f>IFERROR(VLOOKUP($D268, V医療従事者等!$A:$J, $F$4, FALSE), 0)</f>
        <v>0</v>
      </c>
      <c r="G268" s="103">
        <f>IFERROR(VLOOKUP($D268, V医療従事者等!$A:$J, $G$4, FALSE), 0)</f>
        <v>0</v>
      </c>
      <c r="H268" s="103">
        <f>IFERROR(VLOOKUP($D268, V医療従事者等!$A:$J, $H$4, FALSE), 0)</f>
        <v>0</v>
      </c>
      <c r="I268" s="103">
        <f>IFERROR(VLOOKUP($D268, V医療従事者等!$A:$J, $I$4, FALSE), 0)</f>
        <v>0</v>
      </c>
      <c r="J268" s="104">
        <f>IFERROR(VLOOKUP($D268, V一般接種!$A:$G, J$4, FALSE), 0)</f>
        <v>0</v>
      </c>
      <c r="K268" s="104">
        <f>IFERROR(VLOOKUP($D268, V一般接種!$A:$G, K$4, FALSE), 0)</f>
        <v>0</v>
      </c>
      <c r="L268" s="104">
        <f>IFERROR(VLOOKUP($D268, V一般接種!$A:$G, L$4, FALSE), 0)</f>
        <v>0</v>
      </c>
      <c r="M268" s="104">
        <f>IFERROR(VLOOKUP($D268, V一般接種!$A:$G, M$4, FALSE), 0)</f>
        <v>0</v>
      </c>
      <c r="N268" s="104">
        <f>SUMIF(V職域接種!$C:$C, 'Conv-vaccine'!$D268, V職域接種!F:F)</f>
        <v>0</v>
      </c>
      <c r="O268" s="104">
        <f>SUMIF(V職域接種!$C:$C, 'Conv-vaccine'!$D268, V職域接種!G:G)</f>
        <v>0</v>
      </c>
      <c r="P268" s="104">
        <f>SUMIF(V重複!$C:$C, 'Conv-vaccine'!$D268, V重複!F:F)</f>
        <v>0</v>
      </c>
      <c r="Q268" s="104">
        <f>SUMIF(V重複!$C:$C, 'Conv-vaccine'!$D268, V重複!G:G)</f>
        <v>0</v>
      </c>
    </row>
    <row r="269" spans="1:17" x14ac:dyDescent="0.55000000000000004">
      <c r="A269" s="101">
        <f t="shared" si="12"/>
        <v>44560</v>
      </c>
      <c r="B269" s="50">
        <f t="shared" si="13"/>
        <v>0</v>
      </c>
      <c r="C269" s="50">
        <f t="shared" si="14"/>
        <v>0</v>
      </c>
      <c r="D269" s="102">
        <v>44560</v>
      </c>
      <c r="E269" s="103" t="str">
        <f>IFERROR(VLOOKUP($D269, V医療従事者等!$A:$J, $E$4, FALSE), TEXT(D269, "aaa"))</f>
        <v>木</v>
      </c>
      <c r="F269" s="103">
        <f>IFERROR(VLOOKUP($D269, V医療従事者等!$A:$J, $F$4, FALSE), 0)</f>
        <v>0</v>
      </c>
      <c r="G269" s="103">
        <f>IFERROR(VLOOKUP($D269, V医療従事者等!$A:$J, $G$4, FALSE), 0)</f>
        <v>0</v>
      </c>
      <c r="H269" s="103">
        <f>IFERROR(VLOOKUP($D269, V医療従事者等!$A:$J, $H$4, FALSE), 0)</f>
        <v>0</v>
      </c>
      <c r="I269" s="103">
        <f>IFERROR(VLOOKUP($D269, V医療従事者等!$A:$J, $I$4, FALSE), 0)</f>
        <v>0</v>
      </c>
      <c r="J269" s="104">
        <f>IFERROR(VLOOKUP($D269, V一般接種!$A:$G, J$4, FALSE), 0)</f>
        <v>0</v>
      </c>
      <c r="K269" s="104">
        <f>IFERROR(VLOOKUP($D269, V一般接種!$A:$G, K$4, FALSE), 0)</f>
        <v>0</v>
      </c>
      <c r="L269" s="104">
        <f>IFERROR(VLOOKUP($D269, V一般接種!$A:$G, L$4, FALSE), 0)</f>
        <v>0</v>
      </c>
      <c r="M269" s="104">
        <f>IFERROR(VLOOKUP($D269, V一般接種!$A:$G, M$4, FALSE), 0)</f>
        <v>0</v>
      </c>
      <c r="N269" s="104">
        <f>SUMIF(V職域接種!$C:$C, 'Conv-vaccine'!$D269, V職域接種!F:F)</f>
        <v>0</v>
      </c>
      <c r="O269" s="104">
        <f>SUMIF(V職域接種!$C:$C, 'Conv-vaccine'!$D269, V職域接種!G:G)</f>
        <v>0</v>
      </c>
      <c r="P269" s="104">
        <f>SUMIF(V重複!$C:$C, 'Conv-vaccine'!$D269, V重複!F:F)</f>
        <v>0</v>
      </c>
      <c r="Q269" s="104">
        <f>SUMIF(V重複!$C:$C, 'Conv-vaccine'!$D269, V重複!G:G)</f>
        <v>0</v>
      </c>
    </row>
    <row r="270" spans="1:17" x14ac:dyDescent="0.55000000000000004">
      <c r="A270" s="101">
        <f t="shared" si="12"/>
        <v>44561</v>
      </c>
      <c r="B270" s="50">
        <f t="shared" si="13"/>
        <v>0</v>
      </c>
      <c r="C270" s="50">
        <f t="shared" si="14"/>
        <v>0</v>
      </c>
      <c r="D270" s="102">
        <v>44561</v>
      </c>
      <c r="E270" s="103" t="str">
        <f>IFERROR(VLOOKUP($D270, V医療従事者等!$A:$J, $E$4, FALSE), TEXT(D270, "aaa"))</f>
        <v>金</v>
      </c>
      <c r="F270" s="103">
        <f>IFERROR(VLOOKUP($D270, V医療従事者等!$A:$J, $F$4, FALSE), 0)</f>
        <v>0</v>
      </c>
      <c r="G270" s="103">
        <f>IFERROR(VLOOKUP($D270, V医療従事者等!$A:$J, $G$4, FALSE), 0)</f>
        <v>0</v>
      </c>
      <c r="H270" s="103">
        <f>IFERROR(VLOOKUP($D270, V医療従事者等!$A:$J, $H$4, FALSE), 0)</f>
        <v>0</v>
      </c>
      <c r="I270" s="103">
        <f>IFERROR(VLOOKUP($D270, V医療従事者等!$A:$J, $I$4, FALSE), 0)</f>
        <v>0</v>
      </c>
      <c r="J270" s="104">
        <f>IFERROR(VLOOKUP($D270, V一般接種!$A:$G, J$4, FALSE), 0)</f>
        <v>0</v>
      </c>
      <c r="K270" s="104">
        <f>IFERROR(VLOOKUP($D270, V一般接種!$A:$G, K$4, FALSE), 0)</f>
        <v>0</v>
      </c>
      <c r="L270" s="104">
        <f>IFERROR(VLOOKUP($D270, V一般接種!$A:$G, L$4, FALSE), 0)</f>
        <v>0</v>
      </c>
      <c r="M270" s="104">
        <f>IFERROR(VLOOKUP($D270, V一般接種!$A:$G, M$4, FALSE), 0)</f>
        <v>0</v>
      </c>
      <c r="N270" s="104">
        <f>SUMIF(V職域接種!$C:$C, 'Conv-vaccine'!$D270, V職域接種!F:F)</f>
        <v>0</v>
      </c>
      <c r="O270" s="104">
        <f>SUMIF(V職域接種!$C:$C, 'Conv-vaccine'!$D270, V職域接種!G:G)</f>
        <v>0</v>
      </c>
      <c r="P270" s="104">
        <f>SUMIF(V重複!$C:$C, 'Conv-vaccine'!$D270, V重複!F:F)</f>
        <v>0</v>
      </c>
      <c r="Q270" s="104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4956-AEBF-4B1A-B0B7-B1F4AE3A156D}">
  <dimension ref="A1:C369"/>
  <sheetViews>
    <sheetView workbookViewId="0">
      <selection activeCell="B1" sqref="B1:C369"/>
    </sheetView>
  </sheetViews>
  <sheetFormatPr defaultRowHeight="18" x14ac:dyDescent="0.55000000000000004"/>
  <sheetData>
    <row r="1" spans="1:3" x14ac:dyDescent="0.55000000000000004">
      <c r="A1">
        <v>44298</v>
      </c>
      <c r="B1">
        <v>31698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18219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14802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26078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41779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8817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8991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102403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155872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195112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195507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212549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42540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26335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290559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261995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292750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21798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303289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45628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25857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7437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8401</v>
      </c>
      <c r="C67">
        <v>765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9776</v>
      </c>
      <c r="C70">
        <v>939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316576</v>
      </c>
      <c r="C73">
        <v>71150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145846</v>
      </c>
      <c r="C76">
        <v>53587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62218</v>
      </c>
      <c r="C79">
        <v>7579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74410</v>
      </c>
      <c r="C82">
        <v>8245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259683</v>
      </c>
      <c r="C85">
        <v>97188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219786</v>
      </c>
      <c r="C88">
        <v>122844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243022</v>
      </c>
      <c r="C91">
        <v>152110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249938</v>
      </c>
      <c r="C94">
        <v>178703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234643</v>
      </c>
      <c r="C97">
        <v>192771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137637</v>
      </c>
      <c r="C100">
        <v>35954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186865</v>
      </c>
      <c r="C103">
        <v>22418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342808</v>
      </c>
      <c r="C106">
        <v>269781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345147</v>
      </c>
      <c r="C109">
        <v>224971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393049</v>
      </c>
      <c r="C112">
        <v>253344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400057</v>
      </c>
      <c r="C115">
        <v>136535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376505</v>
      </c>
      <c r="C118">
        <v>210191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282759</v>
      </c>
      <c r="C121">
        <v>46036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 s="27">
        <v>44339</v>
      </c>
      <c r="B124">
        <v>324845</v>
      </c>
      <c r="C124">
        <v>25282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580385</v>
      </c>
      <c r="C127" s="27">
        <v>204230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600208</v>
      </c>
      <c r="C130" s="27">
        <v>63162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662749</v>
      </c>
      <c r="C133" s="27">
        <v>61687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633031</v>
      </c>
      <c r="C136" s="27">
        <v>105746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612128</v>
      </c>
      <c r="C139" s="27">
        <v>122169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470846</v>
      </c>
      <c r="C142" s="27">
        <v>59299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460282</v>
      </c>
      <c r="C145" s="27">
        <v>65341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661881</v>
      </c>
      <c r="C148" s="27">
        <v>235225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703918</v>
      </c>
      <c r="C151" s="27">
        <v>203074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728646</v>
      </c>
      <c r="C154" s="27">
        <v>225614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720777</v>
      </c>
      <c r="C157" s="27">
        <v>219053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707807</v>
      </c>
      <c r="C160" s="27">
        <v>211536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611408</v>
      </c>
      <c r="C163" s="27">
        <v>124989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559306</v>
      </c>
      <c r="C166" s="27">
        <v>178414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761643</v>
      </c>
      <c r="C169" s="27">
        <v>317520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783073</v>
      </c>
      <c r="C172" s="27">
        <v>314650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762190</v>
      </c>
      <c r="C175" s="27">
        <v>376207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733327</v>
      </c>
      <c r="C178" s="27">
        <v>375746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741148</v>
      </c>
      <c r="C181" s="27">
        <v>350736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649790</v>
      </c>
      <c r="C184" s="27">
        <v>270453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591485</v>
      </c>
      <c r="C187" s="27">
        <v>314243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681362</v>
      </c>
      <c r="C190" s="27">
        <v>531070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679023</v>
      </c>
      <c r="C193" s="27">
        <v>543092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662409</v>
      </c>
      <c r="C196" s="27">
        <v>595396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674552</v>
      </c>
      <c r="C199" s="27">
        <v>587435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655746</v>
      </c>
      <c r="C202" s="27">
        <v>560885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645058</v>
      </c>
      <c r="C205" s="27">
        <v>435627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645506</v>
      </c>
      <c r="C208" s="27">
        <v>434891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717654</v>
      </c>
      <c r="C211" s="27">
        <v>619817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712608</v>
      </c>
      <c r="C214" s="27">
        <v>645166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718851</v>
      </c>
      <c r="C217" s="27">
        <v>676414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698705</v>
      </c>
      <c r="C220" s="27">
        <v>683227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687940</v>
      </c>
      <c r="C223" s="27">
        <v>686633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688005</v>
      </c>
      <c r="C226" s="27">
        <v>581652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722644</v>
      </c>
      <c r="C229" s="27">
        <v>536930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697011</v>
      </c>
      <c r="C232" s="27">
        <v>710675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699796</v>
      </c>
      <c r="C235" s="27">
        <v>743446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720376</v>
      </c>
      <c r="C238" s="27">
        <v>731052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525336</v>
      </c>
      <c r="C241" s="27">
        <v>706833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459874</v>
      </c>
      <c r="C244" s="27">
        <v>715276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750912</v>
      </c>
      <c r="C247" s="27">
        <v>616076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740085</v>
      </c>
      <c r="C250" s="27">
        <v>553220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820602</v>
      </c>
      <c r="C253" s="27">
        <v>664789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843953</v>
      </c>
      <c r="C256" s="27">
        <v>676568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863274</v>
      </c>
      <c r="C259" s="27">
        <v>649732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844420</v>
      </c>
      <c r="C262" s="27">
        <v>649416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839810</v>
      </c>
      <c r="C265" s="27">
        <v>645893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863452</v>
      </c>
      <c r="C268" s="27">
        <v>630546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648856</v>
      </c>
      <c r="C271" s="27">
        <v>643368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712065</v>
      </c>
      <c r="C274" s="27">
        <v>691070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727523</v>
      </c>
      <c r="C277" s="27">
        <v>674895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710195</v>
      </c>
      <c r="C280" s="27">
        <v>681179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693579</v>
      </c>
      <c r="C283" s="27">
        <v>656581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718149</v>
      </c>
      <c r="C286" s="27">
        <v>643624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699685</v>
      </c>
      <c r="C289" s="27">
        <v>656988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532241</v>
      </c>
      <c r="C292" s="27">
        <v>679425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401397</v>
      </c>
      <c r="C295" s="27">
        <v>661674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652566</v>
      </c>
      <c r="C298" s="27">
        <v>678160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586129</v>
      </c>
      <c r="C301" s="27">
        <v>722482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252826</v>
      </c>
      <c r="C304" s="27">
        <v>309911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192487</v>
      </c>
      <c r="C307" s="27">
        <v>236010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384821</v>
      </c>
      <c r="C310" s="27">
        <v>772498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354021</v>
      </c>
      <c r="C313" s="27">
        <v>719997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464953</v>
      </c>
      <c r="C316" s="27">
        <v>814410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506623</v>
      </c>
      <c r="C319" s="27">
        <v>810944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503884</v>
      </c>
      <c r="C322" s="27">
        <v>822407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502767</v>
      </c>
      <c r="C325" s="27">
        <v>802937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527129</v>
      </c>
      <c r="C328" s="27">
        <v>810431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560451</v>
      </c>
      <c r="C331" s="27">
        <v>834561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400045</v>
      </c>
      <c r="C334" s="27">
        <v>1100656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470443</v>
      </c>
      <c r="C337" s="27">
        <v>576057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481484</v>
      </c>
      <c r="C340" s="27">
        <v>601462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472670</v>
      </c>
      <c r="C343" s="27">
        <v>590950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454875</v>
      </c>
      <c r="C346" s="27">
        <v>573386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457200</v>
      </c>
      <c r="C349" s="27">
        <v>578475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588297</v>
      </c>
      <c r="C352" s="27">
        <v>608305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769986</v>
      </c>
      <c r="C355" s="27">
        <v>1272183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129719</v>
      </c>
      <c r="C358" s="27">
        <v>120643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346196</v>
      </c>
      <c r="C361" s="27">
        <v>483676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333694</v>
      </c>
      <c r="C364" s="27">
        <v>395017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260538</v>
      </c>
      <c r="C367" s="27">
        <v>155655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</sheetData>
  <sortState xmlns:xlrd2="http://schemas.microsoft.com/office/spreadsheetml/2017/richdata2" ref="A1:C37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TEXT(MAX(A3:A129)+1,"m月d日") &amp; "公表時点）"</f>
        <v>（8月13日公表時点）</v>
      </c>
    </row>
    <row r="3" spans="1:11" x14ac:dyDescent="0.55000000000000004">
      <c r="A3" s="139" t="s">
        <v>323</v>
      </c>
      <c r="B3" s="139" t="s">
        <v>297</v>
      </c>
      <c r="C3" s="139" t="s">
        <v>298</v>
      </c>
      <c r="D3" s="138" t="s">
        <v>324</v>
      </c>
      <c r="E3" s="138"/>
      <c r="F3" s="138"/>
      <c r="G3" s="138"/>
      <c r="H3" s="138" t="s">
        <v>325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6" t="s">
        <v>287</v>
      </c>
      <c r="B6" s="137"/>
      <c r="C6" s="62">
        <f t="shared" ref="C6:C60" ca="1" si="0">SUM(D6:G6)</f>
        <v>89502745</v>
      </c>
      <c r="D6" s="62">
        <f ca="1">SUM(OFFSET(D$6,1,0,MAX($A$6:$A129)-DATE(2021,4,12)+1,1))</f>
        <v>45759131</v>
      </c>
      <c r="E6" s="62">
        <f ca="1">SUM(OFFSET(E$6,1,0,MAX($A$6:$A129)-DATE(2021,4,12)+1,1))</f>
        <v>5104442</v>
      </c>
      <c r="F6" s="62">
        <f ca="1">SUM(OFFSET(F$6,1,0,MAX($A$6:$A129)-DATE(2021,4,12)+1,1))</f>
        <v>36400552</v>
      </c>
      <c r="G6" s="62">
        <f ca="1">SUM(OFFSET(G$6,1,0,MAX($A$6:$A129)-DATE(2021,4,12)+1,1))</f>
        <v>2238620</v>
      </c>
      <c r="H6" s="62">
        <f ca="1">SUM(OFFSET(H$6,1,0,MAX($A$6:$A129)-DATE(2021,4,12)+1,1))</f>
        <v>30422477</v>
      </c>
      <c r="I6" s="62">
        <f ca="1">SUM(OFFSET(I$6,1,0,MAX($A$6:$A129)-DATE(2021,4,12)+1,1))</f>
        <v>842805</v>
      </c>
      <c r="J6" s="62">
        <f ca="1">SUM(OFFSET(J$6,1,0,MAX($A$6:$A129)-DATE(2021,4,12)+1,1))</f>
        <v>28821589</v>
      </c>
      <c r="K6" s="62">
        <f ca="1">SUM(OFFSET(K$6,1,0,MAX($A$6:$A129)-DATE(2021,4,12)+1,1))</f>
        <v>775845</v>
      </c>
    </row>
    <row r="7" spans="1:11" x14ac:dyDescent="0.55000000000000004">
      <c r="A7" s="106">
        <v>44420</v>
      </c>
      <c r="B7" s="109" t="str">
        <f t="shared" ref="B7:B50" si="1">"(" &amp; TEXT(A7,"aaa") &amp; ")"</f>
        <v>(木)</v>
      </c>
      <c r="C7" s="62">
        <f t="shared" ref="C7:C38" si="2">SUM(D7:G7)</f>
        <v>416193</v>
      </c>
      <c r="D7" s="62">
        <v>214943</v>
      </c>
      <c r="E7" s="62">
        <v>45595</v>
      </c>
      <c r="F7" s="62">
        <v>121296</v>
      </c>
      <c r="G7" s="62">
        <v>34359</v>
      </c>
      <c r="H7" s="62">
        <v>13269</v>
      </c>
      <c r="I7" s="62">
        <v>516</v>
      </c>
      <c r="J7" s="62">
        <v>25594</v>
      </c>
      <c r="K7" s="62">
        <v>683</v>
      </c>
    </row>
    <row r="8" spans="1:11" x14ac:dyDescent="0.55000000000000004">
      <c r="A8" s="106">
        <v>44419</v>
      </c>
      <c r="B8" s="108" t="str">
        <f t="shared" si="1"/>
        <v>(水)</v>
      </c>
      <c r="C8" s="62">
        <f t="shared" si="2"/>
        <v>728711</v>
      </c>
      <c r="D8" s="62">
        <v>283806</v>
      </c>
      <c r="E8" s="62">
        <v>49888</v>
      </c>
      <c r="F8" s="62">
        <v>340241</v>
      </c>
      <c r="G8" s="62">
        <v>54776</v>
      </c>
      <c r="H8" s="62">
        <v>17657</v>
      </c>
      <c r="I8" s="62">
        <v>532</v>
      </c>
      <c r="J8" s="62">
        <v>92187</v>
      </c>
      <c r="K8" s="62">
        <v>769</v>
      </c>
    </row>
    <row r="9" spans="1:11" x14ac:dyDescent="0.55000000000000004">
      <c r="A9" s="106">
        <v>44418</v>
      </c>
      <c r="B9" s="109" t="str">
        <f t="shared" si="1"/>
        <v>(火)</v>
      </c>
      <c r="C9" s="62">
        <f t="shared" si="2"/>
        <v>829872</v>
      </c>
      <c r="D9" s="62">
        <v>291745</v>
      </c>
      <c r="E9" s="62">
        <v>54451</v>
      </c>
      <c r="F9" s="62">
        <v>419590</v>
      </c>
      <c r="G9" s="62">
        <v>64086</v>
      </c>
      <c r="H9" s="62">
        <v>21586</v>
      </c>
      <c r="I9" s="62">
        <v>629</v>
      </c>
      <c r="J9" s="62">
        <v>124567</v>
      </c>
      <c r="K9" s="62">
        <v>2369</v>
      </c>
    </row>
    <row r="10" spans="1:11" x14ac:dyDescent="0.55000000000000004">
      <c r="A10" s="106">
        <v>44417</v>
      </c>
      <c r="B10" s="108" t="str">
        <f t="shared" si="1"/>
        <v>(月)</v>
      </c>
      <c r="C10" s="62">
        <f t="shared" si="2"/>
        <v>250362</v>
      </c>
      <c r="D10" s="62">
        <v>85371</v>
      </c>
      <c r="E10" s="62">
        <v>44348</v>
      </c>
      <c r="F10" s="62">
        <v>84181</v>
      </c>
      <c r="G10" s="62">
        <v>36462</v>
      </c>
      <c r="H10" s="62">
        <v>2875</v>
      </c>
      <c r="I10" s="62">
        <v>606</v>
      </c>
      <c r="J10" s="62">
        <v>16187</v>
      </c>
      <c r="K10" s="62">
        <v>1802</v>
      </c>
    </row>
    <row r="11" spans="1:11" x14ac:dyDescent="0.55000000000000004">
      <c r="A11" s="106">
        <v>44416</v>
      </c>
      <c r="B11" s="109" t="str">
        <f t="shared" si="1"/>
        <v>(日)</v>
      </c>
      <c r="C11" s="62">
        <f t="shared" si="2"/>
        <v>984510</v>
      </c>
      <c r="D11" s="62">
        <v>440976</v>
      </c>
      <c r="E11" s="62">
        <v>88922</v>
      </c>
      <c r="F11" s="62">
        <v>390276</v>
      </c>
      <c r="G11" s="62">
        <v>64336</v>
      </c>
      <c r="H11" s="62">
        <v>14707</v>
      </c>
      <c r="I11" s="62">
        <v>1796</v>
      </c>
      <c r="J11" s="62">
        <v>85902</v>
      </c>
      <c r="K11" s="62">
        <v>2057</v>
      </c>
    </row>
    <row r="12" spans="1:11" x14ac:dyDescent="0.55000000000000004">
      <c r="A12" s="106">
        <v>44415</v>
      </c>
      <c r="B12" s="108" t="str">
        <f t="shared" si="1"/>
        <v>(土)</v>
      </c>
      <c r="C12" s="62">
        <f t="shared" si="2"/>
        <v>1196602</v>
      </c>
      <c r="D12" s="62">
        <v>502873</v>
      </c>
      <c r="E12" s="62">
        <v>85424</v>
      </c>
      <c r="F12" s="62">
        <v>532135</v>
      </c>
      <c r="G12" s="62">
        <v>76170</v>
      </c>
      <c r="H12" s="62">
        <v>22602</v>
      </c>
      <c r="I12" s="62">
        <v>1876</v>
      </c>
      <c r="J12" s="62">
        <v>136057</v>
      </c>
      <c r="K12" s="62">
        <v>2059</v>
      </c>
    </row>
    <row r="13" spans="1:11" x14ac:dyDescent="0.55000000000000004">
      <c r="A13" s="106">
        <v>44414</v>
      </c>
      <c r="B13" s="109" t="str">
        <f t="shared" si="1"/>
        <v>(金)</v>
      </c>
      <c r="C13" s="62">
        <f t="shared" si="2"/>
        <v>1035675</v>
      </c>
      <c r="D13" s="62">
        <v>389234</v>
      </c>
      <c r="E13" s="62">
        <v>67966</v>
      </c>
      <c r="F13" s="62">
        <v>500308</v>
      </c>
      <c r="G13" s="62">
        <v>78167</v>
      </c>
      <c r="H13" s="62">
        <v>28624</v>
      </c>
      <c r="I13" s="62">
        <v>658</v>
      </c>
      <c r="J13" s="62">
        <v>175079</v>
      </c>
      <c r="K13" s="62">
        <v>2381</v>
      </c>
    </row>
    <row r="14" spans="1:11" x14ac:dyDescent="0.55000000000000004">
      <c r="A14" s="106">
        <v>44413</v>
      </c>
      <c r="B14" s="108" t="str">
        <f t="shared" si="1"/>
        <v>(木)</v>
      </c>
      <c r="C14" s="62">
        <f t="shared" si="2"/>
        <v>1028261</v>
      </c>
      <c r="D14" s="62">
        <v>380750</v>
      </c>
      <c r="E14" s="62">
        <v>74125</v>
      </c>
      <c r="F14" s="62">
        <v>499396</v>
      </c>
      <c r="G14" s="62">
        <v>73990</v>
      </c>
      <c r="H14" s="62">
        <v>30442</v>
      </c>
      <c r="I14" s="62">
        <v>839</v>
      </c>
      <c r="J14" s="62">
        <v>188401</v>
      </c>
      <c r="K14" s="62">
        <v>2665</v>
      </c>
    </row>
    <row r="15" spans="1:11" x14ac:dyDescent="0.55000000000000004">
      <c r="A15" s="106">
        <v>44412</v>
      </c>
      <c r="B15" s="109" t="str">
        <f t="shared" si="1"/>
        <v>(水)</v>
      </c>
      <c r="C15" s="62">
        <f t="shared" si="2"/>
        <v>1063620</v>
      </c>
      <c r="D15" s="62">
        <v>401975</v>
      </c>
      <c r="E15" s="62">
        <v>70695</v>
      </c>
      <c r="F15" s="62">
        <v>514860</v>
      </c>
      <c r="G15" s="62">
        <v>76090</v>
      </c>
      <c r="H15" s="62">
        <v>34989</v>
      </c>
      <c r="I15" s="62">
        <v>827</v>
      </c>
      <c r="J15" s="62">
        <v>206431</v>
      </c>
      <c r="K15" s="62">
        <v>2816</v>
      </c>
    </row>
    <row r="16" spans="1:11" x14ac:dyDescent="0.55000000000000004">
      <c r="A16" s="106">
        <v>44411</v>
      </c>
      <c r="B16" s="108" t="str">
        <f t="shared" si="1"/>
        <v>(火)</v>
      </c>
      <c r="C16" s="62">
        <f t="shared" si="2"/>
        <v>1082946</v>
      </c>
      <c r="D16" s="62">
        <v>406807</v>
      </c>
      <c r="E16" s="62">
        <v>74677</v>
      </c>
      <c r="F16" s="62">
        <v>526171</v>
      </c>
      <c r="G16" s="62">
        <v>75291</v>
      </c>
      <c r="H16" s="62">
        <v>43042</v>
      </c>
      <c r="I16" s="62">
        <v>916</v>
      </c>
      <c r="J16" s="62">
        <v>234153</v>
      </c>
      <c r="K16" s="62">
        <v>2710</v>
      </c>
    </row>
    <row r="17" spans="1:11" x14ac:dyDescent="0.55000000000000004">
      <c r="A17" s="106">
        <v>44410</v>
      </c>
      <c r="B17" s="109" t="str">
        <f t="shared" si="1"/>
        <v>(月)</v>
      </c>
      <c r="C17" s="62">
        <f t="shared" si="2"/>
        <v>1046500</v>
      </c>
      <c r="D17" s="62">
        <v>392816</v>
      </c>
      <c r="E17" s="62">
        <v>77627</v>
      </c>
      <c r="F17" s="62">
        <v>504324</v>
      </c>
      <c r="G17" s="62">
        <v>71733</v>
      </c>
      <c r="H17" s="62">
        <v>46617</v>
      </c>
      <c r="I17" s="62">
        <v>951</v>
      </c>
      <c r="J17" s="62">
        <v>230981</v>
      </c>
      <c r="K17" s="62">
        <v>2701</v>
      </c>
    </row>
    <row r="18" spans="1:11" x14ac:dyDescent="0.55000000000000004">
      <c r="A18" s="106">
        <v>44409</v>
      </c>
      <c r="B18" s="108" t="str">
        <f t="shared" si="1"/>
        <v>(日)</v>
      </c>
      <c r="C18" s="62">
        <f t="shared" si="2"/>
        <v>1071941</v>
      </c>
      <c r="D18" s="62">
        <v>413662</v>
      </c>
      <c r="E18" s="62">
        <v>84038</v>
      </c>
      <c r="F18" s="62">
        <v>506828</v>
      </c>
      <c r="G18" s="62">
        <v>67413</v>
      </c>
      <c r="H18" s="62">
        <v>25143</v>
      </c>
      <c r="I18" s="62">
        <v>2482</v>
      </c>
      <c r="J18" s="62">
        <v>199030</v>
      </c>
      <c r="K18" s="62">
        <v>5258</v>
      </c>
    </row>
    <row r="19" spans="1:11" x14ac:dyDescent="0.55000000000000004">
      <c r="A19" s="106">
        <v>44408</v>
      </c>
      <c r="B19" s="109" t="str">
        <f t="shared" si="1"/>
        <v>(土)</v>
      </c>
      <c r="C19" s="62">
        <f t="shared" si="2"/>
        <v>1395012</v>
      </c>
      <c r="D19" s="62">
        <v>472941</v>
      </c>
      <c r="E19" s="62">
        <v>87510</v>
      </c>
      <c r="F19" s="62">
        <v>748650</v>
      </c>
      <c r="G19" s="62">
        <v>85911</v>
      </c>
      <c r="H19" s="62">
        <v>50908</v>
      </c>
      <c r="I19" s="62">
        <v>3142</v>
      </c>
      <c r="J19" s="62">
        <v>379417</v>
      </c>
      <c r="K19" s="62">
        <v>10891</v>
      </c>
    </row>
    <row r="20" spans="1:11" x14ac:dyDescent="0.55000000000000004">
      <c r="A20" s="106">
        <v>44407</v>
      </c>
      <c r="B20" s="108" t="str">
        <f t="shared" si="1"/>
        <v>(金)</v>
      </c>
      <c r="C20" s="62">
        <f t="shared" si="2"/>
        <v>1296972</v>
      </c>
      <c r="D20" s="62">
        <v>430444</v>
      </c>
      <c r="E20" s="62">
        <v>85225</v>
      </c>
      <c r="F20" s="62">
        <v>695480</v>
      </c>
      <c r="G20" s="62">
        <v>85823</v>
      </c>
      <c r="H20" s="62">
        <v>70106</v>
      </c>
      <c r="I20" s="62">
        <v>1137</v>
      </c>
      <c r="J20" s="62">
        <v>394838</v>
      </c>
      <c r="K20" s="62">
        <v>9044</v>
      </c>
    </row>
    <row r="21" spans="1:11" x14ac:dyDescent="0.55000000000000004">
      <c r="A21" s="106">
        <v>44406</v>
      </c>
      <c r="B21" s="109" t="str">
        <f t="shared" si="1"/>
        <v>(木)</v>
      </c>
      <c r="C21" s="62">
        <f t="shared" si="2"/>
        <v>1275332</v>
      </c>
      <c r="D21" s="62">
        <v>403063</v>
      </c>
      <c r="E21" s="62">
        <v>90607</v>
      </c>
      <c r="F21" s="62">
        <v>702229</v>
      </c>
      <c r="G21" s="62">
        <v>79433</v>
      </c>
      <c r="H21" s="62">
        <v>69522</v>
      </c>
      <c r="I21" s="62">
        <v>1326</v>
      </c>
      <c r="J21" s="62">
        <v>441365</v>
      </c>
      <c r="K21" s="62">
        <v>9032</v>
      </c>
    </row>
    <row r="22" spans="1:11" x14ac:dyDescent="0.55000000000000004">
      <c r="A22" s="106">
        <v>44405</v>
      </c>
      <c r="B22" s="108" t="str">
        <f t="shared" si="1"/>
        <v>(水)</v>
      </c>
      <c r="C22" s="62">
        <f t="shared" si="2"/>
        <v>1296044</v>
      </c>
      <c r="D22" s="62">
        <v>405840</v>
      </c>
      <c r="E22" s="62">
        <v>86244</v>
      </c>
      <c r="F22" s="62">
        <v>720744</v>
      </c>
      <c r="G22" s="62">
        <v>83216</v>
      </c>
      <c r="H22" s="62">
        <v>74936</v>
      </c>
      <c r="I22" s="62">
        <v>1245</v>
      </c>
      <c r="J22" s="62">
        <v>468858</v>
      </c>
      <c r="K22" s="62">
        <v>12713</v>
      </c>
    </row>
    <row r="23" spans="1:11" x14ac:dyDescent="0.55000000000000004">
      <c r="A23" s="106">
        <v>44404</v>
      </c>
      <c r="B23" s="109" t="str">
        <f t="shared" si="1"/>
        <v>(火)</v>
      </c>
      <c r="C23" s="62">
        <f t="shared" si="2"/>
        <v>1274846</v>
      </c>
      <c r="D23" s="62">
        <v>410608</v>
      </c>
      <c r="E23" s="62">
        <v>79492</v>
      </c>
      <c r="F23" s="62">
        <v>705498</v>
      </c>
      <c r="G23" s="62">
        <v>79248</v>
      </c>
      <c r="H23" s="62">
        <v>88588</v>
      </c>
      <c r="I23" s="62">
        <v>1355</v>
      </c>
      <c r="J23" s="62">
        <v>471383</v>
      </c>
      <c r="K23" s="62">
        <v>12414</v>
      </c>
    </row>
    <row r="24" spans="1:11" x14ac:dyDescent="0.55000000000000004">
      <c r="A24" s="106">
        <v>44403</v>
      </c>
      <c r="B24" s="108" t="str">
        <f t="shared" si="1"/>
        <v>(月)</v>
      </c>
      <c r="C24" s="62">
        <f t="shared" si="2"/>
        <v>1210218</v>
      </c>
      <c r="D24" s="62">
        <v>349321</v>
      </c>
      <c r="E24" s="62">
        <v>89402</v>
      </c>
      <c r="F24" s="62">
        <v>693879</v>
      </c>
      <c r="G24" s="62">
        <v>77616</v>
      </c>
      <c r="H24" s="62">
        <v>77452</v>
      </c>
      <c r="I24" s="62">
        <v>1684</v>
      </c>
      <c r="J24" s="62">
        <v>477848</v>
      </c>
      <c r="K24" s="62">
        <v>14343</v>
      </c>
    </row>
    <row r="25" spans="1:11" x14ac:dyDescent="0.55000000000000004">
      <c r="A25" s="106">
        <v>44402</v>
      </c>
      <c r="B25" s="109" t="str">
        <f t="shared" si="1"/>
        <v>(日)</v>
      </c>
      <c r="C25" s="62">
        <f t="shared" si="2"/>
        <v>1074018</v>
      </c>
      <c r="D25" s="62">
        <v>261313</v>
      </c>
      <c r="E25" s="62">
        <v>92708</v>
      </c>
      <c r="F25" s="62">
        <v>657829</v>
      </c>
      <c r="G25" s="62">
        <v>62168</v>
      </c>
      <c r="H25" s="62">
        <v>36957</v>
      </c>
      <c r="I25" s="62">
        <v>4209</v>
      </c>
      <c r="J25" s="62">
        <v>445073</v>
      </c>
      <c r="K25" s="62">
        <v>16489</v>
      </c>
    </row>
    <row r="26" spans="1:11" x14ac:dyDescent="0.55000000000000004">
      <c r="A26" s="106">
        <v>44401</v>
      </c>
      <c r="B26" s="108" t="str">
        <f t="shared" si="1"/>
        <v>(土)</v>
      </c>
      <c r="C26" s="62">
        <f t="shared" si="2"/>
        <v>1157319</v>
      </c>
      <c r="D26" s="62">
        <v>289037</v>
      </c>
      <c r="E26" s="62">
        <v>95784</v>
      </c>
      <c r="F26" s="62">
        <v>709161</v>
      </c>
      <c r="G26" s="62">
        <v>63337</v>
      </c>
      <c r="H26" s="62">
        <v>48132</v>
      </c>
      <c r="I26" s="62">
        <v>4494</v>
      </c>
      <c r="J26" s="62">
        <v>493660</v>
      </c>
      <c r="K26" s="62">
        <v>21222</v>
      </c>
    </row>
    <row r="27" spans="1:11" x14ac:dyDescent="0.55000000000000004">
      <c r="A27" s="106">
        <v>44400</v>
      </c>
      <c r="B27" s="109" t="str">
        <f t="shared" si="1"/>
        <v>(金)</v>
      </c>
      <c r="C27" s="62">
        <f t="shared" si="2"/>
        <v>428497</v>
      </c>
      <c r="D27" s="62">
        <v>122441</v>
      </c>
      <c r="E27" s="62">
        <v>70046</v>
      </c>
      <c r="F27" s="62">
        <v>187951</v>
      </c>
      <c r="G27" s="62">
        <v>48059</v>
      </c>
      <c r="H27" s="62">
        <v>15727</v>
      </c>
      <c r="I27" s="62">
        <v>2044</v>
      </c>
      <c r="J27" s="62">
        <v>130568</v>
      </c>
      <c r="K27" s="62">
        <v>17806</v>
      </c>
    </row>
    <row r="28" spans="1:11" x14ac:dyDescent="0.55000000000000004">
      <c r="A28" s="106">
        <v>44399</v>
      </c>
      <c r="B28" s="108" t="str">
        <f t="shared" si="1"/>
        <v>(木)</v>
      </c>
      <c r="C28" s="62">
        <f t="shared" si="2"/>
        <v>562737</v>
      </c>
      <c r="D28" s="62">
        <v>179789</v>
      </c>
      <c r="E28" s="62">
        <v>73037</v>
      </c>
      <c r="F28" s="62">
        <v>265669</v>
      </c>
      <c r="G28" s="62">
        <v>44242</v>
      </c>
      <c r="H28" s="62">
        <v>28529</v>
      </c>
      <c r="I28" s="62">
        <v>2994</v>
      </c>
      <c r="J28" s="62">
        <v>203844</v>
      </c>
      <c r="K28" s="62">
        <v>18510</v>
      </c>
    </row>
    <row r="29" spans="1:11" x14ac:dyDescent="0.55000000000000004">
      <c r="A29" s="106">
        <v>44398</v>
      </c>
      <c r="B29" s="109" t="str">
        <f t="shared" si="1"/>
        <v>(水)</v>
      </c>
      <c r="C29" s="62">
        <f t="shared" si="2"/>
        <v>1261745</v>
      </c>
      <c r="D29" s="62">
        <v>472447</v>
      </c>
      <c r="E29" s="62">
        <v>109692</v>
      </c>
      <c r="F29" s="62">
        <v>625713</v>
      </c>
      <c r="G29" s="62">
        <v>53893</v>
      </c>
      <c r="H29" s="62">
        <v>120983</v>
      </c>
      <c r="I29" s="62">
        <v>2582</v>
      </c>
      <c r="J29" s="62">
        <v>493972</v>
      </c>
      <c r="K29" s="62">
        <v>19652</v>
      </c>
    </row>
    <row r="30" spans="1:11" x14ac:dyDescent="0.55000000000000004">
      <c r="A30" s="106">
        <v>44397</v>
      </c>
      <c r="B30" s="108" t="str">
        <f t="shared" si="1"/>
        <v>(火)</v>
      </c>
      <c r="C30" s="62">
        <f t="shared" si="2"/>
        <v>1257155</v>
      </c>
      <c r="D30" s="62">
        <v>510688</v>
      </c>
      <c r="E30" s="62">
        <v>101347</v>
      </c>
      <c r="F30" s="62">
        <v>591590</v>
      </c>
      <c r="G30" s="62">
        <v>53530</v>
      </c>
      <c r="H30" s="62">
        <v>147470</v>
      </c>
      <c r="I30" s="62">
        <v>2465</v>
      </c>
      <c r="J30" s="62">
        <v>480487</v>
      </c>
      <c r="K30" s="62">
        <v>23184</v>
      </c>
    </row>
    <row r="31" spans="1:11" x14ac:dyDescent="0.55000000000000004">
      <c r="A31" s="106">
        <v>44396</v>
      </c>
      <c r="B31" s="109" t="str">
        <f t="shared" si="1"/>
        <v>(月)</v>
      </c>
      <c r="C31" s="62">
        <f t="shared" si="2"/>
        <v>950903</v>
      </c>
      <c r="D31" s="62">
        <v>263041</v>
      </c>
      <c r="E31" s="62">
        <v>94159</v>
      </c>
      <c r="F31" s="62">
        <v>546856</v>
      </c>
      <c r="G31" s="62">
        <v>46847</v>
      </c>
      <c r="H31" s="62">
        <v>66739</v>
      </c>
      <c r="I31" s="62">
        <v>2947</v>
      </c>
      <c r="J31" s="62">
        <v>448917</v>
      </c>
      <c r="K31" s="62">
        <v>22610</v>
      </c>
    </row>
    <row r="32" spans="1:11" x14ac:dyDescent="0.55000000000000004">
      <c r="A32" s="106">
        <v>44395</v>
      </c>
      <c r="B32" s="108" t="str">
        <f t="shared" si="1"/>
        <v>(日)</v>
      </c>
      <c r="C32" s="62">
        <f t="shared" si="2"/>
        <v>1211666</v>
      </c>
      <c r="D32" s="62">
        <v>446085</v>
      </c>
      <c r="E32" s="62">
        <v>86156</v>
      </c>
      <c r="F32" s="62">
        <v>641318</v>
      </c>
      <c r="G32" s="62">
        <v>38107</v>
      </c>
      <c r="H32" s="62">
        <v>93529</v>
      </c>
      <c r="I32" s="62">
        <v>3085</v>
      </c>
      <c r="J32" s="62">
        <v>531231</v>
      </c>
      <c r="K32" s="62">
        <v>28148</v>
      </c>
    </row>
    <row r="33" spans="1:11" x14ac:dyDescent="0.55000000000000004">
      <c r="A33" s="106">
        <v>44394</v>
      </c>
      <c r="B33" s="109" t="str">
        <f t="shared" si="1"/>
        <v>(土)</v>
      </c>
      <c r="C33" s="62">
        <f t="shared" si="2"/>
        <v>1356673</v>
      </c>
      <c r="D33" s="62">
        <v>606246</v>
      </c>
      <c r="E33" s="62">
        <v>93439</v>
      </c>
      <c r="F33" s="62">
        <v>620077</v>
      </c>
      <c r="G33" s="62">
        <v>36911</v>
      </c>
      <c r="H33" s="62">
        <v>151436</v>
      </c>
      <c r="I33" s="62">
        <v>2623</v>
      </c>
      <c r="J33" s="62">
        <v>520982</v>
      </c>
      <c r="K33" s="62">
        <v>29146</v>
      </c>
    </row>
    <row r="34" spans="1:11" x14ac:dyDescent="0.55000000000000004">
      <c r="A34" s="106">
        <v>44393</v>
      </c>
      <c r="B34" s="108" t="str">
        <f t="shared" si="1"/>
        <v>(金)</v>
      </c>
      <c r="C34" s="62">
        <f t="shared" si="2"/>
        <v>1296319</v>
      </c>
      <c r="D34" s="62">
        <v>590358</v>
      </c>
      <c r="E34" s="62">
        <v>99523</v>
      </c>
      <c r="F34" s="62">
        <v>575731</v>
      </c>
      <c r="G34" s="62">
        <v>30707</v>
      </c>
      <c r="H34" s="62">
        <v>199953</v>
      </c>
      <c r="I34" s="62">
        <v>1789</v>
      </c>
      <c r="J34" s="62">
        <v>491555</v>
      </c>
      <c r="K34" s="62">
        <v>24235</v>
      </c>
    </row>
    <row r="35" spans="1:11" x14ac:dyDescent="0.55000000000000004">
      <c r="A35" s="106">
        <v>44392</v>
      </c>
      <c r="B35" s="109" t="str">
        <f t="shared" si="1"/>
        <v>(木)</v>
      </c>
      <c r="C35" s="62">
        <f t="shared" si="2"/>
        <v>1291873</v>
      </c>
      <c r="D35" s="62">
        <v>570165</v>
      </c>
      <c r="E35" s="62">
        <v>98318</v>
      </c>
      <c r="F35" s="62">
        <v>591227</v>
      </c>
      <c r="G35" s="62">
        <v>32163</v>
      </c>
      <c r="H35" s="62">
        <v>206043</v>
      </c>
      <c r="I35" s="62">
        <v>5034</v>
      </c>
      <c r="J35" s="62">
        <v>524038</v>
      </c>
      <c r="K35" s="62">
        <v>28477</v>
      </c>
    </row>
    <row r="36" spans="1:11" x14ac:dyDescent="0.55000000000000004">
      <c r="A36" s="106">
        <v>44391</v>
      </c>
      <c r="B36" s="108" t="str">
        <f t="shared" si="1"/>
        <v>(水)</v>
      </c>
      <c r="C36" s="62">
        <f t="shared" si="2"/>
        <v>1329217</v>
      </c>
      <c r="D36" s="62">
        <v>585535</v>
      </c>
      <c r="E36" s="62">
        <v>102306</v>
      </c>
      <c r="F36" s="62">
        <v>608836</v>
      </c>
      <c r="G36" s="62">
        <v>32540</v>
      </c>
      <c r="H36" s="62">
        <v>227215</v>
      </c>
      <c r="I36" s="62">
        <v>1704</v>
      </c>
      <c r="J36" s="62">
        <v>544556</v>
      </c>
      <c r="K36" s="62">
        <v>28032</v>
      </c>
    </row>
    <row r="37" spans="1:11" x14ac:dyDescent="0.55000000000000004">
      <c r="A37" s="106">
        <v>44390</v>
      </c>
      <c r="B37" s="109" t="str">
        <f t="shared" si="1"/>
        <v>(火)</v>
      </c>
      <c r="C37" s="62">
        <f t="shared" si="2"/>
        <v>1328973</v>
      </c>
      <c r="D37" s="62">
        <v>586600</v>
      </c>
      <c r="E37" s="62">
        <v>105817</v>
      </c>
      <c r="F37" s="62">
        <v>604861</v>
      </c>
      <c r="G37" s="62">
        <v>31695</v>
      </c>
      <c r="H37" s="62">
        <v>254257</v>
      </c>
      <c r="I37" s="62">
        <v>2113</v>
      </c>
      <c r="J37" s="62">
        <v>547468</v>
      </c>
      <c r="K37" s="62">
        <v>28323</v>
      </c>
    </row>
    <row r="38" spans="1:11" x14ac:dyDescent="0.55000000000000004">
      <c r="A38" s="106">
        <v>44389</v>
      </c>
      <c r="B38" s="108" t="str">
        <f t="shared" si="1"/>
        <v>(月)</v>
      </c>
      <c r="C38" s="62">
        <f t="shared" si="2"/>
        <v>1261551</v>
      </c>
      <c r="D38" s="62">
        <v>552944</v>
      </c>
      <c r="E38" s="62">
        <v>89406</v>
      </c>
      <c r="F38" s="62">
        <v>587853</v>
      </c>
      <c r="G38" s="62">
        <v>31348</v>
      </c>
      <c r="H38" s="62">
        <v>249550</v>
      </c>
      <c r="I38" s="62">
        <v>1666</v>
      </c>
      <c r="J38" s="62">
        <v>538498</v>
      </c>
      <c r="K38" s="62">
        <v>28330</v>
      </c>
    </row>
    <row r="39" spans="1:11" x14ac:dyDescent="0.55000000000000004">
      <c r="A39" s="106">
        <v>44388</v>
      </c>
      <c r="B39" s="109" t="str">
        <f t="shared" si="1"/>
        <v>(日)</v>
      </c>
      <c r="C39" s="62">
        <f t="shared" si="0"/>
        <v>1292224</v>
      </c>
      <c r="D39" s="62">
        <v>548366</v>
      </c>
      <c r="E39" s="62">
        <v>100490</v>
      </c>
      <c r="F39" s="62">
        <v>610374</v>
      </c>
      <c r="G39" s="62">
        <v>32994</v>
      </c>
      <c r="H39" s="62">
        <v>207507</v>
      </c>
      <c r="I39" s="62">
        <v>3024</v>
      </c>
      <c r="J39" s="62">
        <v>551994</v>
      </c>
      <c r="K39" s="62">
        <v>30296</v>
      </c>
    </row>
    <row r="40" spans="1:11" x14ac:dyDescent="0.55000000000000004">
      <c r="A40" s="106">
        <v>44387</v>
      </c>
      <c r="B40" s="108" t="str">
        <f t="shared" si="1"/>
        <v>(土)</v>
      </c>
      <c r="C40" s="62">
        <f t="shared" ref="C40:C50" si="3">SUM(D40:G40)</f>
        <v>1493998</v>
      </c>
      <c r="D40" s="62">
        <v>740271</v>
      </c>
      <c r="E40" s="62">
        <v>123181</v>
      </c>
      <c r="F40" s="62">
        <v>598091</v>
      </c>
      <c r="G40" s="62">
        <v>32455</v>
      </c>
      <c r="H40" s="62">
        <v>360365</v>
      </c>
      <c r="I40" s="62">
        <v>3372</v>
      </c>
      <c r="J40" s="62">
        <v>545730</v>
      </c>
      <c r="K40" s="62">
        <v>30146</v>
      </c>
    </row>
    <row r="41" spans="1:11" x14ac:dyDescent="0.55000000000000004">
      <c r="A41" s="106">
        <v>44386</v>
      </c>
      <c r="B41" s="109" t="str">
        <f t="shared" si="1"/>
        <v>(金)</v>
      </c>
      <c r="C41" s="62">
        <f t="shared" si="3"/>
        <v>1407391</v>
      </c>
      <c r="D41" s="62">
        <v>689993</v>
      </c>
      <c r="E41" s="62">
        <v>117858</v>
      </c>
      <c r="F41" s="62">
        <v>570745</v>
      </c>
      <c r="G41" s="62">
        <v>28795</v>
      </c>
      <c r="H41" s="62">
        <v>379759</v>
      </c>
      <c r="I41" s="62">
        <v>2766</v>
      </c>
      <c r="J41" s="62">
        <v>528260</v>
      </c>
      <c r="K41" s="62">
        <v>26472</v>
      </c>
    </row>
    <row r="42" spans="1:11" x14ac:dyDescent="0.55000000000000004">
      <c r="A42" s="106">
        <v>44385</v>
      </c>
      <c r="B42" s="108" t="str">
        <f t="shared" si="1"/>
        <v>(木)</v>
      </c>
      <c r="C42" s="62">
        <f t="shared" si="3"/>
        <v>1410496</v>
      </c>
      <c r="D42" s="62">
        <v>696234</v>
      </c>
      <c r="E42" s="62">
        <v>111450</v>
      </c>
      <c r="F42" s="62">
        <v>574412</v>
      </c>
      <c r="G42" s="62">
        <v>28400</v>
      </c>
      <c r="H42" s="62">
        <v>423486</v>
      </c>
      <c r="I42" s="62">
        <v>2931</v>
      </c>
      <c r="J42" s="62">
        <v>539841</v>
      </c>
      <c r="K42" s="62">
        <v>26158</v>
      </c>
    </row>
    <row r="43" spans="1:11" x14ac:dyDescent="0.55000000000000004">
      <c r="A43" s="106">
        <v>44384</v>
      </c>
      <c r="B43" s="109" t="str">
        <f t="shared" si="1"/>
        <v>(水)</v>
      </c>
      <c r="C43" s="62">
        <f t="shared" si="3"/>
        <v>1436353</v>
      </c>
      <c r="D43" s="62">
        <v>722990</v>
      </c>
      <c r="E43" s="62">
        <v>109319</v>
      </c>
      <c r="F43" s="62">
        <v>577393</v>
      </c>
      <c r="G43" s="62">
        <v>26651</v>
      </c>
      <c r="H43" s="62">
        <v>459343</v>
      </c>
      <c r="I43" s="62">
        <v>3067</v>
      </c>
      <c r="J43" s="62">
        <v>544383</v>
      </c>
      <c r="K43" s="62">
        <v>24767</v>
      </c>
    </row>
    <row r="44" spans="1:11" x14ac:dyDescent="0.55000000000000004">
      <c r="A44" s="106">
        <v>44383</v>
      </c>
      <c r="B44" s="108" t="str">
        <f t="shared" si="1"/>
        <v>(火)</v>
      </c>
      <c r="C44" s="62">
        <f t="shared" si="3"/>
        <v>1420756</v>
      </c>
      <c r="D44" s="62">
        <v>690459</v>
      </c>
      <c r="E44" s="62">
        <v>106903</v>
      </c>
      <c r="F44" s="62">
        <v>594848</v>
      </c>
      <c r="G44" s="62">
        <v>28546</v>
      </c>
      <c r="H44" s="62">
        <v>450422</v>
      </c>
      <c r="I44" s="62">
        <v>2841</v>
      </c>
      <c r="J44" s="62">
        <v>565345</v>
      </c>
      <c r="K44" s="62">
        <v>26868</v>
      </c>
    </row>
    <row r="45" spans="1:11" x14ac:dyDescent="0.55000000000000004">
      <c r="A45" s="106">
        <v>44382</v>
      </c>
      <c r="B45" s="109" t="str">
        <f t="shared" si="1"/>
        <v>(月)</v>
      </c>
      <c r="C45" s="62">
        <f t="shared" si="3"/>
        <v>1340302</v>
      </c>
      <c r="D45" s="62">
        <v>653268</v>
      </c>
      <c r="E45" s="62">
        <v>103656</v>
      </c>
      <c r="F45" s="62">
        <v>554907</v>
      </c>
      <c r="G45" s="62">
        <v>28471</v>
      </c>
      <c r="H45" s="62">
        <v>440857</v>
      </c>
      <c r="I45" s="62">
        <v>2816</v>
      </c>
      <c r="J45" s="62">
        <v>529106</v>
      </c>
      <c r="K45" s="62">
        <v>26565</v>
      </c>
    </row>
    <row r="46" spans="1:11" x14ac:dyDescent="0.55000000000000004">
      <c r="A46" s="106">
        <v>44381</v>
      </c>
      <c r="B46" s="108" t="str">
        <f t="shared" si="1"/>
        <v>(日)</v>
      </c>
      <c r="C46" s="62">
        <f t="shared" si="3"/>
        <v>1293305</v>
      </c>
      <c r="D46" s="62">
        <v>661148</v>
      </c>
      <c r="E46" s="62">
        <v>78937</v>
      </c>
      <c r="F46" s="62">
        <v>530887</v>
      </c>
      <c r="G46" s="62">
        <v>22333</v>
      </c>
      <c r="H46" s="62">
        <v>442137</v>
      </c>
      <c r="I46" s="62">
        <v>4617</v>
      </c>
      <c r="J46" s="62">
        <v>502788</v>
      </c>
      <c r="K46" s="62">
        <v>21319</v>
      </c>
    </row>
    <row r="47" spans="1:11" x14ac:dyDescent="0.55000000000000004">
      <c r="A47" s="106">
        <v>44380</v>
      </c>
      <c r="B47" s="109" t="str">
        <f t="shared" si="1"/>
        <v>(土)</v>
      </c>
      <c r="C47" s="62">
        <f t="shared" si="3"/>
        <v>1366988</v>
      </c>
      <c r="D47" s="62">
        <v>655741</v>
      </c>
      <c r="E47" s="62">
        <v>95171</v>
      </c>
      <c r="F47" s="62">
        <v>596255</v>
      </c>
      <c r="G47" s="62">
        <v>19821</v>
      </c>
      <c r="H47" s="62">
        <v>447240</v>
      </c>
      <c r="I47" s="62">
        <v>9627</v>
      </c>
      <c r="J47" s="62">
        <v>566018</v>
      </c>
      <c r="K47" s="62">
        <v>18605</v>
      </c>
    </row>
    <row r="48" spans="1:11" x14ac:dyDescent="0.55000000000000004">
      <c r="A48" s="106">
        <v>44379</v>
      </c>
      <c r="B48" s="108" t="str">
        <f t="shared" si="1"/>
        <v>(金)</v>
      </c>
      <c r="C48" s="62">
        <f t="shared" si="3"/>
        <v>1093326</v>
      </c>
      <c r="D48" s="62">
        <v>339900</v>
      </c>
      <c r="E48" s="62">
        <v>93590</v>
      </c>
      <c r="F48" s="62">
        <v>640359</v>
      </c>
      <c r="G48" s="62">
        <v>19477</v>
      </c>
      <c r="H48" s="62">
        <v>233733</v>
      </c>
      <c r="I48" s="62">
        <v>7450</v>
      </c>
      <c r="J48" s="62">
        <v>612085</v>
      </c>
      <c r="K48" s="62">
        <v>18305</v>
      </c>
    </row>
    <row r="49" spans="1:11" x14ac:dyDescent="0.55000000000000004">
      <c r="A49" s="106">
        <v>44378</v>
      </c>
      <c r="B49" s="109" t="str">
        <f t="shared" si="1"/>
        <v>(木)</v>
      </c>
      <c r="C49" s="62">
        <f t="shared" si="3"/>
        <v>1137372</v>
      </c>
      <c r="D49" s="62">
        <v>399561</v>
      </c>
      <c r="E49" s="62">
        <v>88840</v>
      </c>
      <c r="F49" s="62">
        <v>629381</v>
      </c>
      <c r="G49" s="62">
        <v>19590</v>
      </c>
      <c r="H49" s="62">
        <v>301518</v>
      </c>
      <c r="I49" s="62">
        <v>7552</v>
      </c>
      <c r="J49" s="62">
        <v>605568</v>
      </c>
      <c r="K49" s="62">
        <v>18463</v>
      </c>
    </row>
    <row r="50" spans="1:11" x14ac:dyDescent="0.55000000000000004">
      <c r="A50" s="106">
        <v>44377</v>
      </c>
      <c r="B50" s="108" t="str">
        <f t="shared" si="1"/>
        <v>(水)</v>
      </c>
      <c r="C50" s="62">
        <f t="shared" si="3"/>
        <v>1372249</v>
      </c>
      <c r="D50" s="62">
        <v>602259</v>
      </c>
      <c r="E50" s="62">
        <v>86016</v>
      </c>
      <c r="F50" s="62">
        <v>664957</v>
      </c>
      <c r="G50" s="62">
        <v>19017</v>
      </c>
      <c r="H50" s="62">
        <v>475202</v>
      </c>
      <c r="I50" s="62">
        <v>11118</v>
      </c>
      <c r="J50" s="62">
        <v>637411</v>
      </c>
      <c r="K50" s="62">
        <v>18021</v>
      </c>
    </row>
    <row r="51" spans="1:11" x14ac:dyDescent="0.55000000000000004">
      <c r="A51" s="106">
        <v>44376</v>
      </c>
      <c r="B51" s="109" t="str">
        <f>"(" &amp; TEXT(A51,"aaa") &amp; ")"</f>
        <v>(火)</v>
      </c>
      <c r="C51" s="62">
        <f>SUM(D51:G51)</f>
        <v>1348761</v>
      </c>
      <c r="D51" s="62">
        <v>585590</v>
      </c>
      <c r="E51" s="62">
        <v>74770</v>
      </c>
      <c r="F51" s="62">
        <v>669363</v>
      </c>
      <c r="G51" s="62">
        <v>19038</v>
      </c>
      <c r="H51" s="62">
        <v>470177</v>
      </c>
      <c r="I51" s="62">
        <v>10715</v>
      </c>
      <c r="J51" s="62">
        <v>644540</v>
      </c>
      <c r="K51" s="62">
        <v>17976</v>
      </c>
    </row>
    <row r="52" spans="1:11" x14ac:dyDescent="0.55000000000000004">
      <c r="A52" s="106">
        <v>44375</v>
      </c>
      <c r="B52" s="108" t="str">
        <f t="shared" ref="B52:B76" si="4">"(" &amp; TEXT(A52,"aaa") &amp; ")"</f>
        <v>(月)</v>
      </c>
      <c r="C52" s="62">
        <f t="shared" si="0"/>
        <v>1248031</v>
      </c>
      <c r="D52" s="62">
        <v>547813</v>
      </c>
      <c r="E52" s="62">
        <v>70089</v>
      </c>
      <c r="F52" s="62">
        <v>611614</v>
      </c>
      <c r="G52" s="62">
        <v>18515</v>
      </c>
      <c r="H52" s="62">
        <v>445960</v>
      </c>
      <c r="I52" s="62">
        <v>12321</v>
      </c>
      <c r="J52" s="62">
        <v>590164</v>
      </c>
      <c r="K52" s="62">
        <v>17515</v>
      </c>
    </row>
    <row r="53" spans="1:11" x14ac:dyDescent="0.55000000000000004">
      <c r="A53" s="106">
        <v>44374</v>
      </c>
      <c r="B53" s="108" t="str">
        <f t="shared" si="4"/>
        <v>(日)</v>
      </c>
      <c r="C53" s="62">
        <f t="shared" si="0"/>
        <v>1259574</v>
      </c>
      <c r="D53" s="62">
        <v>657042</v>
      </c>
      <c r="E53" s="62">
        <v>65602</v>
      </c>
      <c r="F53" s="62">
        <v>532324</v>
      </c>
      <c r="G53" s="62">
        <v>4606</v>
      </c>
      <c r="H53" s="62">
        <v>535392</v>
      </c>
      <c r="I53" s="62">
        <v>15238</v>
      </c>
      <c r="J53" s="62">
        <v>512082</v>
      </c>
      <c r="K53" s="62">
        <v>4371</v>
      </c>
    </row>
    <row r="54" spans="1:11" x14ac:dyDescent="0.55000000000000004">
      <c r="A54" s="106">
        <v>44373</v>
      </c>
      <c r="B54" s="108" t="str">
        <f t="shared" si="4"/>
        <v>(土)</v>
      </c>
      <c r="C54" s="62">
        <f t="shared" si="0"/>
        <v>1269657</v>
      </c>
      <c r="D54" s="62">
        <v>622905</v>
      </c>
      <c r="E54" s="62">
        <v>65100</v>
      </c>
      <c r="F54" s="62">
        <v>577884</v>
      </c>
      <c r="G54" s="62">
        <v>3768</v>
      </c>
      <c r="H54" s="62">
        <v>512327</v>
      </c>
      <c r="I54" s="62">
        <v>18711</v>
      </c>
      <c r="J54" s="62">
        <v>555344</v>
      </c>
      <c r="K54" s="62">
        <v>3535</v>
      </c>
    </row>
    <row r="55" spans="1:11" x14ac:dyDescent="0.55000000000000004">
      <c r="A55" s="106">
        <v>44372</v>
      </c>
      <c r="B55" s="108" t="str">
        <f t="shared" si="4"/>
        <v>(金)</v>
      </c>
      <c r="C55" s="62">
        <f t="shared" si="0"/>
        <v>1246218</v>
      </c>
      <c r="D55" s="62">
        <v>571656</v>
      </c>
      <c r="E55" s="62">
        <v>62989</v>
      </c>
      <c r="F55" s="62">
        <v>607752</v>
      </c>
      <c r="G55" s="62">
        <v>3821</v>
      </c>
      <c r="H55" s="62">
        <v>481824</v>
      </c>
      <c r="I55" s="62">
        <v>14191</v>
      </c>
      <c r="J55" s="62">
        <v>583331</v>
      </c>
      <c r="K55" s="62">
        <v>3584</v>
      </c>
    </row>
    <row r="56" spans="1:11" x14ac:dyDescent="0.55000000000000004">
      <c r="A56" s="106">
        <v>44371</v>
      </c>
      <c r="B56" s="108" t="str">
        <f t="shared" si="4"/>
        <v>(木)</v>
      </c>
      <c r="C56" s="62">
        <f t="shared" si="0"/>
        <v>1272511</v>
      </c>
      <c r="D56" s="62">
        <v>594737</v>
      </c>
      <c r="E56" s="62">
        <v>58586</v>
      </c>
      <c r="F56" s="62">
        <v>615855</v>
      </c>
      <c r="G56" s="62">
        <v>3333</v>
      </c>
      <c r="H56" s="62">
        <v>518983</v>
      </c>
      <c r="I56" s="62">
        <v>14332</v>
      </c>
      <c r="J56" s="62">
        <v>593630</v>
      </c>
      <c r="K56" s="62">
        <v>3154</v>
      </c>
    </row>
    <row r="57" spans="1:11" x14ac:dyDescent="0.55000000000000004">
      <c r="A57" s="106">
        <v>44370</v>
      </c>
      <c r="B57" s="108" t="str">
        <f t="shared" si="4"/>
        <v>(水)</v>
      </c>
      <c r="C57" s="62">
        <f t="shared" si="0"/>
        <v>1283779</v>
      </c>
      <c r="D57" s="62">
        <v>607602</v>
      </c>
      <c r="E57" s="62">
        <v>59595</v>
      </c>
      <c r="F57" s="62">
        <v>613209</v>
      </c>
      <c r="G57" s="62">
        <v>3373</v>
      </c>
      <c r="H57" s="62">
        <v>539413</v>
      </c>
      <c r="I57" s="62">
        <v>14997</v>
      </c>
      <c r="J57" s="62">
        <v>591990</v>
      </c>
      <c r="K57" s="62">
        <v>3171</v>
      </c>
    </row>
    <row r="58" spans="1:11" x14ac:dyDescent="0.55000000000000004">
      <c r="A58" s="106">
        <v>44369</v>
      </c>
      <c r="B58" s="108" t="str">
        <f t="shared" si="4"/>
        <v>(火)</v>
      </c>
      <c r="C58" s="62">
        <f t="shared" si="0"/>
        <v>1263639</v>
      </c>
      <c r="D58" s="62">
        <v>606127</v>
      </c>
      <c r="E58" s="62">
        <v>60062</v>
      </c>
      <c r="F58" s="62">
        <v>594727</v>
      </c>
      <c r="G58" s="62">
        <v>2723</v>
      </c>
      <c r="H58" s="62">
        <v>543736</v>
      </c>
      <c r="I58" s="62">
        <v>18584</v>
      </c>
      <c r="J58" s="62">
        <v>574959</v>
      </c>
      <c r="K58" s="62">
        <v>2579</v>
      </c>
    </row>
    <row r="59" spans="1:11" x14ac:dyDescent="0.55000000000000004">
      <c r="A59" s="106">
        <v>44368</v>
      </c>
      <c r="B59" s="108" t="str">
        <f t="shared" si="4"/>
        <v>(月)</v>
      </c>
      <c r="C59" s="62">
        <f t="shared" si="0"/>
        <v>1138691</v>
      </c>
      <c r="D59" s="62">
        <v>585732</v>
      </c>
      <c r="E59" s="62">
        <v>56925</v>
      </c>
      <c r="F59" s="62">
        <v>492808</v>
      </c>
      <c r="G59" s="62">
        <v>3226</v>
      </c>
      <c r="H59" s="62">
        <v>533610</v>
      </c>
      <c r="I59" s="62">
        <v>18526</v>
      </c>
      <c r="J59" s="62">
        <v>477243</v>
      </c>
      <c r="K59" s="62">
        <v>3104</v>
      </c>
    </row>
    <row r="60" spans="1:11" x14ac:dyDescent="0.55000000000000004">
      <c r="A60" s="106">
        <v>44367</v>
      </c>
      <c r="B60" s="108" t="str">
        <f t="shared" si="4"/>
        <v>(日)</v>
      </c>
      <c r="C60" s="62">
        <f t="shared" si="0"/>
        <v>1080397</v>
      </c>
      <c r="D60" s="62">
        <v>605237</v>
      </c>
      <c r="E60" s="62">
        <v>40269</v>
      </c>
      <c r="F60" s="62">
        <v>434891</v>
      </c>
      <c r="G60" s="62">
        <v>0</v>
      </c>
      <c r="H60" s="62">
        <v>544371</v>
      </c>
      <c r="I60" s="62">
        <v>23274</v>
      </c>
      <c r="J60" s="62">
        <v>422363</v>
      </c>
      <c r="K60" s="62">
        <v>0</v>
      </c>
    </row>
    <row r="61" spans="1:11" x14ac:dyDescent="0.55000000000000004">
      <c r="A61" s="106">
        <v>44366</v>
      </c>
      <c r="B61" s="108" t="str">
        <f t="shared" si="4"/>
        <v>(土)</v>
      </c>
      <c r="C61" s="62">
        <f t="shared" ref="C61:C124" si="5">SUM(D61:G61)</f>
        <v>1080685</v>
      </c>
      <c r="D61" s="62">
        <v>607911</v>
      </c>
      <c r="E61" s="62">
        <v>37147</v>
      </c>
      <c r="F61" s="62">
        <v>435627</v>
      </c>
      <c r="G61" s="62">
        <v>0</v>
      </c>
      <c r="H61" s="62">
        <v>550889</v>
      </c>
      <c r="I61" s="62">
        <v>24525</v>
      </c>
      <c r="J61" s="62">
        <v>419848</v>
      </c>
      <c r="K61" s="62">
        <v>0</v>
      </c>
    </row>
    <row r="62" spans="1:11" x14ac:dyDescent="0.55000000000000004">
      <c r="A62" s="106">
        <v>44365</v>
      </c>
      <c r="B62" s="108" t="str">
        <f t="shared" si="4"/>
        <v>(金)</v>
      </c>
      <c r="C62" s="62">
        <f t="shared" si="5"/>
        <v>1090683</v>
      </c>
      <c r="D62" s="62">
        <v>574174</v>
      </c>
      <c r="E62" s="62">
        <v>29315</v>
      </c>
      <c r="F62" s="62">
        <v>487194</v>
      </c>
      <c r="G62" s="62">
        <v>0</v>
      </c>
      <c r="H62" s="62">
        <v>527570</v>
      </c>
      <c r="I62" s="62">
        <v>19809</v>
      </c>
      <c r="J62" s="62">
        <v>467444</v>
      </c>
      <c r="K62" s="62">
        <v>0</v>
      </c>
    </row>
    <row r="63" spans="1:11" x14ac:dyDescent="0.55000000000000004">
      <c r="A63" s="106">
        <v>44364</v>
      </c>
      <c r="B63" s="108" t="str">
        <f t="shared" si="4"/>
        <v>(木)</v>
      </c>
      <c r="C63" s="62">
        <f t="shared" si="5"/>
        <v>1132657</v>
      </c>
      <c r="D63" s="62">
        <v>591306</v>
      </c>
      <c r="E63" s="62">
        <v>31709</v>
      </c>
      <c r="F63" s="62">
        <v>509642</v>
      </c>
      <c r="G63" s="62">
        <v>0</v>
      </c>
      <c r="H63" s="62">
        <v>550824</v>
      </c>
      <c r="I63" s="62">
        <v>24190</v>
      </c>
      <c r="J63" s="62">
        <v>490693</v>
      </c>
      <c r="K63" s="62">
        <v>0</v>
      </c>
    </row>
    <row r="64" spans="1:11" x14ac:dyDescent="0.55000000000000004">
      <c r="A64" s="106">
        <v>44363</v>
      </c>
      <c r="B64" s="108" t="str">
        <f t="shared" si="4"/>
        <v>(水)</v>
      </c>
      <c r="C64" s="62">
        <f t="shared" si="5"/>
        <v>1139070</v>
      </c>
      <c r="D64" s="62">
        <v>585508</v>
      </c>
      <c r="E64" s="62">
        <v>30207</v>
      </c>
      <c r="F64" s="62">
        <v>523355</v>
      </c>
      <c r="G64" s="62">
        <v>0</v>
      </c>
      <c r="H64" s="62">
        <v>548437</v>
      </c>
      <c r="I64" s="62">
        <v>25749</v>
      </c>
      <c r="J64" s="62">
        <v>503070</v>
      </c>
      <c r="K64" s="62">
        <v>0</v>
      </c>
    </row>
    <row r="65" spans="1:11" x14ac:dyDescent="0.55000000000000004">
      <c r="A65" s="106">
        <v>44362</v>
      </c>
      <c r="B65" s="108" t="str">
        <f t="shared" si="4"/>
        <v>(火)</v>
      </c>
      <c r="C65" s="62">
        <f t="shared" si="5"/>
        <v>1106752</v>
      </c>
      <c r="D65" s="68">
        <v>606330</v>
      </c>
      <c r="E65" s="68">
        <v>29278</v>
      </c>
      <c r="F65" s="68">
        <v>471144</v>
      </c>
      <c r="G65" s="62">
        <v>0</v>
      </c>
      <c r="H65" s="68">
        <v>572197</v>
      </c>
      <c r="I65" s="68">
        <v>26155</v>
      </c>
      <c r="J65" s="68">
        <v>452889</v>
      </c>
      <c r="K65" s="62">
        <v>0</v>
      </c>
    </row>
    <row r="66" spans="1:11" x14ac:dyDescent="0.55000000000000004">
      <c r="A66" s="106">
        <v>44361</v>
      </c>
      <c r="B66" s="108" t="str">
        <f t="shared" si="4"/>
        <v>(月)</v>
      </c>
      <c r="C66" s="62">
        <f t="shared" si="5"/>
        <v>997467</v>
      </c>
      <c r="D66" s="68">
        <v>560366</v>
      </c>
      <c r="E66" s="68">
        <v>29567</v>
      </c>
      <c r="F66" s="68">
        <v>407534</v>
      </c>
      <c r="G66" s="62">
        <v>0</v>
      </c>
      <c r="H66" s="68">
        <v>531348</v>
      </c>
      <c r="I66" s="68">
        <v>27016</v>
      </c>
      <c r="J66" s="68">
        <v>392543</v>
      </c>
      <c r="K66" s="62">
        <v>0</v>
      </c>
    </row>
    <row r="67" spans="1:11" x14ac:dyDescent="0.55000000000000004">
      <c r="A67" s="106">
        <v>44360</v>
      </c>
      <c r="B67" s="108" t="str">
        <f t="shared" si="4"/>
        <v>(日)</v>
      </c>
      <c r="C67" s="62">
        <f t="shared" si="5"/>
        <v>905728</v>
      </c>
      <c r="D67" s="68">
        <v>557954</v>
      </c>
      <c r="E67" s="68">
        <v>33531</v>
      </c>
      <c r="F67" s="68">
        <v>314243</v>
      </c>
      <c r="G67" s="62">
        <v>0</v>
      </c>
      <c r="H67" s="68">
        <v>526547</v>
      </c>
      <c r="I67" s="68">
        <v>30583</v>
      </c>
      <c r="J67" s="68">
        <v>303960</v>
      </c>
      <c r="K67" s="62">
        <v>0</v>
      </c>
    </row>
    <row r="68" spans="1:11" x14ac:dyDescent="0.55000000000000004">
      <c r="A68" s="106">
        <v>44359</v>
      </c>
      <c r="B68" s="108" t="str">
        <f t="shared" si="4"/>
        <v>(土)</v>
      </c>
      <c r="C68" s="62">
        <f t="shared" si="5"/>
        <v>920243</v>
      </c>
      <c r="D68" s="68">
        <v>616964</v>
      </c>
      <c r="E68" s="68">
        <v>32826</v>
      </c>
      <c r="F68" s="68">
        <v>270453</v>
      </c>
      <c r="G68" s="62">
        <v>0</v>
      </c>
      <c r="H68" s="68">
        <v>583937</v>
      </c>
      <c r="I68" s="68">
        <v>30417</v>
      </c>
      <c r="J68" s="68">
        <v>258014</v>
      </c>
      <c r="K68" s="62">
        <v>0</v>
      </c>
    </row>
    <row r="69" spans="1:11" x14ac:dyDescent="0.55000000000000004">
      <c r="A69" s="106">
        <v>44358</v>
      </c>
      <c r="B69" s="108" t="str">
        <f t="shared" si="4"/>
        <v>(金)</v>
      </c>
      <c r="C69" s="62">
        <f t="shared" si="5"/>
        <v>943901</v>
      </c>
      <c r="D69" s="68">
        <v>655496</v>
      </c>
      <c r="E69" s="68">
        <v>29149</v>
      </c>
      <c r="F69" s="68">
        <v>259256</v>
      </c>
      <c r="G69" s="62">
        <v>0</v>
      </c>
      <c r="H69" s="68">
        <v>623304</v>
      </c>
      <c r="I69" s="68">
        <v>26845</v>
      </c>
      <c r="J69" s="68">
        <v>243074</v>
      </c>
      <c r="K69" s="62">
        <v>0</v>
      </c>
    </row>
    <row r="70" spans="1:11" x14ac:dyDescent="0.55000000000000004">
      <c r="A70" s="106">
        <v>44357</v>
      </c>
      <c r="B70" s="108" t="str">
        <f t="shared" si="4"/>
        <v>(木)</v>
      </c>
      <c r="C70" s="62">
        <f t="shared" si="5"/>
        <v>972482</v>
      </c>
      <c r="D70" s="68">
        <v>650284</v>
      </c>
      <c r="E70" s="68">
        <v>29074</v>
      </c>
      <c r="F70" s="68">
        <v>293124</v>
      </c>
      <c r="G70" s="62">
        <v>0</v>
      </c>
      <c r="H70" s="68">
        <v>621655</v>
      </c>
      <c r="I70" s="68">
        <v>26804</v>
      </c>
      <c r="J70" s="68">
        <v>276519</v>
      </c>
      <c r="K70" s="62">
        <v>0</v>
      </c>
    </row>
    <row r="71" spans="1:11" x14ac:dyDescent="0.55000000000000004">
      <c r="A71" s="106">
        <v>44356</v>
      </c>
      <c r="B71" s="108" t="str">
        <f t="shared" si="4"/>
        <v>(水)</v>
      </c>
      <c r="C71" s="62">
        <f t="shared" si="5"/>
        <v>971013</v>
      </c>
      <c r="D71" s="68">
        <v>666079</v>
      </c>
      <c r="E71" s="68">
        <v>27370</v>
      </c>
      <c r="F71" s="68">
        <v>277564</v>
      </c>
      <c r="G71" s="62">
        <v>0</v>
      </c>
      <c r="H71" s="68">
        <v>637360</v>
      </c>
      <c r="I71" s="68">
        <v>25358</v>
      </c>
      <c r="J71" s="68">
        <v>262291</v>
      </c>
      <c r="K71" s="62">
        <v>0</v>
      </c>
    </row>
    <row r="72" spans="1:11" x14ac:dyDescent="0.55000000000000004">
      <c r="A72" s="106">
        <v>44355</v>
      </c>
      <c r="B72" s="108" t="str">
        <f t="shared" si="4"/>
        <v>(火)</v>
      </c>
      <c r="C72" s="62">
        <f t="shared" si="5"/>
        <v>935801</v>
      </c>
      <c r="D72" s="68">
        <v>681179</v>
      </c>
      <c r="E72" s="68">
        <v>29215</v>
      </c>
      <c r="F72" s="68">
        <v>225407</v>
      </c>
      <c r="G72" s="62">
        <v>0</v>
      </c>
      <c r="H72" s="68">
        <v>654645</v>
      </c>
      <c r="I72" s="68">
        <v>27471</v>
      </c>
      <c r="J72" s="68">
        <v>212052</v>
      </c>
      <c r="K72" s="62">
        <v>0</v>
      </c>
    </row>
    <row r="73" spans="1:11" x14ac:dyDescent="0.55000000000000004">
      <c r="A73" s="106">
        <v>44354</v>
      </c>
      <c r="B73" s="108" t="str">
        <f t="shared" si="4"/>
        <v>(月)</v>
      </c>
      <c r="C73" s="62">
        <f t="shared" si="5"/>
        <v>839826</v>
      </c>
      <c r="D73" s="68">
        <v>626029</v>
      </c>
      <c r="E73" s="68">
        <v>29033</v>
      </c>
      <c r="F73" s="68">
        <v>184764</v>
      </c>
      <c r="G73" s="62">
        <v>0</v>
      </c>
      <c r="H73" s="68">
        <v>603508</v>
      </c>
      <c r="I73" s="68">
        <v>27241</v>
      </c>
      <c r="J73" s="68">
        <v>174226</v>
      </c>
      <c r="K73" s="62">
        <v>0</v>
      </c>
    </row>
    <row r="74" spans="1:11" x14ac:dyDescent="0.55000000000000004">
      <c r="A74" s="65">
        <v>44353</v>
      </c>
      <c r="B74" s="108" t="str">
        <f t="shared" si="4"/>
        <v>(日)</v>
      </c>
      <c r="C74" s="62">
        <f t="shared" si="5"/>
        <v>737720</v>
      </c>
      <c r="D74" s="68">
        <v>536519</v>
      </c>
      <c r="E74" s="68">
        <v>22787</v>
      </c>
      <c r="F74" s="68">
        <v>178414</v>
      </c>
      <c r="G74" s="62">
        <v>0</v>
      </c>
      <c r="H74" s="68">
        <v>515173</v>
      </c>
      <c r="I74" s="68">
        <v>21544</v>
      </c>
      <c r="J74" s="68">
        <v>172383</v>
      </c>
      <c r="K74" s="62">
        <v>0</v>
      </c>
    </row>
    <row r="75" spans="1:11" x14ac:dyDescent="0.55000000000000004">
      <c r="A75" s="65">
        <v>44352</v>
      </c>
      <c r="B75" s="108" t="str">
        <f t="shared" si="4"/>
        <v>(土)</v>
      </c>
      <c r="C75" s="62">
        <f t="shared" si="5"/>
        <v>736397</v>
      </c>
      <c r="D75" s="68">
        <v>591041</v>
      </c>
      <c r="E75" s="68">
        <v>20367</v>
      </c>
      <c r="F75" s="68">
        <v>124989</v>
      </c>
      <c r="G75" s="62">
        <v>0</v>
      </c>
      <c r="H75" s="68">
        <v>567314</v>
      </c>
      <c r="I75" s="68">
        <v>18924</v>
      </c>
      <c r="J75" s="68">
        <v>115969</v>
      </c>
      <c r="K75" s="62">
        <v>0</v>
      </c>
    </row>
    <row r="76" spans="1:11" x14ac:dyDescent="0.55000000000000004">
      <c r="A76" s="65">
        <v>44351</v>
      </c>
      <c r="B76" s="108" t="str">
        <f t="shared" si="4"/>
        <v>(金)</v>
      </c>
      <c r="C76" s="62">
        <f t="shared" si="5"/>
        <v>760140</v>
      </c>
      <c r="D76" s="68">
        <v>624033</v>
      </c>
      <c r="E76" s="68">
        <v>20211</v>
      </c>
      <c r="F76" s="68">
        <v>115896</v>
      </c>
      <c r="G76" s="62">
        <v>0</v>
      </c>
      <c r="H76" s="68">
        <v>599173</v>
      </c>
      <c r="I76" s="68">
        <v>18851</v>
      </c>
      <c r="J76" s="68">
        <v>103191</v>
      </c>
      <c r="K76" s="62">
        <v>0</v>
      </c>
    </row>
    <row r="77" spans="1:11" x14ac:dyDescent="0.55000000000000004">
      <c r="A77" s="65">
        <v>44350</v>
      </c>
      <c r="B77" s="108" t="str">
        <f>"(" &amp; TEXT(A77,"aaa") &amp; ")"</f>
        <v>(木)</v>
      </c>
      <c r="C77" s="62">
        <f t="shared" si="5"/>
        <v>796673</v>
      </c>
      <c r="D77" s="68">
        <v>641031</v>
      </c>
      <c r="E77" s="68">
        <v>19980</v>
      </c>
      <c r="F77" s="68">
        <v>135662</v>
      </c>
      <c r="G77" s="62">
        <v>0</v>
      </c>
      <c r="H77" s="68">
        <v>616589</v>
      </c>
      <c r="I77" s="68">
        <v>18831</v>
      </c>
      <c r="J77" s="68">
        <v>123820</v>
      </c>
      <c r="K77" s="62">
        <v>0</v>
      </c>
    </row>
    <row r="78" spans="1:11" x14ac:dyDescent="0.55000000000000004">
      <c r="A78" s="65">
        <v>44349</v>
      </c>
      <c r="B78" s="108" t="str">
        <f t="shared" ref="B78:B129" si="6">"(" &amp; TEXT(A78,"aaa") &amp; ")"</f>
        <v>(水)</v>
      </c>
      <c r="C78" s="62">
        <f t="shared" si="5"/>
        <v>795134</v>
      </c>
      <c r="D78" s="68">
        <v>637564</v>
      </c>
      <c r="E78" s="68">
        <v>19626</v>
      </c>
      <c r="F78" s="68">
        <v>137944</v>
      </c>
      <c r="G78" s="62">
        <v>0</v>
      </c>
      <c r="H78" s="68">
        <v>614781</v>
      </c>
      <c r="I78" s="68">
        <v>18484</v>
      </c>
      <c r="J78" s="68">
        <v>125709</v>
      </c>
      <c r="K78" s="62">
        <v>0</v>
      </c>
    </row>
    <row r="79" spans="1:11" x14ac:dyDescent="0.55000000000000004">
      <c r="A79" s="65">
        <v>44348</v>
      </c>
      <c r="B79" s="108" t="str">
        <f t="shared" si="6"/>
        <v>(火)</v>
      </c>
      <c r="C79" s="62">
        <f t="shared" si="5"/>
        <v>747935</v>
      </c>
      <c r="D79" s="68">
        <v>618358</v>
      </c>
      <c r="E79" s="68">
        <v>19173</v>
      </c>
      <c r="F79" s="68">
        <v>110404</v>
      </c>
      <c r="G79" s="62">
        <v>0</v>
      </c>
      <c r="H79" s="68">
        <v>596743</v>
      </c>
      <c r="I79" s="68">
        <v>18135</v>
      </c>
      <c r="J79" s="68">
        <v>99179</v>
      </c>
      <c r="K79" s="62">
        <v>0</v>
      </c>
    </row>
    <row r="80" spans="1:11" x14ac:dyDescent="0.55000000000000004">
      <c r="A80" s="65">
        <v>44347</v>
      </c>
      <c r="B80" s="108" t="str">
        <f t="shared" si="6"/>
        <v>(月)</v>
      </c>
      <c r="C80" s="62">
        <f t="shared" si="5"/>
        <v>623851</v>
      </c>
      <c r="D80" s="68">
        <v>511538</v>
      </c>
      <c r="E80" s="68">
        <v>18338</v>
      </c>
      <c r="F80" s="68">
        <v>93975</v>
      </c>
      <c r="G80" s="62">
        <v>0</v>
      </c>
      <c r="H80" s="68">
        <v>491075</v>
      </c>
      <c r="I80" s="68">
        <v>17180</v>
      </c>
      <c r="J80" s="68">
        <v>77587</v>
      </c>
      <c r="K80" s="62">
        <v>0</v>
      </c>
    </row>
    <row r="81" spans="1:11" x14ac:dyDescent="0.55000000000000004">
      <c r="A81" s="65">
        <v>44346</v>
      </c>
      <c r="B81" s="108" t="str">
        <f t="shared" si="6"/>
        <v>(日)</v>
      </c>
      <c r="C81" s="62">
        <f t="shared" si="5"/>
        <v>525623</v>
      </c>
      <c r="D81" s="68">
        <v>444397</v>
      </c>
      <c r="E81" s="68">
        <v>15885</v>
      </c>
      <c r="F81" s="68">
        <v>65341</v>
      </c>
      <c r="G81" s="62">
        <v>0</v>
      </c>
      <c r="H81" s="68">
        <v>429060</v>
      </c>
      <c r="I81" s="68">
        <v>15077</v>
      </c>
      <c r="J81" s="68">
        <v>59013</v>
      </c>
      <c r="K81" s="62">
        <v>0</v>
      </c>
    </row>
    <row r="82" spans="1:11" x14ac:dyDescent="0.55000000000000004">
      <c r="A82" s="65">
        <v>44345</v>
      </c>
      <c r="B82" s="108" t="str">
        <f t="shared" si="6"/>
        <v>(土)</v>
      </c>
      <c r="C82" s="62">
        <f t="shared" si="5"/>
        <v>530145</v>
      </c>
      <c r="D82" s="68">
        <v>455338</v>
      </c>
      <c r="E82" s="68">
        <v>15508</v>
      </c>
      <c r="F82" s="68">
        <v>59299</v>
      </c>
      <c r="G82" s="62">
        <v>0</v>
      </c>
      <c r="H82" s="68">
        <v>434363</v>
      </c>
      <c r="I82" s="68">
        <v>14654</v>
      </c>
      <c r="J82" s="68">
        <v>47219</v>
      </c>
      <c r="K82" s="62">
        <v>0</v>
      </c>
    </row>
    <row r="83" spans="1:11" x14ac:dyDescent="0.55000000000000004">
      <c r="A83" s="65">
        <v>44344</v>
      </c>
      <c r="B83" s="108" t="str">
        <f t="shared" si="6"/>
        <v>(金)</v>
      </c>
      <c r="C83" s="62">
        <f t="shared" si="5"/>
        <v>569781</v>
      </c>
      <c r="D83" s="68">
        <v>510083</v>
      </c>
      <c r="E83" s="68">
        <v>14304</v>
      </c>
      <c r="F83" s="68">
        <v>45394</v>
      </c>
      <c r="G83" s="62">
        <v>0</v>
      </c>
      <c r="H83" s="68">
        <v>483531</v>
      </c>
      <c r="I83" s="68">
        <v>13463</v>
      </c>
      <c r="J83" s="68">
        <v>29963</v>
      </c>
      <c r="K83" s="62">
        <v>0</v>
      </c>
    </row>
    <row r="84" spans="1:11" x14ac:dyDescent="0.55000000000000004">
      <c r="A84" s="65">
        <v>44343</v>
      </c>
      <c r="B84" s="108" t="str">
        <f t="shared" si="6"/>
        <v>(木)</v>
      </c>
      <c r="C84" s="62">
        <f t="shared" si="5"/>
        <v>593628</v>
      </c>
      <c r="D84" s="68">
        <v>536385</v>
      </c>
      <c r="E84" s="68">
        <v>12389</v>
      </c>
      <c r="F84" s="68">
        <v>44854</v>
      </c>
      <c r="G84" s="62">
        <v>0</v>
      </c>
      <c r="H84" s="68">
        <v>509240</v>
      </c>
      <c r="I84" s="68">
        <v>11767</v>
      </c>
      <c r="J84" s="68">
        <v>32108</v>
      </c>
      <c r="K84" s="62">
        <v>0</v>
      </c>
    </row>
    <row r="85" spans="1:11" x14ac:dyDescent="0.55000000000000004">
      <c r="A85" s="65">
        <v>44342</v>
      </c>
      <c r="B85" s="108" t="str">
        <f t="shared" si="6"/>
        <v>(水)</v>
      </c>
      <c r="C85" s="62">
        <f t="shared" si="5"/>
        <v>581847</v>
      </c>
      <c r="D85" s="68">
        <v>557861</v>
      </c>
      <c r="E85" s="68">
        <v>11473</v>
      </c>
      <c r="F85" s="68">
        <v>12513</v>
      </c>
      <c r="G85" s="62">
        <v>0</v>
      </c>
      <c r="H85" s="68">
        <v>528123</v>
      </c>
      <c r="I85" s="68">
        <v>10782</v>
      </c>
      <c r="J85" s="68">
        <v>9110</v>
      </c>
      <c r="K85" s="62">
        <v>0</v>
      </c>
    </row>
    <row r="86" spans="1:11" x14ac:dyDescent="0.55000000000000004">
      <c r="A86" s="65">
        <v>44341</v>
      </c>
      <c r="B86" s="108" t="str">
        <f t="shared" si="6"/>
        <v>(火)</v>
      </c>
      <c r="C86" s="62">
        <f t="shared" si="5"/>
        <v>523718</v>
      </c>
      <c r="D86" s="68">
        <v>502837</v>
      </c>
      <c r="E86" s="68">
        <v>9781</v>
      </c>
      <c r="F86" s="68">
        <v>11100</v>
      </c>
      <c r="G86" s="62">
        <v>0</v>
      </c>
      <c r="H86" s="68">
        <v>476296</v>
      </c>
      <c r="I86" s="68">
        <v>9293</v>
      </c>
      <c r="J86" s="68">
        <v>7742</v>
      </c>
      <c r="K86" s="62">
        <v>0</v>
      </c>
    </row>
    <row r="87" spans="1:11" x14ac:dyDescent="0.55000000000000004">
      <c r="A87" s="65">
        <v>44340</v>
      </c>
      <c r="B87" s="108" t="str">
        <f t="shared" si="6"/>
        <v>(月)</v>
      </c>
      <c r="C87" s="62">
        <f t="shared" si="5"/>
        <v>454026</v>
      </c>
      <c r="D87" s="68">
        <v>433798</v>
      </c>
      <c r="E87" s="68">
        <v>9827</v>
      </c>
      <c r="F87" s="68">
        <v>10401</v>
      </c>
      <c r="G87" s="62">
        <v>0</v>
      </c>
      <c r="H87" s="68">
        <v>412549</v>
      </c>
      <c r="I87" s="68">
        <v>9321</v>
      </c>
      <c r="J87" s="68">
        <v>7060</v>
      </c>
      <c r="K87" s="62">
        <v>0</v>
      </c>
    </row>
    <row r="88" spans="1:11" x14ac:dyDescent="0.55000000000000004">
      <c r="A88" s="65">
        <v>44339</v>
      </c>
      <c r="B88" s="108" t="str">
        <f t="shared" si="6"/>
        <v>(日)</v>
      </c>
      <c r="C88" s="62">
        <f t="shared" si="5"/>
        <v>350127</v>
      </c>
      <c r="D88" s="68">
        <v>324845</v>
      </c>
      <c r="E88" s="68">
        <v>0</v>
      </c>
      <c r="F88" s="68">
        <v>25282</v>
      </c>
      <c r="G88" s="62">
        <v>0</v>
      </c>
      <c r="H88" s="68">
        <v>312592</v>
      </c>
      <c r="I88" s="68">
        <v>0</v>
      </c>
      <c r="J88" s="68">
        <v>20669</v>
      </c>
      <c r="K88" s="62">
        <v>0</v>
      </c>
    </row>
    <row r="89" spans="1:11" x14ac:dyDescent="0.55000000000000004">
      <c r="A89" s="65">
        <v>44338</v>
      </c>
      <c r="B89" s="108" t="str">
        <f t="shared" si="6"/>
        <v>(土)</v>
      </c>
      <c r="C89" s="62">
        <f t="shared" si="5"/>
        <v>328795</v>
      </c>
      <c r="D89" s="68">
        <v>282759</v>
      </c>
      <c r="E89" s="68">
        <v>0</v>
      </c>
      <c r="F89" s="68">
        <v>46036</v>
      </c>
      <c r="G89" s="62">
        <v>0</v>
      </c>
      <c r="H89" s="68">
        <v>266883</v>
      </c>
      <c r="I89" s="68">
        <v>0</v>
      </c>
      <c r="J89" s="68">
        <v>23826</v>
      </c>
      <c r="K89" s="62">
        <v>0</v>
      </c>
    </row>
    <row r="90" spans="1:11" x14ac:dyDescent="0.55000000000000004">
      <c r="A90" s="65">
        <v>44337</v>
      </c>
      <c r="B90" s="108" t="str">
        <f t="shared" si="6"/>
        <v>(金)</v>
      </c>
      <c r="C90" s="62">
        <f t="shared" si="5"/>
        <v>337675</v>
      </c>
      <c r="D90" s="68">
        <v>276587</v>
      </c>
      <c r="E90" s="68">
        <v>0</v>
      </c>
      <c r="F90" s="68">
        <v>61088</v>
      </c>
      <c r="G90" s="62">
        <v>0</v>
      </c>
      <c r="H90" s="68">
        <v>252594</v>
      </c>
      <c r="I90" s="68">
        <v>0</v>
      </c>
      <c r="J90" s="68">
        <v>25241</v>
      </c>
      <c r="K90" s="62">
        <v>0</v>
      </c>
    </row>
    <row r="91" spans="1:11" x14ac:dyDescent="0.55000000000000004">
      <c r="A91" s="65">
        <v>44336</v>
      </c>
      <c r="B91" s="108" t="str">
        <f t="shared" si="6"/>
        <v>(木)</v>
      </c>
      <c r="C91" s="62">
        <f t="shared" si="5"/>
        <v>346059</v>
      </c>
      <c r="D91" s="68">
        <v>318635</v>
      </c>
      <c r="E91" s="68">
        <v>0</v>
      </c>
      <c r="F91" s="68">
        <v>27424</v>
      </c>
      <c r="G91" s="62">
        <v>0</v>
      </c>
      <c r="H91" s="68">
        <v>292629</v>
      </c>
      <c r="I91" s="68">
        <v>0</v>
      </c>
      <c r="J91" s="68">
        <v>14128</v>
      </c>
      <c r="K91" s="62">
        <v>0</v>
      </c>
    </row>
    <row r="92" spans="1:11" x14ac:dyDescent="0.55000000000000004">
      <c r="A92" s="65">
        <v>44335</v>
      </c>
      <c r="B92" s="108" t="str">
        <f t="shared" si="6"/>
        <v>(水)</v>
      </c>
      <c r="C92" s="62">
        <f t="shared" si="5"/>
        <v>378527</v>
      </c>
      <c r="D92" s="68">
        <v>304886</v>
      </c>
      <c r="E92" s="68">
        <v>0</v>
      </c>
      <c r="F92" s="68">
        <v>73641</v>
      </c>
      <c r="G92" s="62">
        <v>0</v>
      </c>
      <c r="H92" s="68">
        <v>281151</v>
      </c>
      <c r="I92" s="68">
        <v>0</v>
      </c>
      <c r="J92" s="68">
        <v>34163</v>
      </c>
      <c r="K92" s="62">
        <v>0</v>
      </c>
    </row>
    <row r="93" spans="1:11" x14ac:dyDescent="0.55000000000000004">
      <c r="A93" s="65">
        <v>44334</v>
      </c>
      <c r="B93" s="108" t="str">
        <f t="shared" si="6"/>
        <v>(火)</v>
      </c>
      <c r="C93" s="62">
        <f t="shared" si="5"/>
        <v>319874</v>
      </c>
      <c r="D93" s="68">
        <v>250570</v>
      </c>
      <c r="E93" s="68">
        <v>0</v>
      </c>
      <c r="F93" s="68">
        <v>69304</v>
      </c>
      <c r="G93" s="62">
        <v>0</v>
      </c>
      <c r="H93" s="68">
        <v>230077</v>
      </c>
      <c r="I93" s="68">
        <v>0</v>
      </c>
      <c r="J93" s="68">
        <v>35484</v>
      </c>
      <c r="K93" s="62">
        <v>0</v>
      </c>
    </row>
    <row r="94" spans="1:11" x14ac:dyDescent="0.55000000000000004">
      <c r="A94" s="65">
        <v>44333</v>
      </c>
      <c r="B94" s="108" t="str">
        <f t="shared" si="6"/>
        <v>(月)</v>
      </c>
      <c r="C94" s="62">
        <f t="shared" si="5"/>
        <v>263023</v>
      </c>
      <c r="D94" s="68">
        <v>208965</v>
      </c>
      <c r="E94" s="68">
        <v>0</v>
      </c>
      <c r="F94" s="68">
        <v>54058</v>
      </c>
      <c r="G94" s="62">
        <v>0</v>
      </c>
      <c r="H94" s="68">
        <v>191627</v>
      </c>
      <c r="I94" s="68">
        <v>0</v>
      </c>
      <c r="J94" s="68">
        <v>26683</v>
      </c>
      <c r="K94" s="62">
        <v>0</v>
      </c>
    </row>
    <row r="95" spans="1:11" x14ac:dyDescent="0.55000000000000004">
      <c r="A95" s="65">
        <v>44332</v>
      </c>
      <c r="B95" s="108" t="str">
        <f t="shared" si="6"/>
        <v>(日)</v>
      </c>
      <c r="C95" s="62">
        <f t="shared" si="5"/>
        <v>209283</v>
      </c>
      <c r="D95" s="68">
        <v>186865</v>
      </c>
      <c r="E95" s="68">
        <v>0</v>
      </c>
      <c r="F95" s="68">
        <v>22418</v>
      </c>
      <c r="G95" s="62">
        <v>0</v>
      </c>
      <c r="H95" s="68">
        <v>178682</v>
      </c>
      <c r="I95" s="68">
        <v>0</v>
      </c>
      <c r="J95" s="68">
        <v>14981</v>
      </c>
      <c r="K95" s="62">
        <v>0</v>
      </c>
    </row>
    <row r="96" spans="1:11" x14ac:dyDescent="0.55000000000000004">
      <c r="A96" s="65">
        <v>44331</v>
      </c>
      <c r="B96" s="108" t="str">
        <f t="shared" si="6"/>
        <v>(土)</v>
      </c>
      <c r="C96" s="62">
        <f t="shared" si="5"/>
        <v>173591</v>
      </c>
      <c r="D96" s="68">
        <v>137637</v>
      </c>
      <c r="E96" s="68">
        <v>0</v>
      </c>
      <c r="F96" s="68">
        <v>35954</v>
      </c>
      <c r="G96" s="62">
        <v>0</v>
      </c>
      <c r="H96" s="68">
        <v>125335</v>
      </c>
      <c r="I96" s="68">
        <v>0</v>
      </c>
      <c r="J96" s="68">
        <v>16002</v>
      </c>
      <c r="K96" s="62">
        <v>0</v>
      </c>
    </row>
    <row r="97" spans="1:11" x14ac:dyDescent="0.55000000000000004">
      <c r="A97" s="65">
        <v>44330</v>
      </c>
      <c r="B97" s="108" t="str">
        <f t="shared" si="6"/>
        <v>(金)</v>
      </c>
      <c r="C97" s="62">
        <f t="shared" si="5"/>
        <v>184536</v>
      </c>
      <c r="D97" s="68">
        <v>135150</v>
      </c>
      <c r="E97" s="68">
        <v>0</v>
      </c>
      <c r="F97" s="68">
        <v>49386</v>
      </c>
      <c r="G97" s="62">
        <v>0</v>
      </c>
      <c r="H97" s="68">
        <v>114042</v>
      </c>
      <c r="I97" s="68">
        <v>0</v>
      </c>
      <c r="J97" s="68">
        <v>18116</v>
      </c>
      <c r="K97" s="62">
        <v>0</v>
      </c>
    </row>
    <row r="98" spans="1:11" x14ac:dyDescent="0.55000000000000004">
      <c r="A98" s="65">
        <v>44329</v>
      </c>
      <c r="B98" s="108" t="str">
        <f t="shared" si="6"/>
        <v>(木)</v>
      </c>
      <c r="C98" s="62">
        <f t="shared" si="5"/>
        <v>209502</v>
      </c>
      <c r="D98" s="68">
        <v>156509</v>
      </c>
      <c r="E98" s="68">
        <v>0</v>
      </c>
      <c r="F98" s="68">
        <v>52993</v>
      </c>
      <c r="G98" s="62">
        <v>0</v>
      </c>
      <c r="H98" s="68">
        <v>135957</v>
      </c>
      <c r="I98" s="68">
        <v>0</v>
      </c>
      <c r="J98" s="68">
        <v>24928</v>
      </c>
      <c r="K98" s="62">
        <v>0</v>
      </c>
    </row>
    <row r="99" spans="1:11" x14ac:dyDescent="0.55000000000000004">
      <c r="A99" s="65">
        <v>44328</v>
      </c>
      <c r="B99" s="108" t="str">
        <f t="shared" si="6"/>
        <v>(水)</v>
      </c>
      <c r="C99" s="62">
        <f t="shared" si="5"/>
        <v>213412</v>
      </c>
      <c r="D99" s="68">
        <v>160063</v>
      </c>
      <c r="E99" s="68">
        <v>0</v>
      </c>
      <c r="F99" s="68">
        <v>53349</v>
      </c>
      <c r="G99" s="62">
        <v>0</v>
      </c>
      <c r="H99" s="68">
        <v>138942</v>
      </c>
      <c r="I99" s="68">
        <v>0</v>
      </c>
      <c r="J99" s="68">
        <v>26098</v>
      </c>
      <c r="K99" s="62">
        <v>0</v>
      </c>
    </row>
    <row r="100" spans="1:11" x14ac:dyDescent="0.55000000000000004">
      <c r="A100" s="65">
        <v>44327</v>
      </c>
      <c r="B100" s="108" t="str">
        <f t="shared" si="6"/>
        <v>(火)</v>
      </c>
      <c r="C100" s="62">
        <f t="shared" si="5"/>
        <v>173892</v>
      </c>
      <c r="D100" s="68">
        <v>129499</v>
      </c>
      <c r="E100" s="68">
        <v>0</v>
      </c>
      <c r="F100" s="68">
        <v>44393</v>
      </c>
      <c r="G100" s="62">
        <v>0</v>
      </c>
      <c r="H100" s="68">
        <v>109026</v>
      </c>
      <c r="I100" s="68">
        <v>0</v>
      </c>
      <c r="J100" s="68">
        <v>21918</v>
      </c>
      <c r="K100" s="62">
        <v>0</v>
      </c>
    </row>
    <row r="101" spans="1:11" x14ac:dyDescent="0.55000000000000004">
      <c r="A101" s="65">
        <v>44326</v>
      </c>
      <c r="B101" s="108" t="str">
        <f t="shared" si="6"/>
        <v>(月)</v>
      </c>
      <c r="C101" s="62">
        <f t="shared" si="5"/>
        <v>133367</v>
      </c>
      <c r="D101" s="68">
        <v>104428</v>
      </c>
      <c r="E101" s="68">
        <v>0</v>
      </c>
      <c r="F101" s="68">
        <v>28939</v>
      </c>
      <c r="G101" s="62">
        <v>0</v>
      </c>
      <c r="H101" s="68">
        <v>86370</v>
      </c>
      <c r="I101" s="68">
        <v>0</v>
      </c>
      <c r="J101" s="68">
        <v>14012</v>
      </c>
      <c r="K101" s="62">
        <v>0</v>
      </c>
    </row>
    <row r="102" spans="1:11" x14ac:dyDescent="0.55000000000000004">
      <c r="A102" s="65">
        <v>44325</v>
      </c>
      <c r="B102" s="108" t="str">
        <f t="shared" si="6"/>
        <v>(日)</v>
      </c>
      <c r="C102" s="62">
        <f t="shared" si="5"/>
        <v>82655</v>
      </c>
      <c r="D102" s="68">
        <v>74410</v>
      </c>
      <c r="E102" s="68">
        <v>0</v>
      </c>
      <c r="F102" s="68">
        <v>8245</v>
      </c>
      <c r="G102" s="62">
        <v>0</v>
      </c>
      <c r="H102" s="68">
        <v>66816</v>
      </c>
      <c r="I102" s="68">
        <v>0</v>
      </c>
      <c r="J102" s="68">
        <v>5796</v>
      </c>
      <c r="K102" s="62">
        <v>0</v>
      </c>
    </row>
    <row r="103" spans="1:11" x14ac:dyDescent="0.55000000000000004">
      <c r="A103" s="65">
        <v>44324</v>
      </c>
      <c r="B103" s="108" t="str">
        <f t="shared" si="6"/>
        <v>(土)</v>
      </c>
      <c r="C103" s="62">
        <f t="shared" si="5"/>
        <v>69797</v>
      </c>
      <c r="D103" s="68">
        <v>62218</v>
      </c>
      <c r="E103" s="68">
        <v>0</v>
      </c>
      <c r="F103" s="68">
        <v>7579</v>
      </c>
      <c r="G103" s="62">
        <v>0</v>
      </c>
      <c r="H103" s="68">
        <v>49992</v>
      </c>
      <c r="I103" s="68">
        <v>0</v>
      </c>
      <c r="J103" s="68">
        <v>3994</v>
      </c>
      <c r="K103" s="62">
        <v>0</v>
      </c>
    </row>
    <row r="104" spans="1:11" x14ac:dyDescent="0.55000000000000004">
      <c r="A104" s="65">
        <v>44323</v>
      </c>
      <c r="B104" s="108" t="str">
        <f t="shared" si="6"/>
        <v>(金)</v>
      </c>
      <c r="C104" s="62">
        <f t="shared" si="5"/>
        <v>59089</v>
      </c>
      <c r="D104" s="68">
        <v>48681</v>
      </c>
      <c r="E104" s="68">
        <v>0</v>
      </c>
      <c r="F104" s="68">
        <v>10408</v>
      </c>
      <c r="G104" s="62">
        <v>0</v>
      </c>
      <c r="H104" s="68">
        <v>32794</v>
      </c>
      <c r="I104" s="68">
        <v>0</v>
      </c>
      <c r="J104" s="68">
        <v>4691</v>
      </c>
      <c r="K104" s="62">
        <v>0</v>
      </c>
    </row>
    <row r="105" spans="1:11" x14ac:dyDescent="0.55000000000000004">
      <c r="A105" s="65">
        <v>44322</v>
      </c>
      <c r="B105" s="108" t="str">
        <f t="shared" si="6"/>
        <v>(木)</v>
      </c>
      <c r="C105" s="62">
        <f t="shared" si="5"/>
        <v>55812</v>
      </c>
      <c r="D105" s="68">
        <v>47598</v>
      </c>
      <c r="E105" s="68">
        <v>0</v>
      </c>
      <c r="F105" s="68">
        <v>8214</v>
      </c>
      <c r="G105" s="62">
        <v>0</v>
      </c>
      <c r="H105" s="68">
        <v>34110</v>
      </c>
      <c r="I105" s="68">
        <v>0</v>
      </c>
      <c r="J105" s="68">
        <v>4798</v>
      </c>
      <c r="K105" s="62">
        <v>0</v>
      </c>
    </row>
    <row r="106" spans="1:11" x14ac:dyDescent="0.55000000000000004">
      <c r="A106" s="65">
        <v>44321</v>
      </c>
      <c r="B106" s="108" t="str">
        <f t="shared" si="6"/>
        <v>(水)</v>
      </c>
      <c r="C106" s="62">
        <f t="shared" si="5"/>
        <v>10715</v>
      </c>
      <c r="D106" s="68">
        <v>9776</v>
      </c>
      <c r="E106" s="68">
        <v>0</v>
      </c>
      <c r="F106" s="68">
        <v>939</v>
      </c>
      <c r="G106" s="62">
        <v>0</v>
      </c>
      <c r="H106" s="68">
        <v>8332</v>
      </c>
      <c r="I106" s="68">
        <v>0</v>
      </c>
      <c r="J106" s="68">
        <v>748</v>
      </c>
      <c r="K106" s="62">
        <v>0</v>
      </c>
    </row>
    <row r="107" spans="1:11" x14ac:dyDescent="0.55000000000000004">
      <c r="A107" s="65">
        <v>44320</v>
      </c>
      <c r="B107" s="108" t="str">
        <f t="shared" si="6"/>
        <v>(火)</v>
      </c>
      <c r="C107" s="62">
        <f t="shared" si="5"/>
        <v>9166</v>
      </c>
      <c r="D107" s="68">
        <v>8401</v>
      </c>
      <c r="E107" s="68">
        <v>0</v>
      </c>
      <c r="F107" s="68">
        <v>765</v>
      </c>
      <c r="G107" s="62">
        <v>0</v>
      </c>
      <c r="H107" s="68">
        <v>6832</v>
      </c>
      <c r="I107" s="68">
        <v>0</v>
      </c>
      <c r="J107" s="68">
        <v>540</v>
      </c>
      <c r="K107" s="62">
        <v>0</v>
      </c>
    </row>
    <row r="108" spans="1:11" x14ac:dyDescent="0.55000000000000004">
      <c r="A108" s="65">
        <v>44319</v>
      </c>
      <c r="B108" s="108" t="str">
        <f t="shared" si="6"/>
        <v>(月)</v>
      </c>
      <c r="C108" s="62">
        <f t="shared" si="5"/>
        <v>8287</v>
      </c>
      <c r="D108" s="68">
        <v>7437</v>
      </c>
      <c r="E108" s="68">
        <v>0</v>
      </c>
      <c r="F108" s="68">
        <v>850</v>
      </c>
      <c r="G108" s="62">
        <v>0</v>
      </c>
      <c r="H108" s="68">
        <v>5858</v>
      </c>
      <c r="I108" s="68">
        <v>0</v>
      </c>
      <c r="J108" s="68">
        <v>795</v>
      </c>
      <c r="K108" s="62">
        <v>0</v>
      </c>
    </row>
    <row r="109" spans="1:11" x14ac:dyDescent="0.55000000000000004">
      <c r="A109" s="65">
        <v>44318</v>
      </c>
      <c r="B109" s="108" t="str">
        <f t="shared" si="6"/>
        <v>(日)</v>
      </c>
      <c r="C109" s="62">
        <f t="shared" si="5"/>
        <v>25857</v>
      </c>
      <c r="D109" s="68">
        <v>25857</v>
      </c>
      <c r="E109" s="68">
        <v>0</v>
      </c>
      <c r="F109" s="68">
        <v>0</v>
      </c>
      <c r="G109" s="62">
        <v>0</v>
      </c>
      <c r="H109" s="68">
        <v>20706</v>
      </c>
      <c r="I109" s="68">
        <v>0</v>
      </c>
      <c r="J109" s="68">
        <v>0</v>
      </c>
      <c r="K109" s="62">
        <v>0</v>
      </c>
    </row>
    <row r="110" spans="1:11" x14ac:dyDescent="0.55000000000000004">
      <c r="A110" s="65">
        <v>44317</v>
      </c>
      <c r="B110" s="108" t="str">
        <f t="shared" si="6"/>
        <v>(土)</v>
      </c>
      <c r="C110" s="62">
        <f t="shared" si="5"/>
        <v>45628</v>
      </c>
      <c r="D110" s="68">
        <v>45628</v>
      </c>
      <c r="E110" s="68">
        <v>0</v>
      </c>
      <c r="F110" s="68">
        <v>0</v>
      </c>
      <c r="G110" s="62">
        <v>0</v>
      </c>
      <c r="H110" s="68">
        <v>24005</v>
      </c>
      <c r="I110" s="68">
        <v>0</v>
      </c>
      <c r="J110" s="68">
        <v>0</v>
      </c>
      <c r="K110" s="62">
        <v>0</v>
      </c>
    </row>
    <row r="111" spans="1:11" x14ac:dyDescent="0.55000000000000004">
      <c r="A111" s="65">
        <v>44316</v>
      </c>
      <c r="B111" s="108" t="str">
        <f t="shared" si="6"/>
        <v>(金)</v>
      </c>
      <c r="C111" s="62">
        <f t="shared" si="5"/>
        <v>75622</v>
      </c>
      <c r="D111" s="68">
        <v>75622</v>
      </c>
      <c r="E111" s="68">
        <v>0</v>
      </c>
      <c r="F111" s="68">
        <v>0</v>
      </c>
      <c r="G111" s="62">
        <v>0</v>
      </c>
      <c r="H111" s="68">
        <v>28674</v>
      </c>
      <c r="I111" s="68">
        <v>0</v>
      </c>
      <c r="J111" s="68">
        <v>0</v>
      </c>
      <c r="K111" s="62">
        <v>0</v>
      </c>
    </row>
    <row r="112" spans="1:11" x14ac:dyDescent="0.55000000000000004">
      <c r="A112" s="65">
        <v>44315</v>
      </c>
      <c r="B112" s="108" t="str">
        <f>"(" &amp; TEXT(A112,"aaa") &amp; ")"</f>
        <v>(木)</v>
      </c>
      <c r="C112" s="62">
        <f t="shared" si="5"/>
        <v>21798</v>
      </c>
      <c r="D112" s="68">
        <v>21798</v>
      </c>
      <c r="E112" s="68">
        <v>0</v>
      </c>
      <c r="F112" s="68">
        <v>0</v>
      </c>
      <c r="G112" s="62">
        <v>0</v>
      </c>
      <c r="H112" s="68">
        <v>13429</v>
      </c>
      <c r="I112" s="68">
        <v>0</v>
      </c>
      <c r="J112" s="68">
        <v>0</v>
      </c>
      <c r="K112" s="62">
        <v>0</v>
      </c>
    </row>
    <row r="113" spans="1:11" x14ac:dyDescent="0.55000000000000004">
      <c r="A113" s="65">
        <v>44314</v>
      </c>
      <c r="B113" s="108" t="str">
        <f t="shared" si="6"/>
        <v>(水)</v>
      </c>
      <c r="C113" s="62">
        <f t="shared" si="5"/>
        <v>98745</v>
      </c>
      <c r="D113" s="68">
        <v>98745</v>
      </c>
      <c r="E113" s="68">
        <v>0</v>
      </c>
      <c r="F113" s="68">
        <v>0</v>
      </c>
      <c r="G113" s="62">
        <v>0</v>
      </c>
      <c r="H113" s="68">
        <v>39159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44313</v>
      </c>
      <c r="B114" s="108" t="str">
        <f t="shared" si="6"/>
        <v>(火)</v>
      </c>
      <c r="C114" s="62">
        <f t="shared" si="5"/>
        <v>89926</v>
      </c>
      <c r="D114" s="68">
        <v>89926</v>
      </c>
      <c r="E114" s="68">
        <v>0</v>
      </c>
      <c r="F114" s="68">
        <v>0</v>
      </c>
      <c r="G114" s="62">
        <v>0</v>
      </c>
      <c r="H114" s="68">
        <v>39415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44312</v>
      </c>
      <c r="B115" s="108" t="str">
        <f t="shared" si="6"/>
        <v>(月)</v>
      </c>
      <c r="C115" s="62">
        <f t="shared" si="5"/>
        <v>68882</v>
      </c>
      <c r="D115" s="68">
        <v>68882</v>
      </c>
      <c r="E115" s="68">
        <v>0</v>
      </c>
      <c r="F115" s="68">
        <v>0</v>
      </c>
      <c r="G115" s="62">
        <v>0</v>
      </c>
      <c r="H115" s="68">
        <v>29452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44311</v>
      </c>
      <c r="B116" s="108" t="str">
        <f t="shared" si="6"/>
        <v>(日)</v>
      </c>
      <c r="C116" s="62">
        <f t="shared" si="5"/>
        <v>26335</v>
      </c>
      <c r="D116" s="68">
        <v>26335</v>
      </c>
      <c r="E116" s="68">
        <v>0</v>
      </c>
      <c r="F116" s="68">
        <v>0</v>
      </c>
      <c r="G116" s="62">
        <v>0</v>
      </c>
      <c r="H116" s="68">
        <v>15765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44310</v>
      </c>
      <c r="B117" s="108" t="str">
        <f t="shared" si="6"/>
        <v>(土)</v>
      </c>
      <c r="C117" s="62">
        <f t="shared" si="5"/>
        <v>42540</v>
      </c>
      <c r="D117" s="68">
        <v>42540</v>
      </c>
      <c r="E117" s="68">
        <v>0</v>
      </c>
      <c r="F117" s="68">
        <v>0</v>
      </c>
      <c r="G117" s="62">
        <v>0</v>
      </c>
      <c r="H117" s="68">
        <v>17103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44309</v>
      </c>
      <c r="B118" s="108" t="str">
        <f t="shared" si="6"/>
        <v>(金)</v>
      </c>
      <c r="C118" s="62">
        <f t="shared" si="5"/>
        <v>64560</v>
      </c>
      <c r="D118" s="68">
        <v>64560</v>
      </c>
      <c r="E118" s="68">
        <v>0</v>
      </c>
      <c r="F118" s="68">
        <v>0</v>
      </c>
      <c r="G118" s="62">
        <v>0</v>
      </c>
      <c r="H118" s="68">
        <v>20177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44308</v>
      </c>
      <c r="B119" s="108" t="str">
        <f t="shared" si="6"/>
        <v>(木)</v>
      </c>
      <c r="C119" s="62">
        <f t="shared" si="5"/>
        <v>66873</v>
      </c>
      <c r="D119" s="68">
        <v>66873</v>
      </c>
      <c r="E119" s="68">
        <v>0</v>
      </c>
      <c r="F119" s="68">
        <v>0</v>
      </c>
      <c r="G119" s="62">
        <v>0</v>
      </c>
      <c r="H119" s="68">
        <v>26679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44307</v>
      </c>
      <c r="B120" s="108" t="str">
        <f t="shared" si="6"/>
        <v>(水)</v>
      </c>
      <c r="C120" s="62">
        <f t="shared" si="5"/>
        <v>68924</v>
      </c>
      <c r="D120" s="68">
        <v>68924</v>
      </c>
      <c r="E120" s="68">
        <v>0</v>
      </c>
      <c r="F120" s="68">
        <v>0</v>
      </c>
      <c r="G120" s="62">
        <v>0</v>
      </c>
      <c r="H120" s="68">
        <v>28087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44306</v>
      </c>
      <c r="B121" s="108" t="str">
        <f t="shared" si="6"/>
        <v>(火)</v>
      </c>
      <c r="C121" s="62">
        <f t="shared" si="5"/>
        <v>57250</v>
      </c>
      <c r="D121" s="68">
        <v>57250</v>
      </c>
      <c r="E121" s="68">
        <v>0</v>
      </c>
      <c r="F121" s="68">
        <v>0</v>
      </c>
      <c r="G121" s="62">
        <v>0</v>
      </c>
      <c r="H121" s="68">
        <v>23540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44305</v>
      </c>
      <c r="B122" s="108" t="str">
        <f t="shared" si="6"/>
        <v>(月)</v>
      </c>
      <c r="C122" s="62">
        <f t="shared" si="5"/>
        <v>37678</v>
      </c>
      <c r="D122" s="68">
        <v>37678</v>
      </c>
      <c r="E122" s="68">
        <v>0</v>
      </c>
      <c r="F122" s="68">
        <v>0</v>
      </c>
      <c r="G122" s="62">
        <v>0</v>
      </c>
      <c r="H122" s="68">
        <v>15177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44304</v>
      </c>
      <c r="B123" s="108" t="str">
        <f t="shared" si="6"/>
        <v>(日)</v>
      </c>
      <c r="C123" s="62">
        <f t="shared" si="5"/>
        <v>8991</v>
      </c>
      <c r="D123" s="68">
        <v>8991</v>
      </c>
      <c r="E123" s="68">
        <v>0</v>
      </c>
      <c r="F123" s="68">
        <v>0</v>
      </c>
      <c r="G123" s="62">
        <v>0</v>
      </c>
      <c r="H123" s="68">
        <v>5737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44303</v>
      </c>
      <c r="B124" s="108" t="str">
        <f t="shared" si="6"/>
        <v>(土)</v>
      </c>
      <c r="C124" s="62">
        <f t="shared" si="5"/>
        <v>8817</v>
      </c>
      <c r="D124" s="68">
        <v>8817</v>
      </c>
      <c r="E124" s="68">
        <v>0</v>
      </c>
      <c r="F124" s="68">
        <v>0</v>
      </c>
      <c r="G124" s="62">
        <v>0</v>
      </c>
      <c r="H124" s="68">
        <v>3907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44302</v>
      </c>
      <c r="B125" s="108" t="str">
        <f t="shared" si="6"/>
        <v>(金)</v>
      </c>
      <c r="C125" s="62">
        <f t="shared" ref="C125:C127" si="7">SUM(D125:G125)</f>
        <v>12083</v>
      </c>
      <c r="D125" s="68">
        <v>12083</v>
      </c>
      <c r="E125" s="68">
        <v>0</v>
      </c>
      <c r="F125" s="68">
        <v>0</v>
      </c>
      <c r="G125" s="62">
        <v>0</v>
      </c>
      <c r="H125" s="68">
        <v>3617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44301</v>
      </c>
      <c r="B126" s="108" t="str">
        <f t="shared" si="6"/>
        <v>(木)</v>
      </c>
      <c r="C126" s="62">
        <f t="shared" si="7"/>
        <v>9441</v>
      </c>
      <c r="D126" s="68">
        <v>9441</v>
      </c>
      <c r="E126" s="68">
        <v>0</v>
      </c>
      <c r="F126" s="68">
        <v>0</v>
      </c>
      <c r="G126" s="62">
        <v>0</v>
      </c>
      <c r="H126" s="68">
        <v>4397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44300</v>
      </c>
      <c r="B127" s="108" t="str">
        <f t="shared" si="6"/>
        <v>(水)</v>
      </c>
      <c r="C127" s="62">
        <f t="shared" si="7"/>
        <v>5233</v>
      </c>
      <c r="D127" s="68">
        <v>5233</v>
      </c>
      <c r="E127" s="68">
        <v>0</v>
      </c>
      <c r="F127" s="68">
        <v>0</v>
      </c>
      <c r="G127" s="62">
        <v>0</v>
      </c>
      <c r="H127" s="68">
        <v>3222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44299</v>
      </c>
      <c r="B128" s="108" t="str">
        <f t="shared" si="6"/>
        <v>(火)</v>
      </c>
      <c r="C128" s="62">
        <f>SUM(D128:G128)</f>
        <v>4323</v>
      </c>
      <c r="D128" s="68">
        <v>4323</v>
      </c>
      <c r="E128" s="68">
        <v>0</v>
      </c>
      <c r="F128" s="68">
        <v>0</v>
      </c>
      <c r="G128" s="62">
        <v>0</v>
      </c>
      <c r="H128" s="68">
        <v>2927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44298</v>
      </c>
      <c r="B129" s="108" t="str">
        <f t="shared" si="6"/>
        <v>(月)</v>
      </c>
      <c r="C129" s="62">
        <f>SUM(D129:G129)</f>
        <v>4848</v>
      </c>
      <c r="D129" s="81">
        <v>4848</v>
      </c>
      <c r="E129" s="81">
        <v>0</v>
      </c>
      <c r="F129" s="81">
        <v>0</v>
      </c>
      <c r="G129" s="81">
        <v>0</v>
      </c>
      <c r="H129" s="81">
        <v>3483</v>
      </c>
      <c r="I129" s="81">
        <v>0</v>
      </c>
      <c r="J129" s="81">
        <v>0</v>
      </c>
      <c r="K129" s="81">
        <v>0</v>
      </c>
    </row>
    <row r="130" spans="1:11" x14ac:dyDescent="0.55000000000000004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</row>
    <row r="131" spans="1:11" x14ac:dyDescent="0.55000000000000004">
      <c r="A131" s="78" t="s">
        <v>326</v>
      </c>
      <c r="B131" s="78"/>
    </row>
    <row r="132" spans="1:11" x14ac:dyDescent="0.55000000000000004">
      <c r="A132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76"/>
      <c r="I3" s="76"/>
    </row>
    <row r="4" spans="1:9" x14ac:dyDescent="0.55000000000000004">
      <c r="A4" s="140"/>
      <c r="B4" s="142"/>
      <c r="C4" s="140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6" t="s">
        <v>287</v>
      </c>
      <c r="B5" s="140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10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10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10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10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10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10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10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10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10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10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10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10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10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10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10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10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10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10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10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10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10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10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10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10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10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10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10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10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10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10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10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10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10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10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10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10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10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10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10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8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8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8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8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8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8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8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8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8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8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8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8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8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8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8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8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8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8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8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8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8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8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8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8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8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8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8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8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8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44419</v>
      </c>
      <c r="B5" s="109" t="s">
        <v>306</v>
      </c>
      <c r="C5" s="106">
        <v>44416</v>
      </c>
      <c r="D5" s="109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6">
        <v>44412</v>
      </c>
      <c r="B6" s="109" t="s">
        <v>306</v>
      </c>
      <c r="C6" s="106">
        <v>44409</v>
      </c>
      <c r="D6" s="109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345</v>
      </c>
    </row>
    <row r="2" spans="1:9" x14ac:dyDescent="0.55000000000000004">
      <c r="G2" s="111" t="str">
        <f ca="1">"（" &amp; DBCS(MONTH(OFFSET($A$4,1,0))) &amp; "月" &amp; DBCS(DAY(OFFSET($A$4,1,0))) &amp; "日公表時点）"</f>
        <v>（８月１３日公表時点）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346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44421</v>
      </c>
      <c r="B5" s="109" t="str">
        <f>"("&amp;TEXT(A5,"AAA")&amp;")"</f>
        <v>(金)</v>
      </c>
      <c r="C5" s="106">
        <v>44416</v>
      </c>
      <c r="D5" s="109" t="str">
        <f>"("&amp;TEXT(C5,"AAA")&amp;")"</f>
        <v>(日)</v>
      </c>
      <c r="E5" s="86">
        <v>2899381</v>
      </c>
      <c r="F5" s="86">
        <v>2215605</v>
      </c>
      <c r="G5" s="86">
        <v>683776</v>
      </c>
      <c r="H5" s="75"/>
      <c r="I5" s="75"/>
    </row>
    <row r="6" spans="1:9" x14ac:dyDescent="0.55000000000000004">
      <c r="A6" s="106">
        <v>44420</v>
      </c>
      <c r="B6" s="109" t="str">
        <f>"("&amp;TEXT(A6,"AAA")&amp;")"</f>
        <v>(木)</v>
      </c>
      <c r="C6" s="106">
        <v>44416</v>
      </c>
      <c r="D6" s="109" t="str">
        <f>"("&amp;TEXT(C6,"AAA")&amp;")"</f>
        <v>(日)</v>
      </c>
      <c r="E6" s="86">
        <v>2748556</v>
      </c>
      <c r="F6" s="86">
        <v>2115570</v>
      </c>
      <c r="G6" s="86">
        <v>632986</v>
      </c>
      <c r="H6" s="75"/>
      <c r="I6" s="75"/>
    </row>
    <row r="7" spans="1:9" x14ac:dyDescent="0.55000000000000004">
      <c r="A7" s="106">
        <v>44419</v>
      </c>
      <c r="B7" s="109" t="str">
        <f>"("&amp;TEXT(A7,"AAA")&amp;")"</f>
        <v>(水)</v>
      </c>
      <c r="C7" s="106">
        <v>44416</v>
      </c>
      <c r="D7" s="109" t="str">
        <f>"("&amp;TEXT(C7,"AAA")&amp;")"</f>
        <v>(日)</v>
      </c>
      <c r="E7" s="86">
        <v>2576423</v>
      </c>
      <c r="F7" s="86">
        <v>2005958</v>
      </c>
      <c r="G7" s="86">
        <v>570465</v>
      </c>
      <c r="H7" s="75"/>
      <c r="I7" s="75"/>
    </row>
    <row r="8" spans="1:9" x14ac:dyDescent="0.55000000000000004">
      <c r="A8" s="106">
        <v>44418</v>
      </c>
      <c r="B8" s="109" t="s">
        <v>347</v>
      </c>
      <c r="C8" s="106">
        <v>44409</v>
      </c>
      <c r="D8" s="109" t="s">
        <v>336</v>
      </c>
      <c r="E8" s="86">
        <v>2107992</v>
      </c>
      <c r="F8" s="86">
        <v>1814876</v>
      </c>
      <c r="G8" s="86">
        <v>293116</v>
      </c>
      <c r="H8" s="75"/>
      <c r="I8" s="75"/>
    </row>
    <row r="9" spans="1:9" x14ac:dyDescent="0.55000000000000004">
      <c r="A9" s="106">
        <v>44414</v>
      </c>
      <c r="B9" s="109" t="s">
        <v>309</v>
      </c>
      <c r="C9" s="106">
        <v>44409</v>
      </c>
      <c r="D9" s="109" t="s">
        <v>336</v>
      </c>
      <c r="E9" s="86">
        <v>1774733</v>
      </c>
      <c r="F9" s="86">
        <v>1551425</v>
      </c>
      <c r="G9" s="86">
        <v>223308</v>
      </c>
      <c r="H9" s="75"/>
      <c r="I9" s="75"/>
    </row>
    <row r="10" spans="1:9" x14ac:dyDescent="0.55000000000000004">
      <c r="A10" s="106">
        <v>44413</v>
      </c>
      <c r="B10" s="109" t="s">
        <v>310</v>
      </c>
      <c r="C10" s="106">
        <v>44409</v>
      </c>
      <c r="D10" s="109" t="s">
        <v>336</v>
      </c>
      <c r="E10" s="86">
        <v>1774269</v>
      </c>
      <c r="F10" s="86">
        <v>1550961</v>
      </c>
      <c r="G10" s="86">
        <v>223308</v>
      </c>
      <c r="H10" s="75"/>
      <c r="I10" s="75"/>
    </row>
    <row r="11" spans="1:9" x14ac:dyDescent="0.55000000000000004">
      <c r="A11" s="106">
        <v>44412</v>
      </c>
      <c r="B11" s="109" t="s">
        <v>306</v>
      </c>
      <c r="C11" s="106">
        <v>44409</v>
      </c>
      <c r="D11" s="109" t="s">
        <v>336</v>
      </c>
      <c r="E11" s="86">
        <v>1637626</v>
      </c>
      <c r="F11" s="86">
        <v>1449639</v>
      </c>
      <c r="G11" s="86">
        <v>187987</v>
      </c>
      <c r="H11" s="75"/>
      <c r="I11" s="75"/>
    </row>
    <row r="12" spans="1:9" x14ac:dyDescent="0.55000000000000004">
      <c r="A12" s="87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348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2021-08-14T14:32:03Z</dcterms:modified>
</cp:coreProperties>
</file>