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8AFB241C-C5BA-4ED6-87D5-742D595D2B90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11" l="1"/>
  <c r="B19" i="11"/>
  <c r="D18" i="11"/>
  <c r="B18" i="11"/>
  <c r="D17" i="11"/>
  <c r="B17" i="11"/>
  <c r="D16" i="11"/>
  <c r="B16" i="11"/>
  <c r="D15" i="11"/>
  <c r="B15" i="11"/>
  <c r="D14" i="11"/>
  <c r="B14" i="11"/>
  <c r="G2" i="11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<sst xmlns="http://schemas.openxmlformats.org/spreadsheetml/2006/main" count="35029" uniqueCount="363">
  <si>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</si>
  <si>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</si>
  <si>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</si>
  <si>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</si>
  <si>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</si>
  <si>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</si>
  <si>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</si>
  <si>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</si>
  <si>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</si>
  <si>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</si>
  <si>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</si>
  <si>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</si>
  <si>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</si>
  <si>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</si>
  <si>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</si>
  <si>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</si>
  <si>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</si>
  <si>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</si>
  <si>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</si>
  <si>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</si>
  <si>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</si>
  <si>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</si>
  <si>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</si>
  <si>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</si>
  <si>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</si>
  <si>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</si>
  <si>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</si>
  <si>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</si>
  <si>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</si>
  <si>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</si>
  <si>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</si>
  <si>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</si>
  <si>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</si>
  <si>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</si>
  <si>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</si>
  <si>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</si>
  <si>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</si>
  <si>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</si>
  <si>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</si>
  <si>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</si>
  <si>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</si>
  <si>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</si>
  <si>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</si>
  <si>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</si>
  <si>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</si>
  <si>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</si>
  <si>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</si>
  <si>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</si>
  <si>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</si>
  <si>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</si>
  <si>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</si>
  <si>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</si>
  <si>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</si>
  <si>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</si>
  <si>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</si>
  <si>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</si>
  <si>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</si>
  <si>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</si>
  <si>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</si>
  <si>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</si>
  <si>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</si>
  <si>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</si>
  <si>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</si>
  <si>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</si>
  <si>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</si>
  <si>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</si>
  <si>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</si>
  <si>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</si>
  <si>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</si>
  <si>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</si>
  <si>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</si>
  <si>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</si>
  <si>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</si>
  <si>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</si>
  <si>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</si>
  <si>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</si>
  <si>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</si>
  <si>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</si>
  <si>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</si>
  <si>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</si>
  <si>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</si>
  <si>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</si>
  <si>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</si>
  <si>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</si>
  <si>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</si>
  <si>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</si>
  <si>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</si>
  <si>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</si>
  <si>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</si>
  <si>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</si>
  <si>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</si>
  <si>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</si>
  <si>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</si>
  <si>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</si>
  <si>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</si>
  <si>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</si>
  <si>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</si>
  <si>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</si>
  <si>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</si>
  <si>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</si>
  <si>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</si>
  <si>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</si>
  <si>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</si>
  <si>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</si>
  <si>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</si>
  <si>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</si>
  <si>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</si>
  <si>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</si>
  <si>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</si>
  <si>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</si>
  <si>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</si>
  <si>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</si>
  <si>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</si>
  <si>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</si>
  <si>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</si>
  <si>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</si>
  <si>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</si>
  <si>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</si>
  <si>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</si>
  <si>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</si>
  <si>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</si>
  <si>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</si>
  <si>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</si>
  <si>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</si>
  <si>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</si>
  <si>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</si>
  <si>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</si>
  <si>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</si>
  <si>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</si>
  <si>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</si>
  <si>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</si>
  <si>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</si>
  <si>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</si>
  <si>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</si>
  <si>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</si>
  <si>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</si>
  <si>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</si>
  <si>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</si>
  <si>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</si>
  <si>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</si>
  <si>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</si>
  <si>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</si>
  <si>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</si>
  <si>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</si>
  <si>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</si>
  <si>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</si>
  <si>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</si>
  <si>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</si>
  <si>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</si>
  <si>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</si>
  <si>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</si>
  <si>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</si>
  <si>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</si>
  <si>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</si>
  <si>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</si>
  <si>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</si>
  <si>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</si>
  <si>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</si>
  <si>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</si>
  <si>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</si>
  <si>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</si>
  <si>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</si>
  <si>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</si>
  <si>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</si>
  <si>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</si>
  <si>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</si>
  <si>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</si>
  <si>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</si>
  <si>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</si>
  <si>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</si>
  <si>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</si>
  <si>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</si>
  <si>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</si>
  <si>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</si>
  <si>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</si>
  <si>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</si>
  <si>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</si>
  <si>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</si>
  <si>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</si>
  <si>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</si>
  <si>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</si>
  <si>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</si>
  <si>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</si>
  <si>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</si>
  <si>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</si>
  <si>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</si>
  <si>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</si>
  <si>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</si>
  <si>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</si>
  <si>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</si>
  <si>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</si>
  <si>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</si>
  <si>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</si>
  <si>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</si>
  <si>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</si>
  <si>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</si>
  <si>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</si>
  <si>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</si>
  <si>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</si>
  <si>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</si>
  <si>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</si>
  <si>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</si>
  <si>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</si>
  <si>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</si>
  <si>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</si>
  <si>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</si>
  <si>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</si>
  <si>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</si>
  <si>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</si>
  <si>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</si>
  <si>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</si>
  <si>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</si>
  <si>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</si>
  <si>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</si>
  <si>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</si>
  <si>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</si>
  <si>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</si>
  <si>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</si>
  <si>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</si>
  <si>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</si>
  <si>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</si>
  <si>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</si>
  <si>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</si>
  <si>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</si>
  <si>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</si>
  <si>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</si>
  <si>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</si>
  <si>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</si>
  <si>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</si>
  <si>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</si>
  <si>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</si>
  <si>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</si>
  <si>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</si>
  <si>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</si>
  <si>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</si>
  <si>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</si>
  <si>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</si>
  <si>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</si>
  <si>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</si>
  <si>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</si>
  <si>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</si>
  <si>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</si>
  <si>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</si>
  <si>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</si>
  <si>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</si>
  <si>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</si>
  <si>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</si>
  <si>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</si>
  <si>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</si>
  <si>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</si>
  <si>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</si>
  <si>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</si>
  <si>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</si>
  <si>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</si>
  <si>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</si>
  <si>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</si>
  <si>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</si>
  <si>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</si>
  <si>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</si>
  <si>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</si>
  <si>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</si>
  <si>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</si>
  <si>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</si>
  <si>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</si>
  <si>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</si>
  <si>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</si>
  <si>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</si>
  <si>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</si>
  <si>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</si>
  <si>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</si>
  <si>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</si>
  <si>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</si>
  <si>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</si>
  <si>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</si>
  <si>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</si>
  <si>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</si>
  <si>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</si>
  <si>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</si>
  <si>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</si>
  <si>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</si>
  <si>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</si>
  <si>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</si>
  <si>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</si>
  <si>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</si>
  <si>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</si>
  <si>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</si>
  <si>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</si>
  <si>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</si>
  <si>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</si>
  <si>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</si>
  <si>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</si>
  <si>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</si>
  <si>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</si>
  <si>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</si>
  <si>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</si>
  <si>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</si>
  <si>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</si>
  <si>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</si>
  <si>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</si>
  <si>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</si>
  <si>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</si>
  <si>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</si>
  <si>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</si>
  <si>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</si>
  <si>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</si>
  <si>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</si>
  <si>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</si>
  <si>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</si>
  <si>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</si>
  <si>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</si>
  <si>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</si>
  <si>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</si>
  <si>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</si>
  <si>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</si>
  <si>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</si>
  <si>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</si>
  <si>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</si>
  <si>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</si>
  <si>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</si>
  <si>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</si>
  <si>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</si>
  <si>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</si>
  <si>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</si>
  <si>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</si>
  <si>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</si>
  <si>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</si>
  <si>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</si>
  <si>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</si>
  <si>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</si>
  <si>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</si>
  <si>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</si>
  <si>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</si>
  <si>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</si>
  <si>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</si>
  <si>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</si>
  <si>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</si>
  <si>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</si>
  <si>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</si>
  <si>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</si>
  <si>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</si>
  <si>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</si>
  <si>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</si>
  <si>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</si>
  <si>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</si>
  <si>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</si>
  <si>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</si>
  <si>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</si>
  <si>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</si>
  <si>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</si>
  <si>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</si>
  <si>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</si>
  <si>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</si>
  <si>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</si>
  <si>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（８月２５日公表時点）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</si>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</sst>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82"/>
  <sheetViews>
    <sheetView workbookViewId="0">
      <pane ySplit="1" topLeftCell="A1250" activePane="bottomLeft" state="frozen"/>
      <selection activeCell="O1257" sqref="O1257:P1679"/>
      <selection pane="bottomLeft" activeCell="O1257" sqref="O1257:P1679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31783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18114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14954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25781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40773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8207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9413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100111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152709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190594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190075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205591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36976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24489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285571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255017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283503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19713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295895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39535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25569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7465</v>
      </c>
      <c r="P1320" s="27">
        <v>847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8456</v>
      </c>
      <c r="P1323" s="27">
        <v>724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9708</v>
      </c>
      <c r="P1326" s="27">
        <v>920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316243</v>
      </c>
      <c r="P1329" s="27">
        <v>71372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146442</v>
      </c>
      <c r="P1332" s="27">
        <v>53941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61572</v>
      </c>
      <c r="P1335" s="27">
        <v>7548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73779</v>
      </c>
      <c r="P1338" s="27">
        <v>8265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260400</v>
      </c>
      <c r="P1341" s="27">
        <v>97579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220777</v>
      </c>
      <c r="P1344" s="27">
        <v>123381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244113</v>
      </c>
      <c r="P1347" s="27">
        <v>152185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250675</v>
      </c>
      <c r="P1350" s="27">
        <v>177610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234736</v>
      </c>
      <c r="P1353" s="27">
        <v>191106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136812</v>
      </c>
      <c r="P1356" s="27">
        <v>32919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186338</v>
      </c>
      <c r="P1359" s="27">
        <v>21836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343850</v>
      </c>
      <c r="P1362" s="27">
        <v>268354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347569</v>
      </c>
      <c r="P1365" s="27">
        <v>222347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395404</v>
      </c>
      <c r="P1368" s="27">
        <v>250309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401910</v>
      </c>
      <c r="P1371" s="27">
        <v>135059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378567</v>
      </c>
      <c r="P1374" s="27">
        <v>207720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284148</v>
      </c>
      <c r="P1377" s="27">
        <v>41696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325439</v>
      </c>
      <c r="P1380" s="27">
        <v>25326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583137</v>
      </c>
      <c r="P1383" s="27">
        <v>203978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603291</v>
      </c>
      <c r="P1386" s="27">
        <v>62914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665481</v>
      </c>
      <c r="P1389" s="27">
        <v>61299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636537</v>
      </c>
      <c r="P1392" s="27">
        <v>105815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615429</v>
      </c>
      <c r="P1395" s="27">
        <v>122686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472461</v>
      </c>
      <c r="P1398" s="27">
        <v>58580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461543</v>
      </c>
      <c r="P1401" s="27">
        <v>65181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664802</v>
      </c>
      <c r="P1404" s="27">
        <v>235764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707354</v>
      </c>
      <c r="P1407" s="27">
        <v>205294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732680</v>
      </c>
      <c r="P1410" s="27">
        <v>227044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724824</v>
      </c>
      <c r="P1413" s="27">
        <v>220978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711418</v>
      </c>
      <c r="P1416" s="27">
        <v>212974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613149</v>
      </c>
      <c r="P1419" s="27">
        <v>125056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560941</v>
      </c>
      <c r="P1422" s="27">
        <v>178303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765509</v>
      </c>
      <c r="P1425" s="27">
        <v>319607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787799</v>
      </c>
      <c r="P1428" s="27">
        <v>316816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766735</v>
      </c>
      <c r="P1431" s="27">
        <v>379722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738619</v>
      </c>
      <c r="P1434" s="27">
        <v>379254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745604</v>
      </c>
      <c r="P1437" s="27">
        <v>352416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652401</v>
      </c>
      <c r="P1440" s="27">
        <v>271384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594690</v>
      </c>
      <c r="P1443" s="27">
        <v>315042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686866</v>
      </c>
      <c r="P1446" s="27">
        <v>532952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685692</v>
      </c>
      <c r="P1449" s="27">
        <v>546414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669379</v>
      </c>
      <c r="P1452" s="27">
        <v>597652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679847</v>
      </c>
      <c r="P1455" s="27">
        <v>590815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661453</v>
      </c>
      <c r="P1458" s="27">
        <v>563489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649387</v>
      </c>
      <c r="P1461" s="27">
        <v>437400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650100</v>
      </c>
      <c r="P1464" s="27">
        <v>436094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734193</v>
      </c>
      <c r="P1467" s="27">
        <v>619005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731358</v>
      </c>
      <c r="P1470" s="27">
        <v>646026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743736</v>
      </c>
      <c r="P1473" s="27">
        <v>677156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721834</v>
      </c>
      <c r="P1476" s="27">
        <v>683945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713898</v>
      </c>
      <c r="P1479" s="27">
        <v>686266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708408</v>
      </c>
      <c r="P1482" s="27">
        <v>579553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742561</v>
      </c>
      <c r="P1485" s="27">
        <v>533590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731172</v>
      </c>
      <c r="P1488" s="27">
        <v>695623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732550</v>
      </c>
      <c r="P1491" s="27">
        <v>728766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766347</v>
      </c>
      <c r="P1494" s="27">
        <v>716614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575008</v>
      </c>
      <c r="P1497" s="27">
        <v>694036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517709</v>
      </c>
      <c r="P1500" s="27">
        <v>703450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797729</v>
      </c>
      <c r="P1503" s="27">
        <v>601161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778817</v>
      </c>
      <c r="P1506" s="27">
        <v>534808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885817</v>
      </c>
      <c r="P1509" s="27">
        <v>642205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915104</v>
      </c>
      <c r="P1512" s="27">
        <v>655299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934513</v>
      </c>
      <c r="P1515" s="27">
        <v>630566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930606</v>
      </c>
      <c r="P1518" s="27">
        <v>627958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927881</v>
      </c>
      <c r="P1521" s="27">
        <v>624650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929490</v>
      </c>
      <c r="P1524" s="27">
        <v>604868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691860</v>
      </c>
      <c r="P1527" s="27">
        <v>615684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772201</v>
      </c>
      <c r="P1530" s="27">
        <v>668125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797649</v>
      </c>
      <c r="P1533" s="27">
        <v>651638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780401</v>
      </c>
      <c r="P1536" s="27">
        <v>657884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759424</v>
      </c>
      <c r="P1539" s="27">
        <v>632385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787576</v>
      </c>
      <c r="P1542" s="27">
        <v>623350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748771</v>
      </c>
      <c r="P1545" s="27">
        <v>630376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559729</v>
      </c>
      <c r="P1548" s="27">
        <v>649164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455612</v>
      </c>
      <c r="P1551" s="27">
        <v>624795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707552</v>
      </c>
      <c r="P1554" s="27">
        <v>636926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639670</v>
      </c>
      <c r="P1557" s="27">
        <v>682186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273215</v>
      </c>
      <c r="P1560" s="27">
        <v>270668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210839</v>
      </c>
      <c r="P1563" s="27">
        <v>192444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413707</v>
      </c>
      <c r="P1566" s="27">
        <v>724059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376589</v>
      </c>
      <c r="P1569" s="27">
        <v>674118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509276</v>
      </c>
      <c r="P1572" s="27">
        <v>760495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551252</v>
      </c>
      <c r="P1575" s="27">
        <v>758267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543493</v>
      </c>
      <c r="P1578" s="27">
        <v>765424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538909</v>
      </c>
      <c r="P1581" s="27">
        <v>750787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568603</v>
      </c>
      <c r="P1584" s="27">
        <v>756176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590941</v>
      </c>
      <c r="P1587" s="27">
        <v>779748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422055</v>
      </c>
      <c r="P1590" s="27">
        <v>1052297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513455</v>
      </c>
      <c r="P1593" s="27">
        <v>546696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531215</v>
      </c>
      <c r="P1596" s="27">
        <v>579040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525909</v>
      </c>
      <c r="P1599" s="27">
        <v>574906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517102</v>
      </c>
      <c r="P1602" s="27">
        <v>564366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532918</v>
      </c>
      <c r="P1605" s="27">
        <v>593002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665961</v>
      </c>
      <c r="P1608" s="27">
        <v>612356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-3911219</v>
      </c>
      <c r="P1611" s="27">
        <v>-320018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157628</v>
      </c>
      <c r="P1614" s="27">
        <v>97783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452827</v>
      </c>
      <c r="P1617" s="27">
        <v>552339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466253</v>
      </c>
      <c r="P1620" s="27">
        <v>481084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458019</v>
      </c>
      <c r="P1623" s="27">
        <v>219631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319776</v>
      </c>
      <c r="P1626" s="27">
        <v>130386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337303</v>
      </c>
      <c r="P1629" s="27">
        <v>244004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-7111266</v>
      </c>
      <c r="P1632" s="27">
        <v>-2496307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399473</v>
      </c>
      <c r="P1635" s="27">
        <v>341821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500170</v>
      </c>
      <c r="P1638" s="27">
        <v>421829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524226</v>
      </c>
      <c r="P1641" s="27">
        <v>411119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519837</v>
      </c>
      <c r="P1644" s="27">
        <v>397748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541343</v>
      </c>
      <c r="P1647" s="27">
        <v>435733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648435</v>
      </c>
      <c r="P1650" s="27">
        <v>496464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-10602495</v>
      </c>
      <c r="P1653" s="27">
        <v>-5399620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457086</v>
      </c>
      <c r="P1656" s="27">
        <v>388624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492234</v>
      </c>
      <c r="P1659" s="27">
        <v>393187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470407</v>
      </c>
      <c r="P1662" s="27">
        <v>384043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445284</v>
      </c>
      <c r="P1665" s="27">
        <v>362364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445500</v>
      </c>
      <c r="P1668" s="27">
        <v>362623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502640</v>
      </c>
      <c r="P1671" s="27">
        <v>438555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398727</v>
      </c>
      <c r="P1674" s="27">
        <v>353625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179878</v>
      </c>
      <c r="P1677" s="27">
        <v>75256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>
        <v>0</v>
      </c>
      <c r="P1680">
        <v>0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>
        <v>0</v>
      </c>
      <c r="P1681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>
        <v>0</v>
      </c>
      <c r="P1682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958"/>
  <sheetViews>
    <sheetView workbookViewId="0">
      <pane xSplit="1" ySplit="1" topLeftCell="B24942" activePane="bottomRight" state="frozen"/>
      <selection activeCell="O1257" sqref="O1257:P1679"/>
      <selection pane="topRight" activeCell="O1257" sqref="O1257:P1679"/>
      <selection pane="bottomLeft" activeCell="O1257" sqref="O1257:P1679"/>
      <selection pane="bottomRight" activeCell="O1257" sqref="O1257:P1679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B8" sqref="B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4" t="s">
        <v>146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44439</v>
      </c>
      <c r="B3" s="26" t="s">
        <v>153</v>
      </c>
      <c r="C3" s="26">
        <f>IF(D21="", "", D21)</f>
        <v>1465437</v>
      </c>
      <c r="D3" s="26">
        <f>IF(C21="", "", C21)</f>
        <v>20785859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215627</v>
      </c>
      <c r="I3" s="26" t="str">
        <f t="shared" si="1"/>
        <v/>
      </c>
      <c r="J3" s="26">
        <f t="shared" si="1"/>
        <v>2110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1227794</v>
      </c>
      <c r="N3" s="26">
        <f t="shared" si="2"/>
        <v>15987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44439</v>
      </c>
      <c r="B4" s="26" t="s">
        <v>154</v>
      </c>
      <c r="C4" s="26">
        <f>IF(D22="", "", D22)</f>
        <v>3875</v>
      </c>
      <c r="D4" s="26">
        <f>IF(C22="", "", C22)</f>
        <v>981548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156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3712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44439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4" t="s">
        <v>156</v>
      </c>
      <c r="B7" s="114"/>
      <c r="C7" s="114"/>
      <c r="D7" s="114"/>
      <c r="E7" s="114"/>
      <c r="F7" s="114"/>
      <c r="G7" s="114"/>
      <c r="H7" s="114"/>
      <c r="I7" s="114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31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4" t="s">
        <v>331</v>
      </c>
      <c r="B9" s="114"/>
      <c r="C9" s="114"/>
      <c r="D9" s="114"/>
      <c r="E9" s="114"/>
      <c r="F9" s="114"/>
      <c r="G9" s="114"/>
      <c r="H9" s="114"/>
      <c r="I9" s="114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4" t="s">
        <v>157</v>
      </c>
      <c r="D10" s="114"/>
      <c r="E10" s="114" t="s">
        <v>158</v>
      </c>
      <c r="F10" s="114"/>
      <c r="G10" s="114" t="s">
        <v>159</v>
      </c>
      <c r="H10" s="114" t="s">
        <v>160</v>
      </c>
      <c r="I10" s="114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4"/>
      <c r="H11" s="114"/>
      <c r="I11" s="115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20785859</v>
      </c>
      <c r="D12" s="46">
        <v>1465437</v>
      </c>
      <c r="E12" s="46">
        <v>215627</v>
      </c>
      <c r="F12" s="46">
        <v>2110</v>
      </c>
      <c r="G12" s="46">
        <v>1227794</v>
      </c>
      <c r="H12" s="46">
        <v>15987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981548</v>
      </c>
      <c r="D13" s="46">
        <v>3875</v>
      </c>
      <c r="E13" s="46">
        <v>156</v>
      </c>
      <c r="F13" s="46">
        <v>0</v>
      </c>
      <c r="G13" s="46">
        <v>3712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21768236</v>
      </c>
      <c r="D15" s="45">
        <f t="shared" si="3"/>
        <v>1469327</v>
      </c>
      <c r="E15" s="45">
        <f t="shared" si="3"/>
        <v>215783</v>
      </c>
      <c r="F15" s="45">
        <f t="shared" si="3"/>
        <v>2110</v>
      </c>
      <c r="G15" s="45">
        <f t="shared" si="3"/>
        <v>1231521</v>
      </c>
      <c r="H15" s="45">
        <f t="shared" si="3"/>
        <v>15994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4" t="s">
        <v>157</v>
      </c>
      <c r="D18" s="115"/>
      <c r="E18" s="114" t="s">
        <v>169</v>
      </c>
      <c r="F18" s="115"/>
      <c r="G18" s="115"/>
      <c r="H18" s="114" t="s">
        <v>170</v>
      </c>
      <c r="I18" s="115"/>
      <c r="J18" s="115"/>
      <c r="K18" s="115"/>
      <c r="L18" s="115"/>
      <c r="M18" s="115"/>
      <c r="N18" s="115"/>
      <c r="O18" s="115"/>
      <c r="P18" s="115"/>
    </row>
    <row r="19" spans="1:16" x14ac:dyDescent="0.55000000000000004">
      <c r="C19" s="115"/>
      <c r="D19" s="115"/>
      <c r="E19" s="115"/>
      <c r="F19" s="115"/>
      <c r="G19" s="115"/>
      <c r="H19" s="114" t="s">
        <v>158</v>
      </c>
      <c r="I19" s="115"/>
      <c r="J19" s="115"/>
      <c r="K19" s="115"/>
      <c r="L19" s="115"/>
      <c r="M19" s="115"/>
      <c r="N19" s="115"/>
      <c r="O19" s="114" t="s">
        <v>159</v>
      </c>
      <c r="P19" s="114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5"/>
      <c r="P20" s="115"/>
    </row>
    <row r="21" spans="1:16" x14ac:dyDescent="0.55000000000000004">
      <c r="B21" s="26" t="s">
        <v>166</v>
      </c>
      <c r="C21" s="28">
        <f t="shared" ref="C21:D23" si="4">C12</f>
        <v>20785859</v>
      </c>
      <c r="D21" s="28">
        <f t="shared" si="4"/>
        <v>1465437</v>
      </c>
      <c r="E21" s="3"/>
      <c r="F21" s="3"/>
      <c r="G21" s="3"/>
      <c r="H21" s="3"/>
      <c r="I21" s="28">
        <f>E12</f>
        <v>215627</v>
      </c>
      <c r="J21" s="3"/>
      <c r="K21" s="28">
        <f>F12</f>
        <v>2110</v>
      </c>
      <c r="L21" s="3"/>
      <c r="M21" s="3"/>
      <c r="N21" s="16">
        <f>G21</f>
        <v>0</v>
      </c>
      <c r="O21" s="28">
        <f t="shared" ref="O21:P23" si="5">G12</f>
        <v>1227794</v>
      </c>
      <c r="P21" s="28">
        <f t="shared" si="5"/>
        <v>15987</v>
      </c>
    </row>
    <row r="22" spans="1:16" x14ac:dyDescent="0.55000000000000004">
      <c r="B22" s="26" t="s">
        <v>167</v>
      </c>
      <c r="C22" s="28">
        <f t="shared" si="4"/>
        <v>981548</v>
      </c>
      <c r="D22" s="28">
        <f t="shared" si="4"/>
        <v>3875</v>
      </c>
      <c r="E22" s="3"/>
      <c r="F22" s="3"/>
      <c r="G22" s="3"/>
      <c r="H22" s="3"/>
      <c r="I22" s="28">
        <f>E13</f>
        <v>156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3712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21768236</v>
      </c>
      <c r="D24" s="26">
        <f t="shared" si="6"/>
        <v>1469327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215783</v>
      </c>
      <c r="J24" s="26">
        <f t="shared" si="6"/>
        <v>0</v>
      </c>
      <c r="K24" s="26">
        <f t="shared" si="6"/>
        <v>2110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1231521</v>
      </c>
      <c r="P24" s="26">
        <f t="shared" si="6"/>
        <v>15994</v>
      </c>
    </row>
    <row r="26" spans="1:16" x14ac:dyDescent="0.55000000000000004">
      <c r="F26" s="114" t="s">
        <v>278</v>
      </c>
      <c r="G26" s="115"/>
      <c r="H26" s="115"/>
      <c r="I26" s="115"/>
      <c r="J26" s="115"/>
      <c r="K26" s="115"/>
    </row>
    <row r="27" spans="1:16" x14ac:dyDescent="0.55000000000000004">
      <c r="E27" s="26" t="s">
        <v>291</v>
      </c>
      <c r="F27" s="116" t="s">
        <v>280</v>
      </c>
      <c r="G27" s="116"/>
      <c r="H27" s="116"/>
      <c r="I27" s="116"/>
      <c r="J27" s="116"/>
      <c r="K27" s="116"/>
      <c r="L27" s="116"/>
    </row>
    <row r="29" spans="1:16" x14ac:dyDescent="0.55000000000000004">
      <c r="F29" s="114" t="s">
        <v>286</v>
      </c>
      <c r="G29" s="114"/>
      <c r="H29" s="114"/>
      <c r="I29" s="114"/>
      <c r="J29" s="114"/>
      <c r="K29" s="114"/>
      <c r="L29" s="114"/>
    </row>
    <row r="30" spans="1:16" x14ac:dyDescent="0.55000000000000004">
      <c r="F30" s="116" t="s">
        <v>281</v>
      </c>
      <c r="G30" s="116"/>
      <c r="H30" s="116"/>
      <c r="I30" s="116"/>
      <c r="J30" s="116"/>
      <c r="K30" s="116"/>
      <c r="L30" s="116"/>
      <c r="M30" s="116"/>
      <c r="N30" s="116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4" t="s">
        <v>293</v>
      </c>
      <c r="H32" s="114"/>
      <c r="I32" s="114"/>
      <c r="J32" s="114"/>
      <c r="K32" s="114"/>
      <c r="L32" s="114"/>
    </row>
    <row r="33" spans="6:14" x14ac:dyDescent="0.55000000000000004">
      <c r="F33" s="114" t="s">
        <v>288</v>
      </c>
      <c r="G33" s="114"/>
      <c r="H33" s="114"/>
      <c r="I33" s="114"/>
      <c r="J33" s="114"/>
      <c r="K33" s="114"/>
      <c r="L33" s="114"/>
      <c r="M33" s="114"/>
      <c r="N33" s="114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4" t="s">
        <v>177</v>
      </c>
      <c r="B1" s="114"/>
      <c r="C1" s="114"/>
      <c r="D1" s="118"/>
      <c r="E1" s="118"/>
      <c r="F1" s="118"/>
      <c r="G1" s="118"/>
      <c r="H1" s="118"/>
      <c r="I1" s="118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30</v>
      </c>
      <c r="D2" s="117" t="s">
        <v>178</v>
      </c>
      <c r="E2" s="118"/>
      <c r="F2" s="118"/>
      <c r="G2" s="118"/>
      <c r="H2" s="118"/>
      <c r="I2" s="118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44438</v>
      </c>
      <c r="C5" s="30" t="s">
        <v>7</v>
      </c>
      <c r="D5" s="40">
        <f>IFERROR(INT(TRIM(SUBSTITUTE(VLOOKUP($A5&amp;"*",各都道府県の状況!$A:$I,D$3,FALSE), "※5", ""))), "")</f>
        <v>56502</v>
      </c>
      <c r="E5" s="40">
        <f>IFERROR(INT(TRIM(SUBSTITUTE(VLOOKUP($A5&amp;"*",各都道府県の状況!$A:$I,E$3,FALSE), "※5", ""))), "")</f>
        <v>989522</v>
      </c>
      <c r="F5" s="40">
        <f>IFERROR(INT(TRIM(SUBSTITUTE(VLOOKUP($A5&amp;"*",各都道府県の状況!$A:$I,F$3,FALSE), "※5", ""))), "")</f>
        <v>50250</v>
      </c>
      <c r="G5" s="40">
        <f>IFERROR(INT(TRIM(SUBSTITUTE(VLOOKUP($A5&amp;"*",各都道府県の状況!$A:$I,G$3,FALSE), "※5", ""))), "")</f>
        <v>1445</v>
      </c>
      <c r="H5" s="40">
        <f>IFERROR(INT(TRIM(SUBSTITUTE(VLOOKUP($A5&amp;"*",各都道府県の状況!$A:$I,H$3,FALSE), "※5", ""))), "")</f>
        <v>5020</v>
      </c>
      <c r="I5" s="40">
        <f>IFERROR(INT(TRIM(SUBSTITUTE(VLOOKUP($A5&amp;"*",各都道府県の状況!$A:$I,I$3,FALSE), "※5", ""))), "")</f>
        <v>17</v>
      </c>
      <c r="J5" s="2"/>
    </row>
    <row r="6" spans="1:10" x14ac:dyDescent="0.55000000000000004">
      <c r="A6" s="12" t="s">
        <v>182</v>
      </c>
      <c r="B6" s="13">
        <f t="shared" si="0"/>
        <v>44438</v>
      </c>
      <c r="C6" s="30" t="s">
        <v>11</v>
      </c>
      <c r="D6" s="40">
        <f>IFERROR(INT(TRIM(SUBSTITUTE(VLOOKUP($A6&amp;"*",各都道府県の状況!$A:$I,D$3,FALSE), "※5", ""))), "")</f>
        <v>4272</v>
      </c>
      <c r="E6" s="40">
        <f>IFERROR(INT(TRIM(SUBSTITUTE(VLOOKUP($A6&amp;"*",各都道府県の状況!$A:$I,E$3,FALSE), "※5", ""))), "")</f>
        <v>68665</v>
      </c>
      <c r="F6" s="40">
        <f>IFERROR(INT(TRIM(SUBSTITUTE(VLOOKUP($A6&amp;"*",各都道府県の状況!$A:$I,F$3,FALSE), "※5", ""))), "")</f>
        <v>3348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891</v>
      </c>
      <c r="I6" s="40">
        <f>IFERROR(INT(TRIM(SUBSTITUTE(VLOOKUP($A6&amp;"*",各都道府県の状況!$A:$I,I$3,FALSE), "※5", ""))), "")</f>
        <v>2</v>
      </c>
    </row>
    <row r="7" spans="1:10" x14ac:dyDescent="0.55000000000000004">
      <c r="A7" s="12" t="s">
        <v>183</v>
      </c>
      <c r="B7" s="13">
        <f t="shared" si="0"/>
        <v>44438</v>
      </c>
      <c r="C7" s="30" t="s">
        <v>12</v>
      </c>
      <c r="D7" s="40">
        <f>IFERROR(INT(TRIM(SUBSTITUTE(VLOOKUP($A7&amp;"*",各都道府県の状況!$A:$I,D$3,FALSE), "※5", ""))), "")</f>
        <v>2969</v>
      </c>
      <c r="E7" s="40">
        <f>IFERROR(INT(TRIM(SUBSTITUTE(VLOOKUP($A7&amp;"*",各都道府県の状況!$A:$I,E$3,FALSE), "※5", ""))), "")</f>
        <v>106904</v>
      </c>
      <c r="F7" s="40">
        <f>IFERROR(INT(TRIM(SUBSTITUTE(VLOOKUP($A7&amp;"*",各都道府県の状況!$A:$I,F$3,FALSE), "※5", ""))), "")</f>
        <v>2595</v>
      </c>
      <c r="G7" s="40">
        <f>IFERROR(INT(TRIM(SUBSTITUTE(VLOOKUP($A7&amp;"*",各都道府県の状況!$A:$I,G$3,FALSE), "※5", ""))), "")</f>
        <v>49</v>
      </c>
      <c r="H7" s="40">
        <f>IFERROR(INT(TRIM(SUBSTITUTE(VLOOKUP($A7&amp;"*",各都道府県の状況!$A:$I,H$3,FALSE), "※5", ""))), "")</f>
        <v>325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44438</v>
      </c>
      <c r="C8" s="30" t="s">
        <v>13</v>
      </c>
      <c r="D8" s="40">
        <f>IFERROR(INT(TRIM(SUBSTITUTE(VLOOKUP($A8&amp;"*",各都道府県の状況!$A:$I,D$3,FALSE), "※5", ""))), "")</f>
        <v>14584</v>
      </c>
      <c r="E8" s="40">
        <f>IFERROR(INT(TRIM(SUBSTITUTE(VLOOKUP($A8&amp;"*",各都道府県の状況!$A:$I,E$3,FALSE), "※5", ""))), "")</f>
        <v>205419</v>
      </c>
      <c r="F8" s="40">
        <f>IFERROR(INT(TRIM(SUBSTITUTE(VLOOKUP($A8&amp;"*",各都道府県の状況!$A:$I,F$3,FALSE), "※5", ""))), "")</f>
        <v>12208</v>
      </c>
      <c r="G8" s="40">
        <f>IFERROR(INT(TRIM(SUBSTITUTE(VLOOKUP($A8&amp;"*",各都道府県の状況!$A:$I,G$3,FALSE), "※5", ""))), "")</f>
        <v>101</v>
      </c>
      <c r="H8" s="40">
        <f>IFERROR(INT(TRIM(SUBSTITUTE(VLOOKUP($A8&amp;"*",各都道府県の状況!$A:$I,H$3,FALSE), "※5", ""))), "")</f>
        <v>2230</v>
      </c>
      <c r="I8" s="40">
        <f>IFERROR(INT(TRIM(SUBSTITUTE(VLOOKUP($A8&amp;"*",各都道府県の状況!$A:$I,I$3,FALSE), "※5", ""))), "")</f>
        <v>31</v>
      </c>
    </row>
    <row r="9" spans="1:10" ht="21" customHeight="1" x14ac:dyDescent="0.55000000000000004">
      <c r="A9" s="12" t="s">
        <v>185</v>
      </c>
      <c r="B9" s="13">
        <f t="shared" si="0"/>
        <v>44438</v>
      </c>
      <c r="C9" s="30" t="s">
        <v>14</v>
      </c>
      <c r="D9" s="40">
        <f>IFERROR(INT(TRIM(SUBSTITUTE(VLOOKUP($A9&amp;"*",各都道府県の状況!$A:$I,D$3,FALSE), "※5", ""))), "")</f>
        <v>1605</v>
      </c>
      <c r="E9" s="40">
        <f>IFERROR(INT(TRIM(SUBSTITUTE(VLOOKUP($A9&amp;"*",各都道府県の状況!$A:$I,E$3,FALSE), "※5", ""))), "")</f>
        <v>21753</v>
      </c>
      <c r="F9" s="40">
        <f>IFERROR(INT(TRIM(SUBSTITUTE(VLOOKUP($A9&amp;"*",各都道府県の状況!$A:$I,F$3,FALSE), "※5", ""))), "")</f>
        <v>1325</v>
      </c>
      <c r="G9" s="40">
        <f>IFERROR(INT(TRIM(SUBSTITUTE(VLOOKUP($A9&amp;"*",各都道府県の状況!$A:$I,G$3,FALSE), "※5", ""))), "")</f>
        <v>22</v>
      </c>
      <c r="H9" s="40">
        <f>IFERROR(INT(TRIM(SUBSTITUTE(VLOOKUP($A9&amp;"*",各都道府県の状況!$A:$I,H$3,FALSE), "※5", ""))), "")</f>
        <v>258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44438</v>
      </c>
      <c r="C10" s="30" t="s">
        <v>15</v>
      </c>
      <c r="D10" s="40">
        <f>IFERROR(INT(TRIM(SUBSTITUTE(VLOOKUP($A10&amp;"*",各都道府県の状況!$A:$I,D$3,FALSE), "※5", ""))), "")</f>
        <v>3144</v>
      </c>
      <c r="E10" s="40">
        <f>IFERROR(INT(TRIM(SUBSTITUTE(VLOOKUP($A10&amp;"*",各都道府県の状況!$A:$I,E$3,FALSE), "※5", ""))), "")</f>
        <v>85334</v>
      </c>
      <c r="F10" s="40">
        <f>IFERROR(INT(TRIM(SUBSTITUTE(VLOOKUP($A10&amp;"*",各都道府県の状況!$A:$I,F$3,FALSE), "※5", ""))), "")</f>
        <v>2682</v>
      </c>
      <c r="G10" s="40">
        <f>IFERROR(INT(TRIM(SUBSTITUTE(VLOOKUP($A10&amp;"*",各都道府県の状況!$A:$I,G$3,FALSE), "※5", ""))), "")</f>
        <v>48</v>
      </c>
      <c r="H10" s="40">
        <f>IFERROR(INT(TRIM(SUBSTITUTE(VLOOKUP($A10&amp;"*",各都道府県の状況!$A:$I,H$3,FALSE), "※5", ""))), "")</f>
        <v>414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44438</v>
      </c>
      <c r="C11" s="30" t="s">
        <v>16</v>
      </c>
      <c r="D11" s="40">
        <f>IFERROR(INT(TRIM(SUBSTITUTE(VLOOKUP($A11&amp;"*",各都道府県の状況!$A:$I,D$3,FALSE), "※5", ""))), "")</f>
        <v>8651</v>
      </c>
      <c r="E11" s="40">
        <f>IFERROR(INT(TRIM(SUBSTITUTE(VLOOKUP($A11&amp;"*",各都道府県の状況!$A:$I,E$3,FALSE), "※5", ""))), "")</f>
        <v>363646</v>
      </c>
      <c r="F11" s="40">
        <f>IFERROR(INT(TRIM(SUBSTITUTE(VLOOKUP($A11&amp;"*",各都道府県の状況!$A:$I,F$3,FALSE), "※5", ""))), "")</f>
        <v>7468</v>
      </c>
      <c r="G11" s="40">
        <f>IFERROR(INT(TRIM(SUBSTITUTE(VLOOKUP($A11&amp;"*",各都道府県の状況!$A:$I,G$3,FALSE), "※5", ""))), "")</f>
        <v>165</v>
      </c>
      <c r="H11" s="40">
        <f>IFERROR(INT(TRIM(SUBSTITUTE(VLOOKUP($A11&amp;"*",各都道府県の状況!$A:$I,H$3,FALSE), "※5", ""))), "")</f>
        <v>1018</v>
      </c>
      <c r="I11" s="40">
        <f>IFERROR(INT(TRIM(SUBSTITUTE(VLOOKUP($A11&amp;"*",各都道府県の状況!$A:$I,I$3,FALSE), "※5", ""))), "")</f>
        <v>13</v>
      </c>
    </row>
    <row r="12" spans="1:10" x14ac:dyDescent="0.55000000000000004">
      <c r="A12" s="12" t="s">
        <v>188</v>
      </c>
      <c r="B12" s="13">
        <f t="shared" si="0"/>
        <v>44438</v>
      </c>
      <c r="C12" s="30" t="s">
        <v>17</v>
      </c>
      <c r="D12" s="40">
        <f>IFERROR(INT(TRIM(SUBSTITUTE(VLOOKUP($A12&amp;"*",各都道府県の状況!$A:$I,D$3,FALSE), "※5", ""))), "")</f>
        <v>20467</v>
      </c>
      <c r="E12" s="40">
        <f>IFERROR(INT(TRIM(SUBSTITUTE(VLOOKUP($A12&amp;"*",各都道府県の状況!$A:$I,E$3,FALSE), "※5", ""))), "")</f>
        <v>37826</v>
      </c>
      <c r="F12" s="40">
        <f>IFERROR(INT(TRIM(SUBSTITUTE(VLOOKUP($A12&amp;"*",各都道府県の状況!$A:$I,F$3,FALSE), "※5", ""))), "")</f>
        <v>18004</v>
      </c>
      <c r="G12" s="40">
        <f>IFERROR(INT(TRIM(SUBSTITUTE(VLOOKUP($A12&amp;"*",各都道府県の状況!$A:$I,G$3,FALSE), "※5", ""))), "")</f>
        <v>187</v>
      </c>
      <c r="H12" s="40">
        <f>IFERROR(INT(TRIM(SUBSTITUTE(VLOOKUP($A12&amp;"*",各都道府県の状況!$A:$I,H$3,FALSE), "※5", ""))), "")</f>
        <v>2276</v>
      </c>
      <c r="I12" s="40">
        <f>IFERROR(INT(TRIM(SUBSTITUTE(VLOOKUP($A12&amp;"*",各都道府県の状況!$A:$I,I$3,FALSE), "※5", ""))), "")</f>
        <v>30</v>
      </c>
    </row>
    <row r="13" spans="1:10" x14ac:dyDescent="0.55000000000000004">
      <c r="A13" s="12" t="s">
        <v>189</v>
      </c>
      <c r="B13" s="13">
        <f t="shared" si="0"/>
        <v>44438</v>
      </c>
      <c r="C13" s="30" t="s">
        <v>18</v>
      </c>
      <c r="D13" s="40">
        <f>IFERROR(INT(TRIM(SUBSTITUTE(VLOOKUP($A13&amp;"*",各都道府県の状況!$A:$I,D$3,FALSE), "※5", ""))), "")</f>
        <v>13121</v>
      </c>
      <c r="E13" s="40">
        <f>IFERROR(INT(TRIM(SUBSTITUTE(VLOOKUP($A13&amp;"*",各都道府県の状況!$A:$I,E$3,FALSE), "※5", ""))), "")</f>
        <v>391211</v>
      </c>
      <c r="F13" s="40">
        <f>IFERROR(INT(TRIM(SUBSTITUTE(VLOOKUP($A13&amp;"*",各都道府県の状況!$A:$I,F$3,FALSE), "※5", ""))), "")</f>
        <v>11208</v>
      </c>
      <c r="G13" s="40">
        <f>IFERROR(INT(TRIM(SUBSTITUTE(VLOOKUP($A13&amp;"*",各都道府県の状況!$A:$I,G$3,FALSE), "※5", ""))), "")</f>
        <v>102</v>
      </c>
      <c r="H13" s="40">
        <f>IFERROR(INT(TRIM(SUBSTITUTE(VLOOKUP($A13&amp;"*",各都道府県の状況!$A:$I,H$3,FALSE), "※5", ""))), "")</f>
        <v>1811</v>
      </c>
      <c r="I13" s="40">
        <f>IFERROR(INT(TRIM(SUBSTITUTE(VLOOKUP($A13&amp;"*",各都道府県の状況!$A:$I,I$3,FALSE), "※5", ""))), "")</f>
        <v>18</v>
      </c>
    </row>
    <row r="14" spans="1:10" x14ac:dyDescent="0.55000000000000004">
      <c r="A14" s="12" t="s">
        <v>190</v>
      </c>
      <c r="B14" s="13">
        <f t="shared" si="0"/>
        <v>44438</v>
      </c>
      <c r="C14" s="30" t="s">
        <v>19</v>
      </c>
      <c r="D14" s="40">
        <f>IFERROR(INT(TRIM(SUBSTITUTE(VLOOKUP($A14&amp;"*",各都道府県の状況!$A:$I,D$3,FALSE), "※5", ""))), "")</f>
        <v>14728</v>
      </c>
      <c r="E14" s="40">
        <f>IFERROR(INT(TRIM(SUBSTITUTE(VLOOKUP($A14&amp;"*",各都道府県の状況!$A:$I,E$3,FALSE), "※5", ""))), "")</f>
        <v>255982</v>
      </c>
      <c r="F14" s="40">
        <f>IFERROR(INT(TRIM(SUBSTITUTE(VLOOKUP($A14&amp;"*",各都道府県の状況!$A:$I,F$3,FALSE), "※5", ""))), "")</f>
        <v>12125</v>
      </c>
      <c r="G14" s="40">
        <f>IFERROR(INT(TRIM(SUBSTITUTE(VLOOKUP($A14&amp;"*",各都道府県の状況!$A:$I,G$3,FALSE), "※5", ""))), "")</f>
        <v>159</v>
      </c>
      <c r="H14" s="40">
        <f>IFERROR(INT(TRIM(SUBSTITUTE(VLOOKUP($A14&amp;"*",各都道府県の状況!$A:$I,H$3,FALSE), "※5", ""))), "")</f>
        <v>2444</v>
      </c>
      <c r="I14" s="40">
        <f>IFERROR(INT(TRIM(SUBSTITUTE(VLOOKUP($A14&amp;"*",各都道府県の状況!$A:$I,I$3,FALSE), "※5", ""))), "")</f>
        <v>24</v>
      </c>
    </row>
    <row r="15" spans="1:10" x14ac:dyDescent="0.55000000000000004">
      <c r="A15" s="12" t="s">
        <v>191</v>
      </c>
      <c r="B15" s="13">
        <f t="shared" si="0"/>
        <v>44438</v>
      </c>
      <c r="C15" s="30" t="s">
        <v>20</v>
      </c>
      <c r="D15" s="40">
        <f>IFERROR(INT(TRIM(SUBSTITUTE(VLOOKUP($A15&amp;"*",各都道府県の状況!$A:$I,D$3,FALSE), "※5", ""))), "")</f>
        <v>100059</v>
      </c>
      <c r="E15" s="40">
        <f>IFERROR(INT(TRIM(SUBSTITUTE(VLOOKUP($A15&amp;"*",各都道府県の状況!$A:$I,E$3,FALSE), "※5", ""))), "")</f>
        <v>1288942</v>
      </c>
      <c r="F15" s="40">
        <f>IFERROR(INT(TRIM(SUBSTITUTE(VLOOKUP($A15&amp;"*",各都道府県の状況!$A:$I,F$3,FALSE), "※5", ""))), "")</f>
        <v>83870</v>
      </c>
      <c r="G15" s="40">
        <f>IFERROR(INT(TRIM(SUBSTITUTE(VLOOKUP($A15&amp;"*",各都道府県の状況!$A:$I,G$3,FALSE), "※5", ""))), "")</f>
        <v>890</v>
      </c>
      <c r="H15" s="40">
        <f>IFERROR(INT(TRIM(SUBSTITUTE(VLOOKUP($A15&amp;"*",各都道府県の状況!$A:$I,H$3,FALSE), "※5", ""))), "")</f>
        <v>15299</v>
      </c>
      <c r="I15" s="40">
        <f>IFERROR(INT(TRIM(SUBSTITUTE(VLOOKUP($A15&amp;"*",各都道府県の状況!$A:$I,I$3,FALSE), "※5", ""))), "")</f>
        <v>154</v>
      </c>
    </row>
    <row r="16" spans="1:10" x14ac:dyDescent="0.55000000000000004">
      <c r="A16" s="12" t="s">
        <v>192</v>
      </c>
      <c r="B16" s="13">
        <f t="shared" si="0"/>
        <v>44438</v>
      </c>
      <c r="C16" s="30" t="s">
        <v>21</v>
      </c>
      <c r="D16" s="40">
        <f>IFERROR(INT(TRIM(SUBSTITUTE(VLOOKUP($A16&amp;"*",各都道府県の状況!$A:$I,D$3,FALSE), "※5", ""))), "")</f>
        <v>84552</v>
      </c>
      <c r="E16" s="40">
        <f>IFERROR(INT(TRIM(SUBSTITUTE(VLOOKUP($A16&amp;"*",各都道府県の状況!$A:$I,E$3,FALSE), "※5", ""))), "")</f>
        <v>929429</v>
      </c>
      <c r="F16" s="40">
        <f>IFERROR(INT(TRIM(SUBSTITUTE(VLOOKUP($A16&amp;"*",各都道府県の状況!$A:$I,F$3,FALSE), "※5", ""))), "")</f>
        <v>69587</v>
      </c>
      <c r="G16" s="40">
        <f>IFERROR(INT(TRIM(SUBSTITUTE(VLOOKUP($A16&amp;"*",各都道府県の状況!$A:$I,G$3,FALSE), "※5", ""))), "")</f>
        <v>840</v>
      </c>
      <c r="H16" s="40">
        <f>IFERROR(INT(TRIM(SUBSTITUTE(VLOOKUP($A16&amp;"*",各都道府県の状況!$A:$I,H$3,FALSE), "※5", ""))), "")</f>
        <v>14125</v>
      </c>
      <c r="I16" s="40">
        <f>IFERROR(INT(TRIM(SUBSTITUTE(VLOOKUP($A16&amp;"*",各都道府県の状況!$A:$I,I$3,FALSE), "※5", ""))), "")</f>
        <v>109</v>
      </c>
    </row>
    <row r="17" spans="1:9" x14ac:dyDescent="0.55000000000000004">
      <c r="A17" s="12" t="s">
        <v>193</v>
      </c>
      <c r="B17" s="13">
        <f t="shared" si="0"/>
        <v>44438</v>
      </c>
      <c r="C17" s="30" t="s">
        <v>22</v>
      </c>
      <c r="D17" s="40">
        <f>IFERROR(INT(TRIM(SUBSTITUTE(VLOOKUP($A17&amp;"*",各都道府県の状況!$A:$I,D$3,FALSE), "※5", ""))), "")</f>
        <v>340665</v>
      </c>
      <c r="E17" s="40">
        <f>IFERROR(INT(TRIM(SUBSTITUTE(VLOOKUP($A17&amp;"*",各都道府県の状況!$A:$I,E$3,FALSE), "※5", ""))), "")</f>
        <v>3262819</v>
      </c>
      <c r="F17" s="40">
        <f>IFERROR(INT(TRIM(SUBSTITUTE(VLOOKUP($A17&amp;"*",各都道府県の状況!$A:$I,F$3,FALSE), "※5", ""))), "")</f>
        <v>301921</v>
      </c>
      <c r="G17" s="40">
        <f>IFERROR(INT(TRIM(SUBSTITUTE(VLOOKUP($A17&amp;"*",各都道府県の状況!$A:$I,G$3,FALSE), "※5", ""))), "")</f>
        <v>2478</v>
      </c>
      <c r="H17" s="40">
        <f>IFERROR(INT(TRIM(SUBSTITUTE(VLOOKUP($A17&amp;"*",各都道府県の状況!$A:$I,H$3,FALSE), "※5", ""))), "")</f>
        <v>36266</v>
      </c>
      <c r="I17" s="40">
        <f>IFERROR(INT(TRIM(SUBSTITUTE(VLOOKUP($A17&amp;"*",各都道府県の状況!$A:$I,I$3,FALSE), "※5", ""))), "")</f>
        <v>287</v>
      </c>
    </row>
    <row r="18" spans="1:9" x14ac:dyDescent="0.55000000000000004">
      <c r="A18" s="12" t="s">
        <v>194</v>
      </c>
      <c r="B18" s="13">
        <f t="shared" si="0"/>
        <v>44438</v>
      </c>
      <c r="C18" s="30" t="s">
        <v>23</v>
      </c>
      <c r="D18" s="40">
        <f>IFERROR(INT(TRIM(SUBSTITUTE(VLOOKUP($A18&amp;"*",各都道府県の状況!$A:$I,D$3,FALSE), "※5", ""))), "")</f>
        <v>146226</v>
      </c>
      <c r="E18" s="40">
        <f>IFERROR(INT(TRIM(SUBSTITUTE(VLOOKUP($A18&amp;"*",各都道府県の状況!$A:$I,E$3,FALSE), "※5", ""))), "")</f>
        <v>1403318</v>
      </c>
      <c r="F18" s="40">
        <f>IFERROR(INT(TRIM(SUBSTITUTE(VLOOKUP($A18&amp;"*",各都道府県の状況!$A:$I,F$3,FALSE), "※5", ""))), "")</f>
        <v>127360</v>
      </c>
      <c r="G18" s="40">
        <f>IFERROR(INT(TRIM(SUBSTITUTE(VLOOKUP($A18&amp;"*",各都道府県の状況!$A:$I,G$3,FALSE), "※5", ""))), "")</f>
        <v>1098</v>
      </c>
      <c r="H18" s="40">
        <f>IFERROR(INT(TRIM(SUBSTITUTE(VLOOKUP($A18&amp;"*",各都道府県の状況!$A:$I,H$3,FALSE), "※5", ""))), "")</f>
        <v>17768</v>
      </c>
      <c r="I18" s="40">
        <f>IFERROR(INT(TRIM(SUBSTITUTE(VLOOKUP($A18&amp;"*",各都道府県の状況!$A:$I,I$3,FALSE), "※5", ""))), "")</f>
        <v>260</v>
      </c>
    </row>
    <row r="19" spans="1:9" x14ac:dyDescent="0.55000000000000004">
      <c r="A19" s="12" t="s">
        <v>195</v>
      </c>
      <c r="B19" s="13">
        <f t="shared" si="0"/>
        <v>44438</v>
      </c>
      <c r="C19" s="30" t="s">
        <v>24</v>
      </c>
      <c r="D19" s="40">
        <f>IFERROR(INT(TRIM(SUBSTITUTE(VLOOKUP($A19&amp;"*",各都道府県の状況!$A:$I,D$3,FALSE), "※5", ""))), "")</f>
        <v>6702</v>
      </c>
      <c r="E19" s="40">
        <f>IFERROR(INT(TRIM(SUBSTITUTE(VLOOKUP($A19&amp;"*",各都道府県の状況!$A:$I,E$3,FALSE), "※5", ""))), "")</f>
        <v>238804</v>
      </c>
      <c r="F19" s="40">
        <f>IFERROR(INT(TRIM(SUBSTITUTE(VLOOKUP($A19&amp;"*",各都道府県の状況!$A:$I,F$3,FALSE), "※5", ""))), "")</f>
        <v>5638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1010</v>
      </c>
      <c r="I19" s="40">
        <f>IFERROR(INT(TRIM(SUBSTITUTE(VLOOKUP($A19&amp;"*",各都道府県の状況!$A:$I,I$3,FALSE), "※5", ""))), "")</f>
        <v>8</v>
      </c>
    </row>
    <row r="20" spans="1:9" x14ac:dyDescent="0.55000000000000004">
      <c r="A20" s="12" t="s">
        <v>196</v>
      </c>
      <c r="B20" s="13">
        <f t="shared" si="0"/>
        <v>44438</v>
      </c>
      <c r="C20" s="30" t="s">
        <v>25</v>
      </c>
      <c r="D20" s="40">
        <f>IFERROR(INT(TRIM(SUBSTITUTE(VLOOKUP($A20&amp;"*",各都道府県の状況!$A:$I,D$3,FALSE), "※5", ""))), "")</f>
        <v>4335</v>
      </c>
      <c r="E20" s="40">
        <f>IFERROR(INT(TRIM(SUBSTITUTE(VLOOKUP($A20&amp;"*",各都道府県の状況!$A:$I,E$3,FALSE), "※5", ""))), "")</f>
        <v>99476</v>
      </c>
      <c r="F20" s="40">
        <f>IFERROR(INT(TRIM(SUBSTITUTE(VLOOKUP($A20&amp;"*",各都道府県の状況!$A:$I,F$3,FALSE), "※5", ""))), "")</f>
        <v>3086</v>
      </c>
      <c r="G20" s="40">
        <f>IFERROR(INT(TRIM(SUBSTITUTE(VLOOKUP($A20&amp;"*",各都道府県の状況!$A:$I,G$3,FALSE), "※5", ""))), "")</f>
        <v>41</v>
      </c>
      <c r="H20" s="40">
        <f>IFERROR(INT(TRIM(SUBSTITUTE(VLOOKUP($A20&amp;"*",各都道府県の状況!$A:$I,H$3,FALSE), "※5", ""))), "")</f>
        <v>1208</v>
      </c>
      <c r="I20" s="40">
        <f>IFERROR(INT(TRIM(SUBSTITUTE(VLOOKUP($A20&amp;"*",各都道府県の状況!$A:$I,I$3,FALSE), "※5", ""))), "")</f>
        <v>14</v>
      </c>
    </row>
    <row r="21" spans="1:9" x14ac:dyDescent="0.55000000000000004">
      <c r="A21" s="12" t="s">
        <v>197</v>
      </c>
      <c r="B21" s="13">
        <f t="shared" si="0"/>
        <v>44438</v>
      </c>
      <c r="C21" s="30" t="s">
        <v>26</v>
      </c>
      <c r="D21" s="40">
        <f>IFERROR(INT(TRIM(SUBSTITUTE(VLOOKUP($A21&amp;"*",各都道府県の状況!$A:$I,D$3,FALSE), "※5", ""))), "")</f>
        <v>7211</v>
      </c>
      <c r="E21" s="40">
        <f>IFERROR(INT(TRIM(SUBSTITUTE(VLOOKUP($A21&amp;"*",各都道府県の状況!$A:$I,E$3,FALSE), "※5", ""))), "")</f>
        <v>164752</v>
      </c>
      <c r="F21" s="40">
        <f>IFERROR(INT(TRIM(SUBSTITUTE(VLOOKUP($A21&amp;"*",各都道府県の状況!$A:$I,F$3,FALSE), "※5", ""))), "")</f>
        <v>6456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615</v>
      </c>
      <c r="I21" s="40">
        <f>IFERROR(INT(TRIM(SUBSTITUTE(VLOOKUP($A21&amp;"*",各都道府県の状況!$A:$I,I$3,FALSE), "※5", ""))), "")</f>
        <v>8</v>
      </c>
    </row>
    <row r="22" spans="1:9" x14ac:dyDescent="0.55000000000000004">
      <c r="A22" s="12" t="s">
        <v>198</v>
      </c>
      <c r="B22" s="13">
        <f t="shared" si="0"/>
        <v>44438</v>
      </c>
      <c r="C22" s="30" t="s">
        <v>27</v>
      </c>
      <c r="D22" s="40">
        <f>IFERROR(INT(TRIM(SUBSTITUTE(VLOOKUP($A22&amp;"*",各都道府県の状況!$A:$I,D$3,FALSE), "※5", ""))), "")</f>
        <v>2545</v>
      </c>
      <c r="E22" s="40">
        <f>IFERROR(INT(TRIM(SUBSTITUTE(VLOOKUP($A22&amp;"*",各都道府県の状況!$A:$I,E$3,FALSE), "※5", ""))), "")</f>
        <v>96170</v>
      </c>
      <c r="F22" s="40">
        <f>IFERROR(INT(TRIM(SUBSTITUTE(VLOOKUP($A22&amp;"*",各都道府県の状況!$A:$I,F$3,FALSE), "※5", ""))), "")</f>
        <v>2199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310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44438</v>
      </c>
      <c r="C23" s="30" t="s">
        <v>28</v>
      </c>
      <c r="D23" s="40">
        <f>IFERROR(INT(TRIM(SUBSTITUTE(VLOOKUP($A23&amp;"*",各都道府県の状況!$A:$I,D$3,FALSE), "※5", ""))), "")</f>
        <v>4376</v>
      </c>
      <c r="E23" s="40">
        <f>IFERROR(INT(TRIM(SUBSTITUTE(VLOOKUP($A23&amp;"*",各都道府県の状況!$A:$I,E$3,FALSE), "※5", ""))), "")</f>
        <v>92433</v>
      </c>
      <c r="F23" s="40">
        <f>IFERROR(INT(TRIM(SUBSTITUTE(VLOOKUP($A23&amp;"*",各都道府県の状況!$A:$I,F$3,FALSE), "※5", ""))), "")</f>
        <v>3671</v>
      </c>
      <c r="G23" s="40">
        <f>IFERROR(INT(TRIM(SUBSTITUTE(VLOOKUP($A23&amp;"*",各都道府県の状況!$A:$I,G$3,FALSE), "※5", ""))), "")</f>
        <v>25</v>
      </c>
      <c r="H23" s="40">
        <f>IFERROR(INT(TRIM(SUBSTITUTE(VLOOKUP($A23&amp;"*",各都道府県の状況!$A:$I,H$3,FALSE), "※5", ""))), "")</f>
        <v>683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44438</v>
      </c>
      <c r="C24" s="30" t="s">
        <v>29</v>
      </c>
      <c r="D24" s="40">
        <f>IFERROR(INT(TRIM(SUBSTITUTE(VLOOKUP($A24&amp;"*",各都道府県の状況!$A:$I,D$3,FALSE), "※5", ""))), "")</f>
        <v>7816</v>
      </c>
      <c r="E24" s="40">
        <f>IFERROR(INT(TRIM(SUBSTITUTE(VLOOKUP($A24&amp;"*",各都道府県の状況!$A:$I,E$3,FALSE), "※5", ""))), "")</f>
        <v>267261</v>
      </c>
      <c r="F24" s="40">
        <f>IFERROR(INT(TRIM(SUBSTITUTE(VLOOKUP($A24&amp;"*",各都道府県の状況!$A:$I,F$3,FALSE), "※5", ""))), "")</f>
        <v>6850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819</v>
      </c>
      <c r="I24" s="40">
        <f>IFERROR(INT(TRIM(SUBSTITUTE(VLOOKUP($A24&amp;"*",各都道府県の状況!$A:$I,I$3,FALSE), "※5", ""))), "")</f>
        <v>7</v>
      </c>
    </row>
    <row r="25" spans="1:9" x14ac:dyDescent="0.55000000000000004">
      <c r="A25" s="12" t="s">
        <v>201</v>
      </c>
      <c r="B25" s="13">
        <f t="shared" si="0"/>
        <v>44438</v>
      </c>
      <c r="C25" s="30" t="s">
        <v>30</v>
      </c>
      <c r="D25" s="40">
        <f>IFERROR(INT(TRIM(SUBSTITUTE(VLOOKUP($A25&amp;"*",各都道府県の状況!$A:$I,D$3,FALSE), "※5", ""))), "")</f>
        <v>15449</v>
      </c>
      <c r="E25" s="40">
        <f>IFERROR(INT(TRIM(SUBSTITUTE(VLOOKUP($A25&amp;"*",各都道府県の状況!$A:$I,E$3,FALSE), "※5", ""))), "")</f>
        <v>345227</v>
      </c>
      <c r="F25" s="40">
        <f>IFERROR(INT(TRIM(SUBSTITUTE(VLOOKUP($A25&amp;"*",各都道府県の状況!$A:$I,F$3,FALSE), "※5", ""))), "")</f>
        <v>12386</v>
      </c>
      <c r="G25" s="40">
        <f>IFERROR(INT(TRIM(SUBSTITUTE(VLOOKUP($A25&amp;"*",各都道府県の状況!$A:$I,G$3,FALSE), "※5", ""))), "")</f>
        <v>200</v>
      </c>
      <c r="H25" s="40">
        <f>IFERROR(INT(TRIM(SUBSTITUTE(VLOOKUP($A25&amp;"*",各都道府県の状況!$A:$I,H$3,FALSE), "※5", ""))), "")</f>
        <v>2861</v>
      </c>
      <c r="I25" s="40">
        <f>IFERROR(INT(TRIM(SUBSTITUTE(VLOOKUP($A25&amp;"*",各都道府県の状況!$A:$I,I$3,FALSE), "※5", ""))), "")</f>
        <v>9</v>
      </c>
    </row>
    <row r="26" spans="1:9" x14ac:dyDescent="0.55000000000000004">
      <c r="A26" s="12" t="s">
        <v>202</v>
      </c>
      <c r="B26" s="13">
        <f t="shared" si="0"/>
        <v>44438</v>
      </c>
      <c r="C26" s="30" t="s">
        <v>31</v>
      </c>
      <c r="D26" s="40">
        <f>IFERROR(INT(TRIM(SUBSTITUTE(VLOOKUP($A26&amp;"*",各都道府県の状況!$A:$I,D$3,FALSE), "※5", ""))), "")</f>
        <v>21305</v>
      </c>
      <c r="E26" s="40">
        <f>IFERROR(INT(TRIM(SUBSTITUTE(VLOOKUP($A26&amp;"*",各都道府県の状況!$A:$I,E$3,FALSE), "※5", ""))), "")</f>
        <v>535472</v>
      </c>
      <c r="F26" s="40">
        <f>IFERROR(INT(TRIM(SUBSTITUTE(VLOOKUP($A26&amp;"*",各都道府県の状況!$A:$I,F$3,FALSE), "※5", ""))), "")</f>
        <v>15648</v>
      </c>
      <c r="G26" s="40">
        <f>IFERROR(INT(TRIM(SUBSTITUTE(VLOOKUP($A26&amp;"*",各都道府県の状況!$A:$I,G$3,FALSE), "※5", ""))), "")</f>
        <v>170</v>
      </c>
      <c r="H26" s="40">
        <f>IFERROR(INT(TRIM(SUBSTITUTE(VLOOKUP($A26&amp;"*",各都道府県の状況!$A:$I,H$3,FALSE), "※5", ""))), "")</f>
        <v>5487</v>
      </c>
      <c r="I26" s="40">
        <f>IFERROR(INT(TRIM(SUBSTITUTE(VLOOKUP($A26&amp;"*",各都道府県の状況!$A:$I,I$3,FALSE), "※5", ""))), "")</f>
        <v>36</v>
      </c>
    </row>
    <row r="27" spans="1:9" x14ac:dyDescent="0.55000000000000004">
      <c r="A27" s="12" t="s">
        <v>203</v>
      </c>
      <c r="B27" s="13">
        <f t="shared" si="0"/>
        <v>44438</v>
      </c>
      <c r="C27" s="30" t="s">
        <v>32</v>
      </c>
      <c r="D27" s="40">
        <f>IFERROR(INT(TRIM(SUBSTITUTE(VLOOKUP($A27&amp;"*",各都道府県の状況!$A:$I,D$3,FALSE), "※5", ""))), "")</f>
        <v>80442</v>
      </c>
      <c r="E27" s="40">
        <f>IFERROR(INT(TRIM(SUBSTITUTE(VLOOKUP($A27&amp;"*",各都道府県の状況!$A:$I,E$3,FALSE), "※5", ""))), "")</f>
        <v>1062840</v>
      </c>
      <c r="F27" s="40">
        <f>IFERROR(INT(TRIM(SUBSTITUTE(VLOOKUP($A27&amp;"*",各都道府県の状況!$A:$I,F$3,FALSE), "※5", ""))), "")</f>
        <v>61262</v>
      </c>
      <c r="G27" s="40">
        <f>IFERROR(INT(TRIM(SUBSTITUTE(VLOOKUP($A27&amp;"*",各都道府県の状況!$A:$I,G$3,FALSE), "※5", ""))), "")</f>
        <v>1035</v>
      </c>
      <c r="H27" s="40">
        <f>IFERROR(INT(TRIM(SUBSTITUTE(VLOOKUP($A27&amp;"*",各都道府県の状況!$A:$I,H$3,FALSE), "※5", ""))), "")</f>
        <v>18145</v>
      </c>
      <c r="I27" s="40">
        <f>IFERROR(INT(TRIM(SUBSTITUTE(VLOOKUP($A27&amp;"*",各都道府県の状況!$A:$I,I$3,FALSE), "※5", ""))), "")</f>
        <v>53</v>
      </c>
    </row>
    <row r="28" spans="1:9" x14ac:dyDescent="0.55000000000000004">
      <c r="A28" s="12" t="s">
        <v>204</v>
      </c>
      <c r="B28" s="13">
        <f t="shared" si="0"/>
        <v>44438</v>
      </c>
      <c r="C28" s="30" t="s">
        <v>33</v>
      </c>
      <c r="D28" s="40">
        <f>IFERROR(INT(TRIM(SUBSTITUTE(VLOOKUP($A28&amp;"*",各都道府県の状況!$A:$I,D$3,FALSE), "※5", ""))), "")</f>
        <v>12146</v>
      </c>
      <c r="E28" s="40">
        <f>IFERROR(INT(TRIM(SUBSTITUTE(VLOOKUP($A28&amp;"*",各都道府県の状況!$A:$I,E$3,FALSE), "※5", ""))), "")</f>
        <v>181186</v>
      </c>
      <c r="F28" s="40">
        <f>IFERROR(INT(TRIM(SUBSTITUTE(VLOOKUP($A28&amp;"*",各都道府県の状況!$A:$I,F$3,FALSE), "※5", ""))), "")</f>
        <v>7599</v>
      </c>
      <c r="G28" s="40">
        <f>IFERROR(INT(TRIM(SUBSTITUTE(VLOOKUP($A28&amp;"*",各都道府県の状況!$A:$I,G$3,FALSE), "※5", ""))), "")</f>
        <v>130</v>
      </c>
      <c r="H28" s="40">
        <f>IFERROR(INT(TRIM(SUBSTITUTE(VLOOKUP($A28&amp;"*",各都道府県の状況!$A:$I,H$3,FALSE), "※5", ""))), "")</f>
        <v>4653</v>
      </c>
      <c r="I28" s="40">
        <f>IFERROR(INT(TRIM(SUBSTITUTE(VLOOKUP($A28&amp;"*",各都道府県の状況!$A:$I,I$3,FALSE), "※5", ""))), "")</f>
        <v>20</v>
      </c>
    </row>
    <row r="29" spans="1:9" x14ac:dyDescent="0.55000000000000004">
      <c r="A29" s="12" t="s">
        <v>205</v>
      </c>
      <c r="B29" s="13">
        <f t="shared" si="0"/>
        <v>44438</v>
      </c>
      <c r="C29" s="30" t="s">
        <v>34</v>
      </c>
      <c r="D29" s="40">
        <f>IFERROR(INT(TRIM(SUBSTITUTE(VLOOKUP($A29&amp;"*",各都道府県の状況!$A:$I,D$3,FALSE), "※5", ""))), "")</f>
        <v>10445</v>
      </c>
      <c r="E29" s="40">
        <f>IFERROR(INT(TRIM(SUBSTITUTE(VLOOKUP($A29&amp;"*",各都道府県の状況!$A:$I,E$3,FALSE), "※5", ""))), "")</f>
        <v>205115</v>
      </c>
      <c r="F29" s="40">
        <f>IFERROR(INT(TRIM(SUBSTITUTE(VLOOKUP($A29&amp;"*",各都道府県の状況!$A:$I,F$3,FALSE), "※5", ""))), "")</f>
        <v>8070</v>
      </c>
      <c r="G29" s="40">
        <f>IFERROR(INT(TRIM(SUBSTITUTE(VLOOKUP($A29&amp;"*",各都道府県の状況!$A:$I,G$3,FALSE), "※5", ""))), "")</f>
        <v>96</v>
      </c>
      <c r="H29" s="40">
        <f>IFERROR(INT(TRIM(SUBSTITUTE(VLOOKUP($A29&amp;"*",各都道府県の状況!$A:$I,H$3,FALSE), "※5", ""))), "")</f>
        <v>2279</v>
      </c>
      <c r="I29" s="40">
        <f>IFERROR(INT(TRIM(SUBSTITUTE(VLOOKUP($A29&amp;"*",各都道府県の状況!$A:$I,I$3,FALSE), "※5", ""))), "")</f>
        <v>10</v>
      </c>
    </row>
    <row r="30" spans="1:9" x14ac:dyDescent="0.55000000000000004">
      <c r="A30" s="12" t="s">
        <v>206</v>
      </c>
      <c r="B30" s="13">
        <f t="shared" si="0"/>
        <v>44438</v>
      </c>
      <c r="C30" s="30" t="s">
        <v>35</v>
      </c>
      <c r="D30" s="40">
        <f>IFERROR(INT(TRIM(SUBSTITUTE(VLOOKUP($A30&amp;"*",各都道府県の状況!$A:$I,D$3,FALSE), "※5", ""))), "")</f>
        <v>29753</v>
      </c>
      <c r="E30" s="40">
        <f>IFERROR(INT(TRIM(SUBSTITUTE(VLOOKUP($A30&amp;"*",各都道府県の状況!$A:$I,E$3,FALSE), "※5", ""))), "")</f>
        <v>364313</v>
      </c>
      <c r="F30" s="40">
        <f>IFERROR(INT(TRIM(SUBSTITUTE(VLOOKUP($A30&amp;"*",各都道府県の状況!$A:$I,F$3,FALSE), "※5", ""))), "")</f>
        <v>21673</v>
      </c>
      <c r="G30" s="40">
        <f>IFERROR(INT(TRIM(SUBSTITUTE(VLOOKUP($A30&amp;"*",各都道府県の状況!$A:$I,G$3,FALSE), "※5", ""))), "")</f>
        <v>252</v>
      </c>
      <c r="H30" s="40">
        <f>IFERROR(INT(TRIM(SUBSTITUTE(VLOOKUP($A30&amp;"*",各都道府県の状況!$A:$I,H$3,FALSE), "※5", ""))), "")</f>
        <v>7483</v>
      </c>
      <c r="I30" s="40">
        <f>IFERROR(INT(TRIM(SUBSTITUTE(VLOOKUP($A30&amp;"*",各都道府県の状況!$A:$I,I$3,FALSE), "※5", ""))), "")</f>
        <v>110</v>
      </c>
    </row>
    <row r="31" spans="1:9" x14ac:dyDescent="0.55000000000000004">
      <c r="A31" s="12" t="s">
        <v>207</v>
      </c>
      <c r="B31" s="13">
        <f t="shared" si="0"/>
        <v>44438</v>
      </c>
      <c r="C31" s="30" t="s">
        <v>36</v>
      </c>
      <c r="D31" s="40">
        <f>IFERROR(INT(TRIM(SUBSTITUTE(VLOOKUP($A31&amp;"*",各都道府県の状況!$A:$I,D$3,FALSE), "※5", ""))), "")</f>
        <v>166378</v>
      </c>
      <c r="E31" s="40">
        <f>IFERROR(INT(TRIM(SUBSTITUTE(VLOOKUP($A31&amp;"*",各都道府県の状況!$A:$I,E$3,FALSE), "※5", ""))), "")</f>
        <v>2925233</v>
      </c>
      <c r="F31" s="40">
        <f>IFERROR(INT(TRIM(SUBSTITUTE(VLOOKUP($A31&amp;"*",各都道府県の状況!$A:$I,F$3,FALSE), "※5", ""))), "")</f>
        <v>134743</v>
      </c>
      <c r="G31" s="40">
        <f>IFERROR(INT(TRIM(SUBSTITUTE(VLOOKUP($A31&amp;"*",各都道府県の状況!$A:$I,G$3,FALSE), "※5", ""))), "")</f>
        <v>2786</v>
      </c>
      <c r="H31" s="40">
        <f>IFERROR(INT(TRIM(SUBSTITUTE(VLOOKUP($A31&amp;"*",各都道府県の状況!$A:$I,H$3,FALSE), "※5", ""))), "")</f>
        <v>27004</v>
      </c>
      <c r="I31" s="40">
        <f>IFERROR(INT(TRIM(SUBSTITUTE(VLOOKUP($A31&amp;"*",各都道府県の状況!$A:$I,I$3,FALSE), "※5", ""))), "")</f>
        <v>526</v>
      </c>
    </row>
    <row r="32" spans="1:9" x14ac:dyDescent="0.55000000000000004">
      <c r="A32" s="12" t="s">
        <v>208</v>
      </c>
      <c r="B32" s="13">
        <f t="shared" si="0"/>
        <v>44438</v>
      </c>
      <c r="C32" s="30" t="s">
        <v>37</v>
      </c>
      <c r="D32" s="40">
        <f>IFERROR(INT(TRIM(SUBSTITUTE(VLOOKUP($A32&amp;"*",各都道府県の状況!$A:$I,D$3,FALSE), "※5", ""))), "")</f>
        <v>63990</v>
      </c>
      <c r="E32" s="40">
        <f>IFERROR(INT(TRIM(SUBSTITUTE(VLOOKUP($A32&amp;"*",各都道府県の状況!$A:$I,E$3,FALSE), "※5", ""))), "")</f>
        <v>646357</v>
      </c>
      <c r="F32" s="40">
        <f>IFERROR(INT(TRIM(SUBSTITUTE(VLOOKUP($A32&amp;"*",各都道府県の状況!$A:$I,F$3,FALSE), "※5", ""))), "")</f>
        <v>54880</v>
      </c>
      <c r="G32" s="40">
        <f>IFERROR(INT(TRIM(SUBSTITUTE(VLOOKUP($A32&amp;"*",各都道府県の状況!$A:$I,G$3,FALSE), "※5", ""))), "")</f>
        <v>1339</v>
      </c>
      <c r="H32" s="40">
        <f>IFERROR(INT(TRIM(SUBSTITUTE(VLOOKUP($A32&amp;"*",各都道府県の状況!$A:$I,H$3,FALSE), "※5", ""))), "")</f>
        <v>7774</v>
      </c>
      <c r="I32" s="40">
        <f>IFERROR(INT(TRIM(SUBSTITUTE(VLOOKUP($A32&amp;"*",各都道府県の状況!$A:$I,I$3,FALSE), "※5", ""))), "")</f>
        <v>71</v>
      </c>
    </row>
    <row r="33" spans="1:9" x14ac:dyDescent="0.55000000000000004">
      <c r="A33" s="12" t="s">
        <v>209</v>
      </c>
      <c r="B33" s="13">
        <f t="shared" si="0"/>
        <v>44438</v>
      </c>
      <c r="C33" s="30" t="s">
        <v>38</v>
      </c>
      <c r="D33" s="40">
        <f>IFERROR(INT(TRIM(SUBSTITUTE(VLOOKUP($A33&amp;"*",各都道府県の状況!$A:$I,D$3,FALSE), "※5", ""))), "")</f>
        <v>13198</v>
      </c>
      <c r="E33" s="40">
        <f>IFERROR(INT(TRIM(SUBSTITUTE(VLOOKUP($A33&amp;"*",各都道府県の状況!$A:$I,E$3,FALSE), "※5", ""))), "")</f>
        <v>217414</v>
      </c>
      <c r="F33" s="40">
        <f>IFERROR(INT(TRIM(SUBSTITUTE(VLOOKUP($A33&amp;"*",各都道府県の状況!$A:$I,F$3,FALSE), "※5", ""))), "")</f>
        <v>11342</v>
      </c>
      <c r="G33" s="40">
        <f>IFERROR(INT(TRIM(SUBSTITUTE(VLOOKUP($A33&amp;"*",各都道府県の状況!$A:$I,G$3,FALSE), "※5", ""))), "")</f>
        <v>137</v>
      </c>
      <c r="H33" s="40">
        <f>IFERROR(INT(TRIM(SUBSTITUTE(VLOOKUP($A33&amp;"*",各都道府県の状況!$A:$I,H$3,FALSE), "※5", ""))), "")</f>
        <v>1719</v>
      </c>
      <c r="I33" s="40">
        <f>IFERROR(INT(TRIM(SUBSTITUTE(VLOOKUP($A33&amp;"*",各都道府県の状況!$A:$I,I$3,FALSE), "※5", ""))), "")</f>
        <v>16</v>
      </c>
    </row>
    <row r="34" spans="1:9" x14ac:dyDescent="0.55000000000000004">
      <c r="A34" s="12" t="s">
        <v>210</v>
      </c>
      <c r="B34" s="13">
        <f t="shared" si="0"/>
        <v>44438</v>
      </c>
      <c r="C34" s="30" t="s">
        <v>39</v>
      </c>
      <c r="D34" s="40">
        <f>IFERROR(INT(TRIM(SUBSTITUTE(VLOOKUP($A34&amp;"*",各都道府県の状況!$A:$I,D$3,FALSE), "※5", ""))), "")</f>
        <v>4499</v>
      </c>
      <c r="E34" s="40">
        <f>IFERROR(INT(TRIM(SUBSTITUTE(VLOOKUP($A34&amp;"*",各都道府県の状況!$A:$I,E$3,FALSE), "※5", ""))), "")</f>
        <v>56192</v>
      </c>
      <c r="F34" s="40">
        <f>IFERROR(INT(TRIM(SUBSTITUTE(VLOOKUP($A34&amp;"*",各都道府県の状況!$A:$I,F$3,FALSE), "※5", ""))), "")</f>
        <v>3854</v>
      </c>
      <c r="G34" s="40">
        <f>IFERROR(INT(TRIM(SUBSTITUTE(VLOOKUP($A34&amp;"*",各都道府県の状況!$A:$I,G$3,FALSE), "※5", ""))), "")</f>
        <v>55</v>
      </c>
      <c r="H34" s="40">
        <f>IFERROR(INT(TRIM(SUBSTITUTE(VLOOKUP($A34&amp;"*",各都道府県の状況!$A:$I,H$3,FALSE), "※5", ""))), "")</f>
        <v>491</v>
      </c>
      <c r="I34" s="40">
        <f>IFERROR(INT(TRIM(SUBSTITUTE(VLOOKUP($A34&amp;"*",各都道府県の状況!$A:$I,I$3,FALSE), "※5", ""))), "")</f>
        <v>31</v>
      </c>
    </row>
    <row r="35" spans="1:9" x14ac:dyDescent="0.55000000000000004">
      <c r="A35" s="12" t="s">
        <v>211</v>
      </c>
      <c r="B35" s="13">
        <f t="shared" si="0"/>
        <v>44438</v>
      </c>
      <c r="C35" s="30" t="s">
        <v>40</v>
      </c>
      <c r="D35" s="40">
        <f>IFERROR(INT(TRIM(SUBSTITUTE(VLOOKUP($A35&amp;"*",各都道府県の状況!$A:$I,D$3,FALSE), "※5", ""))), "")</f>
        <v>1419</v>
      </c>
      <c r="E35" s="40">
        <f>IFERROR(INT(TRIM(SUBSTITUTE(VLOOKUP($A35&amp;"*",各都道府県の状況!$A:$I,E$3,FALSE), "※5", ""))), "")</f>
        <v>124731</v>
      </c>
      <c r="F35" s="40">
        <f>IFERROR(INT(TRIM(SUBSTITUTE(VLOOKUP($A35&amp;"*",各都道府県の状況!$A:$I,F$3,FALSE), "※5", ""))), "")</f>
        <v>1135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262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44438</v>
      </c>
      <c r="C36" s="30" t="s">
        <v>41</v>
      </c>
      <c r="D36" s="40">
        <f>IFERROR(INT(TRIM(SUBSTITUTE(VLOOKUP($A36&amp;"*",各都道府県の状況!$A:$I,D$3,FALSE), "※5", ""))), "")</f>
        <v>1304</v>
      </c>
      <c r="E36" s="40">
        <f>IFERROR(INT(TRIM(SUBSTITUTE(VLOOKUP($A36&amp;"*",各都道府県の状況!$A:$I,E$3,FALSE), "※5", ""))), "")</f>
        <v>42979</v>
      </c>
      <c r="F36" s="40">
        <f>IFERROR(INT(TRIM(SUBSTITUTE(VLOOKUP($A36&amp;"*",各都道府県の状況!$A:$I,F$3,FALSE), "※5", ""))), "")</f>
        <v>1097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205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44438</v>
      </c>
      <c r="C37" s="30" t="s">
        <v>42</v>
      </c>
      <c r="D37" s="40">
        <f>IFERROR(INT(TRIM(SUBSTITUTE(VLOOKUP($A37&amp;"*",各都道府県の状況!$A:$I,D$3,FALSE), "※5", ""))), "")</f>
        <v>13244</v>
      </c>
      <c r="E37" s="40">
        <f>IFERROR(INT(TRIM(SUBSTITUTE(VLOOKUP($A37&amp;"*",各都道府県の状況!$A:$I,E$3,FALSE), "※5", ""))), "")</f>
        <v>216620</v>
      </c>
      <c r="F37" s="40">
        <f>IFERROR(INT(TRIM(SUBSTITUTE(VLOOKUP($A37&amp;"*",各都道府県の状況!$A:$I,F$3,FALSE), "※5", ""))), "")</f>
        <v>10253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1861</v>
      </c>
      <c r="I37" s="40">
        <f>IFERROR(INT(TRIM(SUBSTITUTE(VLOOKUP($A37&amp;"*",各都道府県の状況!$A:$I,I$3,FALSE), "※5", ""))), "")</f>
        <v>13</v>
      </c>
    </row>
    <row r="38" spans="1:9" x14ac:dyDescent="0.55000000000000004">
      <c r="A38" s="12" t="s">
        <v>214</v>
      </c>
      <c r="B38" s="13">
        <f t="shared" si="0"/>
        <v>44438</v>
      </c>
      <c r="C38" s="30" t="s">
        <v>43</v>
      </c>
      <c r="D38" s="40">
        <f>IFERROR(INT(TRIM(SUBSTITUTE(VLOOKUP($A38&amp;"*",各都道府県の状況!$A:$I,D$3,FALSE), "※5", ""))), "")</f>
        <v>18187</v>
      </c>
      <c r="E38" s="40">
        <f>IFERROR(INT(TRIM(SUBSTITUTE(VLOOKUP($A38&amp;"*",各都道府県の状況!$A:$I,E$3,FALSE), "※5", ""))), "")</f>
        <v>723783</v>
      </c>
      <c r="F38" s="40">
        <f>IFERROR(INT(TRIM(SUBSTITUTE(VLOOKUP($A38&amp;"*",各都道府県の状況!$A:$I,F$3,FALSE), "※5", ""))), "")</f>
        <v>14975</v>
      </c>
      <c r="G38" s="40">
        <f>IFERROR(INT(TRIM(SUBSTITUTE(VLOOKUP($A38&amp;"*",各都道府県の状況!$A:$I,G$3,FALSE), "※5", ""))), "")</f>
        <v>181</v>
      </c>
      <c r="H38" s="40">
        <f>IFERROR(INT(TRIM(SUBSTITUTE(VLOOKUP($A38&amp;"*",各都道府県の状況!$A:$I,H$3,FALSE), "※5", ""))), "")</f>
        <v>1526</v>
      </c>
      <c r="I38" s="40">
        <f>IFERROR(INT(TRIM(SUBSTITUTE(VLOOKUP($A38&amp;"*",各都道府県の状況!$A:$I,I$3,FALSE), "※5", ""))), "")</f>
        <v>22</v>
      </c>
    </row>
    <row r="39" spans="1:9" x14ac:dyDescent="0.55000000000000004">
      <c r="A39" s="12" t="s">
        <v>215</v>
      </c>
      <c r="B39" s="13">
        <f t="shared" si="0"/>
        <v>44438</v>
      </c>
      <c r="C39" s="30" t="s">
        <v>44</v>
      </c>
      <c r="D39" s="40">
        <f>IFERROR(INT(TRIM(SUBSTITUTE(VLOOKUP($A39&amp;"*",各都道府県の状況!$A:$I,D$3,FALSE), "※5", ""))), "")</f>
        <v>4882</v>
      </c>
      <c r="E39" s="40">
        <f>IFERROR(INT(TRIM(SUBSTITUTE(VLOOKUP($A39&amp;"*",各都道府県の状況!$A:$I,E$3,FALSE), "※5", ""))), "")</f>
        <v>147535</v>
      </c>
      <c r="F39" s="40">
        <f>IFERROR(INT(TRIM(SUBSTITUTE(VLOOKUP($A39&amp;"*",各都道府県の状況!$A:$I,F$3,FALSE), "※5", ""))), "")</f>
        <v>4102</v>
      </c>
      <c r="G39" s="40">
        <f>IFERROR(INT(TRIM(SUBSTITUTE(VLOOKUP($A39&amp;"*",各都道府県の状況!$A:$I,G$3,FALSE), "※5", ""))), "")</f>
        <v>85</v>
      </c>
      <c r="H39" s="40">
        <f>IFERROR(INT(TRIM(SUBSTITUTE(VLOOKUP($A39&amp;"*",各都道府県の状況!$A:$I,H$3,FALSE), "※5", ""))), "")</f>
        <v>695</v>
      </c>
      <c r="I39" s="40">
        <f>IFERROR(INT(TRIM(SUBSTITUTE(VLOOKUP($A39&amp;"*",各都道府県の状況!$A:$I,I$3,FALSE), "※5", ""))), "")</f>
        <v>4</v>
      </c>
    </row>
    <row r="40" spans="1:9" x14ac:dyDescent="0.55000000000000004">
      <c r="A40" s="12" t="s">
        <v>216</v>
      </c>
      <c r="B40" s="13">
        <f t="shared" si="0"/>
        <v>44438</v>
      </c>
      <c r="C40" s="30" t="s">
        <v>45</v>
      </c>
      <c r="D40" s="40">
        <f>IFERROR(INT(TRIM(SUBSTITUTE(VLOOKUP($A40&amp;"*",各都道府県の状況!$A:$I,D$3,FALSE), "※5", ""))), "")</f>
        <v>2660</v>
      </c>
      <c r="E40" s="40">
        <f>IFERROR(INT(TRIM(SUBSTITUTE(VLOOKUP($A40&amp;"*",各都道府県の状況!$A:$I,E$3,FALSE), "※5", ""))), "")</f>
        <v>85912</v>
      </c>
      <c r="F40" s="40">
        <f>IFERROR(INT(TRIM(SUBSTITUTE(VLOOKUP($A40&amp;"*",各都道府県の状況!$A:$I,F$3,FALSE), "※5", ""))), "")</f>
        <v>2094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503</v>
      </c>
      <c r="I40" s="40">
        <f>IFERROR(INT(TRIM(SUBSTITUTE(VLOOKUP($A40&amp;"*",各都道府県の状況!$A:$I,I$3,FALSE), "※5", ""))), "")</f>
        <v>2</v>
      </c>
    </row>
    <row r="41" spans="1:9" x14ac:dyDescent="0.55000000000000004">
      <c r="A41" s="12" t="s">
        <v>217</v>
      </c>
      <c r="B41" s="13">
        <f t="shared" si="0"/>
        <v>44438</v>
      </c>
      <c r="C41" s="30" t="s">
        <v>46</v>
      </c>
      <c r="D41" s="40">
        <f>IFERROR(INT(TRIM(SUBSTITUTE(VLOOKUP($A41&amp;"*",各都道府県の状況!$A:$I,D$3,FALSE), "※5", ""))), "")</f>
        <v>4173</v>
      </c>
      <c r="E41" s="40">
        <f>IFERROR(INT(TRIM(SUBSTITUTE(VLOOKUP($A41&amp;"*",各都道府県の状況!$A:$I,E$3,FALSE), "※5", ""))), "")</f>
        <v>113077</v>
      </c>
      <c r="F41" s="40">
        <f>IFERROR(INT(TRIM(SUBSTITUTE(VLOOKUP($A41&amp;"*",各都道府県の状況!$A:$I,F$3,FALSE), "※5", ""))), "")</f>
        <v>3401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738</v>
      </c>
      <c r="I41" s="40">
        <f>IFERROR(INT(TRIM(SUBSTITUTE(VLOOKUP($A41&amp;"*",各都道府県の状況!$A:$I,I$3,FALSE), "※5", ""))), "")</f>
        <v>7</v>
      </c>
    </row>
    <row r="42" spans="1:9" x14ac:dyDescent="0.55000000000000004">
      <c r="A42" s="12" t="s">
        <v>218</v>
      </c>
      <c r="B42" s="13">
        <f t="shared" si="0"/>
        <v>44438</v>
      </c>
      <c r="C42" s="30" t="s">
        <v>47</v>
      </c>
      <c r="D42" s="40">
        <f>IFERROR(INT(TRIM(SUBSTITUTE(VLOOKUP($A42&amp;"*",各都道府県の状況!$A:$I,D$3,FALSE), "※5", ""))), "")</f>
        <v>4597</v>
      </c>
      <c r="E42" s="40">
        <f>IFERROR(INT(TRIM(SUBSTITUTE(VLOOKUP($A42&amp;"*",各都道府県の状況!$A:$I,E$3,FALSE), "※5", ""))), "")</f>
        <v>128043</v>
      </c>
      <c r="F42" s="40">
        <f>IFERROR(INT(TRIM(SUBSTITUTE(VLOOKUP($A42&amp;"*",各都道府県の状況!$A:$I,F$3,FALSE), "※5", ""))), "")</f>
        <v>3933</v>
      </c>
      <c r="G42" s="40">
        <f>IFERROR(INT(TRIM(SUBSTITUTE(VLOOKUP($A42&amp;"*",各都道府県の状況!$A:$I,G$3,FALSE), "※5", ""))), "")</f>
        <v>80</v>
      </c>
      <c r="H42" s="40">
        <f>IFERROR(INT(TRIM(SUBSTITUTE(VLOOKUP($A42&amp;"*",各都道府県の状況!$A:$I,H$3,FALSE), "※5", ""))), "")</f>
        <v>584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44438</v>
      </c>
      <c r="C43" s="30" t="s">
        <v>48</v>
      </c>
      <c r="D43" s="40">
        <f>IFERROR(INT(TRIM(SUBSTITUTE(VLOOKUP($A43&amp;"*",各都道府県の状況!$A:$I,D$3,FALSE), "※5", ""))), "")</f>
        <v>3377</v>
      </c>
      <c r="E43" s="40">
        <f>IFERROR(INT(TRIM(SUBSTITUTE(VLOOKUP($A43&amp;"*",各都道府県の状況!$A:$I,E$3,FALSE), "※5", ""))), "")</f>
        <v>79343</v>
      </c>
      <c r="F43" s="40">
        <f>IFERROR(INT(TRIM(SUBSTITUTE(VLOOKUP($A43&amp;"*",各都道府県の状況!$A:$I,F$3,FALSE), "※5", ""))), "")</f>
        <v>2602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744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44438</v>
      </c>
      <c r="C44" s="30" t="s">
        <v>49</v>
      </c>
      <c r="D44" s="40">
        <f>IFERROR(INT(TRIM(SUBSTITUTE(VLOOKUP($A44&amp;"*",各都道府県の状況!$A:$I,D$3,FALSE), "※5", ""))), "")</f>
        <v>64381</v>
      </c>
      <c r="E44" s="40">
        <f>IFERROR(INT(TRIM(SUBSTITUTE(VLOOKUP($A44&amp;"*",各都道府県の状況!$A:$I,E$3,FALSE), "※5", ""))), "")</f>
        <v>1091649</v>
      </c>
      <c r="F44" s="40">
        <f>IFERROR(INT(TRIM(SUBSTITUTE(VLOOKUP($A44&amp;"*",各都道府県の状況!$A:$I,F$3,FALSE), "※5", ""))), "")</f>
        <v>51630</v>
      </c>
      <c r="G44" s="40">
        <f>IFERROR(INT(TRIM(SUBSTITUTE(VLOOKUP($A44&amp;"*",各都道府県の状況!$A:$I,G$3,FALSE), "※5", ""))), "")</f>
        <v>565</v>
      </c>
      <c r="H44" s="40">
        <f>IFERROR(INT(TRIM(SUBSTITUTE(VLOOKUP($A44&amp;"*",各都道府県の状況!$A:$I,H$3,FALSE), "※5", ""))), "")</f>
        <v>11563</v>
      </c>
      <c r="I44" s="40">
        <f>IFERROR(INT(TRIM(SUBSTITUTE(VLOOKUP($A44&amp;"*",各都道府県の状況!$A:$I,I$3,FALSE), "※5", ""))), "")</f>
        <v>35</v>
      </c>
    </row>
    <row r="45" spans="1:9" x14ac:dyDescent="0.55000000000000004">
      <c r="A45" s="12" t="s">
        <v>221</v>
      </c>
      <c r="B45" s="13">
        <f t="shared" si="0"/>
        <v>44438</v>
      </c>
      <c r="C45" s="30" t="s">
        <v>50</v>
      </c>
      <c r="D45" s="40">
        <f>IFERROR(INT(TRIM(SUBSTITUTE(VLOOKUP($A45&amp;"*",各都道府県の状況!$A:$I,D$3,FALSE), "※5", ""))), "")</f>
        <v>5058</v>
      </c>
      <c r="E45" s="40">
        <f>IFERROR(INT(TRIM(SUBSTITUTE(VLOOKUP($A45&amp;"*",各都道府県の状況!$A:$I,E$3,FALSE), "※5", ""))), "")</f>
        <v>85300</v>
      </c>
      <c r="F45" s="40">
        <f>IFERROR(INT(TRIM(SUBSTITUTE(VLOOKUP($A45&amp;"*",各都道府県の状況!$A:$I,F$3,FALSE), "※5", ""))), "")</f>
        <v>3472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813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44438</v>
      </c>
      <c r="C46" s="30" t="s">
        <v>51</v>
      </c>
      <c r="D46" s="40">
        <f>IFERROR(INT(TRIM(SUBSTITUTE(VLOOKUP($A46&amp;"*",各都道府県の状況!$A:$I,D$3,FALSE), "※5", ""))), "")</f>
        <v>5215</v>
      </c>
      <c r="E46" s="40">
        <f>IFERROR(INT(TRIM(SUBSTITUTE(VLOOKUP($A46&amp;"*",各都道府県の状況!$A:$I,E$3,FALSE), "※5", ""))), "")</f>
        <v>157614</v>
      </c>
      <c r="F46" s="40">
        <f>IFERROR(INT(TRIM(SUBSTITUTE(VLOOKUP($A46&amp;"*",各都道府県の状況!$A:$I,F$3,FALSE), "※5", ""))), "")</f>
        <v>4454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660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44438</v>
      </c>
      <c r="C47" s="30" t="s">
        <v>52</v>
      </c>
      <c r="D47" s="40">
        <f>IFERROR(INT(TRIM(SUBSTITUTE(VLOOKUP($A47&amp;"*",各都道府県の状況!$A:$I,D$3,FALSE), "※5", ""))), "")</f>
        <v>12293</v>
      </c>
      <c r="E47" s="40">
        <f>IFERROR(INT(TRIM(SUBSTITUTE(VLOOKUP($A47&amp;"*",各都道府県の状況!$A:$I,E$3,FALSE), "※5", ""))), "")</f>
        <v>107369</v>
      </c>
      <c r="F47" s="40">
        <f>IFERROR(INT(TRIM(SUBSTITUTE(VLOOKUP($A47&amp;"*",各都道府県の状況!$A:$I,F$3,FALSE), "※5", ""))), "")</f>
        <v>9884</v>
      </c>
      <c r="G47" s="40">
        <f>IFERROR(INT(TRIM(SUBSTITUTE(VLOOKUP($A47&amp;"*",各都道府県の状況!$A:$I,G$3,FALSE), "※5", ""))), "")</f>
        <v>127</v>
      </c>
      <c r="H47" s="40">
        <f>IFERROR(INT(TRIM(SUBSTITUTE(VLOOKUP($A47&amp;"*",各都道府県の状況!$A:$I,H$3,FALSE), "※5", ""))), "")</f>
        <v>2282</v>
      </c>
      <c r="I47" s="40">
        <f>IFERROR(INT(TRIM(SUBSTITUTE(VLOOKUP($A47&amp;"*",各都道府県の状況!$A:$I,I$3,FALSE), "※5", ""))), "")</f>
        <v>14</v>
      </c>
    </row>
    <row r="48" spans="1:9" x14ac:dyDescent="0.55000000000000004">
      <c r="A48" s="12" t="s">
        <v>224</v>
      </c>
      <c r="B48" s="13">
        <f t="shared" si="0"/>
        <v>44438</v>
      </c>
      <c r="C48" s="30" t="s">
        <v>53</v>
      </c>
      <c r="D48" s="40">
        <f>IFERROR(INT(TRIM(SUBSTITUTE(VLOOKUP($A48&amp;"*",各都道府県の状況!$A:$I,D$3,FALSE), "※5", ""))), "")</f>
        <v>6879</v>
      </c>
      <c r="E48" s="40">
        <f>IFERROR(INT(TRIM(SUBSTITUTE(VLOOKUP($A48&amp;"*",各都道府県の状況!$A:$I,E$3,FALSE), "※5", ""))), "")</f>
        <v>223706</v>
      </c>
      <c r="F48" s="40">
        <f>IFERROR(INT(TRIM(SUBSTITUTE(VLOOKUP($A48&amp;"*",各都道府県の状況!$A:$I,F$3,FALSE), "※5", ""))), "")</f>
        <v>5389</v>
      </c>
      <c r="G48" s="40">
        <f>IFERROR(INT(TRIM(SUBSTITUTE(VLOOKUP($A48&amp;"*",各都道府県の状況!$A:$I,G$3,FALSE), "※5", ""))), "")</f>
        <v>68</v>
      </c>
      <c r="H48" s="40">
        <f>IFERROR(INT(TRIM(SUBSTITUTE(VLOOKUP($A48&amp;"*",各都道府県の状況!$A:$I,H$3,FALSE), "※5", ""))), "")</f>
        <v>1422</v>
      </c>
      <c r="I48" s="40">
        <f>IFERROR(INT(TRIM(SUBSTITUTE(VLOOKUP($A48&amp;"*",各都道府県の状況!$A:$I,I$3,FALSE), "※5", ""))), "")</f>
        <v>2</v>
      </c>
    </row>
    <row r="49" spans="1:9" x14ac:dyDescent="0.55000000000000004">
      <c r="A49" s="12" t="s">
        <v>225</v>
      </c>
      <c r="B49" s="13">
        <f t="shared" si="0"/>
        <v>44438</v>
      </c>
      <c r="C49" s="30" t="s">
        <v>54</v>
      </c>
      <c r="D49" s="40">
        <f>IFERROR(INT(TRIM(SUBSTITUTE(VLOOKUP($A49&amp;"*",各都道府県の状況!$A:$I,D$3,FALSE), "※5", ""))), "")</f>
        <v>5336</v>
      </c>
      <c r="E49" s="40">
        <f>IFERROR(INT(TRIM(SUBSTITUTE(VLOOKUP($A49&amp;"*",各都道府県の状況!$A:$I,E$3,FALSE), "※5", ""))), "")</f>
        <v>60738</v>
      </c>
      <c r="F49" s="40">
        <f>IFERROR(INT(TRIM(SUBSTITUTE(VLOOKUP($A49&amp;"*",各都道府県の状況!$A:$I,F$3,FALSE), "※5", ""))), "")</f>
        <v>4159</v>
      </c>
      <c r="G49" s="40">
        <f>IFERROR(INT(TRIM(SUBSTITUTE(VLOOKUP($A49&amp;"*",各都道府県の状況!$A:$I,G$3,FALSE), "※5", ""))), "")</f>
        <v>33</v>
      </c>
      <c r="H49" s="40">
        <f>IFERROR(INT(TRIM(SUBSTITUTE(VLOOKUP($A49&amp;"*",各都道府県の状況!$A:$I,H$3,FALSE), "※5", ""))), "")</f>
        <v>1129</v>
      </c>
      <c r="I49" s="40">
        <f>IFERROR(INT(TRIM(SUBSTITUTE(VLOOKUP($A49&amp;"*",各都道府県の状況!$A:$I,I$3,FALSE), "※5", ""))), "")</f>
        <v>8</v>
      </c>
    </row>
    <row r="50" spans="1:9" x14ac:dyDescent="0.55000000000000004">
      <c r="A50" s="12" t="s">
        <v>226</v>
      </c>
      <c r="B50" s="13">
        <f t="shared" si="0"/>
        <v>44438</v>
      </c>
      <c r="C50" s="30" t="s">
        <v>55</v>
      </c>
      <c r="D50" s="40">
        <f>IFERROR(INT(TRIM(SUBSTITUTE(VLOOKUP($A50&amp;"*",各都道府県の状況!$A:$I,D$3,FALSE), "※5", ""))), "")</f>
        <v>8027</v>
      </c>
      <c r="E50" s="40">
        <f>IFERROR(INT(TRIM(SUBSTITUTE(VLOOKUP($A50&amp;"*",各都道府県の状況!$A:$I,E$3,FALSE), "※5", ""))), "")</f>
        <v>148806</v>
      </c>
      <c r="F50" s="40">
        <f>IFERROR(INT(TRIM(SUBSTITUTE(VLOOKUP($A50&amp;"*",各都道府県の状況!$A:$I,F$3,FALSE), "※5", ""))), "")</f>
        <v>6245</v>
      </c>
      <c r="G50" s="40">
        <f>IFERROR(INT(TRIM(SUBSTITUTE(VLOOKUP($A50&amp;"*",各都道府県の状況!$A:$I,G$3,FALSE), "※5", ""))), "")</f>
        <v>44</v>
      </c>
      <c r="H50" s="40">
        <f>IFERROR(INT(TRIM(SUBSTITUTE(VLOOKUP($A50&amp;"*",各都道府県の状況!$A:$I,H$3,FALSE), "※5", ""))), "")</f>
        <v>1733</v>
      </c>
      <c r="I50" s="40">
        <f>IFERROR(INT(TRIM(SUBSTITUTE(VLOOKUP($A50&amp;"*",各都道府県の状況!$A:$I,I$3,FALSE), "※5", ""))), "")</f>
        <v>5</v>
      </c>
    </row>
    <row r="51" spans="1:9" x14ac:dyDescent="0.55000000000000004">
      <c r="A51" s="12" t="s">
        <v>227</v>
      </c>
      <c r="B51" s="13">
        <f t="shared" si="0"/>
        <v>44438</v>
      </c>
      <c r="C51" s="30" t="s">
        <v>56</v>
      </c>
      <c r="D51" s="40">
        <f>IFERROR(INT(TRIM(SUBSTITUTE(VLOOKUP($A51&amp;"*",各都道府県の状況!$A:$I,D$3,FALSE), "※5", ""))), "")</f>
        <v>42121</v>
      </c>
      <c r="E51" s="40">
        <f>IFERROR(INT(TRIM(SUBSTITUTE(VLOOKUP($A51&amp;"*",各都道府県の状況!$A:$I,E$3,FALSE), "※5", ""))), "")</f>
        <v>339639</v>
      </c>
      <c r="F51" s="40">
        <f>IFERROR(INT(TRIM(SUBSTITUTE(VLOOKUP($A51&amp;"*",各都道府県の状況!$A:$I,F$3,FALSE), "※5", ""))), "")</f>
        <v>35512</v>
      </c>
      <c r="G51" s="40">
        <f>IFERROR(INT(TRIM(SUBSTITUTE(VLOOKUP($A51&amp;"*",各都道府県の状況!$A:$I,G$3,FALSE), "※5", ""))), "")</f>
        <v>258</v>
      </c>
      <c r="H51" s="40">
        <f>IFERROR(INT(TRIM(SUBSTITUTE(VLOOKUP($A51&amp;"*",各都道府県の状況!$A:$I,H$3,FALSE), "※5", ""))), "")</f>
        <v>6221</v>
      </c>
      <c r="I51" s="40">
        <f>IFERROR(INT(TRIM(SUBSTITUTE(VLOOKUP($A51&amp;"*",各都道府県の状況!$A:$I,I$3,FALSE), "※5", ""))), "")</f>
        <v>113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9"/>
      <c r="C1" s="120"/>
      <c r="D1" s="120"/>
      <c r="E1" s="120"/>
      <c r="F1" s="120"/>
      <c r="G1" s="120"/>
      <c r="H1" s="120"/>
      <c r="I1" s="120"/>
    </row>
    <row r="2" spans="1:9" ht="28.5" customHeight="1" x14ac:dyDescent="0.55000000000000004">
      <c r="B2" s="121" t="s">
        <v>228</v>
      </c>
      <c r="C2" s="120"/>
      <c r="D2" s="120"/>
      <c r="E2" s="120"/>
      <c r="F2" s="120"/>
      <c r="G2" s="120"/>
      <c r="H2" s="120"/>
      <c r="I2" s="120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2" t="s">
        <v>180</v>
      </c>
      <c r="C4" s="139" t="s">
        <v>355</v>
      </c>
      <c r="D4" s="140" t="s">
        <v>356</v>
      </c>
      <c r="E4" s="141" t="s">
        <v>357</v>
      </c>
      <c r="F4" s="142"/>
      <c r="G4" s="124" t="s">
        <v>358</v>
      </c>
      <c r="H4" s="124" t="s">
        <v>359</v>
      </c>
      <c r="I4" s="19"/>
    </row>
    <row r="5" spans="1:9" ht="13.25" customHeight="1" x14ac:dyDescent="0.55000000000000004">
      <c r="B5" s="123"/>
      <c r="C5" s="143"/>
      <c r="D5" s="144"/>
      <c r="E5" s="145" t="s">
        <v>360</v>
      </c>
      <c r="F5" s="146" t="s">
        <v>361</v>
      </c>
      <c r="G5" s="125"/>
      <c r="H5" s="125"/>
      <c r="I5" s="19"/>
    </row>
    <row r="6" spans="1:9" ht="12" customHeight="1" x14ac:dyDescent="0.55000000000000004">
      <c r="A6" s="15" t="s">
        <v>181</v>
      </c>
      <c r="B6" s="20" t="s">
        <v>229</v>
      </c>
      <c r="C6" s="147">
        <v>56502</v>
      </c>
      <c r="D6" s="147">
        <v>989522</v>
      </c>
      <c r="E6" s="147">
        <v>5020</v>
      </c>
      <c r="F6" s="148">
        <v>17</v>
      </c>
      <c r="G6" s="147">
        <v>50250</v>
      </c>
      <c r="H6" s="147">
        <v>1445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7">
        <v>4272</v>
      </c>
      <c r="D7" s="147">
        <v>68665</v>
      </c>
      <c r="E7" s="148">
        <v>891</v>
      </c>
      <c r="F7" s="148">
        <v>2</v>
      </c>
      <c r="G7" s="147">
        <v>3348</v>
      </c>
      <c r="H7" s="148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7">
        <v>2969</v>
      </c>
      <c r="D8" s="147">
        <v>106904</v>
      </c>
      <c r="E8" s="148">
        <v>325</v>
      </c>
      <c r="F8" s="148">
        <v>0</v>
      </c>
      <c r="G8" s="147">
        <v>2595</v>
      </c>
      <c r="H8" s="148">
        <v>49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7">
        <v>14584</v>
      </c>
      <c r="D9" s="147">
        <v>205419</v>
      </c>
      <c r="E9" s="147">
        <v>2230</v>
      </c>
      <c r="F9" s="148">
        <v>31</v>
      </c>
      <c r="G9" s="147">
        <v>12208</v>
      </c>
      <c r="H9" s="148">
        <v>101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7">
        <v>1605</v>
      </c>
      <c r="D10" s="147">
        <v>21753</v>
      </c>
      <c r="E10" s="148">
        <v>258</v>
      </c>
      <c r="F10" s="148">
        <v>2</v>
      </c>
      <c r="G10" s="147">
        <v>1325</v>
      </c>
      <c r="H10" s="148">
        <v>22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7">
        <v>3144</v>
      </c>
      <c r="D11" s="147">
        <v>85334</v>
      </c>
      <c r="E11" s="148">
        <v>414</v>
      </c>
      <c r="F11" s="148">
        <v>5</v>
      </c>
      <c r="G11" s="147">
        <v>2682</v>
      </c>
      <c r="H11" s="148">
        <v>48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7">
        <v>8651</v>
      </c>
      <c r="D12" s="147">
        <v>363646</v>
      </c>
      <c r="E12" s="147">
        <v>1018</v>
      </c>
      <c r="F12" s="148">
        <v>13</v>
      </c>
      <c r="G12" s="147">
        <v>7468</v>
      </c>
      <c r="H12" s="148">
        <v>165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7">
        <v>20467</v>
      </c>
      <c r="D13" s="147">
        <v>37826</v>
      </c>
      <c r="E13" s="147">
        <v>2276</v>
      </c>
      <c r="F13" s="148">
        <v>30</v>
      </c>
      <c r="G13" s="147">
        <v>18004</v>
      </c>
      <c r="H13" s="148">
        <v>187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7">
        <v>13121</v>
      </c>
      <c r="D14" s="147">
        <v>391211</v>
      </c>
      <c r="E14" s="147">
        <v>1811</v>
      </c>
      <c r="F14" s="148">
        <v>18</v>
      </c>
      <c r="G14" s="147">
        <v>11208</v>
      </c>
      <c r="H14" s="148">
        <v>102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7">
        <v>14728</v>
      </c>
      <c r="D15" s="147">
        <v>255982</v>
      </c>
      <c r="E15" s="147">
        <v>2444</v>
      </c>
      <c r="F15" s="148">
        <v>24</v>
      </c>
      <c r="G15" s="147">
        <v>12125</v>
      </c>
      <c r="H15" s="148">
        <v>159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7">
        <v>100059</v>
      </c>
      <c r="D16" s="147">
        <v>1288942</v>
      </c>
      <c r="E16" s="147">
        <v>15299</v>
      </c>
      <c r="F16" s="148">
        <v>154</v>
      </c>
      <c r="G16" s="147">
        <v>83870</v>
      </c>
      <c r="H16" s="148">
        <v>890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7">
        <v>84552</v>
      </c>
      <c r="D17" s="147">
        <v>929429</v>
      </c>
      <c r="E17" s="147">
        <v>14125</v>
      </c>
      <c r="F17" s="148">
        <v>109</v>
      </c>
      <c r="G17" s="147">
        <v>69587</v>
      </c>
      <c r="H17" s="148">
        <v>840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7">
        <v>340665</v>
      </c>
      <c r="D18" s="147">
        <v>3262819</v>
      </c>
      <c r="E18" s="147">
        <v>36266</v>
      </c>
      <c r="F18" s="148">
        <v>287</v>
      </c>
      <c r="G18" s="147">
        <v>301921</v>
      </c>
      <c r="H18" s="147">
        <v>2478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7">
        <v>146226</v>
      </c>
      <c r="D19" s="147">
        <v>1403318</v>
      </c>
      <c r="E19" s="147">
        <v>17768</v>
      </c>
      <c r="F19" s="148">
        <v>260</v>
      </c>
      <c r="G19" s="147">
        <v>127360</v>
      </c>
      <c r="H19" s="147">
        <v>1098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7">
        <v>6702</v>
      </c>
      <c r="D20" s="147">
        <v>238804</v>
      </c>
      <c r="E20" s="147">
        <v>1010</v>
      </c>
      <c r="F20" s="148">
        <v>8</v>
      </c>
      <c r="G20" s="147">
        <v>5638</v>
      </c>
      <c r="H20" s="148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7">
        <v>4335</v>
      </c>
      <c r="D21" s="147">
        <v>99476</v>
      </c>
      <c r="E21" s="147">
        <v>1208</v>
      </c>
      <c r="F21" s="148">
        <v>14</v>
      </c>
      <c r="G21" s="147">
        <v>3086</v>
      </c>
      <c r="H21" s="148">
        <v>41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7">
        <v>7211</v>
      </c>
      <c r="D22" s="147">
        <v>164752</v>
      </c>
      <c r="E22" s="148">
        <v>615</v>
      </c>
      <c r="F22" s="148">
        <v>8</v>
      </c>
      <c r="G22" s="147">
        <v>6456</v>
      </c>
      <c r="H22" s="148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7">
        <v>2545</v>
      </c>
      <c r="D23" s="147">
        <v>96170</v>
      </c>
      <c r="E23" s="148">
        <v>310</v>
      </c>
      <c r="F23" s="148">
        <v>1</v>
      </c>
      <c r="G23" s="147">
        <v>2199</v>
      </c>
      <c r="H23" s="148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7">
        <v>4376</v>
      </c>
      <c r="D24" s="147">
        <v>92433</v>
      </c>
      <c r="E24" s="148">
        <v>683</v>
      </c>
      <c r="F24" s="148">
        <v>2</v>
      </c>
      <c r="G24" s="147">
        <v>3671</v>
      </c>
      <c r="H24" s="148">
        <v>25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7">
        <v>7816</v>
      </c>
      <c r="D25" s="147">
        <v>267261</v>
      </c>
      <c r="E25" s="148">
        <v>819</v>
      </c>
      <c r="F25" s="148">
        <v>7</v>
      </c>
      <c r="G25" s="147">
        <v>6850</v>
      </c>
      <c r="H25" s="148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7">
        <v>15449</v>
      </c>
      <c r="D26" s="147">
        <v>345227</v>
      </c>
      <c r="E26" s="147">
        <v>2861</v>
      </c>
      <c r="F26" s="148">
        <v>9</v>
      </c>
      <c r="G26" s="147">
        <v>12386</v>
      </c>
      <c r="H26" s="148">
        <v>200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7">
        <v>21305</v>
      </c>
      <c r="D27" s="147">
        <v>535472</v>
      </c>
      <c r="E27" s="147">
        <v>5487</v>
      </c>
      <c r="F27" s="148">
        <v>36</v>
      </c>
      <c r="G27" s="147">
        <v>15648</v>
      </c>
      <c r="H27" s="148">
        <v>170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7">
        <v>80442</v>
      </c>
      <c r="D28" s="147">
        <v>1062840</v>
      </c>
      <c r="E28" s="147">
        <v>18145</v>
      </c>
      <c r="F28" s="148">
        <v>53</v>
      </c>
      <c r="G28" s="147">
        <v>61262</v>
      </c>
      <c r="H28" s="147">
        <v>1035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7">
        <v>12146</v>
      </c>
      <c r="D29" s="147">
        <v>181186</v>
      </c>
      <c r="E29" s="147">
        <v>4653</v>
      </c>
      <c r="F29" s="148">
        <v>20</v>
      </c>
      <c r="G29" s="147">
        <v>7599</v>
      </c>
      <c r="H29" s="148">
        <v>130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7">
        <v>10445</v>
      </c>
      <c r="D30" s="147">
        <v>205115</v>
      </c>
      <c r="E30" s="147">
        <v>2279</v>
      </c>
      <c r="F30" s="148">
        <v>10</v>
      </c>
      <c r="G30" s="147">
        <v>8070</v>
      </c>
      <c r="H30" s="148">
        <v>96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7">
        <v>29753</v>
      </c>
      <c r="D31" s="147">
        <v>364313</v>
      </c>
      <c r="E31" s="147">
        <v>7483</v>
      </c>
      <c r="F31" s="148">
        <v>110</v>
      </c>
      <c r="G31" s="147">
        <v>21673</v>
      </c>
      <c r="H31" s="148">
        <v>252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7">
        <v>166378</v>
      </c>
      <c r="D32" s="147">
        <v>2925233</v>
      </c>
      <c r="E32" s="147">
        <v>27004</v>
      </c>
      <c r="F32" s="148">
        <v>526</v>
      </c>
      <c r="G32" s="147">
        <v>134743</v>
      </c>
      <c r="H32" s="147">
        <v>2786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7">
        <v>63990</v>
      </c>
      <c r="D33" s="147">
        <v>646357</v>
      </c>
      <c r="E33" s="147">
        <v>7774</v>
      </c>
      <c r="F33" s="148">
        <v>71</v>
      </c>
      <c r="G33" s="147">
        <v>54880</v>
      </c>
      <c r="H33" s="147">
        <v>1339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7">
        <v>13198</v>
      </c>
      <c r="D34" s="147">
        <v>217414</v>
      </c>
      <c r="E34" s="147">
        <v>1719</v>
      </c>
      <c r="F34" s="148">
        <v>16</v>
      </c>
      <c r="G34" s="147">
        <v>11342</v>
      </c>
      <c r="H34" s="148">
        <v>137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7">
        <v>4499</v>
      </c>
      <c r="D35" s="147">
        <v>56192</v>
      </c>
      <c r="E35" s="148">
        <v>491</v>
      </c>
      <c r="F35" s="148">
        <v>31</v>
      </c>
      <c r="G35" s="147">
        <v>3854</v>
      </c>
      <c r="H35" s="148">
        <v>55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7">
        <v>1419</v>
      </c>
      <c r="D36" s="147">
        <v>124731</v>
      </c>
      <c r="E36" s="148">
        <v>262</v>
      </c>
      <c r="F36" s="148">
        <v>0</v>
      </c>
      <c r="G36" s="147">
        <v>1135</v>
      </c>
      <c r="H36" s="148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7">
        <v>1304</v>
      </c>
      <c r="D37" s="147">
        <v>42979</v>
      </c>
      <c r="E37" s="148">
        <v>205</v>
      </c>
      <c r="F37" s="148">
        <v>1</v>
      </c>
      <c r="G37" s="147">
        <v>1097</v>
      </c>
      <c r="H37" s="148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7">
        <v>13244</v>
      </c>
      <c r="D38" s="147">
        <v>216620</v>
      </c>
      <c r="E38" s="147">
        <v>1861</v>
      </c>
      <c r="F38" s="148">
        <v>13</v>
      </c>
      <c r="G38" s="147">
        <v>10253</v>
      </c>
      <c r="H38" s="148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7">
        <v>18187</v>
      </c>
      <c r="D39" s="147">
        <v>723783</v>
      </c>
      <c r="E39" s="147">
        <v>1526</v>
      </c>
      <c r="F39" s="148">
        <v>22</v>
      </c>
      <c r="G39" s="147">
        <v>14975</v>
      </c>
      <c r="H39" s="148">
        <v>181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7">
        <v>4882</v>
      </c>
      <c r="D40" s="147">
        <v>147535</v>
      </c>
      <c r="E40" s="148">
        <v>695</v>
      </c>
      <c r="F40" s="148">
        <v>4</v>
      </c>
      <c r="G40" s="147">
        <v>4102</v>
      </c>
      <c r="H40" s="148">
        <v>85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7">
        <v>2660</v>
      </c>
      <c r="D41" s="147">
        <v>85912</v>
      </c>
      <c r="E41" s="148">
        <v>503</v>
      </c>
      <c r="F41" s="148">
        <v>2</v>
      </c>
      <c r="G41" s="147">
        <v>2094</v>
      </c>
      <c r="H41" s="148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7">
        <v>4173</v>
      </c>
      <c r="D42" s="147">
        <v>113077</v>
      </c>
      <c r="E42" s="148">
        <v>738</v>
      </c>
      <c r="F42" s="148">
        <v>7</v>
      </c>
      <c r="G42" s="147">
        <v>3401</v>
      </c>
      <c r="H42" s="148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7">
        <v>4597</v>
      </c>
      <c r="D43" s="147">
        <v>128043</v>
      </c>
      <c r="E43" s="148">
        <v>584</v>
      </c>
      <c r="F43" s="148">
        <v>3</v>
      </c>
      <c r="G43" s="147">
        <v>3933</v>
      </c>
      <c r="H43" s="148">
        <v>80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7">
        <v>3377</v>
      </c>
      <c r="D44" s="147">
        <v>79343</v>
      </c>
      <c r="E44" s="148">
        <v>744</v>
      </c>
      <c r="F44" s="148">
        <v>4</v>
      </c>
      <c r="G44" s="147">
        <v>2602</v>
      </c>
      <c r="H44" s="148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7">
        <v>64381</v>
      </c>
      <c r="D45" s="147">
        <v>1091649</v>
      </c>
      <c r="E45" s="147">
        <v>11563</v>
      </c>
      <c r="F45" s="148">
        <v>35</v>
      </c>
      <c r="G45" s="147">
        <v>51630</v>
      </c>
      <c r="H45" s="148">
        <v>565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7">
        <v>5058</v>
      </c>
      <c r="D46" s="147">
        <v>85300</v>
      </c>
      <c r="E46" s="148">
        <v>813</v>
      </c>
      <c r="F46" s="148">
        <v>2</v>
      </c>
      <c r="G46" s="147">
        <v>3472</v>
      </c>
      <c r="H46" s="148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7">
        <v>5215</v>
      </c>
      <c r="D47" s="147">
        <v>157614</v>
      </c>
      <c r="E47" s="148">
        <v>660</v>
      </c>
      <c r="F47" s="148">
        <v>1</v>
      </c>
      <c r="G47" s="147">
        <v>4454</v>
      </c>
      <c r="H47" s="148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7">
        <v>12293</v>
      </c>
      <c r="D48" s="147">
        <v>107369</v>
      </c>
      <c r="E48" s="147">
        <v>2282</v>
      </c>
      <c r="F48" s="148">
        <v>14</v>
      </c>
      <c r="G48" s="147">
        <v>9884</v>
      </c>
      <c r="H48" s="148">
        <v>127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7">
        <v>6879</v>
      </c>
      <c r="D49" s="147">
        <v>223706</v>
      </c>
      <c r="E49" s="147">
        <v>1422</v>
      </c>
      <c r="F49" s="148">
        <v>2</v>
      </c>
      <c r="G49" s="147">
        <v>5389</v>
      </c>
      <c r="H49" s="148">
        <v>68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7">
        <v>5336</v>
      </c>
      <c r="D50" s="147">
        <v>60738</v>
      </c>
      <c r="E50" s="147">
        <v>1129</v>
      </c>
      <c r="F50" s="148">
        <v>8</v>
      </c>
      <c r="G50" s="147">
        <v>4159</v>
      </c>
      <c r="H50" s="148">
        <v>33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7">
        <v>8027</v>
      </c>
      <c r="D51" s="147">
        <v>148806</v>
      </c>
      <c r="E51" s="147">
        <v>1733</v>
      </c>
      <c r="F51" s="148">
        <v>5</v>
      </c>
      <c r="G51" s="147">
        <v>6245</v>
      </c>
      <c r="H51" s="148">
        <v>44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7">
        <v>42121</v>
      </c>
      <c r="D52" s="147">
        <v>339639</v>
      </c>
      <c r="E52" s="147">
        <v>6221</v>
      </c>
      <c r="F52" s="148">
        <v>113</v>
      </c>
      <c r="G52" s="147">
        <v>35512</v>
      </c>
      <c r="H52" s="148">
        <v>258</v>
      </c>
      <c r="I52" s="25"/>
    </row>
    <row r="53" spans="1:9" ht="12" customHeight="1" x14ac:dyDescent="0.55000000000000004">
      <c r="B53" s="22" t="s">
        <v>276</v>
      </c>
      <c r="C53" s="148">
        <v>149</v>
      </c>
      <c r="D53" s="149" t="s">
        <v>362</v>
      </c>
      <c r="E53" s="148">
        <v>0</v>
      </c>
      <c r="F53" s="149" t="s">
        <v>362</v>
      </c>
      <c r="G53" s="148">
        <v>149</v>
      </c>
      <c r="H53" s="149" t="s">
        <v>362</v>
      </c>
      <c r="I53" s="25"/>
    </row>
    <row r="54" spans="1:9" ht="12" customHeight="1" x14ac:dyDescent="0.55000000000000004">
      <c r="B54" s="21" t="s">
        <v>164</v>
      </c>
      <c r="C54" s="147">
        <v>1465437</v>
      </c>
      <c r="D54" s="147">
        <v>20785859</v>
      </c>
      <c r="E54" s="147">
        <v>215627</v>
      </c>
      <c r="F54" s="147">
        <v>2110</v>
      </c>
      <c r="G54" s="147">
        <v>1227794</v>
      </c>
      <c r="H54" s="147">
        <v>15987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41" activePane="bottomLeft" state="frozen"/>
      <selection pane="bottomLeft" activeCell="C147" sqref="A6:C147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28" t="s">
        <v>292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</row>
    <row r="2" spans="1:17" x14ac:dyDescent="0.55000000000000004">
      <c r="A2" s="114" t="s">
        <v>315</v>
      </c>
      <c r="B2" s="114"/>
      <c r="C2" s="114"/>
      <c r="D2" s="129" t="s">
        <v>343</v>
      </c>
      <c r="E2" s="129"/>
      <c r="F2" s="129"/>
      <c r="G2" s="129"/>
      <c r="H2" s="129"/>
      <c r="I2" s="129"/>
      <c r="J2" s="129"/>
      <c r="K2" s="129"/>
      <c r="L2" s="129"/>
      <c r="M2" s="114" t="s">
        <v>347</v>
      </c>
      <c r="N2" s="114"/>
      <c r="O2" s="114"/>
      <c r="P2" s="114"/>
      <c r="Q2" s="114"/>
    </row>
    <row r="3" spans="1:17" x14ac:dyDescent="0.55000000000000004">
      <c r="A3" s="87"/>
      <c r="D3" s="127" t="s">
        <v>346</v>
      </c>
      <c r="E3" s="127"/>
      <c r="F3" s="127"/>
      <c r="G3" s="127"/>
      <c r="H3" s="127"/>
      <c r="I3" s="127"/>
      <c r="J3" s="130" t="s">
        <v>345</v>
      </c>
      <c r="K3" s="130"/>
      <c r="L3" s="130"/>
      <c r="M3" s="130"/>
      <c r="N3" s="130" t="s">
        <v>341</v>
      </c>
      <c r="O3" s="130"/>
      <c r="P3" s="114" t="s">
        <v>344</v>
      </c>
      <c r="Q3" s="114"/>
    </row>
    <row r="4" spans="1:17" x14ac:dyDescent="0.55000000000000004">
      <c r="A4" s="114"/>
      <c r="B4" s="114"/>
      <c r="C4" s="114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26" t="s">
        <v>282</v>
      </c>
      <c r="G5" s="126"/>
      <c r="H5" s="126" t="s">
        <v>312</v>
      </c>
      <c r="I5" s="126"/>
      <c r="J5" s="126" t="s">
        <v>282</v>
      </c>
      <c r="K5" s="126"/>
      <c r="L5" s="126" t="s">
        <v>312</v>
      </c>
      <c r="M5" s="126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342</v>
      </c>
      <c r="Q6" s="91" t="s">
        <v>342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31783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4933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18114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4218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14954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5385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25781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9144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40773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11077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8207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8207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9413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9413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100111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35386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152709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54087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190594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64406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190075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61441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205591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57602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36976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36976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24489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24489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285571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63894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255017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82948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283503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89498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19713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19713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295895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68228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39535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39535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25569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25569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7465</v>
      </c>
      <c r="C28" s="50">
        <f t="shared" si="2"/>
        <v>847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7465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847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8456</v>
      </c>
      <c r="C29" s="50">
        <f t="shared" si="2"/>
        <v>724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8456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724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9708</v>
      </c>
      <c r="C30" s="50">
        <f t="shared" si="2"/>
        <v>920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9708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920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316243</v>
      </c>
      <c r="C31" s="50">
        <f t="shared" si="2"/>
        <v>71372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47265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8436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146442</v>
      </c>
      <c r="C32" s="50">
        <f t="shared" si="2"/>
        <v>53941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49277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10762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61572</v>
      </c>
      <c r="C33" s="50">
        <f t="shared" si="2"/>
        <v>7548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61572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7548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73779</v>
      </c>
      <c r="C34" s="50">
        <f t="shared" si="2"/>
        <v>8265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73779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8265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260400</v>
      </c>
      <c r="C35" s="50">
        <f t="shared" si="2"/>
        <v>97579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105145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29330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220777</v>
      </c>
      <c r="C36" s="50">
        <f t="shared" si="2"/>
        <v>123381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130490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44930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244113</v>
      </c>
      <c r="C37" s="50">
        <f t="shared" si="2"/>
        <v>152185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161154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53424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250675</v>
      </c>
      <c r="C38" s="50">
        <f t="shared" si="2"/>
        <v>177610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157246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51900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234736</v>
      </c>
      <c r="C39" s="50">
        <f t="shared" si="2"/>
        <v>191106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135243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47721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136812</v>
      </c>
      <c r="C40" s="50">
        <f t="shared" si="2"/>
        <v>32919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136812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32919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186338</v>
      </c>
      <c r="C41" s="50">
        <f t="shared" si="2"/>
        <v>21836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186338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21836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343850</v>
      </c>
      <c r="C42" s="50">
        <f t="shared" si="2"/>
        <v>268354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210007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52631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347569</v>
      </c>
      <c r="C43" s="50">
        <f t="shared" si="2"/>
        <v>222347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252992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66680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395404</v>
      </c>
      <c r="C44" s="50">
        <f t="shared" si="2"/>
        <v>250309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307241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70606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401910</v>
      </c>
      <c r="C45" s="50">
        <f t="shared" si="2"/>
        <v>135059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320488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25948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378567</v>
      </c>
      <c r="C46" s="50">
        <f t="shared" si="2"/>
        <v>207720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278649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58617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284148</v>
      </c>
      <c r="C47" s="50">
        <f t="shared" si="2"/>
        <v>41696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284148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41696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325439</v>
      </c>
      <c r="C48" s="50">
        <f t="shared" si="2"/>
        <v>25326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325439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25326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583137</v>
      </c>
      <c r="C49" s="50">
        <f t="shared" si="2"/>
        <v>203978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436547</v>
      </c>
      <c r="K49" s="98">
        <f>IFERROR(VLOOKUP($D49, V一般接種!$A:$G, K$4, FALSE), 0)</f>
        <v>9830</v>
      </c>
      <c r="L49" s="98">
        <f>IFERROR(VLOOKUP($D49, V一般接種!$A:$G, L$4, FALSE), 0)</f>
        <v>0</v>
      </c>
      <c r="M49" s="98">
        <f>IFERROR(VLOOKUP($D49, V一般接種!$A:$G, M$4, FALSE), 0)</f>
        <v>10149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603291</v>
      </c>
      <c r="C50" s="50">
        <f t="shared" si="2"/>
        <v>62914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505927</v>
      </c>
      <c r="K50" s="98">
        <f>IFERROR(VLOOKUP($D50, V一般接種!$A:$G, K$4, FALSE), 0)</f>
        <v>9774</v>
      </c>
      <c r="L50" s="98">
        <f>IFERROR(VLOOKUP($D50, V一般接種!$A:$G, L$4, FALSE), 0)</f>
        <v>0</v>
      </c>
      <c r="M50" s="98">
        <f>IFERROR(VLOOKUP($D50, V一般接種!$A:$G, M$4, FALSE), 0)</f>
        <v>10852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665481</v>
      </c>
      <c r="C51" s="50">
        <f t="shared" si="2"/>
        <v>61299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560581</v>
      </c>
      <c r="K51" s="98">
        <f>IFERROR(VLOOKUP($D51, V一般接種!$A:$G, K$4, FALSE), 0)</f>
        <v>11485</v>
      </c>
      <c r="L51" s="98">
        <f>IFERROR(VLOOKUP($D51, V一般接種!$A:$G, L$4, FALSE), 0)</f>
        <v>0</v>
      </c>
      <c r="M51" s="98">
        <f>IFERROR(VLOOKUP($D51, V一般接種!$A:$G, M$4, FALSE), 0)</f>
        <v>12125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636537</v>
      </c>
      <c r="C52" s="50">
        <f t="shared" si="2"/>
        <v>105815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539870</v>
      </c>
      <c r="K52" s="98">
        <f>IFERROR(VLOOKUP($D52, V一般接種!$A:$G, K$4, FALSE), 0)</f>
        <v>12410</v>
      </c>
      <c r="L52" s="98">
        <f>IFERROR(VLOOKUP($D52, V一般接種!$A:$G, L$4, FALSE), 0)</f>
        <v>0</v>
      </c>
      <c r="M52" s="98">
        <f>IFERROR(VLOOKUP($D52, V一般接種!$A:$G, M$4, FALSE), 0)</f>
        <v>44923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615429</v>
      </c>
      <c r="C53" s="50">
        <f t="shared" si="2"/>
        <v>122686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513435</v>
      </c>
      <c r="K53" s="98">
        <f>IFERROR(VLOOKUP($D53, V一般接種!$A:$G, K$4, FALSE), 0)</f>
        <v>14253</v>
      </c>
      <c r="L53" s="98">
        <f>IFERROR(VLOOKUP($D53, V一般接種!$A:$G, L$4, FALSE), 0)</f>
        <v>0</v>
      </c>
      <c r="M53" s="98">
        <f>IFERROR(VLOOKUP($D53, V一般接種!$A:$G, M$4, FALSE), 0)</f>
        <v>45911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472461</v>
      </c>
      <c r="C54" s="50">
        <f t="shared" si="2"/>
        <v>58580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456927</v>
      </c>
      <c r="K54" s="98">
        <f>IFERROR(VLOOKUP($D54, V一般接種!$A:$G, K$4, FALSE), 0)</f>
        <v>15534</v>
      </c>
      <c r="L54" s="98">
        <f>IFERROR(VLOOKUP($D54, V一般接種!$A:$G, L$4, FALSE), 0)</f>
        <v>0</v>
      </c>
      <c r="M54" s="98">
        <f>IFERROR(VLOOKUP($D54, V一般接種!$A:$G, M$4, FALSE), 0)</f>
        <v>58580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461543</v>
      </c>
      <c r="C55" s="50">
        <f t="shared" si="2"/>
        <v>65181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445622</v>
      </c>
      <c r="K55" s="98">
        <f>IFERROR(VLOOKUP($D55, V一般接種!$A:$G, K$4, FALSE), 0)</f>
        <v>15921</v>
      </c>
      <c r="L55" s="98">
        <f>IFERROR(VLOOKUP($D55, V一般接種!$A:$G, L$4, FALSE), 0)</f>
        <v>0</v>
      </c>
      <c r="M55" s="98">
        <f>IFERROR(VLOOKUP($D55, V一般接種!$A:$G, M$4, FALSE), 0)</f>
        <v>65181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664802</v>
      </c>
      <c r="C56" s="50">
        <f t="shared" si="2"/>
        <v>235764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514449</v>
      </c>
      <c r="K56" s="98">
        <f>IFERROR(VLOOKUP($D56, V一般接種!$A:$G, K$4, FALSE), 0)</f>
        <v>18348</v>
      </c>
      <c r="L56" s="98">
        <f>IFERROR(VLOOKUP($D56, V一般接種!$A:$G, L$4, FALSE), 0)</f>
        <v>0</v>
      </c>
      <c r="M56" s="98">
        <f>IFERROR(VLOOKUP($D56, V一般接種!$A:$G, M$4, FALSE), 0)</f>
        <v>94514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707354</v>
      </c>
      <c r="C57" s="50">
        <f t="shared" si="2"/>
        <v>205294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621789</v>
      </c>
      <c r="K57" s="98">
        <f>IFERROR(VLOOKUP($D57, V一般接種!$A:$G, K$4, FALSE), 0)</f>
        <v>19178</v>
      </c>
      <c r="L57" s="98">
        <f>IFERROR(VLOOKUP($D57, V一般接種!$A:$G, L$4, FALSE), 0)</f>
        <v>0</v>
      </c>
      <c r="M57" s="98">
        <f>IFERROR(VLOOKUP($D57, V一般接種!$A:$G, M$4, FALSE), 0)</f>
        <v>112624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732680</v>
      </c>
      <c r="C58" s="50">
        <f t="shared" si="2"/>
        <v>227044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641595</v>
      </c>
      <c r="K58" s="98">
        <f>IFERROR(VLOOKUP($D58, V一般接種!$A:$G, K$4, FALSE), 0)</f>
        <v>19629</v>
      </c>
      <c r="L58" s="98">
        <f>IFERROR(VLOOKUP($D58, V一般接種!$A:$G, L$4, FALSE), 0)</f>
        <v>0</v>
      </c>
      <c r="M58" s="98">
        <f>IFERROR(VLOOKUP($D58, V一般接種!$A:$G, M$4, FALSE), 0)</f>
        <v>139374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724824</v>
      </c>
      <c r="C59" s="50">
        <f t="shared" si="2"/>
        <v>220978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645069</v>
      </c>
      <c r="K59" s="98">
        <f>IFERROR(VLOOKUP($D59, V一般接種!$A:$G, K$4, FALSE), 0)</f>
        <v>19989</v>
      </c>
      <c r="L59" s="98">
        <f>IFERROR(VLOOKUP($D59, V一般接種!$A:$G, L$4, FALSE), 0)</f>
        <v>0</v>
      </c>
      <c r="M59" s="98">
        <f>IFERROR(VLOOKUP($D59, V一般接種!$A:$G, M$4, FALSE), 0)</f>
        <v>137587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711418</v>
      </c>
      <c r="C60" s="50">
        <f t="shared" si="2"/>
        <v>212974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627646</v>
      </c>
      <c r="K60" s="98">
        <f>IFERROR(VLOOKUP($D60, V一般接種!$A:$G, K$4, FALSE), 0)</f>
        <v>20209</v>
      </c>
      <c r="L60" s="98">
        <f>IFERROR(VLOOKUP($D60, V一般接種!$A:$G, L$4, FALSE), 0)</f>
        <v>0</v>
      </c>
      <c r="M60" s="98">
        <f>IFERROR(VLOOKUP($D60, V一般接種!$A:$G, M$4, FALSE), 0)</f>
        <v>117334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613149</v>
      </c>
      <c r="C61" s="50">
        <f t="shared" si="2"/>
        <v>125056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592767</v>
      </c>
      <c r="K61" s="98">
        <f>IFERROR(VLOOKUP($D61, V一般接種!$A:$G, K$4, FALSE), 0)</f>
        <v>20382</v>
      </c>
      <c r="L61" s="98">
        <f>IFERROR(VLOOKUP($D61, V一般接種!$A:$G, L$4, FALSE), 0)</f>
        <v>0</v>
      </c>
      <c r="M61" s="98">
        <f>IFERROR(VLOOKUP($D61, V一般接種!$A:$G, M$4, FALSE), 0)</f>
        <v>125056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560941</v>
      </c>
      <c r="C62" s="50">
        <f t="shared" si="2"/>
        <v>178303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538092</v>
      </c>
      <c r="K62" s="98">
        <f>IFERROR(VLOOKUP($D62, V一般接種!$A:$G, K$4, FALSE), 0)</f>
        <v>22849</v>
      </c>
      <c r="L62" s="98">
        <f>IFERROR(VLOOKUP($D62, V一般接種!$A:$G, L$4, FALSE), 0)</f>
        <v>0</v>
      </c>
      <c r="M62" s="98">
        <f>IFERROR(VLOOKUP($D62, V一般接種!$A:$G, M$4, FALSE), 0)</f>
        <v>178303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765509</v>
      </c>
      <c r="C63" s="50">
        <f t="shared" si="2"/>
        <v>319607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629857</v>
      </c>
      <c r="K63" s="98">
        <f>IFERROR(VLOOKUP($D63, V一般接種!$A:$G, K$4, FALSE), 0)</f>
        <v>29071</v>
      </c>
      <c r="L63" s="98">
        <f>IFERROR(VLOOKUP($D63, V一般接種!$A:$G, L$4, FALSE), 0)</f>
        <v>0</v>
      </c>
      <c r="M63" s="98">
        <f>IFERROR(VLOOKUP($D63, V一般接種!$A:$G, M$4, FALSE), 0)</f>
        <v>186851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787799</v>
      </c>
      <c r="C64" s="50">
        <f t="shared" si="2"/>
        <v>316816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685890</v>
      </c>
      <c r="K64" s="98">
        <f>IFERROR(VLOOKUP($D64, V一般接種!$A:$G, K$4, FALSE), 0)</f>
        <v>29230</v>
      </c>
      <c r="L64" s="98">
        <f>IFERROR(VLOOKUP($D64, V一般接種!$A:$G, L$4, FALSE), 0)</f>
        <v>0</v>
      </c>
      <c r="M64" s="98">
        <f>IFERROR(VLOOKUP($D64, V一般接種!$A:$G, M$4, FALSE), 0)</f>
        <v>227573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766735</v>
      </c>
      <c r="C65" s="50">
        <f t="shared" si="2"/>
        <v>379722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670494</v>
      </c>
      <c r="K65" s="98">
        <f>IFERROR(VLOOKUP($D65, V一般接種!$A:$G, K$4, FALSE), 0)</f>
        <v>27500</v>
      </c>
      <c r="L65" s="98">
        <f>IFERROR(VLOOKUP($D65, V一般接種!$A:$G, L$4, FALSE), 0)</f>
        <v>0</v>
      </c>
      <c r="M65" s="98">
        <f>IFERROR(VLOOKUP($D65, V一般接種!$A:$G, M$4, FALSE), 0)</f>
        <v>281079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738619</v>
      </c>
      <c r="C66" s="50">
        <f t="shared" si="2"/>
        <v>379254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655180</v>
      </c>
      <c r="K66" s="98">
        <f>IFERROR(VLOOKUP($D66, V一般接種!$A:$G, K$4, FALSE), 0)</f>
        <v>29470</v>
      </c>
      <c r="L66" s="98">
        <f>IFERROR(VLOOKUP($D66, V一般接種!$A:$G, L$4, FALSE), 0)</f>
        <v>0</v>
      </c>
      <c r="M66" s="98">
        <f>IFERROR(VLOOKUP($D66, V一般接種!$A:$G, M$4, FALSE), 0)</f>
        <v>296632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745604</v>
      </c>
      <c r="C67" s="50">
        <f t="shared" si="2"/>
        <v>352416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659469</v>
      </c>
      <c r="K67" s="98">
        <f>IFERROR(VLOOKUP($D67, V一般接種!$A:$G, K$4, FALSE), 0)</f>
        <v>29632</v>
      </c>
      <c r="L67" s="98">
        <f>IFERROR(VLOOKUP($D67, V一般接種!$A:$G, L$4, FALSE), 0)</f>
        <v>0</v>
      </c>
      <c r="M67" s="98">
        <f>IFERROR(VLOOKUP($D67, V一般接種!$A:$G, M$4, FALSE), 0)</f>
        <v>260936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652401</v>
      </c>
      <c r="C68" s="50">
        <f t="shared" si="2"/>
        <v>271384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619018</v>
      </c>
      <c r="K68" s="98">
        <f>IFERROR(VLOOKUP($D68, V一般接種!$A:$G, K$4, FALSE), 0)</f>
        <v>33383</v>
      </c>
      <c r="L68" s="98">
        <f>IFERROR(VLOOKUP($D68, V一般接種!$A:$G, L$4, FALSE), 0)</f>
        <v>0</v>
      </c>
      <c r="M68" s="98">
        <f>IFERROR(VLOOKUP($D68, V一般接種!$A:$G, M$4, FALSE), 0)</f>
        <v>271384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594690</v>
      </c>
      <c r="C69" s="50">
        <f t="shared" si="2"/>
        <v>315042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560382</v>
      </c>
      <c r="K69" s="98">
        <f>IFERROR(VLOOKUP($D69, V一般接種!$A:$G, K$4, FALSE), 0)</f>
        <v>34308</v>
      </c>
      <c r="L69" s="98">
        <f>IFERROR(VLOOKUP($D69, V一般接種!$A:$G, L$4, FALSE), 0)</f>
        <v>0</v>
      </c>
      <c r="M69" s="98">
        <f>IFERROR(VLOOKUP($D69, V一般接種!$A:$G, M$4, FALSE), 0)</f>
        <v>315042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686866</v>
      </c>
      <c r="C70" s="50">
        <f t="shared" si="2"/>
        <v>532952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564372</v>
      </c>
      <c r="K70" s="98">
        <f>IFERROR(VLOOKUP($D70, V一般接種!$A:$G, K$4, FALSE), 0)</f>
        <v>31065</v>
      </c>
      <c r="L70" s="98">
        <f>IFERROR(VLOOKUP($D70, V一般接種!$A:$G, L$4, FALSE), 0)</f>
        <v>0</v>
      </c>
      <c r="M70" s="98">
        <f>IFERROR(VLOOKUP($D70, V一般接種!$A:$G, M$4, FALSE), 0)</f>
        <v>409416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685692</v>
      </c>
      <c r="C71" s="50">
        <f t="shared" si="2"/>
        <v>546414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610957</v>
      </c>
      <c r="K71" s="98">
        <f>IFERROR(VLOOKUP($D71, V一般接種!$A:$G, K$4, FALSE), 0)</f>
        <v>31320</v>
      </c>
      <c r="L71" s="98">
        <f>IFERROR(VLOOKUP($D71, V一般接種!$A:$G, L$4, FALSE), 0)</f>
        <v>0</v>
      </c>
      <c r="M71" s="98">
        <f>IFERROR(VLOOKUP($D71, V一般接種!$A:$G, M$4, FALSE), 0)</f>
        <v>474466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669379</v>
      </c>
      <c r="C72" s="50">
        <f t="shared" ref="C72:C135" si="5">IF($D72="", "", H72+I72+L72+M72+O72-Q72)</f>
        <v>597652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590194</v>
      </c>
      <c r="K72" s="98">
        <f>IFERROR(VLOOKUP($D72, V一般接種!$A:$G, K$4, FALSE), 0)</f>
        <v>32491</v>
      </c>
      <c r="L72" s="98">
        <f>IFERROR(VLOOKUP($D72, V一般接種!$A:$G, L$4, FALSE), 0)</f>
        <v>0</v>
      </c>
      <c r="M72" s="98">
        <f>IFERROR(VLOOKUP($D72, V一般接種!$A:$G, M$4, FALSE), 0)</f>
        <v>525611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679847</v>
      </c>
      <c r="C73" s="50">
        <f t="shared" si="5"/>
        <v>590815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595730</v>
      </c>
      <c r="K73" s="98">
        <f>IFERROR(VLOOKUP($D73, V一般接種!$A:$G, K$4, FALSE), 0)</f>
        <v>32580</v>
      </c>
      <c r="L73" s="98">
        <f>IFERROR(VLOOKUP($D73, V一般接種!$A:$G, L$4, FALSE), 0)</f>
        <v>0</v>
      </c>
      <c r="M73" s="98">
        <f>IFERROR(VLOOKUP($D73, V一般接種!$A:$G, M$4, FALSE), 0)</f>
        <v>513022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661453</v>
      </c>
      <c r="C74" s="50">
        <f t="shared" si="5"/>
        <v>563489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579015</v>
      </c>
      <c r="K74" s="98">
        <f>IFERROR(VLOOKUP($D74, V一般接種!$A:$G, K$4, FALSE), 0)</f>
        <v>30181</v>
      </c>
      <c r="L74" s="98">
        <f>IFERROR(VLOOKUP($D74, V一般接種!$A:$G, L$4, FALSE), 0)</f>
        <v>0</v>
      </c>
      <c r="M74" s="98">
        <f>IFERROR(VLOOKUP($D74, V一般接種!$A:$G, M$4, FALSE), 0)</f>
        <v>489798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649387</v>
      </c>
      <c r="C75" s="50">
        <f t="shared" si="5"/>
        <v>437400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611605</v>
      </c>
      <c r="K75" s="98">
        <f>IFERROR(VLOOKUP($D75, V一般接種!$A:$G, K$4, FALSE), 0)</f>
        <v>37782</v>
      </c>
      <c r="L75" s="98">
        <f>IFERROR(VLOOKUP($D75, V一般接種!$A:$G, L$4, FALSE), 0)</f>
        <v>0</v>
      </c>
      <c r="M75" s="98">
        <f>IFERROR(VLOOKUP($D75, V一般接種!$A:$G, M$4, FALSE), 0)</f>
        <v>437400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650100</v>
      </c>
      <c r="C76" s="50">
        <f t="shared" si="5"/>
        <v>436094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608906</v>
      </c>
      <c r="K76" s="98">
        <f>IFERROR(VLOOKUP($D76, V一般接種!$A:$G, K$4, FALSE), 0)</f>
        <v>41194</v>
      </c>
      <c r="L76" s="98">
        <f>IFERROR(VLOOKUP($D76, V一般接種!$A:$G, L$4, FALSE), 0)</f>
        <v>0</v>
      </c>
      <c r="M76" s="98">
        <f>IFERROR(VLOOKUP($D76, V一般接種!$A:$G, M$4, FALSE), 0)</f>
        <v>436094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734193</v>
      </c>
      <c r="C77" s="50">
        <f t="shared" si="5"/>
        <v>619005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590783</v>
      </c>
      <c r="K77" s="98">
        <f>IFERROR(VLOOKUP($D77, V一般接種!$A:$G, K$4, FALSE), 0)</f>
        <v>68413</v>
      </c>
      <c r="L77" s="98">
        <f>IFERROR(VLOOKUP($D77, V一般接種!$A:$G, L$4, FALSE), 0)</f>
        <v>0</v>
      </c>
      <c r="M77" s="98">
        <f>IFERROR(VLOOKUP($D77, V一般接種!$A:$G, M$4, FALSE), 0)</f>
        <v>495222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731358</v>
      </c>
      <c r="C78" s="50">
        <f t="shared" si="5"/>
        <v>646026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610659</v>
      </c>
      <c r="K78" s="98">
        <f>IFERROR(VLOOKUP($D78, V一般接種!$A:$G, K$4, FALSE), 0)</f>
        <v>74280</v>
      </c>
      <c r="L78" s="98">
        <f>IFERROR(VLOOKUP($D78, V一般接種!$A:$G, L$4, FALSE), 0)</f>
        <v>0</v>
      </c>
      <c r="M78" s="98">
        <f>IFERROR(VLOOKUP($D78, V一般接種!$A:$G, M$4, FALSE), 0)</f>
        <v>598310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743736</v>
      </c>
      <c r="C79" s="50">
        <f t="shared" si="5"/>
        <v>677156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613484</v>
      </c>
      <c r="K79" s="98">
        <f>IFERROR(VLOOKUP($D79, V一般接種!$A:$G, K$4, FALSE), 0)</f>
        <v>78598</v>
      </c>
      <c r="L79" s="98">
        <f>IFERROR(VLOOKUP($D79, V一般接種!$A:$G, L$4, FALSE), 0)</f>
        <v>0</v>
      </c>
      <c r="M79" s="98">
        <f>IFERROR(VLOOKUP($D79, V一般接種!$A:$G, M$4, FALSE), 0)</f>
        <v>617324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721834</v>
      </c>
      <c r="C80" s="50">
        <f t="shared" si="5"/>
        <v>683945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599639</v>
      </c>
      <c r="K80" s="98">
        <f>IFERROR(VLOOKUP($D80, V一般接種!$A:$G, K$4, FALSE), 0)</f>
        <v>76813</v>
      </c>
      <c r="L80" s="98">
        <f>IFERROR(VLOOKUP($D80, V一般接種!$A:$G, L$4, FALSE), 0)</f>
        <v>0</v>
      </c>
      <c r="M80" s="98">
        <f>IFERROR(VLOOKUP($D80, V一般接種!$A:$G, M$4, FALSE), 0)</f>
        <v>619906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713898</v>
      </c>
      <c r="C81" s="50">
        <f t="shared" si="5"/>
        <v>686266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577347</v>
      </c>
      <c r="K81" s="98">
        <f>IFERROR(VLOOKUP($D81, V一般接種!$A:$G, K$4, FALSE), 0)</f>
        <v>83256</v>
      </c>
      <c r="L81" s="98">
        <f>IFERROR(VLOOKUP($D81, V一般接種!$A:$G, L$4, FALSE), 0)</f>
        <v>0</v>
      </c>
      <c r="M81" s="98">
        <f>IFERROR(VLOOKUP($D81, V一般接種!$A:$G, M$4, FALSE), 0)</f>
        <v>611206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708408</v>
      </c>
      <c r="C82" s="50">
        <f t="shared" si="5"/>
        <v>579553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629069</v>
      </c>
      <c r="K82" s="98">
        <f>IFERROR(VLOOKUP($D82, V一般接種!$A:$G, K$4, FALSE), 0)</f>
        <v>79339</v>
      </c>
      <c r="L82" s="98">
        <f>IFERROR(VLOOKUP($D82, V一般接種!$A:$G, L$4, FALSE), 0)</f>
        <v>0</v>
      </c>
      <c r="M82" s="98">
        <f>IFERROR(VLOOKUP($D82, V一般接種!$A:$G, M$4, FALSE), 0)</f>
        <v>579553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742561</v>
      </c>
      <c r="C83" s="50">
        <f t="shared" si="5"/>
        <v>533590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662340</v>
      </c>
      <c r="K83" s="98">
        <f>IFERROR(VLOOKUP($D83, V一般接種!$A:$G, K$4, FALSE), 0)</f>
        <v>80221</v>
      </c>
      <c r="L83" s="98">
        <f>IFERROR(VLOOKUP($D83, V一般接種!$A:$G, L$4, FALSE), 0)</f>
        <v>0</v>
      </c>
      <c r="M83" s="98">
        <f>IFERROR(VLOOKUP($D83, V一般接種!$A:$G, M$4, FALSE), 0)</f>
        <v>533590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731172</v>
      </c>
      <c r="C84" s="50">
        <f t="shared" si="5"/>
        <v>695623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552915</v>
      </c>
      <c r="K84" s="98">
        <f>IFERROR(VLOOKUP($D84, V一般接種!$A:$G, K$4, FALSE), 0)</f>
        <v>99148</v>
      </c>
      <c r="L84" s="98">
        <f>IFERROR(VLOOKUP($D84, V一般接種!$A:$G, L$4, FALSE), 0)</f>
        <v>0</v>
      </c>
      <c r="M84" s="98">
        <f>IFERROR(VLOOKUP($D84, V一般接種!$A:$G, M$4, FALSE), 0)</f>
        <v>615077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732550</v>
      </c>
      <c r="C85" s="50">
        <f t="shared" si="5"/>
        <v>728766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590896</v>
      </c>
      <c r="K85" s="98">
        <f>IFERROR(VLOOKUP($D85, V一般接種!$A:$G, K$4, FALSE), 0)</f>
        <v>102218</v>
      </c>
      <c r="L85" s="98">
        <f>IFERROR(VLOOKUP($D85, V一般接種!$A:$G, L$4, FALSE), 0)</f>
        <v>0</v>
      </c>
      <c r="M85" s="98">
        <f>IFERROR(VLOOKUP($D85, V一般接種!$A:$G, M$4, FALSE), 0)</f>
        <v>673721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766347</v>
      </c>
      <c r="C86" s="50">
        <f t="shared" si="5"/>
        <v>716614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608424</v>
      </c>
      <c r="K86" s="98">
        <f>IFERROR(VLOOKUP($D86, V一般接種!$A:$G, K$4, FALSE), 0)</f>
        <v>125822</v>
      </c>
      <c r="L86" s="98">
        <f>IFERROR(VLOOKUP($D86, V一般接種!$A:$G, L$4, FALSE), 0)</f>
        <v>0</v>
      </c>
      <c r="M86" s="98">
        <f>IFERROR(VLOOKUP($D86, V一般接種!$A:$G, M$4, FALSE), 0)</f>
        <v>669536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575008</v>
      </c>
      <c r="C87" s="50">
        <f t="shared" si="5"/>
        <v>694036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405338</v>
      </c>
      <c r="K87" s="98">
        <f>IFERROR(VLOOKUP($D87, V一般接種!$A:$G, K$4, FALSE), 0)</f>
        <v>132735</v>
      </c>
      <c r="L87" s="98">
        <f>IFERROR(VLOOKUP($D87, V一般接種!$A:$G, L$4, FALSE), 0)</f>
        <v>0</v>
      </c>
      <c r="M87" s="98">
        <f>IFERROR(VLOOKUP($D87, V一般接種!$A:$G, M$4, FALSE), 0)</f>
        <v>636174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517709</v>
      </c>
      <c r="C88" s="50">
        <f t="shared" si="5"/>
        <v>703450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346608</v>
      </c>
      <c r="K88" s="98">
        <f>IFERROR(VLOOKUP($D88, V一般接種!$A:$G, K$4, FALSE), 0)</f>
        <v>144717</v>
      </c>
      <c r="L88" s="98">
        <f>IFERROR(VLOOKUP($D88, V一般接種!$A:$G, L$4, FALSE), 0)</f>
        <v>0</v>
      </c>
      <c r="M88" s="98">
        <f>IFERROR(VLOOKUP($D88, V一般接種!$A:$G, M$4, FALSE), 0)</f>
        <v>648010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797729</v>
      </c>
      <c r="C89" s="50">
        <f t="shared" si="5"/>
        <v>601161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666134</v>
      </c>
      <c r="K89" s="98">
        <f>IFERROR(VLOOKUP($D89, V一般接種!$A:$G, K$4, FALSE), 0)</f>
        <v>131595</v>
      </c>
      <c r="L89" s="98">
        <f>IFERROR(VLOOKUP($D89, V一般接種!$A:$G, L$4, FALSE), 0)</f>
        <v>0</v>
      </c>
      <c r="M89" s="98">
        <f>IFERROR(VLOOKUP($D89, V一般接種!$A:$G, M$4, FALSE), 0)</f>
        <v>601161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778817</v>
      </c>
      <c r="C90" s="50">
        <f t="shared" si="5"/>
        <v>534808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669753</v>
      </c>
      <c r="K90" s="98">
        <f>IFERROR(VLOOKUP($D90, V一般接種!$A:$G, K$4, FALSE), 0)</f>
        <v>109064</v>
      </c>
      <c r="L90" s="98">
        <f>IFERROR(VLOOKUP($D90, V一般接種!$A:$G, L$4, FALSE), 0)</f>
        <v>0</v>
      </c>
      <c r="M90" s="98">
        <f>IFERROR(VLOOKUP($D90, V一般接種!$A:$G, M$4, FALSE), 0)</f>
        <v>534808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885817</v>
      </c>
      <c r="C91" s="50">
        <f t="shared" si="5"/>
        <v>642205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663684</v>
      </c>
      <c r="K91" s="98">
        <f>IFERROR(VLOOKUP($D91, V一般接種!$A:$G, K$4, FALSE), 0)</f>
        <v>158455</v>
      </c>
      <c r="L91" s="98">
        <f>IFERROR(VLOOKUP($D91, V一般接種!$A:$G, L$4, FALSE), 0)</f>
        <v>0</v>
      </c>
      <c r="M91" s="98">
        <f>IFERROR(VLOOKUP($D91, V一般接種!$A:$G, M$4, FALSE), 0)</f>
        <v>560794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915104</v>
      </c>
      <c r="C92" s="50">
        <f t="shared" si="5"/>
        <v>655299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702468</v>
      </c>
      <c r="K92" s="98">
        <f>IFERROR(VLOOKUP($D92, V一般接種!$A:$G, K$4, FALSE), 0)</f>
        <v>166045</v>
      </c>
      <c r="L92" s="98">
        <f>IFERROR(VLOOKUP($D92, V一般接種!$A:$G, L$4, FALSE), 0)</f>
        <v>0</v>
      </c>
      <c r="M92" s="98">
        <f>IFERROR(VLOOKUP($D92, V一般接種!$A:$G, M$4, FALSE), 0)</f>
        <v>602125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934513</v>
      </c>
      <c r="C93" s="50">
        <f t="shared" si="5"/>
        <v>630566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732965</v>
      </c>
      <c r="K93" s="98">
        <f>IFERROR(VLOOKUP($D93, V一般接種!$A:$G, K$4, FALSE), 0)</f>
        <v>170583</v>
      </c>
      <c r="L93" s="98">
        <f>IFERROR(VLOOKUP($D93, V一般接種!$A:$G, L$4, FALSE), 0)</f>
        <v>0</v>
      </c>
      <c r="M93" s="98">
        <f>IFERROR(VLOOKUP($D93, V一般接種!$A:$G, M$4, FALSE), 0)</f>
        <v>584878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930606</v>
      </c>
      <c r="C94" s="50">
        <f t="shared" si="5"/>
        <v>627958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707178</v>
      </c>
      <c r="K94" s="98">
        <f>IFERROR(VLOOKUP($D94, V一般接種!$A:$G, K$4, FALSE), 0)</f>
        <v>186692</v>
      </c>
      <c r="L94" s="98">
        <f>IFERROR(VLOOKUP($D94, V一般接種!$A:$G, L$4, FALSE), 0)</f>
        <v>0</v>
      </c>
      <c r="M94" s="98">
        <f>IFERROR(VLOOKUP($D94, V一般接種!$A:$G, M$4, FALSE), 0)</f>
        <v>581354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927881</v>
      </c>
      <c r="C95" s="50">
        <f t="shared" si="5"/>
        <v>624650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702740</v>
      </c>
      <c r="K95" s="98">
        <f>IFERROR(VLOOKUP($D95, V一般接種!$A:$G, K$4, FALSE), 0)</f>
        <v>193182</v>
      </c>
      <c r="L95" s="98">
        <f>IFERROR(VLOOKUP($D95, V一般接種!$A:$G, L$4, FALSE), 0)</f>
        <v>0</v>
      </c>
      <c r="M95" s="98">
        <f>IFERROR(VLOOKUP($D95, V一般接種!$A:$G, M$4, FALSE), 0)</f>
        <v>578297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929490</v>
      </c>
      <c r="C96" s="50">
        <f t="shared" si="5"/>
        <v>604868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753111</v>
      </c>
      <c r="K96" s="98">
        <f>IFERROR(VLOOKUP($D96, V一般接種!$A:$G, K$4, FALSE), 0)</f>
        <v>176379</v>
      </c>
      <c r="L96" s="98">
        <f>IFERROR(VLOOKUP($D96, V一般接種!$A:$G, L$4, FALSE), 0)</f>
        <v>0</v>
      </c>
      <c r="M96" s="98">
        <f>IFERROR(VLOOKUP($D96, V一般接種!$A:$G, M$4, FALSE), 0)</f>
        <v>604868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691860</v>
      </c>
      <c r="C97" s="50">
        <f t="shared" si="5"/>
        <v>615684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556646</v>
      </c>
      <c r="K97" s="98">
        <f>IFERROR(VLOOKUP($D97, V一般接種!$A:$G, K$4, FALSE), 0)</f>
        <v>135214</v>
      </c>
      <c r="L97" s="98">
        <f>IFERROR(VLOOKUP($D97, V一般接種!$A:$G, L$4, FALSE), 0)</f>
        <v>0</v>
      </c>
      <c r="M97" s="98">
        <f>IFERROR(VLOOKUP($D97, V一般接種!$A:$G, M$4, FALSE), 0)</f>
        <v>615684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772201</v>
      </c>
      <c r="C98" s="50">
        <f t="shared" si="5"/>
        <v>668125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561732</v>
      </c>
      <c r="K98" s="98">
        <f>IFERROR(VLOOKUP($D98, V一般接種!$A:$G, K$4, FALSE), 0)</f>
        <v>140754</v>
      </c>
      <c r="L98" s="98">
        <f>IFERROR(VLOOKUP($D98, V一般接種!$A:$G, L$4, FALSE), 0)</f>
        <v>0</v>
      </c>
      <c r="M98" s="98">
        <f>IFERROR(VLOOKUP($D98, V一般接種!$A:$G, M$4, FALSE), 0)</f>
        <v>596256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797649</v>
      </c>
      <c r="C99" s="50">
        <f t="shared" si="5"/>
        <v>651638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595652</v>
      </c>
      <c r="K99" s="98">
        <f>IFERROR(VLOOKUP($D99, V一般接種!$A:$G, K$4, FALSE), 0)</f>
        <v>166891</v>
      </c>
      <c r="L99" s="98">
        <f>IFERROR(VLOOKUP($D99, V一般接種!$A:$G, L$4, FALSE), 0)</f>
        <v>0</v>
      </c>
      <c r="M99" s="98">
        <f>IFERROR(VLOOKUP($D99, V一般接種!$A:$G, M$4, FALSE), 0)</f>
        <v>613299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780401</v>
      </c>
      <c r="C100" s="50">
        <f t="shared" si="5"/>
        <v>657884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594606</v>
      </c>
      <c r="K100" s="98">
        <f>IFERROR(VLOOKUP($D100, V一般接種!$A:$G, K$4, FALSE), 0)</f>
        <v>163441</v>
      </c>
      <c r="L100" s="98">
        <f>IFERROR(VLOOKUP($D100, V一般接種!$A:$G, L$4, FALSE), 0)</f>
        <v>0</v>
      </c>
      <c r="M100" s="98">
        <f>IFERROR(VLOOKUP($D100, V一般接種!$A:$G, M$4, FALSE), 0)</f>
        <v>618081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759424</v>
      </c>
      <c r="C101" s="50">
        <f t="shared" si="5"/>
        <v>632385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579535</v>
      </c>
      <c r="K101" s="98">
        <f>IFERROR(VLOOKUP($D101, V一般接種!$A:$G, K$4, FALSE), 0)</f>
        <v>154793</v>
      </c>
      <c r="L101" s="98">
        <f>IFERROR(VLOOKUP($D101, V一般接種!$A:$G, L$4, FALSE), 0)</f>
        <v>0</v>
      </c>
      <c r="M101" s="98">
        <f>IFERROR(VLOOKUP($D101, V一般接種!$A:$G, M$4, FALSE), 0)</f>
        <v>599194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787576</v>
      </c>
      <c r="C102" s="50">
        <f t="shared" si="5"/>
        <v>623350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600790</v>
      </c>
      <c r="K102" s="98">
        <f>IFERROR(VLOOKUP($D102, V一般接種!$A:$G, K$4, FALSE), 0)</f>
        <v>158518</v>
      </c>
      <c r="L102" s="98">
        <f>IFERROR(VLOOKUP($D102, V一般接種!$A:$G, L$4, FALSE), 0)</f>
        <v>0</v>
      </c>
      <c r="M102" s="98">
        <f>IFERROR(VLOOKUP($D102, V一般接種!$A:$G, M$4, FALSE), 0)</f>
        <v>586164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748771</v>
      </c>
      <c r="C103" s="50">
        <f t="shared" si="5"/>
        <v>630376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616697</v>
      </c>
      <c r="K103" s="98">
        <f>IFERROR(VLOOKUP($D103, V一般接種!$A:$G, K$4, FALSE), 0)</f>
        <v>132074</v>
      </c>
      <c r="L103" s="98">
        <f>IFERROR(VLOOKUP($D103, V一般接種!$A:$G, L$4, FALSE), 0)</f>
        <v>0</v>
      </c>
      <c r="M103" s="98">
        <f>IFERROR(VLOOKUP($D103, V一般接種!$A:$G, M$4, FALSE), 0)</f>
        <v>630376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559729</v>
      </c>
      <c r="C104" s="50">
        <f t="shared" si="5"/>
        <v>649164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453216</v>
      </c>
      <c r="K104" s="98">
        <f>IFERROR(VLOOKUP($D104, V一般接種!$A:$G, K$4, FALSE), 0)</f>
        <v>106513</v>
      </c>
      <c r="L104" s="98">
        <f>IFERROR(VLOOKUP($D104, V一般接種!$A:$G, L$4, FALSE), 0)</f>
        <v>0</v>
      </c>
      <c r="M104" s="98">
        <f>IFERROR(VLOOKUP($D104, V一般接種!$A:$G, M$4, FALSE), 0)</f>
        <v>649164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455612</v>
      </c>
      <c r="C105" s="50">
        <f t="shared" si="5"/>
        <v>624795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269778</v>
      </c>
      <c r="K105" s="98">
        <f>IFERROR(VLOOKUP($D105, V一般接種!$A:$G, K$4, FALSE), 0)</f>
        <v>141637</v>
      </c>
      <c r="L105" s="98">
        <f>IFERROR(VLOOKUP($D105, V一般接種!$A:$G, L$4, FALSE), 0)</f>
        <v>0</v>
      </c>
      <c r="M105" s="98">
        <f>IFERROR(VLOOKUP($D105, V一般接種!$A:$G, M$4, FALSE), 0)</f>
        <v>556824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707552</v>
      </c>
      <c r="C106" s="50">
        <f t="shared" si="5"/>
        <v>636926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521999</v>
      </c>
      <c r="K106" s="98">
        <f>IFERROR(VLOOKUP($D106, V一般接種!$A:$G, K$4, FALSE), 0)</f>
        <v>145022</v>
      </c>
      <c r="L106" s="98">
        <f>IFERROR(VLOOKUP($D106, V一般接種!$A:$G, L$4, FALSE), 0)</f>
        <v>0</v>
      </c>
      <c r="M106" s="98">
        <f>IFERROR(VLOOKUP($D106, V一般接種!$A:$G, M$4, FALSE), 0)</f>
        <v>603886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639670</v>
      </c>
      <c r="C107" s="50">
        <f t="shared" si="5"/>
        <v>682186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483227</v>
      </c>
      <c r="K107" s="98">
        <f>IFERROR(VLOOKUP($D107, V一般接種!$A:$G, K$4, FALSE), 0)</f>
        <v>152453</v>
      </c>
      <c r="L107" s="98">
        <f>IFERROR(VLOOKUP($D107, V一般接種!$A:$G, L$4, FALSE), 0)</f>
        <v>0</v>
      </c>
      <c r="M107" s="98">
        <f>IFERROR(VLOOKUP($D107, V一般接種!$A:$G, M$4, FALSE), 0)</f>
        <v>639310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273215</v>
      </c>
      <c r="C108" s="50">
        <f t="shared" si="5"/>
        <v>270668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182815</v>
      </c>
      <c r="K108" s="98">
        <f>IFERROR(VLOOKUP($D108, V一般接種!$A:$G, K$4, FALSE), 0)</f>
        <v>90400</v>
      </c>
      <c r="L108" s="98">
        <f>IFERROR(VLOOKUP($D108, V一般接種!$A:$G, L$4, FALSE), 0)</f>
        <v>0</v>
      </c>
      <c r="M108" s="98">
        <f>IFERROR(VLOOKUP($D108, V一般接種!$A:$G, M$4, FALSE), 0)</f>
        <v>270668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210839</v>
      </c>
      <c r="C109" s="50">
        <f t="shared" si="5"/>
        <v>192444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125342</v>
      </c>
      <c r="K109" s="98">
        <f>IFERROR(VLOOKUP($D109, V一般接種!$A:$G, K$4, FALSE), 0)</f>
        <v>85497</v>
      </c>
      <c r="L109" s="98">
        <f>IFERROR(VLOOKUP($D109, V一般接種!$A:$G, L$4, FALSE), 0)</f>
        <v>0</v>
      </c>
      <c r="M109" s="98">
        <f>IFERROR(VLOOKUP($D109, V一般接種!$A:$G, M$4, FALSE), 0)</f>
        <v>192444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413707</v>
      </c>
      <c r="C110" s="50">
        <f t="shared" si="5"/>
        <v>724059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296977</v>
      </c>
      <c r="K110" s="98">
        <f>IFERROR(VLOOKUP($D110, V一般接種!$A:$G, K$4, FALSE), 0)</f>
        <v>116730</v>
      </c>
      <c r="L110" s="98">
        <f>IFERROR(VLOOKUP($D110, V一般接種!$A:$G, L$4, FALSE), 0)</f>
        <v>0</v>
      </c>
      <c r="M110" s="98">
        <f>IFERROR(VLOOKUP($D110, V一般接種!$A:$G, M$4, FALSE), 0)</f>
        <v>724059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376589</v>
      </c>
      <c r="C111" s="50">
        <f t="shared" si="5"/>
        <v>674118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266842</v>
      </c>
      <c r="K111" s="98">
        <f>IFERROR(VLOOKUP($D111, V一般接種!$A:$G, K$4, FALSE), 0)</f>
        <v>109747</v>
      </c>
      <c r="L111" s="98">
        <f>IFERROR(VLOOKUP($D111, V一般接種!$A:$G, L$4, FALSE), 0)</f>
        <v>0</v>
      </c>
      <c r="M111" s="98">
        <f>IFERROR(VLOOKUP($D111, V一般接種!$A:$G, M$4, FALSE), 0)</f>
        <v>674118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509276</v>
      </c>
      <c r="C112" s="50">
        <f t="shared" si="5"/>
        <v>760495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360798</v>
      </c>
      <c r="K112" s="98">
        <f>IFERROR(VLOOKUP($D112, V一般接種!$A:$G, K$4, FALSE), 0)</f>
        <v>122248</v>
      </c>
      <c r="L112" s="98">
        <f>IFERROR(VLOOKUP($D112, V一般接種!$A:$G, L$4, FALSE), 0)</f>
        <v>0</v>
      </c>
      <c r="M112" s="98">
        <f>IFERROR(VLOOKUP($D112, V一般接種!$A:$G, M$4, FALSE), 0)</f>
        <v>717580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551252</v>
      </c>
      <c r="C113" s="50">
        <f t="shared" si="5"/>
        <v>758267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427516</v>
      </c>
      <c r="K113" s="98">
        <f>IFERROR(VLOOKUP($D113, V一般接種!$A:$G, K$4, FALSE), 0)</f>
        <v>107213</v>
      </c>
      <c r="L113" s="98">
        <f>IFERROR(VLOOKUP($D113, V一般接種!$A:$G, L$4, FALSE), 0)</f>
        <v>0</v>
      </c>
      <c r="M113" s="98">
        <f>IFERROR(VLOOKUP($D113, V一般接種!$A:$G, M$4, FALSE), 0)</f>
        <v>732069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543493</v>
      </c>
      <c r="C114" s="50">
        <f t="shared" si="5"/>
        <v>765424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422648</v>
      </c>
      <c r="K114" s="98">
        <f>IFERROR(VLOOKUP($D114, V一般接種!$A:$G, K$4, FALSE), 0)</f>
        <v>109045</v>
      </c>
      <c r="L114" s="98">
        <f>IFERROR(VLOOKUP($D114, V一般接種!$A:$G, L$4, FALSE), 0)</f>
        <v>0</v>
      </c>
      <c r="M114" s="98">
        <f>IFERROR(VLOOKUP($D114, V一般接種!$A:$G, M$4, FALSE), 0)</f>
        <v>746977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538909</v>
      </c>
      <c r="C115" s="50">
        <f t="shared" si="5"/>
        <v>750787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418784</v>
      </c>
      <c r="K115" s="98">
        <f>IFERROR(VLOOKUP($D115, V一般接種!$A:$G, K$4, FALSE), 0)</f>
        <v>111028</v>
      </c>
      <c r="L115" s="98">
        <f>IFERROR(VLOOKUP($D115, V一般接種!$A:$G, L$4, FALSE), 0)</f>
        <v>0</v>
      </c>
      <c r="M115" s="98">
        <f>IFERROR(VLOOKUP($D115, V一般接種!$A:$G, M$4, FALSE), 0)</f>
        <v>729512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568603</v>
      </c>
      <c r="C116" s="50">
        <f t="shared" si="5"/>
        <v>756176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448965</v>
      </c>
      <c r="K116" s="98">
        <f>IFERROR(VLOOKUP($D116, V一般接種!$A:$G, K$4, FALSE), 0)</f>
        <v>108178</v>
      </c>
      <c r="L116" s="98">
        <f>IFERROR(VLOOKUP($D116, V一般接種!$A:$G, L$4, FALSE), 0)</f>
        <v>0</v>
      </c>
      <c r="M116" s="98">
        <f>IFERROR(VLOOKUP($D116, V一般接種!$A:$G, M$4, FALSE), 0)</f>
        <v>727048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590941</v>
      </c>
      <c r="C117" s="50">
        <f t="shared" si="5"/>
        <v>779748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490941</v>
      </c>
      <c r="K117" s="98">
        <f>IFERROR(VLOOKUP($D117, V一般接種!$A:$G, K$4, FALSE), 0)</f>
        <v>100000</v>
      </c>
      <c r="L117" s="98">
        <f>IFERROR(VLOOKUP($D117, V一般接種!$A:$G, L$4, FALSE), 0)</f>
        <v>0</v>
      </c>
      <c r="M117" s="98">
        <f>IFERROR(VLOOKUP($D117, V一般接種!$A:$G, M$4, FALSE), 0)</f>
        <v>779748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422055</v>
      </c>
      <c r="C118" s="50">
        <f t="shared" si="5"/>
        <v>1052297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427050</v>
      </c>
      <c r="K118" s="98">
        <f>IFERROR(VLOOKUP($D118, V一般接種!$A:$G, K$4, FALSE), 0)</f>
        <v>92660</v>
      </c>
      <c r="L118" s="98">
        <f>IFERROR(VLOOKUP($D118, V一般接種!$A:$G, L$4, FALSE), 0)</f>
        <v>0</v>
      </c>
      <c r="M118" s="98">
        <f>IFERROR(VLOOKUP($D118, V一般接種!$A:$G, M$4, FALSE), 0)</f>
        <v>525882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513455</v>
      </c>
      <c r="C119" s="50">
        <f t="shared" si="5"/>
        <v>546696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424739</v>
      </c>
      <c r="K119" s="98">
        <f>IFERROR(VLOOKUP($D119, V一般接種!$A:$G, K$4, FALSE), 0)</f>
        <v>88716</v>
      </c>
      <c r="L119" s="98">
        <f>IFERROR(VLOOKUP($D119, V一般接種!$A:$G, L$4, FALSE), 0)</f>
        <v>0</v>
      </c>
      <c r="M119" s="98">
        <f>IFERROR(VLOOKUP($D119, V一般接種!$A:$G, M$4, FALSE), 0)</f>
        <v>546696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531215</v>
      </c>
      <c r="C120" s="50">
        <f t="shared" si="5"/>
        <v>579040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444914</v>
      </c>
      <c r="K120" s="98">
        <f>IFERROR(VLOOKUP($D120, V一般接種!$A:$G, K$4, FALSE), 0)</f>
        <v>86301</v>
      </c>
      <c r="L120" s="98">
        <f>IFERROR(VLOOKUP($D120, V一般接種!$A:$G, L$4, FALSE), 0)</f>
        <v>0</v>
      </c>
      <c r="M120" s="98">
        <f>IFERROR(VLOOKUP($D120, V一般接種!$A:$G, M$4, FALSE), 0)</f>
        <v>579040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525909</v>
      </c>
      <c r="C121" s="50">
        <f t="shared" si="5"/>
        <v>574906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442085</v>
      </c>
      <c r="K121" s="98">
        <f>IFERROR(VLOOKUP($D121, V一般接種!$A:$G, K$4, FALSE), 0)</f>
        <v>83824</v>
      </c>
      <c r="L121" s="98">
        <f>IFERROR(VLOOKUP($D121, V一般接種!$A:$G, L$4, FALSE), 0)</f>
        <v>0</v>
      </c>
      <c r="M121" s="98">
        <f>IFERROR(VLOOKUP($D121, V一般接種!$A:$G, M$4, FALSE), 0)</f>
        <v>574906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517102</v>
      </c>
      <c r="C122" s="50">
        <f t="shared" si="5"/>
        <v>564366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428696</v>
      </c>
      <c r="K122" s="98">
        <f>IFERROR(VLOOKUP($D122, V一般接種!$A:$G, K$4, FALSE), 0)</f>
        <v>88406</v>
      </c>
      <c r="L122" s="98">
        <f>IFERROR(VLOOKUP($D122, V一般接種!$A:$G, L$4, FALSE), 0)</f>
        <v>0</v>
      </c>
      <c r="M122" s="98">
        <f>IFERROR(VLOOKUP($D122, V一般接種!$A:$G, M$4, FALSE), 0)</f>
        <v>564366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532918</v>
      </c>
      <c r="C123" s="50">
        <f t="shared" si="5"/>
        <v>593002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452794</v>
      </c>
      <c r="K123" s="98">
        <f>IFERROR(VLOOKUP($D123, V一般接種!$A:$G, K$4, FALSE), 0)</f>
        <v>80124</v>
      </c>
      <c r="L123" s="98">
        <f>IFERROR(VLOOKUP($D123, V一般接種!$A:$G, L$4, FALSE), 0)</f>
        <v>0</v>
      </c>
      <c r="M123" s="98">
        <f>IFERROR(VLOOKUP($D123, V一般接種!$A:$G, M$4, FALSE), 0)</f>
        <v>593002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665961</v>
      </c>
      <c r="C124" s="50">
        <f t="shared" si="5"/>
        <v>612356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569116</v>
      </c>
      <c r="K124" s="98">
        <f>IFERROR(VLOOKUP($D124, V一般接種!$A:$G, K$4, FALSE), 0)</f>
        <v>96845</v>
      </c>
      <c r="L124" s="98">
        <f>IFERROR(VLOOKUP($D124, V一般接種!$A:$G, L$4, FALSE), 0)</f>
        <v>0</v>
      </c>
      <c r="M124" s="98">
        <f>IFERROR(VLOOKUP($D124, V一般接種!$A:$G, M$4, FALSE), 0)</f>
        <v>612356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-3911219</v>
      </c>
      <c r="C125" s="50">
        <f t="shared" si="5"/>
        <v>-320018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484906</v>
      </c>
      <c r="K125" s="98">
        <f>IFERROR(VLOOKUP($D125, V一般接種!$A:$G, K$4, FALSE), 0)</f>
        <v>98916</v>
      </c>
      <c r="L125" s="98">
        <f>IFERROR(VLOOKUP($D125, V一般接種!$A:$G, L$4, FALSE), 0)</f>
        <v>0</v>
      </c>
      <c r="M125" s="98">
        <f>IFERROR(VLOOKUP($D125, V一般接種!$A:$G, M$4, FALSE), 0)</f>
        <v>432200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157628</v>
      </c>
      <c r="C126" s="50">
        <f t="shared" si="5"/>
        <v>97783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100719</v>
      </c>
      <c r="K126" s="98">
        <f>IFERROR(VLOOKUP($D126, V一般接種!$A:$G, K$4, FALSE), 0)</f>
        <v>56909</v>
      </c>
      <c r="L126" s="98">
        <f>IFERROR(VLOOKUP($D126, V一般接種!$A:$G, L$4, FALSE), 0)</f>
        <v>0</v>
      </c>
      <c r="M126" s="98">
        <f>IFERROR(VLOOKUP($D126, V一般接種!$A:$G, M$4, FALSE), 0)</f>
        <v>97783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452827</v>
      </c>
      <c r="C127" s="50">
        <f t="shared" si="5"/>
        <v>552339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378558</v>
      </c>
      <c r="K127" s="98">
        <f>IFERROR(VLOOKUP($D127, V一般接種!$A:$G, K$4, FALSE), 0)</f>
        <v>74269</v>
      </c>
      <c r="L127" s="98">
        <f>IFERROR(VLOOKUP($D127, V一般接種!$A:$G, L$4, FALSE), 0)</f>
        <v>0</v>
      </c>
      <c r="M127" s="98">
        <f>IFERROR(VLOOKUP($D127, V一般接種!$A:$G, M$4, FALSE), 0)</f>
        <v>552339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466253</v>
      </c>
      <c r="C128" s="50">
        <f t="shared" si="5"/>
        <v>481084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392457</v>
      </c>
      <c r="K128" s="98">
        <f>IFERROR(VLOOKUP($D128, V一般接種!$A:$G, K$4, FALSE), 0)</f>
        <v>73796</v>
      </c>
      <c r="L128" s="98">
        <f>IFERROR(VLOOKUP($D128, V一般接種!$A:$G, L$4, FALSE), 0)</f>
        <v>0</v>
      </c>
      <c r="M128" s="98">
        <f>IFERROR(VLOOKUP($D128, V一般接種!$A:$G, M$4, FALSE), 0)</f>
        <v>481084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458019</v>
      </c>
      <c r="C129" s="50">
        <f t="shared" si="5"/>
        <v>219631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384752</v>
      </c>
      <c r="K129" s="98">
        <f>IFERROR(VLOOKUP($D129, V一般接種!$A:$G, K$4, FALSE), 0)</f>
        <v>73267</v>
      </c>
      <c r="L129" s="98">
        <f>IFERROR(VLOOKUP($D129, V一般接種!$A:$G, L$4, FALSE), 0)</f>
        <v>0</v>
      </c>
      <c r="M129" s="98">
        <f>IFERROR(VLOOKUP($D129, V一般接種!$A:$G, M$4, FALSE), 0)</f>
        <v>219631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319776</v>
      </c>
      <c r="C130" s="50">
        <f t="shared" si="5"/>
        <v>130386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254855</v>
      </c>
      <c r="K130" s="98">
        <f>IFERROR(VLOOKUP($D130, V一般接種!$A:$G, K$4, FALSE), 0)</f>
        <v>64921</v>
      </c>
      <c r="L130" s="98">
        <f>IFERROR(VLOOKUP($D130, V一般接種!$A:$G, L$4, FALSE), 0)</f>
        <v>0</v>
      </c>
      <c r="M130" s="98">
        <f>IFERROR(VLOOKUP($D130, V一般接種!$A:$G, M$4, FALSE), 0)</f>
        <v>130386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337303</v>
      </c>
      <c r="C131" s="50">
        <f t="shared" si="5"/>
        <v>244004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259504</v>
      </c>
      <c r="K131" s="98">
        <f>IFERROR(VLOOKUP($D131, V一般接種!$A:$G, K$4, FALSE), 0)</f>
        <v>77799</v>
      </c>
      <c r="L131" s="98">
        <f>IFERROR(VLOOKUP($D131, V一般接種!$A:$G, L$4, FALSE), 0)</f>
        <v>0</v>
      </c>
      <c r="M131" s="98">
        <f>IFERROR(VLOOKUP($D131, V一般接種!$A:$G, M$4, FALSE), 0)</f>
        <v>244004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-7111266</v>
      </c>
      <c r="C132" s="50">
        <f t="shared" si="5"/>
        <v>-2496307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271307</v>
      </c>
      <c r="K132" s="98">
        <f>IFERROR(VLOOKUP($D132, V一般接種!$A:$G, K$4, FALSE), 0)</f>
        <v>83344</v>
      </c>
      <c r="L132" s="98">
        <f>IFERROR(VLOOKUP($D132, V一般接種!$A:$G, L$4, FALSE), 0)</f>
        <v>0</v>
      </c>
      <c r="M132" s="98">
        <f>IFERROR(VLOOKUP($D132, V一般接種!$A:$G, M$4, FALSE), 0)</f>
        <v>239771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399473</v>
      </c>
      <c r="C133" s="50">
        <f t="shared" si="5"/>
        <v>341821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333886</v>
      </c>
      <c r="K133" s="98">
        <f>IFERROR(VLOOKUP($D133, V一般接種!$A:$G, K$4, FALSE), 0)</f>
        <v>65587</v>
      </c>
      <c r="L133" s="98">
        <f>IFERROR(VLOOKUP($D133, V一般接種!$A:$G, L$4, FALSE), 0)</f>
        <v>0</v>
      </c>
      <c r="M133" s="98">
        <f>IFERROR(VLOOKUP($D133, V一般接種!$A:$G, M$4, FALSE), 0)</f>
        <v>341821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500170</v>
      </c>
      <c r="C134" s="50">
        <f t="shared" si="5"/>
        <v>421829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429557</v>
      </c>
      <c r="K134" s="98">
        <f>IFERROR(VLOOKUP($D134, V一般接種!$A:$G, K$4, FALSE), 0)</f>
        <v>70613</v>
      </c>
      <c r="L134" s="98">
        <f>IFERROR(VLOOKUP($D134, V一般接種!$A:$G, L$4, FALSE), 0)</f>
        <v>0</v>
      </c>
      <c r="M134" s="98">
        <f>IFERROR(VLOOKUP($D134, V一般接種!$A:$G, M$4, FALSE), 0)</f>
        <v>421829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524226</v>
      </c>
      <c r="C135" s="50">
        <f t="shared" si="5"/>
        <v>411119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453479</v>
      </c>
      <c r="K135" s="98">
        <f>IFERROR(VLOOKUP($D135, V一般接種!$A:$G, K$4, FALSE), 0)</f>
        <v>70747</v>
      </c>
      <c r="L135" s="98">
        <f>IFERROR(VLOOKUP($D135, V一般接種!$A:$G, L$4, FALSE), 0)</f>
        <v>0</v>
      </c>
      <c r="M135" s="98">
        <f>IFERROR(VLOOKUP($D135, V一般接種!$A:$G, M$4, FALSE), 0)</f>
        <v>411119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519837</v>
      </c>
      <c r="C136" s="50">
        <f t="shared" ref="C136:C199" si="8">IF($D136="", "", H136+I136+L136+M136+O136-Q136)</f>
        <v>397748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439658</v>
      </c>
      <c r="K136" s="98">
        <f>IFERROR(VLOOKUP($D136, V一般接種!$A:$G, K$4, FALSE), 0)</f>
        <v>80179</v>
      </c>
      <c r="L136" s="98">
        <f>IFERROR(VLOOKUP($D136, V一般接種!$A:$G, L$4, FALSE), 0)</f>
        <v>0</v>
      </c>
      <c r="M136" s="98">
        <f>IFERROR(VLOOKUP($D136, V一般接種!$A:$G, M$4, FALSE), 0)</f>
        <v>397748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541343</v>
      </c>
      <c r="C137" s="50">
        <f t="shared" si="8"/>
        <v>435733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472045</v>
      </c>
      <c r="K137" s="98">
        <f>IFERROR(VLOOKUP($D137, V一般接種!$A:$G, K$4, FALSE), 0)</f>
        <v>69298</v>
      </c>
      <c r="L137" s="98">
        <f>IFERROR(VLOOKUP($D137, V一般接種!$A:$G, L$4, FALSE), 0)</f>
        <v>0</v>
      </c>
      <c r="M137" s="98">
        <f>IFERROR(VLOOKUP($D137, V一般接種!$A:$G, M$4, FALSE), 0)</f>
        <v>435733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648435</v>
      </c>
      <c r="C138" s="50">
        <f t="shared" si="8"/>
        <v>496464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559092</v>
      </c>
      <c r="K138" s="98">
        <f>IFERROR(VLOOKUP($D138, V一般接種!$A:$G, K$4, FALSE), 0)</f>
        <v>89343</v>
      </c>
      <c r="L138" s="98">
        <f>IFERROR(VLOOKUP($D138, V一般接種!$A:$G, L$4, FALSE), 0)</f>
        <v>35</v>
      </c>
      <c r="M138" s="98">
        <f>IFERROR(VLOOKUP($D138, V一般接種!$A:$G, M$4, FALSE), 0)</f>
        <v>496429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-10602495</v>
      </c>
      <c r="C139" s="50">
        <f t="shared" si="8"/>
        <v>-5399620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480885</v>
      </c>
      <c r="K139" s="98">
        <f>IFERROR(VLOOKUP($D139, V一般接種!$A:$G, K$4, FALSE), 0)</f>
        <v>92362</v>
      </c>
      <c r="L139" s="98">
        <f>IFERROR(VLOOKUP($D139, V一般接種!$A:$G, L$4, FALSE), 0)</f>
        <v>0</v>
      </c>
      <c r="M139" s="98">
        <f>IFERROR(VLOOKUP($D139, V一般接種!$A:$G, M$4, FALSE), 0)</f>
        <v>426612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457086</v>
      </c>
      <c r="C140" s="50">
        <f t="shared" si="8"/>
        <v>388624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386142</v>
      </c>
      <c r="K140" s="98">
        <f>IFERROR(VLOOKUP($D140, V一般接種!$A:$G, K$4, FALSE), 0)</f>
        <v>70944</v>
      </c>
      <c r="L140" s="98">
        <f>IFERROR(VLOOKUP($D140, V一般接種!$A:$G, L$4, FALSE), 0)</f>
        <v>529</v>
      </c>
      <c r="M140" s="98">
        <f>IFERROR(VLOOKUP($D140, V一般接種!$A:$G, M$4, FALSE), 0)</f>
        <v>388095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492234</v>
      </c>
      <c r="C141" s="50">
        <f t="shared" si="8"/>
        <v>393187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406364</v>
      </c>
      <c r="K141" s="98">
        <f>IFERROR(VLOOKUP($D141, V一般接種!$A:$G, K$4, FALSE), 0)</f>
        <v>85870</v>
      </c>
      <c r="L141" s="98">
        <f>IFERROR(VLOOKUP($D141, V一般接種!$A:$G, L$4, FALSE), 0)</f>
        <v>526</v>
      </c>
      <c r="M141" s="98">
        <f>IFERROR(VLOOKUP($D141, V一般接種!$A:$G, M$4, FALSE), 0)</f>
        <v>392661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470407</v>
      </c>
      <c r="C142" s="50">
        <f t="shared" si="8"/>
        <v>384043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392733</v>
      </c>
      <c r="K142" s="98">
        <f>IFERROR(VLOOKUP($D142, V一般接種!$A:$G, K$4, FALSE), 0)</f>
        <v>77674</v>
      </c>
      <c r="L142" s="98">
        <f>IFERROR(VLOOKUP($D142, V一般接種!$A:$G, L$4, FALSE), 0)</f>
        <v>1515</v>
      </c>
      <c r="M142" s="98">
        <f>IFERROR(VLOOKUP($D142, V一般接種!$A:$G, M$4, FALSE), 0)</f>
        <v>382528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445284</v>
      </c>
      <c r="C143" s="50">
        <f t="shared" si="8"/>
        <v>362364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378601</v>
      </c>
      <c r="K143" s="98">
        <f>IFERROR(VLOOKUP($D143, V一般接種!$A:$G, K$4, FALSE), 0)</f>
        <v>66683</v>
      </c>
      <c r="L143" s="98">
        <f>IFERROR(VLOOKUP($D143, V一般接種!$A:$G, L$4, FALSE), 0)</f>
        <v>1551</v>
      </c>
      <c r="M143" s="98">
        <f>IFERROR(VLOOKUP($D143, V一般接種!$A:$G, M$4, FALSE), 0)</f>
        <v>360813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445500</v>
      </c>
      <c r="C144" s="50">
        <f t="shared" si="8"/>
        <v>362623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382208</v>
      </c>
      <c r="K144" s="98">
        <f>IFERROR(VLOOKUP($D144, V一般接種!$A:$G, K$4, FALSE), 0)</f>
        <v>63292</v>
      </c>
      <c r="L144" s="98">
        <f>IFERROR(VLOOKUP($D144, V一般接種!$A:$G, L$4, FALSE), 0)</f>
        <v>546</v>
      </c>
      <c r="M144" s="98">
        <f>IFERROR(VLOOKUP($D144, V一般接種!$A:$G, M$4, FALSE), 0)</f>
        <v>362077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502640</v>
      </c>
      <c r="C145" s="50">
        <f t="shared" si="8"/>
        <v>438555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428442</v>
      </c>
      <c r="K145" s="98">
        <f>IFERROR(VLOOKUP($D145, V一般接種!$A:$G, K$4, FALSE), 0)</f>
        <v>74198</v>
      </c>
      <c r="L145" s="98">
        <f>IFERROR(VLOOKUP($D145, V一般接種!$A:$G, L$4, FALSE), 0)</f>
        <v>538</v>
      </c>
      <c r="M145" s="98">
        <f>IFERROR(VLOOKUP($D145, V一般接種!$A:$G, M$4, FALSE), 0)</f>
        <v>438017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398727</v>
      </c>
      <c r="C146" s="50">
        <f t="shared" si="8"/>
        <v>353625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333150</v>
      </c>
      <c r="K146" s="98">
        <f>IFERROR(VLOOKUP($D146, V一般接種!$A:$G, K$4, FALSE), 0)</f>
        <v>65577</v>
      </c>
      <c r="L146" s="98">
        <f>IFERROR(VLOOKUP($D146, V一般接種!$A:$G, L$4, FALSE), 0)</f>
        <v>1119</v>
      </c>
      <c r="M146" s="98">
        <f>IFERROR(VLOOKUP($D146, V一般接種!$A:$G, M$4, FALSE), 0)</f>
        <v>352506</v>
      </c>
      <c r="N146" s="98">
        <f>SUMIF(V職域接種!$C:$C, 'Conv-vaccine'!$D146, V職域接種!F:F)</f>
        <v>0</v>
      </c>
      <c r="O146" s="98">
        <f>SUMIF(V職域接種!$C:$C, 'Conv-vaccine'!$D146, V職域接種!G:G)</f>
        <v>0</v>
      </c>
      <c r="P146" s="98">
        <f>SUMIF(V重複!$C:$C, 'Conv-vaccine'!$D146, V重複!F:F)</f>
        <v>0</v>
      </c>
      <c r="Q146" s="98">
        <f>SUMIF(V重複!$C:$C, 'Conv-vaccine'!$D146, V重複!G:G)</f>
        <v>0</v>
      </c>
    </row>
    <row r="147" spans="1:17" x14ac:dyDescent="0.55000000000000004">
      <c r="A147" s="95">
        <f t="shared" si="6"/>
        <v>44438</v>
      </c>
      <c r="B147" s="50">
        <f t="shared" si="7"/>
        <v>179878</v>
      </c>
      <c r="C147" s="50">
        <f t="shared" si="8"/>
        <v>75256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133378</v>
      </c>
      <c r="K147" s="98">
        <f>IFERROR(VLOOKUP($D147, V一般接種!$A:$G, K$4, FALSE), 0)</f>
        <v>46500</v>
      </c>
      <c r="L147" s="98">
        <f>IFERROR(VLOOKUP($D147, V一般接種!$A:$G, L$4, FALSE), 0)</f>
        <v>889</v>
      </c>
      <c r="M147" s="98">
        <f>IFERROR(VLOOKUP($D147, V一般接種!$A:$G, M$4, FALSE), 0)</f>
        <v>74367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0</v>
      </c>
      <c r="C148" s="50">
        <f t="shared" si="8"/>
        <v>0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0</v>
      </c>
      <c r="K148" s="98">
        <f>IFERROR(VLOOKUP($D148, V一般接種!$A:$G, K$4, FALSE), 0)</f>
        <v>0</v>
      </c>
      <c r="L148" s="98">
        <f>IFERROR(VLOOKUP($D148, V一般接種!$A:$G, L$4, FALSE), 0)</f>
        <v>0</v>
      </c>
      <c r="M148" s="98">
        <f>IFERROR(VLOOKUP($D148, V一般接種!$A:$G, M$4, FALSE), 0)</f>
        <v>0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0</v>
      </c>
      <c r="C149" s="50">
        <f t="shared" si="8"/>
        <v>0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0</v>
      </c>
      <c r="K149" s="98">
        <f>IFERROR(VLOOKUP($D149, V一般接種!$A:$G, K$4, FALSE), 0)</f>
        <v>0</v>
      </c>
      <c r="L149" s="98">
        <f>IFERROR(VLOOKUP($D149, V一般接種!$A:$G, L$4, FALSE), 0)</f>
        <v>0</v>
      </c>
      <c r="M149" s="98">
        <f>IFERROR(VLOOKUP($D149, V一般接種!$A:$G, M$4, FALSE), 0)</f>
        <v>0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0</v>
      </c>
      <c r="C150" s="50">
        <f t="shared" si="8"/>
        <v>0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0</v>
      </c>
      <c r="K150" s="98">
        <f>IFERROR(VLOOKUP($D150, V一般接種!$A:$G, K$4, FALSE), 0)</f>
        <v>0</v>
      </c>
      <c r="L150" s="98">
        <f>IFERROR(VLOOKUP($D150, V一般接種!$A:$G, L$4, FALSE), 0)</f>
        <v>0</v>
      </c>
      <c r="M150" s="98">
        <f>IFERROR(VLOOKUP($D150, V一般接種!$A:$G, M$4, FALSE), 0)</f>
        <v>0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0</v>
      </c>
      <c r="C151" s="50">
        <f t="shared" si="8"/>
        <v>0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0</v>
      </c>
      <c r="K151" s="98">
        <f>IFERROR(VLOOKUP($D151, V一般接種!$A:$G, K$4, FALSE), 0)</f>
        <v>0</v>
      </c>
      <c r="L151" s="98">
        <f>IFERROR(VLOOKUP($D151, V一般接種!$A:$G, L$4, FALSE), 0)</f>
        <v>0</v>
      </c>
      <c r="M151" s="98">
        <f>IFERROR(VLOOKUP($D151, V一般接種!$A:$G, M$4, FALSE), 0)</f>
        <v>0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0</v>
      </c>
      <c r="C152" s="50">
        <f t="shared" si="8"/>
        <v>0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0</v>
      </c>
      <c r="K152" s="98">
        <f>IFERROR(VLOOKUP($D152, V一般接種!$A:$G, K$4, FALSE), 0)</f>
        <v>0</v>
      </c>
      <c r="L152" s="98">
        <f>IFERROR(VLOOKUP($D152, V一般接種!$A:$G, L$4, FALSE), 0)</f>
        <v>0</v>
      </c>
      <c r="M152" s="98">
        <f>IFERROR(VLOOKUP($D152, V一般接種!$A:$G, M$4, FALSE), 0)</f>
        <v>0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0</v>
      </c>
      <c r="C153" s="50">
        <f t="shared" si="8"/>
        <v>0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0</v>
      </c>
      <c r="K153" s="98">
        <f>IFERROR(VLOOKUP($D153, V一般接種!$A:$G, K$4, FALSE), 0)</f>
        <v>0</v>
      </c>
      <c r="L153" s="98">
        <f>IFERROR(VLOOKUP($D153, V一般接種!$A:$G, L$4, FALSE), 0)</f>
        <v>0</v>
      </c>
      <c r="M153" s="98">
        <f>IFERROR(VLOOKUP($D153, V一般接種!$A:$G, M$4, FALSE), 0)</f>
        <v>0</v>
      </c>
      <c r="N153" s="98">
        <f>SUMIF(V職域接種!$C:$C, 'Conv-vaccine'!$D153, V職域接種!F:F)</f>
        <v>0</v>
      </c>
      <c r="O153" s="98">
        <f>SUMIF(V職域接種!$C:$C, 'Conv-vaccine'!$D153, V職域接種!G:G)</f>
        <v>0</v>
      </c>
      <c r="P153" s="98">
        <f>SUMIF(V重複!$C:$C, 'Conv-vaccine'!$D153, V重複!F:F)</f>
        <v>0</v>
      </c>
      <c r="Q153" s="98">
        <f>SUMIF(V重複!$C:$C, 'Conv-vaccine'!$D153, V重複!G:G)</f>
        <v>0</v>
      </c>
    </row>
    <row r="154" spans="1:17" x14ac:dyDescent="0.55000000000000004">
      <c r="A154" s="95">
        <f t="shared" si="6"/>
        <v>44445</v>
      </c>
      <c r="B154" s="50">
        <f t="shared" si="7"/>
        <v>0</v>
      </c>
      <c r="C154" s="50">
        <f t="shared" si="8"/>
        <v>0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0</v>
      </c>
      <c r="K154" s="98">
        <f>IFERROR(VLOOKUP($D154, V一般接種!$A:$G, K$4, FALSE), 0)</f>
        <v>0</v>
      </c>
      <c r="L154" s="98">
        <f>IFERROR(VLOOKUP($D154, V一般接種!$A:$G, L$4, FALSE), 0)</f>
        <v>0</v>
      </c>
      <c r="M154" s="98">
        <f>IFERROR(VLOOKUP($D154, V一般接種!$A:$G, M$4, FALSE), 0)</f>
        <v>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0</v>
      </c>
      <c r="C155" s="50">
        <f t="shared" si="8"/>
        <v>0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0</v>
      </c>
      <c r="K155" s="98">
        <f>IFERROR(VLOOKUP($D155, V一般接種!$A:$G, K$4, FALSE), 0)</f>
        <v>0</v>
      </c>
      <c r="L155" s="98">
        <f>IFERROR(VLOOKUP($D155, V一般接種!$A:$G, L$4, FALSE), 0)</f>
        <v>0</v>
      </c>
      <c r="M155" s="98">
        <f>IFERROR(VLOOKUP($D155, V一般接種!$A:$G, M$4, FALSE), 0)</f>
        <v>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50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TEXT(MAX(A3:A147)+1,"m月d日") &amp; "公表時点）"</f>
        <v>（8月31日公表時点）</v>
      </c>
    </row>
    <row r="3" spans="1:15" x14ac:dyDescent="0.55000000000000004">
      <c r="A3" s="134" t="s">
        <v>323</v>
      </c>
      <c r="B3" s="134" t="s">
        <v>297</v>
      </c>
      <c r="C3" s="134" t="s">
        <v>298</v>
      </c>
      <c r="D3" s="131" t="s">
        <v>324</v>
      </c>
      <c r="E3" s="131"/>
      <c r="F3" s="131"/>
      <c r="G3" s="131"/>
      <c r="H3" s="131"/>
      <c r="I3" s="131"/>
      <c r="J3" s="131" t="s">
        <v>325</v>
      </c>
      <c r="K3" s="131"/>
      <c r="L3" s="131"/>
      <c r="M3" s="131"/>
      <c r="N3" s="131"/>
      <c r="O3" s="131"/>
    </row>
    <row r="4" spans="1:15" x14ac:dyDescent="0.55000000000000004">
      <c r="A4" s="134"/>
      <c r="B4" s="134"/>
      <c r="C4" s="134"/>
      <c r="D4" s="132" t="s">
        <v>299</v>
      </c>
      <c r="E4" s="132"/>
      <c r="F4" s="132"/>
      <c r="G4" s="132" t="s">
        <v>300</v>
      </c>
      <c r="H4" s="132"/>
      <c r="I4" s="132"/>
      <c r="J4" s="132" t="s">
        <v>299</v>
      </c>
      <c r="K4" s="132"/>
      <c r="L4" s="132"/>
      <c r="M4" s="132" t="s">
        <v>300</v>
      </c>
      <c r="N4" s="132"/>
      <c r="O4" s="132"/>
    </row>
    <row r="5" spans="1:15" x14ac:dyDescent="0.55000000000000004">
      <c r="A5" s="134"/>
      <c r="B5" s="134"/>
      <c r="C5" s="134"/>
      <c r="D5" s="113" t="s">
        <v>301</v>
      </c>
      <c r="E5" s="113" t="s">
        <v>302</v>
      </c>
      <c r="F5" s="113" t="s">
        <v>352</v>
      </c>
      <c r="G5" s="113" t="s">
        <v>301</v>
      </c>
      <c r="H5" s="113" t="s">
        <v>302</v>
      </c>
      <c r="I5" s="113" t="s">
        <v>352</v>
      </c>
      <c r="J5" s="113" t="s">
        <v>301</v>
      </c>
      <c r="K5" s="113" t="s">
        <v>302</v>
      </c>
      <c r="L5" s="113" t="s">
        <v>352</v>
      </c>
      <c r="M5" s="113" t="s">
        <v>301</v>
      </c>
      <c r="N5" s="113" t="s">
        <v>302</v>
      </c>
      <c r="O5" s="113" t="s">
        <v>352</v>
      </c>
    </row>
    <row r="6" spans="1:15" x14ac:dyDescent="0.55000000000000004">
      <c r="A6" s="133" t="s">
        <v>287</v>
      </c>
      <c r="B6" s="132"/>
      <c r="C6" s="62">
        <f ca="1">SUM(D6:I6)</f>
        <v>110803005</v>
      </c>
      <c r="D6" s="62">
        <f ca="1">SUM(OFFSET(D$6,1,0,MAX($A$6:$A147)-DATE(2021,4,12)+1,1))</f>
        <v>53693561</v>
      </c>
      <c r="E6" s="62">
        <f ca="1">SUM(OFFSET(E$6,1,0,MAX($A$6:$A147)-DATE(2021,4,12)+1,1))</f>
        <v>8082913</v>
      </c>
      <c r="F6" s="62">
        <f ca="1">SUM(OFFSET(F$6,1,0,MAX($A$6:$A147)-DATE(2021,4,12)+1,1))</f>
        <v>7248</v>
      </c>
      <c r="G6" s="62">
        <f ca="1">SUM(OFFSET(G$6,1,0,MAX($A$6:$A147)-DATE(2021,4,12)+1,1))</f>
        <v>43963059</v>
      </c>
      <c r="H6" s="62">
        <f ca="1">SUM(OFFSET(H$6,1,0,MAX($A$6:$A147)-DATE(2021,4,12)+1,1))</f>
        <v>5056219</v>
      </c>
      <c r="I6" s="62">
        <f ca="1">SUM(OFFSET(I$6,1,0,MAX($A$6:$A147)-DATE(2021,4,12)+1,1))</f>
        <v>5</v>
      </c>
      <c r="J6" s="62">
        <f ca="1">SUM(OFFSET(J$6,1,0,MAX($A$6:$A147)-DATE(2021,4,12)+1,1))</f>
        <v>30914165</v>
      </c>
      <c r="K6" s="62">
        <f ca="1">SUM(OFFSET(K$6,1,0,MAX($A$6:$A147)-DATE(2021,4,12)+1,1))</f>
        <v>862564</v>
      </c>
      <c r="L6" s="62">
        <f ca="1">SUM(OFFSET(L$6,1,0,MAX($A$6:$A147)-DATE(2021,4,12)+1,1))</f>
        <v>239</v>
      </c>
      <c r="M6" s="62">
        <f ca="1">SUM(OFFSET(M$6,1,0,MAX($A$6:$A147)-DATE(2021,4,12)+1,1))</f>
        <v>30170699</v>
      </c>
      <c r="N6" s="62">
        <f ca="1">SUM(OFFSET(N$6,1,0,MAX($A$6:$A147)-DATE(2021,4,12)+1,1))</f>
        <v>829576</v>
      </c>
      <c r="O6" s="62">
        <f ca="1">SUM(OFFSET(O$6,1,0,MAX($A$6:$A147)-DATE(2021,4,12)+1,1))</f>
        <v>1</v>
      </c>
    </row>
    <row r="7" spans="1:15" x14ac:dyDescent="0.55000000000000004">
      <c r="A7" s="110">
        <v>44438</v>
      </c>
      <c r="B7" s="105" t="str">
        <f t="shared" ref="B7:B68" si="0">"(" &amp; TEXT(A7,"aaa") &amp; ")"</f>
        <v>(月)</v>
      </c>
      <c r="C7" s="62">
        <f>SUM(D7:I7)</f>
        <v>308980</v>
      </c>
      <c r="D7" s="62">
        <v>133378</v>
      </c>
      <c r="E7" s="62">
        <v>46500</v>
      </c>
      <c r="F7" s="62">
        <v>889</v>
      </c>
      <c r="G7" s="62">
        <v>74367</v>
      </c>
      <c r="H7" s="62">
        <v>53846</v>
      </c>
      <c r="I7" s="62">
        <v>0</v>
      </c>
      <c r="J7" s="62">
        <v>4605</v>
      </c>
      <c r="K7" s="62">
        <v>288</v>
      </c>
      <c r="L7" s="62">
        <v>38</v>
      </c>
      <c r="M7" s="62">
        <v>4906</v>
      </c>
      <c r="N7" s="62">
        <v>580</v>
      </c>
      <c r="O7" s="62">
        <v>0</v>
      </c>
    </row>
    <row r="8" spans="1:15" x14ac:dyDescent="0.55000000000000004">
      <c r="A8" s="110">
        <v>44437</v>
      </c>
      <c r="B8" s="105" t="str">
        <f t="shared" si="0"/>
        <v>(日)</v>
      </c>
      <c r="C8" s="62">
        <f>SUM(D8:I8)</f>
        <v>819405</v>
      </c>
      <c r="D8" s="62">
        <v>333150</v>
      </c>
      <c r="E8" s="62">
        <v>65577</v>
      </c>
      <c r="F8" s="62">
        <v>1119</v>
      </c>
      <c r="G8" s="62">
        <v>352506</v>
      </c>
      <c r="H8" s="62">
        <v>67052</v>
      </c>
      <c r="I8" s="62">
        <v>1</v>
      </c>
      <c r="J8" s="62">
        <v>6364</v>
      </c>
      <c r="K8" s="62">
        <v>498</v>
      </c>
      <c r="L8" s="62">
        <v>47</v>
      </c>
      <c r="M8" s="62">
        <v>14229</v>
      </c>
      <c r="N8" s="62">
        <v>807</v>
      </c>
      <c r="O8" s="62">
        <v>0</v>
      </c>
    </row>
    <row r="9" spans="1:15" x14ac:dyDescent="0.55000000000000004">
      <c r="A9" s="110">
        <v>44436</v>
      </c>
      <c r="B9" s="105" t="str">
        <f t="shared" si="0"/>
        <v>(土)</v>
      </c>
      <c r="C9" s="62">
        <f>SUM(D9:I9)</f>
        <v>1013581</v>
      </c>
      <c r="D9" s="62">
        <v>428442</v>
      </c>
      <c r="E9" s="62">
        <v>74198</v>
      </c>
      <c r="F9" s="62">
        <v>538</v>
      </c>
      <c r="G9" s="62">
        <v>438017</v>
      </c>
      <c r="H9" s="62">
        <v>72386</v>
      </c>
      <c r="I9" s="62">
        <v>0</v>
      </c>
      <c r="J9" s="62">
        <v>8897</v>
      </c>
      <c r="K9" s="62">
        <v>501</v>
      </c>
      <c r="L9" s="62">
        <v>12</v>
      </c>
      <c r="M9" s="62">
        <v>22108</v>
      </c>
      <c r="N9" s="62">
        <v>763</v>
      </c>
      <c r="O9" s="62">
        <v>0</v>
      </c>
    </row>
    <row r="10" spans="1:15" x14ac:dyDescent="0.55000000000000004">
      <c r="A10" s="110">
        <v>44435</v>
      </c>
      <c r="B10" s="105" t="str">
        <f t="shared" si="0"/>
        <v>(金)</v>
      </c>
      <c r="C10" s="62">
        <f>SUM(D10:I10)</f>
        <v>880199</v>
      </c>
      <c r="D10" s="62">
        <v>382208</v>
      </c>
      <c r="E10" s="62">
        <v>63292</v>
      </c>
      <c r="F10" s="62">
        <v>546</v>
      </c>
      <c r="G10" s="62">
        <v>362077</v>
      </c>
      <c r="H10" s="62">
        <v>72076</v>
      </c>
      <c r="I10" s="62">
        <v>0</v>
      </c>
      <c r="J10" s="62">
        <v>12343</v>
      </c>
      <c r="K10" s="62">
        <v>302</v>
      </c>
      <c r="L10" s="62">
        <v>11</v>
      </c>
      <c r="M10" s="62">
        <v>27660</v>
      </c>
      <c r="N10" s="62">
        <v>623</v>
      </c>
      <c r="O10" s="62">
        <v>0</v>
      </c>
    </row>
    <row r="11" spans="1:15" x14ac:dyDescent="0.55000000000000004">
      <c r="A11" s="110">
        <v>44434</v>
      </c>
      <c r="B11" s="105" t="str">
        <f t="shared" si="0"/>
        <v>(木)</v>
      </c>
      <c r="C11" s="62">
        <f t="shared" ref="C11:C12" si="1">SUM(D11:I11)</f>
        <v>885561</v>
      </c>
      <c r="D11" s="62">
        <v>378601</v>
      </c>
      <c r="E11" s="62">
        <v>66683</v>
      </c>
      <c r="F11" s="62">
        <v>1551</v>
      </c>
      <c r="G11" s="62">
        <v>360813</v>
      </c>
      <c r="H11" s="62">
        <v>77912</v>
      </c>
      <c r="I11" s="62">
        <v>1</v>
      </c>
      <c r="J11" s="62">
        <v>14178</v>
      </c>
      <c r="K11" s="62">
        <v>537</v>
      </c>
      <c r="L11" s="62">
        <v>35</v>
      </c>
      <c r="M11" s="62">
        <v>31259</v>
      </c>
      <c r="N11" s="62">
        <v>1553</v>
      </c>
      <c r="O11" s="62">
        <v>0</v>
      </c>
    </row>
    <row r="12" spans="1:15" x14ac:dyDescent="0.55000000000000004">
      <c r="A12" s="110">
        <v>44433</v>
      </c>
      <c r="B12" s="105" t="str">
        <f t="shared" si="0"/>
        <v>(水)</v>
      </c>
      <c r="C12" s="62">
        <f t="shared" si="1"/>
        <v>940975</v>
      </c>
      <c r="D12" s="62">
        <v>392733</v>
      </c>
      <c r="E12" s="62">
        <v>77674</v>
      </c>
      <c r="F12" s="62">
        <v>1515</v>
      </c>
      <c r="G12" s="62">
        <v>382528</v>
      </c>
      <c r="H12" s="62">
        <v>86524</v>
      </c>
      <c r="I12" s="62">
        <v>1</v>
      </c>
      <c r="J12" s="62">
        <v>16365</v>
      </c>
      <c r="K12" s="62">
        <v>565</v>
      </c>
      <c r="L12" s="62">
        <v>44</v>
      </c>
      <c r="M12" s="62">
        <v>35849</v>
      </c>
      <c r="N12" s="62">
        <v>1781</v>
      </c>
      <c r="O12" s="62">
        <v>0</v>
      </c>
    </row>
    <row r="13" spans="1:15" x14ac:dyDescent="0.55000000000000004">
      <c r="A13" s="110">
        <v>44432</v>
      </c>
      <c r="B13" s="105" t="str">
        <f t="shared" si="0"/>
        <v>(火)</v>
      </c>
      <c r="C13" s="62">
        <f>SUM(D13:I13)</f>
        <v>975433</v>
      </c>
      <c r="D13" s="62">
        <v>406364</v>
      </c>
      <c r="E13" s="62">
        <v>85870</v>
      </c>
      <c r="F13" s="62">
        <v>526</v>
      </c>
      <c r="G13" s="62">
        <v>392661</v>
      </c>
      <c r="H13" s="62">
        <v>90011</v>
      </c>
      <c r="I13" s="62">
        <v>1</v>
      </c>
      <c r="J13" s="62">
        <v>20335</v>
      </c>
      <c r="K13" s="62">
        <v>639</v>
      </c>
      <c r="L13" s="62">
        <v>21</v>
      </c>
      <c r="M13" s="62">
        <v>45244</v>
      </c>
      <c r="N13" s="62">
        <v>1987</v>
      </c>
      <c r="O13" s="62">
        <v>0</v>
      </c>
    </row>
    <row r="14" spans="1:15" x14ac:dyDescent="0.55000000000000004">
      <c r="A14" s="110">
        <v>44431</v>
      </c>
      <c r="B14" s="105" t="str">
        <f t="shared" si="0"/>
        <v>(月)</v>
      </c>
      <c r="C14" s="62">
        <f>SUM(D14:I14)</f>
        <v>944842</v>
      </c>
      <c r="D14" s="62">
        <v>386142</v>
      </c>
      <c r="E14" s="62">
        <v>70944</v>
      </c>
      <c r="F14" s="62">
        <v>529</v>
      </c>
      <c r="G14" s="62">
        <v>388095</v>
      </c>
      <c r="H14" s="62">
        <v>99131</v>
      </c>
      <c r="I14" s="62">
        <v>1</v>
      </c>
      <c r="J14" s="62">
        <v>19935</v>
      </c>
      <c r="K14" s="62">
        <v>587</v>
      </c>
      <c r="L14" s="62">
        <v>29</v>
      </c>
      <c r="M14" s="62">
        <v>50689</v>
      </c>
      <c r="N14" s="62">
        <v>2605</v>
      </c>
      <c r="O14" s="67">
        <v>1</v>
      </c>
    </row>
    <row r="15" spans="1:15" x14ac:dyDescent="0.55000000000000004">
      <c r="A15" s="110">
        <v>44430</v>
      </c>
      <c r="B15" s="105" t="str">
        <f t="shared" si="0"/>
        <v>(日)</v>
      </c>
      <c r="C15" s="62">
        <f>SUM(D15:I15)</f>
        <v>1101217</v>
      </c>
      <c r="D15" s="62">
        <v>480885</v>
      </c>
      <c r="E15" s="62">
        <v>92362</v>
      </c>
      <c r="F15" s="62">
        <v>0</v>
      </c>
      <c r="G15" s="62">
        <v>426612</v>
      </c>
      <c r="H15" s="62">
        <v>101358</v>
      </c>
      <c r="I15" s="62">
        <v>0</v>
      </c>
      <c r="J15" s="62">
        <v>10865</v>
      </c>
      <c r="K15" s="62">
        <v>776</v>
      </c>
      <c r="L15" s="62">
        <v>0</v>
      </c>
      <c r="M15" s="62">
        <v>32400</v>
      </c>
      <c r="N15" s="62">
        <v>4190</v>
      </c>
      <c r="O15" s="67">
        <v>0</v>
      </c>
    </row>
    <row r="16" spans="1:15" x14ac:dyDescent="0.55000000000000004">
      <c r="A16" s="110">
        <v>44429</v>
      </c>
      <c r="B16" s="105" t="str">
        <f t="shared" si="0"/>
        <v>(土)</v>
      </c>
      <c r="C16" s="62">
        <f t="shared" ref="C16:C78" si="2">SUM(D16:I16)</f>
        <v>1253383</v>
      </c>
      <c r="D16" s="67">
        <v>559092</v>
      </c>
      <c r="E16" s="62">
        <v>89343</v>
      </c>
      <c r="F16" s="62">
        <v>35</v>
      </c>
      <c r="G16" s="62">
        <v>496429</v>
      </c>
      <c r="H16" s="62">
        <v>108484</v>
      </c>
      <c r="I16" s="62">
        <v>0</v>
      </c>
      <c r="J16" s="62">
        <v>14746</v>
      </c>
      <c r="K16" s="62">
        <v>668</v>
      </c>
      <c r="L16" s="62">
        <v>2</v>
      </c>
      <c r="M16" s="62">
        <v>57984</v>
      </c>
      <c r="N16" s="62">
        <v>4442</v>
      </c>
      <c r="O16" s="67">
        <v>0</v>
      </c>
    </row>
    <row r="17" spans="1:15" x14ac:dyDescent="0.55000000000000004">
      <c r="A17" s="110">
        <v>44428</v>
      </c>
      <c r="B17" s="105" t="str">
        <f t="shared" si="0"/>
        <v>(金)</v>
      </c>
      <c r="C17" s="62">
        <f t="shared" si="2"/>
        <v>1089522</v>
      </c>
      <c r="D17" s="62">
        <v>472045</v>
      </c>
      <c r="E17" s="62">
        <v>69298</v>
      </c>
      <c r="F17" s="62">
        <v>0</v>
      </c>
      <c r="G17" s="62">
        <v>435733</v>
      </c>
      <c r="H17" s="62">
        <v>112446</v>
      </c>
      <c r="I17" s="62">
        <v>0</v>
      </c>
      <c r="J17" s="62">
        <v>22037</v>
      </c>
      <c r="K17" s="62">
        <v>402</v>
      </c>
      <c r="L17" s="62">
        <v>0</v>
      </c>
      <c r="M17" s="62">
        <v>72736</v>
      </c>
      <c r="N17" s="62">
        <v>2490</v>
      </c>
      <c r="O17" s="67">
        <v>0</v>
      </c>
    </row>
    <row r="18" spans="1:15" x14ac:dyDescent="0.55000000000000004">
      <c r="A18" s="110">
        <v>44427</v>
      </c>
      <c r="B18" s="105" t="str">
        <f t="shared" si="0"/>
        <v>(木)</v>
      </c>
      <c r="C18" s="62">
        <f t="shared" si="2"/>
        <v>1028083</v>
      </c>
      <c r="D18" s="62">
        <v>439658</v>
      </c>
      <c r="E18" s="62">
        <v>80179</v>
      </c>
      <c r="F18" s="62">
        <v>0</v>
      </c>
      <c r="G18" s="62">
        <v>397748</v>
      </c>
      <c r="H18" s="62">
        <v>110498</v>
      </c>
      <c r="I18" s="62">
        <v>0</v>
      </c>
      <c r="J18" s="62">
        <v>22474</v>
      </c>
      <c r="K18" s="62">
        <v>565</v>
      </c>
      <c r="L18" s="62">
        <v>0</v>
      </c>
      <c r="M18" s="62">
        <v>73309</v>
      </c>
      <c r="N18" s="62">
        <v>3248</v>
      </c>
      <c r="O18" s="67">
        <v>0</v>
      </c>
    </row>
    <row r="19" spans="1:15" x14ac:dyDescent="0.55000000000000004">
      <c r="A19" s="110">
        <v>44426</v>
      </c>
      <c r="B19" s="105" t="str">
        <f t="shared" si="0"/>
        <v>(水)</v>
      </c>
      <c r="C19" s="62">
        <f t="shared" si="2"/>
        <v>1060112</v>
      </c>
      <c r="D19" s="62">
        <v>453479</v>
      </c>
      <c r="E19" s="62">
        <v>70747</v>
      </c>
      <c r="F19" s="62">
        <v>0</v>
      </c>
      <c r="G19" s="62">
        <v>411119</v>
      </c>
      <c r="H19" s="62">
        <v>124767</v>
      </c>
      <c r="I19" s="62">
        <v>0</v>
      </c>
      <c r="J19" s="62">
        <v>25434</v>
      </c>
      <c r="K19" s="62">
        <v>647</v>
      </c>
      <c r="L19" s="62">
        <v>0</v>
      </c>
      <c r="M19" s="62">
        <v>80775</v>
      </c>
      <c r="N19" s="62">
        <v>3086</v>
      </c>
      <c r="O19" s="67">
        <v>0</v>
      </c>
    </row>
    <row r="20" spans="1:15" x14ac:dyDescent="0.55000000000000004">
      <c r="A20" s="110">
        <v>44425</v>
      </c>
      <c r="B20" s="105" t="str">
        <f t="shared" si="0"/>
        <v>(火)</v>
      </c>
      <c r="C20" s="62">
        <f t="shared" si="2"/>
        <v>1051904</v>
      </c>
      <c r="D20" s="62">
        <v>429557</v>
      </c>
      <c r="E20" s="62">
        <v>70613</v>
      </c>
      <c r="F20" s="62">
        <v>0</v>
      </c>
      <c r="G20" s="62">
        <v>421829</v>
      </c>
      <c r="H20" s="62">
        <v>129905</v>
      </c>
      <c r="I20" s="62">
        <v>0</v>
      </c>
      <c r="J20" s="62">
        <v>28432</v>
      </c>
      <c r="K20" s="62">
        <v>617</v>
      </c>
      <c r="L20" s="62">
        <v>0</v>
      </c>
      <c r="M20" s="62">
        <v>97213</v>
      </c>
      <c r="N20" s="62">
        <v>2557</v>
      </c>
      <c r="O20" s="67">
        <v>0</v>
      </c>
    </row>
    <row r="21" spans="1:15" x14ac:dyDescent="0.55000000000000004">
      <c r="A21" s="110">
        <v>44424</v>
      </c>
      <c r="B21" s="105" t="str">
        <f t="shared" si="0"/>
        <v>(月)</v>
      </c>
      <c r="C21" s="62">
        <f t="shared" si="2"/>
        <v>851666</v>
      </c>
      <c r="D21" s="62">
        <v>333886</v>
      </c>
      <c r="E21" s="62">
        <v>65587</v>
      </c>
      <c r="F21" s="62">
        <v>0</v>
      </c>
      <c r="G21" s="62">
        <v>341821</v>
      </c>
      <c r="H21" s="62">
        <v>110372</v>
      </c>
      <c r="I21" s="62">
        <v>0</v>
      </c>
      <c r="J21" s="62">
        <v>22820</v>
      </c>
      <c r="K21" s="62">
        <v>545</v>
      </c>
      <c r="L21" s="62">
        <v>0</v>
      </c>
      <c r="M21" s="62">
        <v>79731</v>
      </c>
      <c r="N21" s="62">
        <v>2544</v>
      </c>
      <c r="O21" s="67">
        <v>0</v>
      </c>
    </row>
    <row r="22" spans="1:15" x14ac:dyDescent="0.55000000000000004">
      <c r="A22" s="110">
        <v>44423</v>
      </c>
      <c r="B22" s="105" t="str">
        <f t="shared" si="0"/>
        <v>(日)</v>
      </c>
      <c r="C22" s="62">
        <f t="shared" si="2"/>
        <v>676699</v>
      </c>
      <c r="D22" s="62">
        <v>271307</v>
      </c>
      <c r="E22" s="62">
        <v>83344</v>
      </c>
      <c r="F22" s="62">
        <v>0</v>
      </c>
      <c r="G22" s="62">
        <v>239771</v>
      </c>
      <c r="H22" s="62">
        <v>82277</v>
      </c>
      <c r="I22" s="62">
        <v>0</v>
      </c>
      <c r="J22" s="62">
        <v>7027</v>
      </c>
      <c r="K22" s="62">
        <v>919</v>
      </c>
      <c r="L22" s="62">
        <v>0</v>
      </c>
      <c r="M22" s="62">
        <v>34167</v>
      </c>
      <c r="N22" s="62">
        <v>2260</v>
      </c>
      <c r="O22" s="67">
        <v>0</v>
      </c>
    </row>
    <row r="23" spans="1:15" x14ac:dyDescent="0.55000000000000004">
      <c r="A23" s="110">
        <v>44422</v>
      </c>
      <c r="B23" s="112" t="str">
        <f t="shared" si="0"/>
        <v>(土)</v>
      </c>
      <c r="C23" s="62">
        <f t="shared" si="2"/>
        <v>676465</v>
      </c>
      <c r="D23" s="62">
        <v>259504</v>
      </c>
      <c r="E23" s="62">
        <v>77799</v>
      </c>
      <c r="F23" s="62">
        <v>0</v>
      </c>
      <c r="G23" s="62">
        <v>244004</v>
      </c>
      <c r="H23" s="62">
        <v>95158</v>
      </c>
      <c r="I23" s="62">
        <v>0</v>
      </c>
      <c r="J23" s="62">
        <v>8226</v>
      </c>
      <c r="K23" s="62">
        <v>791</v>
      </c>
      <c r="L23" s="62">
        <v>0</v>
      </c>
      <c r="M23" s="62">
        <v>42243</v>
      </c>
      <c r="N23" s="62">
        <v>2370</v>
      </c>
      <c r="O23" s="67">
        <v>0</v>
      </c>
    </row>
    <row r="24" spans="1:15" x14ac:dyDescent="0.55000000000000004">
      <c r="A24" s="110">
        <v>44421</v>
      </c>
      <c r="B24" s="105" t="str">
        <f t="shared" si="0"/>
        <v>(金)</v>
      </c>
      <c r="C24" s="62">
        <f t="shared" si="2"/>
        <v>560453</v>
      </c>
      <c r="D24" s="62">
        <v>254855</v>
      </c>
      <c r="E24" s="62">
        <v>64921</v>
      </c>
      <c r="F24" s="62">
        <v>0</v>
      </c>
      <c r="G24" s="62">
        <v>130386</v>
      </c>
      <c r="H24" s="62">
        <v>110291</v>
      </c>
      <c r="I24" s="62">
        <v>0</v>
      </c>
      <c r="J24" s="62">
        <v>13513</v>
      </c>
      <c r="K24" s="62">
        <v>600</v>
      </c>
      <c r="L24" s="62">
        <v>0</v>
      </c>
      <c r="M24" s="62">
        <v>22484</v>
      </c>
      <c r="N24" s="62">
        <v>3341</v>
      </c>
      <c r="O24" s="67">
        <v>0</v>
      </c>
    </row>
    <row r="25" spans="1:15" x14ac:dyDescent="0.55000000000000004">
      <c r="A25" s="110">
        <v>44420</v>
      </c>
      <c r="B25" s="112" t="str">
        <f t="shared" si="0"/>
        <v>(木)</v>
      </c>
      <c r="C25" s="62">
        <f t="shared" si="2"/>
        <v>789051</v>
      </c>
      <c r="D25" s="62">
        <v>384752</v>
      </c>
      <c r="E25" s="62">
        <v>73267</v>
      </c>
      <c r="F25" s="62">
        <v>0</v>
      </c>
      <c r="G25" s="62">
        <v>219631</v>
      </c>
      <c r="H25" s="62">
        <v>111401</v>
      </c>
      <c r="I25" s="62">
        <v>0</v>
      </c>
      <c r="J25" s="62">
        <v>23040</v>
      </c>
      <c r="K25" s="62">
        <v>770</v>
      </c>
      <c r="L25" s="62">
        <v>0</v>
      </c>
      <c r="M25" s="62">
        <v>47607</v>
      </c>
      <c r="N25" s="62">
        <v>3361</v>
      </c>
      <c r="O25" s="67">
        <v>0</v>
      </c>
    </row>
    <row r="26" spans="1:15" x14ac:dyDescent="0.55000000000000004">
      <c r="A26" s="110">
        <v>44419</v>
      </c>
      <c r="B26" s="105" t="str">
        <f t="shared" si="0"/>
        <v>(水)</v>
      </c>
      <c r="C26" s="62">
        <f t="shared" si="2"/>
        <v>1077497</v>
      </c>
      <c r="D26" s="62">
        <v>392457</v>
      </c>
      <c r="E26" s="62">
        <v>73796</v>
      </c>
      <c r="F26" s="62">
        <v>0</v>
      </c>
      <c r="G26" s="62">
        <v>481084</v>
      </c>
      <c r="H26" s="62">
        <v>130160</v>
      </c>
      <c r="I26" s="62">
        <v>0</v>
      </c>
      <c r="J26" s="62">
        <v>25993</v>
      </c>
      <c r="K26" s="62">
        <v>697</v>
      </c>
      <c r="L26" s="62">
        <v>0</v>
      </c>
      <c r="M26" s="62">
        <v>133329</v>
      </c>
      <c r="N26" s="62">
        <v>2548</v>
      </c>
      <c r="O26" s="67">
        <v>0</v>
      </c>
    </row>
    <row r="27" spans="1:15" x14ac:dyDescent="0.55000000000000004">
      <c r="A27" s="110">
        <v>44418</v>
      </c>
      <c r="B27" s="112" t="str">
        <f t="shared" si="0"/>
        <v>(火)</v>
      </c>
      <c r="C27" s="62">
        <f t="shared" si="2"/>
        <v>1144140</v>
      </c>
      <c r="D27" s="62">
        <v>378558</v>
      </c>
      <c r="E27" s="62">
        <v>74269</v>
      </c>
      <c r="F27" s="62">
        <v>0</v>
      </c>
      <c r="G27" s="62">
        <v>552339</v>
      </c>
      <c r="H27" s="62">
        <v>138974</v>
      </c>
      <c r="I27" s="62">
        <v>0</v>
      </c>
      <c r="J27" s="62">
        <v>29740</v>
      </c>
      <c r="K27" s="62">
        <v>700</v>
      </c>
      <c r="L27" s="62">
        <v>0</v>
      </c>
      <c r="M27" s="62">
        <v>168368</v>
      </c>
      <c r="N27" s="62">
        <v>2964</v>
      </c>
      <c r="O27" s="67">
        <v>0</v>
      </c>
    </row>
    <row r="28" spans="1:15" x14ac:dyDescent="0.55000000000000004">
      <c r="A28" s="110">
        <v>44417</v>
      </c>
      <c r="B28" s="105" t="str">
        <f t="shared" si="0"/>
        <v>(月)</v>
      </c>
      <c r="C28" s="62">
        <f t="shared" si="2"/>
        <v>319702</v>
      </c>
      <c r="D28" s="62">
        <v>100719</v>
      </c>
      <c r="E28" s="62">
        <v>56909</v>
      </c>
      <c r="F28" s="62">
        <v>0</v>
      </c>
      <c r="G28" s="62">
        <v>97783</v>
      </c>
      <c r="H28" s="62">
        <v>64291</v>
      </c>
      <c r="I28" s="62">
        <v>0</v>
      </c>
      <c r="J28" s="62">
        <v>3331</v>
      </c>
      <c r="K28" s="62">
        <v>654</v>
      </c>
      <c r="L28" s="62">
        <v>0</v>
      </c>
      <c r="M28" s="62">
        <v>19664</v>
      </c>
      <c r="N28" s="62">
        <v>2012</v>
      </c>
      <c r="O28" s="67">
        <v>0</v>
      </c>
    </row>
    <row r="29" spans="1:15" x14ac:dyDescent="0.55000000000000004">
      <c r="A29" s="110">
        <v>44416</v>
      </c>
      <c r="B29" s="112" t="str">
        <f t="shared" si="0"/>
        <v>(日)</v>
      </c>
      <c r="C29" s="62">
        <f t="shared" si="2"/>
        <v>1134869</v>
      </c>
      <c r="D29" s="62">
        <v>484906</v>
      </c>
      <c r="E29" s="62">
        <v>98916</v>
      </c>
      <c r="F29" s="62">
        <v>0</v>
      </c>
      <c r="G29" s="62">
        <v>432200</v>
      </c>
      <c r="H29" s="62">
        <v>118847</v>
      </c>
      <c r="I29" s="62">
        <v>0</v>
      </c>
      <c r="J29" s="62">
        <v>16609</v>
      </c>
      <c r="K29" s="62">
        <v>1852</v>
      </c>
      <c r="L29" s="62">
        <v>0</v>
      </c>
      <c r="M29" s="62">
        <v>96589</v>
      </c>
      <c r="N29" s="62">
        <v>2467</v>
      </c>
      <c r="O29" s="67">
        <v>0</v>
      </c>
    </row>
    <row r="30" spans="1:15" x14ac:dyDescent="0.55000000000000004">
      <c r="A30" s="110">
        <v>44415</v>
      </c>
      <c r="B30" s="105" t="str">
        <f t="shared" si="0"/>
        <v>(土)</v>
      </c>
      <c r="C30" s="62">
        <f t="shared" si="2"/>
        <v>1431000</v>
      </c>
      <c r="D30" s="62">
        <v>569116</v>
      </c>
      <c r="E30" s="62">
        <v>96845</v>
      </c>
      <c r="F30" s="62">
        <v>0</v>
      </c>
      <c r="G30" s="62">
        <v>612356</v>
      </c>
      <c r="H30" s="62">
        <v>152683</v>
      </c>
      <c r="I30" s="62">
        <v>0</v>
      </c>
      <c r="J30" s="62">
        <v>25981</v>
      </c>
      <c r="K30" s="62">
        <v>1941</v>
      </c>
      <c r="L30" s="62">
        <v>0</v>
      </c>
      <c r="M30" s="62">
        <v>156863</v>
      </c>
      <c r="N30" s="62">
        <v>2507</v>
      </c>
      <c r="O30" s="67">
        <v>0</v>
      </c>
    </row>
    <row r="31" spans="1:15" x14ac:dyDescent="0.55000000000000004">
      <c r="A31" s="110">
        <v>44414</v>
      </c>
      <c r="B31" s="112" t="str">
        <f t="shared" si="0"/>
        <v>(金)</v>
      </c>
      <c r="C31" s="62">
        <f t="shared" si="2"/>
        <v>1292334</v>
      </c>
      <c r="D31" s="62">
        <v>452794</v>
      </c>
      <c r="E31" s="62">
        <v>80124</v>
      </c>
      <c r="F31" s="62">
        <v>0</v>
      </c>
      <c r="G31" s="62">
        <v>593002</v>
      </c>
      <c r="H31" s="62">
        <v>166414</v>
      </c>
      <c r="I31" s="62">
        <v>0</v>
      </c>
      <c r="J31" s="62">
        <v>34173</v>
      </c>
      <c r="K31" s="62">
        <v>699</v>
      </c>
      <c r="L31" s="62">
        <v>0</v>
      </c>
      <c r="M31" s="62">
        <v>207234</v>
      </c>
      <c r="N31" s="62">
        <v>2850</v>
      </c>
      <c r="O31" s="67">
        <v>0</v>
      </c>
    </row>
    <row r="32" spans="1:15" x14ac:dyDescent="0.55000000000000004">
      <c r="A32" s="110">
        <v>44413</v>
      </c>
      <c r="B32" s="105" t="str">
        <f t="shared" si="0"/>
        <v>(木)</v>
      </c>
      <c r="C32" s="62">
        <f t="shared" si="2"/>
        <v>1237551</v>
      </c>
      <c r="D32" s="62">
        <v>428696</v>
      </c>
      <c r="E32" s="62">
        <v>88406</v>
      </c>
      <c r="F32" s="62">
        <v>0</v>
      </c>
      <c r="G32" s="62">
        <v>564366</v>
      </c>
      <c r="H32" s="62">
        <v>156083</v>
      </c>
      <c r="I32" s="62">
        <v>0</v>
      </c>
      <c r="J32" s="62">
        <v>34919</v>
      </c>
      <c r="K32" s="62">
        <v>922</v>
      </c>
      <c r="L32" s="62">
        <v>0</v>
      </c>
      <c r="M32" s="62">
        <v>213996</v>
      </c>
      <c r="N32" s="62">
        <v>2950</v>
      </c>
      <c r="O32" s="67">
        <v>0</v>
      </c>
    </row>
    <row r="33" spans="1:15" x14ac:dyDescent="0.55000000000000004">
      <c r="A33" s="110">
        <v>44412</v>
      </c>
      <c r="B33" s="112" t="str">
        <f t="shared" si="0"/>
        <v>(水)</v>
      </c>
      <c r="C33" s="62">
        <f t="shared" si="2"/>
        <v>1245151</v>
      </c>
      <c r="D33" s="62">
        <v>442085</v>
      </c>
      <c r="E33" s="62">
        <v>83824</v>
      </c>
      <c r="F33" s="62">
        <v>0</v>
      </c>
      <c r="G33" s="62">
        <v>574906</v>
      </c>
      <c r="H33" s="62">
        <v>144336</v>
      </c>
      <c r="I33" s="62">
        <v>0</v>
      </c>
      <c r="J33" s="62">
        <v>38894</v>
      </c>
      <c r="K33" s="62">
        <v>925</v>
      </c>
      <c r="L33" s="62">
        <v>0</v>
      </c>
      <c r="M33" s="62">
        <v>231357</v>
      </c>
      <c r="N33" s="62">
        <v>3028</v>
      </c>
      <c r="O33" s="67">
        <v>0</v>
      </c>
    </row>
    <row r="34" spans="1:15" x14ac:dyDescent="0.55000000000000004">
      <c r="A34" s="110">
        <v>44411</v>
      </c>
      <c r="B34" s="105" t="str">
        <f t="shared" si="0"/>
        <v>(火)</v>
      </c>
      <c r="C34" s="62">
        <f t="shared" si="2"/>
        <v>1250443</v>
      </c>
      <c r="D34" s="62">
        <v>444914</v>
      </c>
      <c r="E34" s="62">
        <v>86301</v>
      </c>
      <c r="F34" s="62">
        <v>0</v>
      </c>
      <c r="G34" s="62">
        <v>579040</v>
      </c>
      <c r="H34" s="62">
        <v>140188</v>
      </c>
      <c r="I34" s="62">
        <v>0</v>
      </c>
      <c r="J34" s="62">
        <v>47203</v>
      </c>
      <c r="K34" s="62">
        <v>940</v>
      </c>
      <c r="L34" s="62">
        <v>0</v>
      </c>
      <c r="M34" s="62">
        <v>258481</v>
      </c>
      <c r="N34" s="62">
        <v>2898</v>
      </c>
      <c r="O34" s="67">
        <v>0</v>
      </c>
    </row>
    <row r="35" spans="1:15" x14ac:dyDescent="0.55000000000000004">
      <c r="A35" s="110">
        <v>44410</v>
      </c>
      <c r="B35" s="112" t="str">
        <f t="shared" si="0"/>
        <v>(月)</v>
      </c>
      <c r="C35" s="62">
        <f t="shared" si="2"/>
        <v>1195657</v>
      </c>
      <c r="D35" s="62">
        <v>424739</v>
      </c>
      <c r="E35" s="62">
        <v>88716</v>
      </c>
      <c r="F35" s="62">
        <v>0</v>
      </c>
      <c r="G35" s="62">
        <v>546696</v>
      </c>
      <c r="H35" s="62">
        <v>135506</v>
      </c>
      <c r="I35" s="62">
        <v>0</v>
      </c>
      <c r="J35" s="62">
        <v>50408</v>
      </c>
      <c r="K35" s="62">
        <v>976</v>
      </c>
      <c r="L35" s="62">
        <v>0</v>
      </c>
      <c r="M35" s="62">
        <v>250724</v>
      </c>
      <c r="N35" s="62">
        <v>3128</v>
      </c>
      <c r="O35" s="67">
        <v>0</v>
      </c>
    </row>
    <row r="36" spans="1:15" x14ac:dyDescent="0.55000000000000004">
      <c r="A36" s="110">
        <v>44409</v>
      </c>
      <c r="B36" s="105" t="str">
        <f t="shared" si="0"/>
        <v>(日)</v>
      </c>
      <c r="C36" s="62">
        <f t="shared" si="2"/>
        <v>1143924</v>
      </c>
      <c r="D36" s="62">
        <v>427050</v>
      </c>
      <c r="E36" s="62">
        <v>92660</v>
      </c>
      <c r="F36" s="62">
        <v>0</v>
      </c>
      <c r="G36" s="62">
        <v>525882</v>
      </c>
      <c r="H36" s="62">
        <v>98332</v>
      </c>
      <c r="I36" s="62">
        <v>0</v>
      </c>
      <c r="J36" s="62">
        <v>25767</v>
      </c>
      <c r="K36" s="62">
        <v>2519</v>
      </c>
      <c r="L36" s="62">
        <v>0</v>
      </c>
      <c r="M36" s="62">
        <v>204947</v>
      </c>
      <c r="N36" s="62">
        <v>5517</v>
      </c>
      <c r="O36" s="67">
        <v>0</v>
      </c>
    </row>
    <row r="37" spans="1:15" x14ac:dyDescent="0.55000000000000004">
      <c r="A37" s="110">
        <v>44408</v>
      </c>
      <c r="B37" s="112" t="str">
        <f t="shared" si="0"/>
        <v>(土)</v>
      </c>
      <c r="C37" s="62">
        <f t="shared" si="2"/>
        <v>1495762</v>
      </c>
      <c r="D37" s="62">
        <v>490941</v>
      </c>
      <c r="E37" s="62">
        <v>100000</v>
      </c>
      <c r="F37" s="62">
        <v>0</v>
      </c>
      <c r="G37" s="62">
        <v>779748</v>
      </c>
      <c r="H37" s="62">
        <v>125073</v>
      </c>
      <c r="I37" s="62">
        <v>0</v>
      </c>
      <c r="J37" s="62">
        <v>52455</v>
      </c>
      <c r="K37" s="62">
        <v>3194</v>
      </c>
      <c r="L37" s="62">
        <v>0</v>
      </c>
      <c r="M37" s="62">
        <v>389802</v>
      </c>
      <c r="N37" s="62">
        <v>11116</v>
      </c>
      <c r="O37" s="67">
        <v>0</v>
      </c>
    </row>
    <row r="38" spans="1:15" x14ac:dyDescent="0.55000000000000004">
      <c r="A38" s="110">
        <v>44407</v>
      </c>
      <c r="B38" s="105" t="str">
        <f t="shared" si="0"/>
        <v>(金)</v>
      </c>
      <c r="C38" s="62">
        <f t="shared" si="2"/>
        <v>1426264</v>
      </c>
      <c r="D38" s="62">
        <v>448965</v>
      </c>
      <c r="E38" s="62">
        <v>108178</v>
      </c>
      <c r="F38" s="62">
        <v>0</v>
      </c>
      <c r="G38" s="62">
        <v>727048</v>
      </c>
      <c r="H38" s="62">
        <v>142073</v>
      </c>
      <c r="I38" s="62">
        <v>0</v>
      </c>
      <c r="J38" s="62">
        <v>72609</v>
      </c>
      <c r="K38" s="62">
        <v>1391</v>
      </c>
      <c r="L38" s="62">
        <v>0</v>
      </c>
      <c r="M38" s="62">
        <v>407726</v>
      </c>
      <c r="N38" s="62">
        <v>9247</v>
      </c>
      <c r="O38" s="67">
        <v>0</v>
      </c>
    </row>
    <row r="39" spans="1:15" x14ac:dyDescent="0.55000000000000004">
      <c r="A39" s="110">
        <v>44406</v>
      </c>
      <c r="B39" s="112" t="str">
        <f t="shared" si="0"/>
        <v>(木)</v>
      </c>
      <c r="C39" s="62">
        <f t="shared" si="2"/>
        <v>1383798</v>
      </c>
      <c r="D39" s="62">
        <v>418784</v>
      </c>
      <c r="E39" s="62">
        <v>111028</v>
      </c>
      <c r="F39" s="62">
        <v>0</v>
      </c>
      <c r="G39" s="62">
        <v>729512</v>
      </c>
      <c r="H39" s="62">
        <v>124474</v>
      </c>
      <c r="I39" s="62">
        <v>0</v>
      </c>
      <c r="J39" s="62">
        <v>71522</v>
      </c>
      <c r="K39" s="62">
        <v>1421</v>
      </c>
      <c r="L39" s="62">
        <v>0</v>
      </c>
      <c r="M39" s="62">
        <v>454227</v>
      </c>
      <c r="N39" s="62">
        <v>9209</v>
      </c>
      <c r="O39" s="67">
        <v>0</v>
      </c>
    </row>
    <row r="40" spans="1:15" x14ac:dyDescent="0.55000000000000004">
      <c r="A40" s="110">
        <v>44405</v>
      </c>
      <c r="B40" s="105" t="str">
        <f t="shared" si="0"/>
        <v>(水)</v>
      </c>
      <c r="C40" s="62">
        <f t="shared" si="2"/>
        <v>1404494</v>
      </c>
      <c r="D40" s="62">
        <v>422648</v>
      </c>
      <c r="E40" s="62">
        <v>109045</v>
      </c>
      <c r="F40" s="62">
        <v>0</v>
      </c>
      <c r="G40" s="62">
        <v>746977</v>
      </c>
      <c r="H40" s="62">
        <v>125824</v>
      </c>
      <c r="I40" s="62">
        <v>0</v>
      </c>
      <c r="J40" s="62">
        <v>77429</v>
      </c>
      <c r="K40" s="62">
        <v>1300</v>
      </c>
      <c r="L40" s="62">
        <v>0</v>
      </c>
      <c r="M40" s="62">
        <v>481911</v>
      </c>
      <c r="N40" s="62">
        <v>13064</v>
      </c>
      <c r="O40" s="67">
        <v>0</v>
      </c>
    </row>
    <row r="41" spans="1:15" x14ac:dyDescent="0.55000000000000004">
      <c r="A41" s="110">
        <v>44404</v>
      </c>
      <c r="B41" s="112" t="str">
        <f t="shared" si="0"/>
        <v>(火)</v>
      </c>
      <c r="C41" s="62">
        <f t="shared" si="2"/>
        <v>1376473</v>
      </c>
      <c r="D41" s="62">
        <v>427516</v>
      </c>
      <c r="E41" s="62">
        <v>107213</v>
      </c>
      <c r="F41" s="62">
        <v>0</v>
      </c>
      <c r="G41" s="62">
        <v>732069</v>
      </c>
      <c r="H41" s="62">
        <v>109675</v>
      </c>
      <c r="I41" s="62">
        <v>0</v>
      </c>
      <c r="J41" s="62">
        <v>91393</v>
      </c>
      <c r="K41" s="62">
        <v>1427</v>
      </c>
      <c r="L41" s="62">
        <v>0</v>
      </c>
      <c r="M41" s="62">
        <v>484894</v>
      </c>
      <c r="N41" s="62">
        <v>12583</v>
      </c>
      <c r="O41" s="67">
        <v>0</v>
      </c>
    </row>
    <row r="42" spans="1:15" x14ac:dyDescent="0.55000000000000004">
      <c r="A42" s="110">
        <v>44403</v>
      </c>
      <c r="B42" s="105" t="str">
        <f t="shared" si="0"/>
        <v>(月)</v>
      </c>
      <c r="C42" s="62">
        <f t="shared" si="2"/>
        <v>1309050</v>
      </c>
      <c r="D42" s="62">
        <v>360798</v>
      </c>
      <c r="E42" s="62">
        <v>122248</v>
      </c>
      <c r="F42" s="62">
        <v>0</v>
      </c>
      <c r="G42" s="62">
        <v>717580</v>
      </c>
      <c r="H42" s="62">
        <v>108424</v>
      </c>
      <c r="I42" s="62">
        <v>0</v>
      </c>
      <c r="J42" s="62">
        <v>79233</v>
      </c>
      <c r="K42" s="62">
        <v>1769</v>
      </c>
      <c r="L42" s="62">
        <v>0</v>
      </c>
      <c r="M42" s="62">
        <v>489710</v>
      </c>
      <c r="N42" s="62">
        <v>14559</v>
      </c>
      <c r="O42" s="67">
        <v>0</v>
      </c>
    </row>
    <row r="43" spans="1:15" x14ac:dyDescent="0.55000000000000004">
      <c r="A43" s="110">
        <v>44402</v>
      </c>
      <c r="B43" s="112" t="str">
        <f t="shared" si="0"/>
        <v>(日)</v>
      </c>
      <c r="C43" s="62">
        <f t="shared" si="2"/>
        <v>1124110</v>
      </c>
      <c r="D43" s="62">
        <v>266842</v>
      </c>
      <c r="E43" s="62">
        <v>109747</v>
      </c>
      <c r="F43" s="62">
        <v>0</v>
      </c>
      <c r="G43" s="62">
        <v>674118</v>
      </c>
      <c r="H43" s="62">
        <v>73403</v>
      </c>
      <c r="I43" s="62">
        <v>0</v>
      </c>
      <c r="J43" s="62">
        <v>37751</v>
      </c>
      <c r="K43" s="62">
        <v>4276</v>
      </c>
      <c r="L43" s="62">
        <v>0</v>
      </c>
      <c r="M43" s="62">
        <v>454070</v>
      </c>
      <c r="N43" s="62">
        <v>16669</v>
      </c>
      <c r="O43" s="67">
        <v>0</v>
      </c>
    </row>
    <row r="44" spans="1:15" x14ac:dyDescent="0.55000000000000004">
      <c r="A44" s="110">
        <v>44401</v>
      </c>
      <c r="B44" s="105" t="str">
        <f t="shared" si="0"/>
        <v>(土)</v>
      </c>
      <c r="C44" s="62">
        <f t="shared" si="2"/>
        <v>1210711</v>
      </c>
      <c r="D44" s="62">
        <v>296977</v>
      </c>
      <c r="E44" s="62">
        <v>116730</v>
      </c>
      <c r="F44" s="62">
        <v>0</v>
      </c>
      <c r="G44" s="62">
        <v>724059</v>
      </c>
      <c r="H44" s="62">
        <v>72945</v>
      </c>
      <c r="I44" s="62">
        <v>0</v>
      </c>
      <c r="J44" s="62">
        <v>49029</v>
      </c>
      <c r="K44" s="62">
        <v>4588</v>
      </c>
      <c r="L44" s="62">
        <v>0</v>
      </c>
      <c r="M44" s="62">
        <v>500619</v>
      </c>
      <c r="N44" s="62">
        <v>21422</v>
      </c>
      <c r="O44" s="67">
        <v>0</v>
      </c>
    </row>
    <row r="45" spans="1:15" x14ac:dyDescent="0.55000000000000004">
      <c r="A45" s="110">
        <v>44400</v>
      </c>
      <c r="B45" s="112" t="str">
        <f t="shared" si="0"/>
        <v>(金)</v>
      </c>
      <c r="C45" s="62">
        <f t="shared" si="2"/>
        <v>458498</v>
      </c>
      <c r="D45" s="62">
        <v>125342</v>
      </c>
      <c r="E45" s="62">
        <v>85497</v>
      </c>
      <c r="F45" s="62">
        <v>0</v>
      </c>
      <c r="G45" s="62">
        <v>192444</v>
      </c>
      <c r="H45" s="62">
        <v>55215</v>
      </c>
      <c r="I45" s="62">
        <v>0</v>
      </c>
      <c r="J45" s="62">
        <v>15883</v>
      </c>
      <c r="K45" s="62">
        <v>2114</v>
      </c>
      <c r="L45" s="62">
        <v>0</v>
      </c>
      <c r="M45" s="62">
        <v>132376</v>
      </c>
      <c r="N45" s="62">
        <v>17930</v>
      </c>
      <c r="O45" s="67">
        <v>0</v>
      </c>
    </row>
    <row r="46" spans="1:15" x14ac:dyDescent="0.55000000000000004">
      <c r="A46" s="110">
        <v>44399</v>
      </c>
      <c r="B46" s="105" t="str">
        <f t="shared" si="0"/>
        <v>(木)</v>
      </c>
      <c r="C46" s="62">
        <f t="shared" si="2"/>
        <v>594173</v>
      </c>
      <c r="D46" s="62">
        <v>182815</v>
      </c>
      <c r="E46" s="62">
        <v>90400</v>
      </c>
      <c r="F46" s="62">
        <v>0</v>
      </c>
      <c r="G46" s="62">
        <v>270668</v>
      </c>
      <c r="H46" s="62">
        <v>50290</v>
      </c>
      <c r="I46" s="62">
        <v>0</v>
      </c>
      <c r="J46" s="62">
        <v>28860</v>
      </c>
      <c r="K46" s="62">
        <v>3070</v>
      </c>
      <c r="L46" s="62">
        <v>0</v>
      </c>
      <c r="M46" s="62">
        <v>206872</v>
      </c>
      <c r="N46" s="62">
        <v>18621</v>
      </c>
      <c r="O46" s="67">
        <v>0</v>
      </c>
    </row>
    <row r="47" spans="1:15" x14ac:dyDescent="0.55000000000000004">
      <c r="A47" s="110">
        <v>44398</v>
      </c>
      <c r="B47" s="112" t="str">
        <f t="shared" si="0"/>
        <v>(水)</v>
      </c>
      <c r="C47" s="62">
        <f t="shared" si="2"/>
        <v>1346538</v>
      </c>
      <c r="D47" s="62">
        <v>483227</v>
      </c>
      <c r="E47" s="62">
        <v>152453</v>
      </c>
      <c r="F47" s="62">
        <v>0</v>
      </c>
      <c r="G47" s="62">
        <v>639310</v>
      </c>
      <c r="H47" s="62">
        <v>71548</v>
      </c>
      <c r="I47" s="62">
        <v>0</v>
      </c>
      <c r="J47" s="62">
        <v>123185</v>
      </c>
      <c r="K47" s="62">
        <v>2682</v>
      </c>
      <c r="L47" s="62">
        <v>0</v>
      </c>
      <c r="M47" s="62">
        <v>502669</v>
      </c>
      <c r="N47" s="62">
        <v>19849</v>
      </c>
      <c r="O47" s="67">
        <v>0</v>
      </c>
    </row>
    <row r="48" spans="1:15" x14ac:dyDescent="0.55000000000000004">
      <c r="A48" s="110">
        <v>44397</v>
      </c>
      <c r="B48" s="105" t="str">
        <f t="shared" si="0"/>
        <v>(火)</v>
      </c>
      <c r="C48" s="62">
        <f t="shared" si="2"/>
        <v>1338888</v>
      </c>
      <c r="D48" s="62">
        <v>521999</v>
      </c>
      <c r="E48" s="62">
        <v>145022</v>
      </c>
      <c r="F48" s="62">
        <v>0</v>
      </c>
      <c r="G48" s="62">
        <v>603886</v>
      </c>
      <c r="H48" s="62">
        <v>67981</v>
      </c>
      <c r="I48" s="62">
        <v>0</v>
      </c>
      <c r="J48" s="62">
        <v>150003</v>
      </c>
      <c r="K48" s="62">
        <v>2579</v>
      </c>
      <c r="L48" s="62">
        <v>0</v>
      </c>
      <c r="M48" s="62">
        <v>488259</v>
      </c>
      <c r="N48" s="62">
        <v>23373</v>
      </c>
      <c r="O48" s="67">
        <v>0</v>
      </c>
    </row>
    <row r="49" spans="1:15" x14ac:dyDescent="0.55000000000000004">
      <c r="A49" s="110">
        <v>44396</v>
      </c>
      <c r="B49" s="112" t="str">
        <f t="shared" si="0"/>
        <v>(月)</v>
      </c>
      <c r="C49" s="62">
        <f t="shared" si="2"/>
        <v>1028327</v>
      </c>
      <c r="D49" s="62">
        <v>269778</v>
      </c>
      <c r="E49" s="62">
        <v>141637</v>
      </c>
      <c r="F49" s="62">
        <v>0</v>
      </c>
      <c r="G49" s="62">
        <v>556824</v>
      </c>
      <c r="H49" s="62">
        <v>60088</v>
      </c>
      <c r="I49" s="62">
        <v>0</v>
      </c>
      <c r="J49" s="62">
        <v>67776</v>
      </c>
      <c r="K49" s="62">
        <v>3104</v>
      </c>
      <c r="L49" s="62">
        <v>0</v>
      </c>
      <c r="M49" s="62">
        <v>455395</v>
      </c>
      <c r="N49" s="62">
        <v>22753</v>
      </c>
      <c r="O49" s="67">
        <v>0</v>
      </c>
    </row>
    <row r="50" spans="1:15" x14ac:dyDescent="0.55000000000000004">
      <c r="A50" s="110">
        <v>44395</v>
      </c>
      <c r="B50" s="105" t="str">
        <f t="shared" si="0"/>
        <v>(日)</v>
      </c>
      <c r="C50" s="62">
        <f t="shared" si="2"/>
        <v>1249096</v>
      </c>
      <c r="D50" s="62">
        <v>453216</v>
      </c>
      <c r="E50" s="62">
        <v>106513</v>
      </c>
      <c r="F50" s="62">
        <v>0</v>
      </c>
      <c r="G50" s="62">
        <v>649164</v>
      </c>
      <c r="H50" s="62">
        <v>40203</v>
      </c>
      <c r="I50" s="62">
        <v>0</v>
      </c>
      <c r="J50" s="62">
        <v>94358</v>
      </c>
      <c r="K50" s="62">
        <v>3164</v>
      </c>
      <c r="L50" s="62">
        <v>0</v>
      </c>
      <c r="M50" s="62">
        <v>535183</v>
      </c>
      <c r="N50" s="62">
        <v>28310</v>
      </c>
      <c r="O50" s="67">
        <v>0</v>
      </c>
    </row>
    <row r="51" spans="1:15" x14ac:dyDescent="0.55000000000000004">
      <c r="A51" s="110">
        <v>44394</v>
      </c>
      <c r="B51" s="112" t="str">
        <f t="shared" si="0"/>
        <v>(土)</v>
      </c>
      <c r="C51" s="62">
        <f t="shared" si="2"/>
        <v>1416210</v>
      </c>
      <c r="D51" s="62">
        <v>616697</v>
      </c>
      <c r="E51" s="62">
        <v>132074</v>
      </c>
      <c r="F51" s="62">
        <v>0</v>
      </c>
      <c r="G51" s="62">
        <v>630376</v>
      </c>
      <c r="H51" s="62">
        <v>37063</v>
      </c>
      <c r="I51" s="62">
        <v>0</v>
      </c>
      <c r="J51" s="62">
        <v>152501</v>
      </c>
      <c r="K51" s="62">
        <v>2775</v>
      </c>
      <c r="L51" s="62">
        <v>0</v>
      </c>
      <c r="M51" s="62">
        <v>525825</v>
      </c>
      <c r="N51" s="62">
        <v>29258</v>
      </c>
      <c r="O51" s="67">
        <v>0</v>
      </c>
    </row>
    <row r="52" spans="1:15" x14ac:dyDescent="0.55000000000000004">
      <c r="A52" s="110">
        <v>44393</v>
      </c>
      <c r="B52" s="105" t="str">
        <f t="shared" si="0"/>
        <v>(金)</v>
      </c>
      <c r="C52" s="62">
        <f t="shared" si="2"/>
        <v>1376475</v>
      </c>
      <c r="D52" s="62">
        <v>600790</v>
      </c>
      <c r="E52" s="62">
        <v>158518</v>
      </c>
      <c r="F52" s="62">
        <v>0</v>
      </c>
      <c r="G52" s="62">
        <v>586164</v>
      </c>
      <c r="H52" s="62">
        <v>31003</v>
      </c>
      <c r="I52" s="62">
        <v>0</v>
      </c>
      <c r="J52" s="62">
        <v>202112</v>
      </c>
      <c r="K52" s="62">
        <v>2119</v>
      </c>
      <c r="L52" s="62">
        <v>0</v>
      </c>
      <c r="M52" s="62">
        <v>497255</v>
      </c>
      <c r="N52" s="62">
        <v>24336</v>
      </c>
      <c r="O52" s="67">
        <v>0</v>
      </c>
    </row>
    <row r="53" spans="1:15" x14ac:dyDescent="0.55000000000000004">
      <c r="A53" s="110">
        <v>44392</v>
      </c>
      <c r="B53" s="112" t="str">
        <f t="shared" si="0"/>
        <v>(木)</v>
      </c>
      <c r="C53" s="62">
        <f t="shared" si="2"/>
        <v>1366218</v>
      </c>
      <c r="D53" s="62">
        <v>579535</v>
      </c>
      <c r="E53" s="62">
        <v>154793</v>
      </c>
      <c r="F53" s="62">
        <v>0</v>
      </c>
      <c r="G53" s="62">
        <v>599194</v>
      </c>
      <c r="H53" s="62">
        <v>32696</v>
      </c>
      <c r="I53" s="62">
        <v>0</v>
      </c>
      <c r="J53" s="62">
        <v>208157</v>
      </c>
      <c r="K53" s="62">
        <v>5177</v>
      </c>
      <c r="L53" s="62">
        <v>0</v>
      </c>
      <c r="M53" s="62">
        <v>529349</v>
      </c>
      <c r="N53" s="62">
        <v>28594</v>
      </c>
      <c r="O53" s="67">
        <v>0</v>
      </c>
    </row>
    <row r="54" spans="1:15" x14ac:dyDescent="0.55000000000000004">
      <c r="A54" s="110">
        <v>44391</v>
      </c>
      <c r="B54" s="105" t="str">
        <f t="shared" si="0"/>
        <v>(水)</v>
      </c>
      <c r="C54" s="62">
        <f t="shared" si="2"/>
        <v>1409463</v>
      </c>
      <c r="D54" s="62">
        <v>594606</v>
      </c>
      <c r="E54" s="62">
        <v>163441</v>
      </c>
      <c r="F54" s="62">
        <v>0</v>
      </c>
      <c r="G54" s="62">
        <v>618081</v>
      </c>
      <c r="H54" s="62">
        <v>33335</v>
      </c>
      <c r="I54" s="62">
        <v>0</v>
      </c>
      <c r="J54" s="62">
        <v>229658</v>
      </c>
      <c r="K54" s="62">
        <v>1855</v>
      </c>
      <c r="L54" s="62">
        <v>0</v>
      </c>
      <c r="M54" s="62">
        <v>550787</v>
      </c>
      <c r="N54" s="62">
        <v>28194</v>
      </c>
      <c r="O54" s="67">
        <v>0</v>
      </c>
    </row>
    <row r="55" spans="1:15" x14ac:dyDescent="0.55000000000000004">
      <c r="A55" s="110">
        <v>44390</v>
      </c>
      <c r="B55" s="112" t="str">
        <f t="shared" si="0"/>
        <v>(火)</v>
      </c>
      <c r="C55" s="62">
        <f t="shared" si="2"/>
        <v>1408014</v>
      </c>
      <c r="D55" s="62">
        <v>595652</v>
      </c>
      <c r="E55" s="62">
        <v>166891</v>
      </c>
      <c r="F55" s="62">
        <v>0</v>
      </c>
      <c r="G55" s="62">
        <v>613299</v>
      </c>
      <c r="H55" s="62">
        <v>32172</v>
      </c>
      <c r="I55" s="62">
        <v>0</v>
      </c>
      <c r="J55" s="62">
        <v>256990</v>
      </c>
      <c r="K55" s="62">
        <v>2287</v>
      </c>
      <c r="L55" s="62">
        <v>0</v>
      </c>
      <c r="M55" s="62">
        <v>553221</v>
      </c>
      <c r="N55" s="62">
        <v>28452</v>
      </c>
      <c r="O55" s="67">
        <v>0</v>
      </c>
    </row>
    <row r="56" spans="1:15" x14ac:dyDescent="0.55000000000000004">
      <c r="A56" s="110">
        <v>44389</v>
      </c>
      <c r="B56" s="105" t="str">
        <f t="shared" si="0"/>
        <v>(月)</v>
      </c>
      <c r="C56" s="62">
        <f t="shared" si="2"/>
        <v>1330562</v>
      </c>
      <c r="D56" s="62">
        <v>561732</v>
      </c>
      <c r="E56" s="62">
        <v>140754</v>
      </c>
      <c r="F56" s="62">
        <v>0</v>
      </c>
      <c r="G56" s="62">
        <v>596256</v>
      </c>
      <c r="H56" s="62">
        <v>31820</v>
      </c>
      <c r="I56" s="62">
        <v>0</v>
      </c>
      <c r="J56" s="62">
        <v>252240</v>
      </c>
      <c r="K56" s="62">
        <v>1802</v>
      </c>
      <c r="L56" s="62">
        <v>0</v>
      </c>
      <c r="M56" s="62">
        <v>544723</v>
      </c>
      <c r="N56" s="62">
        <v>28519</v>
      </c>
      <c r="O56" s="67">
        <v>0</v>
      </c>
    </row>
    <row r="57" spans="1:15" x14ac:dyDescent="0.55000000000000004">
      <c r="A57" s="110">
        <v>44388</v>
      </c>
      <c r="B57" s="112" t="str">
        <f t="shared" si="0"/>
        <v>(日)</v>
      </c>
      <c r="C57" s="62">
        <f t="shared" si="2"/>
        <v>1340607</v>
      </c>
      <c r="D57" s="62">
        <v>556646</v>
      </c>
      <c r="E57" s="62">
        <v>135214</v>
      </c>
      <c r="F57" s="62">
        <v>0</v>
      </c>
      <c r="G57" s="62">
        <v>615684</v>
      </c>
      <c r="H57" s="62">
        <v>33063</v>
      </c>
      <c r="I57" s="62">
        <v>0</v>
      </c>
      <c r="J57" s="62">
        <v>208864</v>
      </c>
      <c r="K57" s="62">
        <v>3129</v>
      </c>
      <c r="L57" s="62">
        <v>0</v>
      </c>
      <c r="M57" s="62">
        <v>555946</v>
      </c>
      <c r="N57" s="62">
        <v>30384</v>
      </c>
      <c r="O57" s="67">
        <v>0</v>
      </c>
    </row>
    <row r="58" spans="1:15" x14ac:dyDescent="0.55000000000000004">
      <c r="A58" s="110">
        <v>44387</v>
      </c>
      <c r="B58" s="105" t="str">
        <f t="shared" si="0"/>
        <v>(土)</v>
      </c>
      <c r="C58" s="62">
        <f t="shared" si="2"/>
        <v>1566889</v>
      </c>
      <c r="D58" s="62">
        <v>753111</v>
      </c>
      <c r="E58" s="62">
        <v>176379</v>
      </c>
      <c r="F58" s="62">
        <v>0</v>
      </c>
      <c r="G58" s="62">
        <v>604868</v>
      </c>
      <c r="H58" s="62">
        <v>32531</v>
      </c>
      <c r="I58" s="62">
        <v>0</v>
      </c>
      <c r="J58" s="62">
        <v>363440</v>
      </c>
      <c r="K58" s="62">
        <v>3565</v>
      </c>
      <c r="L58" s="62">
        <v>0</v>
      </c>
      <c r="M58" s="62">
        <v>550495</v>
      </c>
      <c r="N58" s="62">
        <v>30241</v>
      </c>
      <c r="O58" s="67">
        <v>0</v>
      </c>
    </row>
    <row r="59" spans="1:15" x14ac:dyDescent="0.55000000000000004">
      <c r="A59" s="110">
        <v>44386</v>
      </c>
      <c r="B59" s="112" t="str">
        <f t="shared" si="0"/>
        <v>(金)</v>
      </c>
      <c r="C59" s="62">
        <f t="shared" si="2"/>
        <v>1503044</v>
      </c>
      <c r="D59" s="62">
        <v>702740</v>
      </c>
      <c r="E59" s="62">
        <v>193182</v>
      </c>
      <c r="F59" s="62">
        <v>0</v>
      </c>
      <c r="G59" s="62">
        <v>578297</v>
      </c>
      <c r="H59" s="62">
        <v>28825</v>
      </c>
      <c r="I59" s="62">
        <v>0</v>
      </c>
      <c r="J59" s="62">
        <v>383334</v>
      </c>
      <c r="K59" s="62">
        <v>2985</v>
      </c>
      <c r="L59" s="62">
        <v>0</v>
      </c>
      <c r="M59" s="62">
        <v>533152</v>
      </c>
      <c r="N59" s="62">
        <v>26555</v>
      </c>
      <c r="O59" s="67">
        <v>0</v>
      </c>
    </row>
    <row r="60" spans="1:15" x14ac:dyDescent="0.55000000000000004">
      <c r="A60" s="110">
        <v>44385</v>
      </c>
      <c r="B60" s="105" t="str">
        <f t="shared" si="0"/>
        <v>(木)</v>
      </c>
      <c r="C60" s="62">
        <f t="shared" si="2"/>
        <v>1503647</v>
      </c>
      <c r="D60" s="62">
        <v>707178</v>
      </c>
      <c r="E60" s="62">
        <v>186692</v>
      </c>
      <c r="F60" s="62">
        <v>0</v>
      </c>
      <c r="G60" s="62">
        <v>581354</v>
      </c>
      <c r="H60" s="62">
        <v>28423</v>
      </c>
      <c r="I60" s="62">
        <v>0</v>
      </c>
      <c r="J60" s="62">
        <v>427560</v>
      </c>
      <c r="K60" s="62">
        <v>3158</v>
      </c>
      <c r="L60" s="62">
        <v>0</v>
      </c>
      <c r="M60" s="62">
        <v>545286</v>
      </c>
      <c r="N60" s="62">
        <v>26248</v>
      </c>
      <c r="O60" s="67">
        <v>0</v>
      </c>
    </row>
    <row r="61" spans="1:15" x14ac:dyDescent="0.55000000000000004">
      <c r="A61" s="110">
        <v>44384</v>
      </c>
      <c r="B61" s="112" t="str">
        <f t="shared" si="0"/>
        <v>(水)</v>
      </c>
      <c r="C61" s="62">
        <f t="shared" si="2"/>
        <v>1515069</v>
      </c>
      <c r="D61" s="62">
        <v>732965</v>
      </c>
      <c r="E61" s="62">
        <v>170583</v>
      </c>
      <c r="F61" s="62">
        <v>0</v>
      </c>
      <c r="G61" s="62">
        <v>584878</v>
      </c>
      <c r="H61" s="62">
        <v>26643</v>
      </c>
      <c r="I61" s="62">
        <v>0</v>
      </c>
      <c r="J61" s="62">
        <v>462773</v>
      </c>
      <c r="K61" s="62">
        <v>3381</v>
      </c>
      <c r="L61" s="62">
        <v>0</v>
      </c>
      <c r="M61" s="62">
        <v>550067</v>
      </c>
      <c r="N61" s="62">
        <v>24853</v>
      </c>
      <c r="O61" s="67">
        <v>0</v>
      </c>
    </row>
    <row r="62" spans="1:15" x14ac:dyDescent="0.55000000000000004">
      <c r="A62" s="110">
        <v>44383</v>
      </c>
      <c r="B62" s="105" t="str">
        <f t="shared" si="0"/>
        <v>(火)</v>
      </c>
      <c r="C62" s="62">
        <f t="shared" si="2"/>
        <v>1499152</v>
      </c>
      <c r="D62" s="62">
        <v>702468</v>
      </c>
      <c r="E62" s="62">
        <v>166045</v>
      </c>
      <c r="F62" s="62">
        <v>0</v>
      </c>
      <c r="G62" s="62">
        <v>602125</v>
      </c>
      <c r="H62" s="62">
        <v>28514</v>
      </c>
      <c r="I62" s="62">
        <v>0</v>
      </c>
      <c r="J62" s="62">
        <v>454789</v>
      </c>
      <c r="K62" s="62">
        <v>3020</v>
      </c>
      <c r="L62" s="62">
        <v>0</v>
      </c>
      <c r="M62" s="62">
        <v>570879</v>
      </c>
      <c r="N62" s="62">
        <v>26946</v>
      </c>
      <c r="O62" s="67">
        <v>0</v>
      </c>
    </row>
    <row r="63" spans="1:15" x14ac:dyDescent="0.55000000000000004">
      <c r="A63" s="110">
        <v>44382</v>
      </c>
      <c r="B63" s="112" t="str">
        <f t="shared" si="0"/>
        <v>(月)</v>
      </c>
      <c r="C63" s="62">
        <f t="shared" si="2"/>
        <v>1411373</v>
      </c>
      <c r="D63" s="62">
        <v>663684</v>
      </c>
      <c r="E63" s="62">
        <v>158455</v>
      </c>
      <c r="F63" s="62">
        <v>0</v>
      </c>
      <c r="G63" s="62">
        <v>560794</v>
      </c>
      <c r="H63" s="62">
        <v>28440</v>
      </c>
      <c r="I63" s="62">
        <v>0</v>
      </c>
      <c r="J63" s="62">
        <v>444607</v>
      </c>
      <c r="K63" s="62">
        <v>3091</v>
      </c>
      <c r="L63" s="62">
        <v>0</v>
      </c>
      <c r="M63" s="62">
        <v>533615</v>
      </c>
      <c r="N63" s="62">
        <v>26655</v>
      </c>
      <c r="O63" s="67">
        <v>0</v>
      </c>
    </row>
    <row r="64" spans="1:15" x14ac:dyDescent="0.55000000000000004">
      <c r="A64" s="110">
        <v>44381</v>
      </c>
      <c r="B64" s="105" t="str">
        <f t="shared" si="0"/>
        <v>(日)</v>
      </c>
      <c r="C64" s="62">
        <f t="shared" si="2"/>
        <v>1335953</v>
      </c>
      <c r="D64" s="62">
        <v>669753</v>
      </c>
      <c r="E64" s="62">
        <v>109064</v>
      </c>
      <c r="F64" s="62">
        <v>0</v>
      </c>
      <c r="G64" s="62">
        <v>534808</v>
      </c>
      <c r="H64" s="62">
        <v>22328</v>
      </c>
      <c r="I64" s="62">
        <v>0</v>
      </c>
      <c r="J64" s="62">
        <v>444984</v>
      </c>
      <c r="K64" s="62">
        <v>4792</v>
      </c>
      <c r="L64" s="62">
        <v>0</v>
      </c>
      <c r="M64" s="62">
        <v>506224</v>
      </c>
      <c r="N64" s="62">
        <v>21369</v>
      </c>
      <c r="O64" s="67">
        <v>0</v>
      </c>
    </row>
    <row r="65" spans="1:15" x14ac:dyDescent="0.55000000000000004">
      <c r="A65" s="110">
        <v>44380</v>
      </c>
      <c r="B65" s="112" t="str">
        <f t="shared" si="0"/>
        <v>(土)</v>
      </c>
      <c r="C65" s="62">
        <f t="shared" si="2"/>
        <v>1418796</v>
      </c>
      <c r="D65" s="62">
        <v>666134</v>
      </c>
      <c r="E65" s="62">
        <v>131595</v>
      </c>
      <c r="F65" s="62">
        <v>0</v>
      </c>
      <c r="G65" s="62">
        <v>601161</v>
      </c>
      <c r="H65" s="62">
        <v>19906</v>
      </c>
      <c r="I65" s="62">
        <v>0</v>
      </c>
      <c r="J65" s="62">
        <v>450690</v>
      </c>
      <c r="K65" s="62">
        <v>9792</v>
      </c>
      <c r="L65" s="62">
        <v>0</v>
      </c>
      <c r="M65" s="62">
        <v>569864</v>
      </c>
      <c r="N65" s="62">
        <v>18650</v>
      </c>
      <c r="O65" s="67">
        <v>0</v>
      </c>
    </row>
    <row r="66" spans="1:15" x14ac:dyDescent="0.55000000000000004">
      <c r="A66" s="110">
        <v>44379</v>
      </c>
      <c r="B66" s="105" t="str">
        <f t="shared" si="0"/>
        <v>(金)</v>
      </c>
      <c r="C66" s="62">
        <f t="shared" si="2"/>
        <v>1158816</v>
      </c>
      <c r="D66" s="62">
        <v>346608</v>
      </c>
      <c r="E66" s="62">
        <v>144717</v>
      </c>
      <c r="F66" s="62">
        <v>0</v>
      </c>
      <c r="G66" s="62">
        <v>648010</v>
      </c>
      <c r="H66" s="62">
        <v>19481</v>
      </c>
      <c r="I66" s="62">
        <v>0</v>
      </c>
      <c r="J66" s="62">
        <v>236185</v>
      </c>
      <c r="K66" s="62">
        <v>7638</v>
      </c>
      <c r="L66" s="62">
        <v>0</v>
      </c>
      <c r="M66" s="62">
        <v>617632</v>
      </c>
      <c r="N66" s="62">
        <v>18373</v>
      </c>
      <c r="O66" s="67">
        <v>0</v>
      </c>
    </row>
    <row r="67" spans="1:15" x14ac:dyDescent="0.55000000000000004">
      <c r="A67" s="110">
        <v>44378</v>
      </c>
      <c r="B67" s="112" t="str">
        <f t="shared" si="0"/>
        <v>(木)</v>
      </c>
      <c r="C67" s="62">
        <f t="shared" si="2"/>
        <v>1193841</v>
      </c>
      <c r="D67" s="62">
        <v>405338</v>
      </c>
      <c r="E67" s="62">
        <v>132735</v>
      </c>
      <c r="F67" s="62">
        <v>0</v>
      </c>
      <c r="G67" s="62">
        <v>636174</v>
      </c>
      <c r="H67" s="62">
        <v>19594</v>
      </c>
      <c r="I67" s="62">
        <v>0</v>
      </c>
      <c r="J67" s="62">
        <v>304065</v>
      </c>
      <c r="K67" s="62">
        <v>7720</v>
      </c>
      <c r="L67" s="62">
        <v>0</v>
      </c>
      <c r="M67" s="62">
        <v>610675</v>
      </c>
      <c r="N67" s="62">
        <v>18534</v>
      </c>
      <c r="O67" s="67">
        <v>0</v>
      </c>
    </row>
    <row r="68" spans="1:15" x14ac:dyDescent="0.55000000000000004">
      <c r="A68" s="110">
        <v>44377</v>
      </c>
      <c r="B68" s="105" t="str">
        <f t="shared" si="0"/>
        <v>(水)</v>
      </c>
      <c r="C68" s="62">
        <f t="shared" si="2"/>
        <v>1422795</v>
      </c>
      <c r="D68" s="62">
        <v>608424</v>
      </c>
      <c r="E68" s="62">
        <v>125822</v>
      </c>
      <c r="F68" s="62">
        <v>0</v>
      </c>
      <c r="G68" s="62">
        <v>669536</v>
      </c>
      <c r="H68" s="62">
        <v>19013</v>
      </c>
      <c r="I68" s="62">
        <v>0</v>
      </c>
      <c r="J68" s="62">
        <v>478038</v>
      </c>
      <c r="K68" s="62">
        <v>11352</v>
      </c>
      <c r="L68" s="62">
        <v>0</v>
      </c>
      <c r="M68" s="62">
        <v>640658</v>
      </c>
      <c r="N68" s="62">
        <v>18074</v>
      </c>
      <c r="O68" s="67">
        <v>0</v>
      </c>
    </row>
    <row r="69" spans="1:15" x14ac:dyDescent="0.55000000000000004">
      <c r="A69" s="110">
        <v>44376</v>
      </c>
      <c r="B69" s="112" t="str">
        <f>"(" &amp; TEXT(A69,"aaa") &amp; ")"</f>
        <v>(火)</v>
      </c>
      <c r="C69" s="62">
        <f t="shared" si="2"/>
        <v>1385916</v>
      </c>
      <c r="D69" s="62">
        <v>590896</v>
      </c>
      <c r="E69" s="62">
        <v>102218</v>
      </c>
      <c r="F69" s="62">
        <v>0</v>
      </c>
      <c r="G69" s="62">
        <v>673721</v>
      </c>
      <c r="H69" s="62">
        <v>19081</v>
      </c>
      <c r="I69" s="62">
        <v>0</v>
      </c>
      <c r="J69" s="62">
        <v>472730</v>
      </c>
      <c r="K69" s="62">
        <v>10880</v>
      </c>
      <c r="L69" s="62">
        <v>0</v>
      </c>
      <c r="M69" s="62">
        <v>647346</v>
      </c>
      <c r="N69" s="62">
        <v>18036</v>
      </c>
      <c r="O69" s="67">
        <v>0</v>
      </c>
    </row>
    <row r="70" spans="1:15" x14ac:dyDescent="0.55000000000000004">
      <c r="A70" s="110">
        <v>44375</v>
      </c>
      <c r="B70" s="105" t="str">
        <f t="shared" ref="B70:B94" si="3">"(" &amp; TEXT(A70,"aaa") &amp; ")"</f>
        <v>(月)</v>
      </c>
      <c r="C70" s="62">
        <f t="shared" si="2"/>
        <v>1285670</v>
      </c>
      <c r="D70" s="62">
        <v>552915</v>
      </c>
      <c r="E70" s="62">
        <v>99148</v>
      </c>
      <c r="F70" s="62">
        <v>0</v>
      </c>
      <c r="G70" s="62">
        <v>615077</v>
      </c>
      <c r="H70" s="62">
        <v>18530</v>
      </c>
      <c r="I70" s="62">
        <v>0</v>
      </c>
      <c r="J70" s="62">
        <v>448635</v>
      </c>
      <c r="K70" s="62">
        <v>12495</v>
      </c>
      <c r="L70" s="62">
        <v>0</v>
      </c>
      <c r="M70" s="62">
        <v>592718</v>
      </c>
      <c r="N70" s="62">
        <v>17574</v>
      </c>
      <c r="O70" s="67">
        <v>0</v>
      </c>
    </row>
    <row r="71" spans="1:15" x14ac:dyDescent="0.55000000000000004">
      <c r="A71" s="110">
        <v>44374</v>
      </c>
      <c r="B71" s="105" t="str">
        <f t="shared" si="3"/>
        <v>(日)</v>
      </c>
      <c r="C71" s="62">
        <f t="shared" si="2"/>
        <v>1280758</v>
      </c>
      <c r="D71" s="62">
        <v>662340</v>
      </c>
      <c r="E71" s="62">
        <v>80221</v>
      </c>
      <c r="F71" s="62">
        <v>0</v>
      </c>
      <c r="G71" s="62">
        <v>533590</v>
      </c>
      <c r="H71" s="62">
        <v>4607</v>
      </c>
      <c r="I71" s="62">
        <v>0</v>
      </c>
      <c r="J71" s="62">
        <v>537056</v>
      </c>
      <c r="K71" s="62">
        <v>15424</v>
      </c>
      <c r="L71" s="62">
        <v>0</v>
      </c>
      <c r="M71" s="62">
        <v>513386</v>
      </c>
      <c r="N71" s="62">
        <v>4383</v>
      </c>
      <c r="O71" s="67">
        <v>0</v>
      </c>
    </row>
    <row r="72" spans="1:15" x14ac:dyDescent="0.55000000000000004">
      <c r="A72" s="110">
        <v>44373</v>
      </c>
      <c r="B72" s="105" t="str">
        <f t="shared" si="3"/>
        <v>(土)</v>
      </c>
      <c r="C72" s="62">
        <f t="shared" si="2"/>
        <v>1291739</v>
      </c>
      <c r="D72" s="62">
        <v>629069</v>
      </c>
      <c r="E72" s="62">
        <v>79339</v>
      </c>
      <c r="F72" s="62">
        <v>0</v>
      </c>
      <c r="G72" s="62">
        <v>579553</v>
      </c>
      <c r="H72" s="62">
        <v>3778</v>
      </c>
      <c r="I72" s="62">
        <v>0</v>
      </c>
      <c r="J72" s="62">
        <v>514346</v>
      </c>
      <c r="K72" s="62">
        <v>18877</v>
      </c>
      <c r="L72" s="62">
        <v>0</v>
      </c>
      <c r="M72" s="62">
        <v>557050</v>
      </c>
      <c r="N72" s="62">
        <v>3547</v>
      </c>
      <c r="O72" s="67">
        <v>0</v>
      </c>
    </row>
    <row r="73" spans="1:15" x14ac:dyDescent="0.55000000000000004">
      <c r="A73" s="110">
        <v>44372</v>
      </c>
      <c r="B73" s="105" t="str">
        <f t="shared" si="3"/>
        <v>(金)</v>
      </c>
      <c r="C73" s="62">
        <f t="shared" si="2"/>
        <v>1275586</v>
      </c>
      <c r="D73" s="62">
        <v>577347</v>
      </c>
      <c r="E73" s="62">
        <v>83256</v>
      </c>
      <c r="F73" s="62">
        <v>0</v>
      </c>
      <c r="G73" s="62">
        <v>611206</v>
      </c>
      <c r="H73" s="62">
        <v>3777</v>
      </c>
      <c r="I73" s="62">
        <v>0</v>
      </c>
      <c r="J73" s="62">
        <v>484137</v>
      </c>
      <c r="K73" s="62">
        <v>14315</v>
      </c>
      <c r="L73" s="62">
        <v>0</v>
      </c>
      <c r="M73" s="62">
        <v>585365</v>
      </c>
      <c r="N73" s="62">
        <v>3598</v>
      </c>
      <c r="O73" s="67">
        <v>0</v>
      </c>
    </row>
    <row r="74" spans="1:15" x14ac:dyDescent="0.55000000000000004">
      <c r="A74" s="110">
        <v>44371</v>
      </c>
      <c r="B74" s="105" t="str">
        <f t="shared" si="3"/>
        <v>(木)</v>
      </c>
      <c r="C74" s="62">
        <f t="shared" si="2"/>
        <v>1299700</v>
      </c>
      <c r="D74" s="62">
        <v>599639</v>
      </c>
      <c r="E74" s="62">
        <v>76813</v>
      </c>
      <c r="F74" s="62">
        <v>0</v>
      </c>
      <c r="G74" s="62">
        <v>619906</v>
      </c>
      <c r="H74" s="62">
        <v>3342</v>
      </c>
      <c r="I74" s="62">
        <v>0</v>
      </c>
      <c r="J74" s="62">
        <v>521535</v>
      </c>
      <c r="K74" s="62">
        <v>14466</v>
      </c>
      <c r="L74" s="62">
        <v>0</v>
      </c>
      <c r="M74" s="62">
        <v>596169</v>
      </c>
      <c r="N74" s="62">
        <v>3159</v>
      </c>
      <c r="O74" s="67">
        <v>0</v>
      </c>
    </row>
    <row r="75" spans="1:15" x14ac:dyDescent="0.55000000000000004">
      <c r="A75" s="110">
        <v>44370</v>
      </c>
      <c r="B75" s="105" t="str">
        <f t="shared" si="3"/>
        <v>(水)</v>
      </c>
      <c r="C75" s="62">
        <f t="shared" si="2"/>
        <v>1312781</v>
      </c>
      <c r="D75" s="62">
        <v>613484</v>
      </c>
      <c r="E75" s="62">
        <v>78598</v>
      </c>
      <c r="F75" s="62">
        <v>0</v>
      </c>
      <c r="G75" s="62">
        <v>617324</v>
      </c>
      <c r="H75" s="62">
        <v>3375</v>
      </c>
      <c r="I75" s="62">
        <v>0</v>
      </c>
      <c r="J75" s="62">
        <v>542406</v>
      </c>
      <c r="K75" s="62">
        <v>15102</v>
      </c>
      <c r="L75" s="62">
        <v>0</v>
      </c>
      <c r="M75" s="62">
        <v>594643</v>
      </c>
      <c r="N75" s="62">
        <v>3183</v>
      </c>
      <c r="O75" s="67">
        <v>0</v>
      </c>
    </row>
    <row r="76" spans="1:15" x14ac:dyDescent="0.55000000000000004">
      <c r="A76" s="110">
        <v>44369</v>
      </c>
      <c r="B76" s="105" t="str">
        <f t="shared" si="3"/>
        <v>(火)</v>
      </c>
      <c r="C76" s="62">
        <f t="shared" si="2"/>
        <v>1285976</v>
      </c>
      <c r="D76" s="62">
        <v>610659</v>
      </c>
      <c r="E76" s="62">
        <v>74280</v>
      </c>
      <c r="F76" s="62">
        <v>0</v>
      </c>
      <c r="G76" s="62">
        <v>598310</v>
      </c>
      <c r="H76" s="62">
        <v>2727</v>
      </c>
      <c r="I76" s="62">
        <v>0</v>
      </c>
      <c r="J76" s="62">
        <v>546439</v>
      </c>
      <c r="K76" s="62">
        <v>18738</v>
      </c>
      <c r="L76" s="62">
        <v>0</v>
      </c>
      <c r="M76" s="62">
        <v>577099</v>
      </c>
      <c r="N76" s="62">
        <v>2587</v>
      </c>
      <c r="O76" s="67">
        <v>0</v>
      </c>
    </row>
    <row r="77" spans="1:15" x14ac:dyDescent="0.55000000000000004">
      <c r="A77" s="110">
        <v>44368</v>
      </c>
      <c r="B77" s="105" t="str">
        <f t="shared" si="3"/>
        <v>(月)</v>
      </c>
      <c r="C77" s="62">
        <f t="shared" si="2"/>
        <v>1157645</v>
      </c>
      <c r="D77" s="62">
        <v>590783</v>
      </c>
      <c r="E77" s="62">
        <v>68413</v>
      </c>
      <c r="F77" s="62">
        <v>0</v>
      </c>
      <c r="G77" s="62">
        <v>495222</v>
      </c>
      <c r="H77" s="62">
        <v>3227</v>
      </c>
      <c r="I77" s="62">
        <v>0</v>
      </c>
      <c r="J77" s="62">
        <v>536603</v>
      </c>
      <c r="K77" s="62">
        <v>18698</v>
      </c>
      <c r="L77" s="62">
        <v>0</v>
      </c>
      <c r="M77" s="62">
        <v>478938</v>
      </c>
      <c r="N77" s="62">
        <v>3112</v>
      </c>
      <c r="O77" s="67">
        <v>0</v>
      </c>
    </row>
    <row r="78" spans="1:15" x14ac:dyDescent="0.55000000000000004">
      <c r="A78" s="110">
        <v>44367</v>
      </c>
      <c r="B78" s="105" t="str">
        <f t="shared" si="3"/>
        <v>(日)</v>
      </c>
      <c r="C78" s="62">
        <f t="shared" si="2"/>
        <v>1086194</v>
      </c>
      <c r="D78" s="62">
        <v>608906</v>
      </c>
      <c r="E78" s="62">
        <v>41194</v>
      </c>
      <c r="F78" s="62">
        <v>0</v>
      </c>
      <c r="G78" s="62">
        <v>436094</v>
      </c>
      <c r="H78" s="62">
        <v>0</v>
      </c>
      <c r="I78" s="62">
        <v>0</v>
      </c>
      <c r="J78" s="62">
        <v>546616</v>
      </c>
      <c r="K78" s="62">
        <v>23372</v>
      </c>
      <c r="L78" s="62">
        <v>0</v>
      </c>
      <c r="M78" s="62">
        <v>423231</v>
      </c>
      <c r="N78" s="62">
        <v>0</v>
      </c>
      <c r="O78" s="67">
        <v>0</v>
      </c>
    </row>
    <row r="79" spans="1:15" x14ac:dyDescent="0.55000000000000004">
      <c r="A79" s="110">
        <v>44366</v>
      </c>
      <c r="B79" s="105" t="str">
        <f t="shared" si="3"/>
        <v>(土)</v>
      </c>
      <c r="C79" s="62">
        <f t="shared" ref="C79:C142" si="4">SUM(D79:I79)</f>
        <v>1086787</v>
      </c>
      <c r="D79" s="62">
        <v>611605</v>
      </c>
      <c r="E79" s="62">
        <v>37782</v>
      </c>
      <c r="F79" s="62">
        <v>0</v>
      </c>
      <c r="G79" s="62">
        <v>437400</v>
      </c>
      <c r="H79" s="62">
        <v>0</v>
      </c>
      <c r="I79" s="62">
        <v>0</v>
      </c>
      <c r="J79" s="62">
        <v>552985</v>
      </c>
      <c r="K79" s="62">
        <v>24626</v>
      </c>
      <c r="L79" s="62">
        <v>0</v>
      </c>
      <c r="M79" s="62">
        <v>420648</v>
      </c>
      <c r="N79" s="62">
        <v>0</v>
      </c>
      <c r="O79" s="67">
        <v>0</v>
      </c>
    </row>
    <row r="80" spans="1:15" x14ac:dyDescent="0.55000000000000004">
      <c r="A80" s="110">
        <v>44365</v>
      </c>
      <c r="B80" s="105" t="str">
        <f t="shared" si="3"/>
        <v>(金)</v>
      </c>
      <c r="C80" s="62">
        <f t="shared" si="4"/>
        <v>1098994</v>
      </c>
      <c r="D80" s="62">
        <v>579015</v>
      </c>
      <c r="E80" s="62">
        <v>30181</v>
      </c>
      <c r="F80" s="62">
        <v>0</v>
      </c>
      <c r="G80" s="62">
        <v>489798</v>
      </c>
      <c r="H80" s="62">
        <v>0</v>
      </c>
      <c r="I80" s="62">
        <v>0</v>
      </c>
      <c r="J80" s="62">
        <v>530285</v>
      </c>
      <c r="K80" s="62">
        <v>19886</v>
      </c>
      <c r="L80" s="62">
        <v>0</v>
      </c>
      <c r="M80" s="62">
        <v>468631</v>
      </c>
      <c r="N80" s="62">
        <v>0</v>
      </c>
      <c r="O80" s="67">
        <v>0</v>
      </c>
    </row>
    <row r="81" spans="1:15" x14ac:dyDescent="0.55000000000000004">
      <c r="A81" s="110">
        <v>44364</v>
      </c>
      <c r="B81" s="105" t="str">
        <f t="shared" si="3"/>
        <v>(木)</v>
      </c>
      <c r="C81" s="62">
        <f t="shared" si="4"/>
        <v>1141332</v>
      </c>
      <c r="D81" s="62">
        <v>595730</v>
      </c>
      <c r="E81" s="62">
        <v>32580</v>
      </c>
      <c r="F81" s="62">
        <v>0</v>
      </c>
      <c r="G81" s="62">
        <v>513022</v>
      </c>
      <c r="H81" s="62">
        <v>0</v>
      </c>
      <c r="I81" s="62">
        <v>0</v>
      </c>
      <c r="J81" s="62">
        <v>553547</v>
      </c>
      <c r="K81" s="62">
        <v>24253</v>
      </c>
      <c r="L81" s="62">
        <v>0</v>
      </c>
      <c r="M81" s="62">
        <v>492774</v>
      </c>
      <c r="N81" s="62">
        <v>0</v>
      </c>
      <c r="O81" s="67">
        <v>0</v>
      </c>
    </row>
    <row r="82" spans="1:15" x14ac:dyDescent="0.55000000000000004">
      <c r="A82" s="110">
        <v>44363</v>
      </c>
      <c r="B82" s="105" t="str">
        <f t="shared" si="3"/>
        <v>(水)</v>
      </c>
      <c r="C82" s="62">
        <f t="shared" si="4"/>
        <v>1148296</v>
      </c>
      <c r="D82" s="62">
        <v>590194</v>
      </c>
      <c r="E82" s="62">
        <v>32491</v>
      </c>
      <c r="F82" s="62">
        <v>0</v>
      </c>
      <c r="G82" s="62">
        <v>525611</v>
      </c>
      <c r="H82" s="62">
        <v>0</v>
      </c>
      <c r="I82" s="62">
        <v>0</v>
      </c>
      <c r="J82" s="62">
        <v>551404</v>
      </c>
      <c r="K82" s="62">
        <v>25846</v>
      </c>
      <c r="L82" s="62">
        <v>0</v>
      </c>
      <c r="M82" s="62">
        <v>504423</v>
      </c>
      <c r="N82" s="62">
        <v>0</v>
      </c>
      <c r="O82" s="67">
        <v>0</v>
      </c>
    </row>
    <row r="83" spans="1:15" x14ac:dyDescent="0.55000000000000004">
      <c r="A83" s="110">
        <v>44362</v>
      </c>
      <c r="B83" s="105" t="str">
        <f t="shared" si="3"/>
        <v>(火)</v>
      </c>
      <c r="C83" s="62">
        <f t="shared" si="4"/>
        <v>1116743</v>
      </c>
      <c r="D83" s="68">
        <v>610957</v>
      </c>
      <c r="E83" s="68">
        <v>31320</v>
      </c>
      <c r="F83" s="68">
        <v>0</v>
      </c>
      <c r="G83" s="68">
        <v>474466</v>
      </c>
      <c r="H83" s="62">
        <v>0</v>
      </c>
      <c r="I83" s="62">
        <v>0</v>
      </c>
      <c r="J83" s="68">
        <v>575383</v>
      </c>
      <c r="K83" s="68">
        <v>26248</v>
      </c>
      <c r="L83" s="68">
        <v>0</v>
      </c>
      <c r="M83" s="68">
        <v>454745</v>
      </c>
      <c r="N83" s="62">
        <v>0</v>
      </c>
      <c r="O83" s="67">
        <v>0</v>
      </c>
    </row>
    <row r="84" spans="1:15" x14ac:dyDescent="0.55000000000000004">
      <c r="A84" s="110">
        <v>44361</v>
      </c>
      <c r="B84" s="105" t="str">
        <f t="shared" si="3"/>
        <v>(月)</v>
      </c>
      <c r="C84" s="62">
        <f t="shared" si="4"/>
        <v>1004853</v>
      </c>
      <c r="D84" s="68">
        <v>564372</v>
      </c>
      <c r="E84" s="68">
        <v>31065</v>
      </c>
      <c r="F84" s="68">
        <v>0</v>
      </c>
      <c r="G84" s="68">
        <v>409416</v>
      </c>
      <c r="H84" s="62">
        <v>0</v>
      </c>
      <c r="I84" s="62">
        <v>0</v>
      </c>
      <c r="J84" s="68">
        <v>534002</v>
      </c>
      <c r="K84" s="68">
        <v>27120</v>
      </c>
      <c r="L84" s="68">
        <v>0</v>
      </c>
      <c r="M84" s="68">
        <v>393528</v>
      </c>
      <c r="N84" s="62">
        <v>0</v>
      </c>
      <c r="O84" s="67">
        <v>0</v>
      </c>
    </row>
    <row r="85" spans="1:15" x14ac:dyDescent="0.55000000000000004">
      <c r="A85" s="110">
        <v>44360</v>
      </c>
      <c r="B85" s="105" t="str">
        <f t="shared" si="3"/>
        <v>(日)</v>
      </c>
      <c r="C85" s="62">
        <f t="shared" si="4"/>
        <v>909732</v>
      </c>
      <c r="D85" s="68">
        <v>560382</v>
      </c>
      <c r="E85" s="68">
        <v>34308</v>
      </c>
      <c r="F85" s="68">
        <v>0</v>
      </c>
      <c r="G85" s="68">
        <v>315042</v>
      </c>
      <c r="H85" s="62">
        <v>0</v>
      </c>
      <c r="I85" s="62">
        <v>0</v>
      </c>
      <c r="J85" s="68">
        <v>528590</v>
      </c>
      <c r="K85" s="68">
        <v>30700</v>
      </c>
      <c r="L85" s="68">
        <v>0</v>
      </c>
      <c r="M85" s="68">
        <v>304380</v>
      </c>
      <c r="N85" s="62">
        <v>0</v>
      </c>
      <c r="O85" s="67">
        <v>0</v>
      </c>
    </row>
    <row r="86" spans="1:15" x14ac:dyDescent="0.55000000000000004">
      <c r="A86" s="110">
        <v>44359</v>
      </c>
      <c r="B86" s="105" t="str">
        <f t="shared" si="3"/>
        <v>(土)</v>
      </c>
      <c r="C86" s="62">
        <f t="shared" si="4"/>
        <v>923785</v>
      </c>
      <c r="D86" s="68">
        <v>619018</v>
      </c>
      <c r="E86" s="68">
        <v>33383</v>
      </c>
      <c r="F86" s="68">
        <v>0</v>
      </c>
      <c r="G86" s="68">
        <v>271384</v>
      </c>
      <c r="H86" s="62">
        <v>0</v>
      </c>
      <c r="I86" s="62">
        <v>0</v>
      </c>
      <c r="J86" s="68">
        <v>585954</v>
      </c>
      <c r="K86" s="68">
        <v>30530</v>
      </c>
      <c r="L86" s="68">
        <v>0</v>
      </c>
      <c r="M86" s="68">
        <v>258387</v>
      </c>
      <c r="N86" s="62">
        <v>0</v>
      </c>
      <c r="O86" s="67">
        <v>0</v>
      </c>
    </row>
    <row r="87" spans="1:15" x14ac:dyDescent="0.55000000000000004">
      <c r="A87" s="110">
        <v>44358</v>
      </c>
      <c r="B87" s="105" t="str">
        <f t="shared" si="3"/>
        <v>(金)</v>
      </c>
      <c r="C87" s="62">
        <f t="shared" si="4"/>
        <v>950037</v>
      </c>
      <c r="D87" s="68">
        <v>659469</v>
      </c>
      <c r="E87" s="68">
        <v>29632</v>
      </c>
      <c r="F87" s="68">
        <v>0</v>
      </c>
      <c r="G87" s="68">
        <v>260936</v>
      </c>
      <c r="H87" s="62">
        <v>0</v>
      </c>
      <c r="I87" s="62">
        <v>0</v>
      </c>
      <c r="J87" s="68">
        <v>625620</v>
      </c>
      <c r="K87" s="68">
        <v>26948</v>
      </c>
      <c r="L87" s="68">
        <v>0</v>
      </c>
      <c r="M87" s="68">
        <v>243719</v>
      </c>
      <c r="N87" s="62">
        <v>0</v>
      </c>
      <c r="O87" s="67">
        <v>0</v>
      </c>
    </row>
    <row r="88" spans="1:15" x14ac:dyDescent="0.55000000000000004">
      <c r="A88" s="110">
        <v>44357</v>
      </c>
      <c r="B88" s="105" t="str">
        <f t="shared" si="3"/>
        <v>(木)</v>
      </c>
      <c r="C88" s="62">
        <f t="shared" si="4"/>
        <v>981282</v>
      </c>
      <c r="D88" s="68">
        <v>655180</v>
      </c>
      <c r="E88" s="68">
        <v>29470</v>
      </c>
      <c r="F88" s="68">
        <v>0</v>
      </c>
      <c r="G88" s="68">
        <v>296632</v>
      </c>
      <c r="H88" s="62">
        <v>0</v>
      </c>
      <c r="I88" s="62">
        <v>0</v>
      </c>
      <c r="J88" s="68">
        <v>624647</v>
      </c>
      <c r="K88" s="68">
        <v>26908</v>
      </c>
      <c r="L88" s="68">
        <v>0</v>
      </c>
      <c r="M88" s="68">
        <v>278676</v>
      </c>
      <c r="N88" s="62">
        <v>0</v>
      </c>
      <c r="O88" s="67">
        <v>0</v>
      </c>
    </row>
    <row r="89" spans="1:15" x14ac:dyDescent="0.55000000000000004">
      <c r="A89" s="110">
        <v>44356</v>
      </c>
      <c r="B89" s="105" t="str">
        <f t="shared" si="3"/>
        <v>(水)</v>
      </c>
      <c r="C89" s="62">
        <f t="shared" si="4"/>
        <v>979073</v>
      </c>
      <c r="D89" s="68">
        <v>670494</v>
      </c>
      <c r="E89" s="68">
        <v>27500</v>
      </c>
      <c r="F89" s="68">
        <v>0</v>
      </c>
      <c r="G89" s="68">
        <v>281079</v>
      </c>
      <c r="H89" s="62">
        <v>0</v>
      </c>
      <c r="I89" s="62">
        <v>0</v>
      </c>
      <c r="J89" s="68">
        <v>640301</v>
      </c>
      <c r="K89" s="68">
        <v>25431</v>
      </c>
      <c r="L89" s="68">
        <v>0</v>
      </c>
      <c r="M89" s="68">
        <v>264385</v>
      </c>
      <c r="N89" s="62">
        <v>0</v>
      </c>
      <c r="O89" s="67">
        <v>0</v>
      </c>
    </row>
    <row r="90" spans="1:15" x14ac:dyDescent="0.55000000000000004">
      <c r="A90" s="110">
        <v>44355</v>
      </c>
      <c r="B90" s="105" t="str">
        <f t="shared" si="3"/>
        <v>(火)</v>
      </c>
      <c r="C90" s="62">
        <f t="shared" si="4"/>
        <v>942693</v>
      </c>
      <c r="D90" s="68">
        <v>685890</v>
      </c>
      <c r="E90" s="68">
        <v>29230</v>
      </c>
      <c r="F90" s="68">
        <v>0</v>
      </c>
      <c r="G90" s="68">
        <v>227573</v>
      </c>
      <c r="H90" s="62">
        <v>0</v>
      </c>
      <c r="I90" s="62">
        <v>0</v>
      </c>
      <c r="J90" s="68">
        <v>657602</v>
      </c>
      <c r="K90" s="68">
        <v>27561</v>
      </c>
      <c r="L90" s="68">
        <v>0</v>
      </c>
      <c r="M90" s="68">
        <v>213238</v>
      </c>
      <c r="N90" s="62">
        <v>0</v>
      </c>
      <c r="O90" s="67">
        <v>0</v>
      </c>
    </row>
    <row r="91" spans="1:15" x14ac:dyDescent="0.55000000000000004">
      <c r="A91" s="110">
        <v>44354</v>
      </c>
      <c r="B91" s="105" t="str">
        <f t="shared" si="3"/>
        <v>(月)</v>
      </c>
      <c r="C91" s="62">
        <f t="shared" si="4"/>
        <v>845779</v>
      </c>
      <c r="D91" s="68">
        <v>629857</v>
      </c>
      <c r="E91" s="68">
        <v>29071</v>
      </c>
      <c r="F91" s="68">
        <v>0</v>
      </c>
      <c r="G91" s="68">
        <v>186851</v>
      </c>
      <c r="H91" s="62">
        <v>0</v>
      </c>
      <c r="I91" s="62">
        <v>0</v>
      </c>
      <c r="J91" s="68">
        <v>606174</v>
      </c>
      <c r="K91" s="68">
        <v>27314</v>
      </c>
      <c r="L91" s="68">
        <v>0</v>
      </c>
      <c r="M91" s="68">
        <v>175080</v>
      </c>
      <c r="N91" s="62">
        <v>0</v>
      </c>
      <c r="O91" s="67">
        <v>0</v>
      </c>
    </row>
    <row r="92" spans="1:15" x14ac:dyDescent="0.55000000000000004">
      <c r="A92" s="65">
        <v>44353</v>
      </c>
      <c r="B92" s="105" t="str">
        <f t="shared" si="3"/>
        <v>(日)</v>
      </c>
      <c r="C92" s="62">
        <f t="shared" si="4"/>
        <v>739244</v>
      </c>
      <c r="D92" s="68">
        <v>538092</v>
      </c>
      <c r="E92" s="68">
        <v>22849</v>
      </c>
      <c r="F92" s="68">
        <v>0</v>
      </c>
      <c r="G92" s="68">
        <v>178303</v>
      </c>
      <c r="H92" s="62">
        <v>0</v>
      </c>
      <c r="I92" s="62">
        <v>0</v>
      </c>
      <c r="J92" s="68">
        <v>516672</v>
      </c>
      <c r="K92" s="68">
        <v>21614</v>
      </c>
      <c r="L92" s="68">
        <v>0</v>
      </c>
      <c r="M92" s="68">
        <v>172677</v>
      </c>
      <c r="N92" s="62">
        <v>0</v>
      </c>
      <c r="O92" s="67">
        <v>0</v>
      </c>
    </row>
    <row r="93" spans="1:15" x14ac:dyDescent="0.55000000000000004">
      <c r="A93" s="65">
        <v>44352</v>
      </c>
      <c r="B93" s="105" t="str">
        <f t="shared" si="3"/>
        <v>(土)</v>
      </c>
      <c r="C93" s="62">
        <f t="shared" si="4"/>
        <v>738205</v>
      </c>
      <c r="D93" s="68">
        <v>592767</v>
      </c>
      <c r="E93" s="68">
        <v>20382</v>
      </c>
      <c r="F93" s="68">
        <v>0</v>
      </c>
      <c r="G93" s="68">
        <v>125056</v>
      </c>
      <c r="H93" s="62">
        <v>0</v>
      </c>
      <c r="I93" s="62">
        <v>0</v>
      </c>
      <c r="J93" s="68">
        <v>568982</v>
      </c>
      <c r="K93" s="68">
        <v>18997</v>
      </c>
      <c r="L93" s="68">
        <v>0</v>
      </c>
      <c r="M93" s="68">
        <v>116532</v>
      </c>
      <c r="N93" s="62">
        <v>0</v>
      </c>
      <c r="O93" s="67">
        <v>0</v>
      </c>
    </row>
    <row r="94" spans="1:15" x14ac:dyDescent="0.55000000000000004">
      <c r="A94" s="65">
        <v>44351</v>
      </c>
      <c r="B94" s="105" t="str">
        <f t="shared" si="3"/>
        <v>(金)</v>
      </c>
      <c r="C94" s="62">
        <f t="shared" si="4"/>
        <v>765189</v>
      </c>
      <c r="D94" s="68">
        <v>627646</v>
      </c>
      <c r="E94" s="68">
        <v>20209</v>
      </c>
      <c r="F94" s="68">
        <v>0</v>
      </c>
      <c r="G94" s="68">
        <v>117334</v>
      </c>
      <c r="H94" s="62">
        <v>0</v>
      </c>
      <c r="I94" s="62">
        <v>0</v>
      </c>
      <c r="J94" s="68">
        <v>601253</v>
      </c>
      <c r="K94" s="68">
        <v>18932</v>
      </c>
      <c r="L94" s="68">
        <v>0</v>
      </c>
      <c r="M94" s="68">
        <v>103757</v>
      </c>
      <c r="N94" s="62">
        <v>0</v>
      </c>
      <c r="O94" s="67">
        <v>0</v>
      </c>
    </row>
    <row r="95" spans="1:15" x14ac:dyDescent="0.55000000000000004">
      <c r="A95" s="65">
        <v>44350</v>
      </c>
      <c r="B95" s="105" t="str">
        <f>"(" &amp; TEXT(A95,"aaa") &amp; ")"</f>
        <v>(木)</v>
      </c>
      <c r="C95" s="62">
        <f t="shared" si="4"/>
        <v>802645</v>
      </c>
      <c r="D95" s="68">
        <v>645069</v>
      </c>
      <c r="E95" s="68">
        <v>19989</v>
      </c>
      <c r="F95" s="68">
        <v>0</v>
      </c>
      <c r="G95" s="68">
        <v>137587</v>
      </c>
      <c r="H95" s="62">
        <v>0</v>
      </c>
      <c r="I95" s="62">
        <v>0</v>
      </c>
      <c r="J95" s="68">
        <v>618817</v>
      </c>
      <c r="K95" s="68">
        <v>18900</v>
      </c>
      <c r="L95" s="68">
        <v>0</v>
      </c>
      <c r="M95" s="68">
        <v>124343</v>
      </c>
      <c r="N95" s="62">
        <v>0</v>
      </c>
      <c r="O95" s="67">
        <v>0</v>
      </c>
    </row>
    <row r="96" spans="1:15" x14ac:dyDescent="0.55000000000000004">
      <c r="A96" s="65">
        <v>44349</v>
      </c>
      <c r="B96" s="105" t="str">
        <f t="shared" ref="B96:B147" si="5">"(" &amp; TEXT(A96,"aaa") &amp; ")"</f>
        <v>(水)</v>
      </c>
      <c r="C96" s="62">
        <f t="shared" si="4"/>
        <v>800598</v>
      </c>
      <c r="D96" s="68">
        <v>641595</v>
      </c>
      <c r="E96" s="68">
        <v>19629</v>
      </c>
      <c r="F96" s="68">
        <v>0</v>
      </c>
      <c r="G96" s="68">
        <v>139374</v>
      </c>
      <c r="H96" s="62">
        <v>0</v>
      </c>
      <c r="I96" s="62">
        <v>0</v>
      </c>
      <c r="J96" s="68">
        <v>617022</v>
      </c>
      <c r="K96" s="68">
        <v>18548</v>
      </c>
      <c r="L96" s="68">
        <v>0</v>
      </c>
      <c r="M96" s="68">
        <v>126230</v>
      </c>
      <c r="N96" s="62">
        <v>0</v>
      </c>
      <c r="O96" s="67">
        <v>0</v>
      </c>
    </row>
    <row r="97" spans="1:15" x14ac:dyDescent="0.55000000000000004">
      <c r="A97" s="65">
        <v>44348</v>
      </c>
      <c r="B97" s="105" t="str">
        <f t="shared" si="5"/>
        <v>(火)</v>
      </c>
      <c r="C97" s="62">
        <f t="shared" si="4"/>
        <v>753591</v>
      </c>
      <c r="D97" s="68">
        <v>621789</v>
      </c>
      <c r="E97" s="68">
        <v>19178</v>
      </c>
      <c r="F97" s="68">
        <v>0</v>
      </c>
      <c r="G97" s="68">
        <v>112624</v>
      </c>
      <c r="H97" s="62">
        <v>0</v>
      </c>
      <c r="I97" s="62">
        <v>0</v>
      </c>
      <c r="J97" s="68">
        <v>598618</v>
      </c>
      <c r="K97" s="68">
        <v>18189</v>
      </c>
      <c r="L97" s="68">
        <v>0</v>
      </c>
      <c r="M97" s="68">
        <v>99791</v>
      </c>
      <c r="N97" s="62">
        <v>0</v>
      </c>
      <c r="O97" s="67">
        <v>0</v>
      </c>
    </row>
    <row r="98" spans="1:15" x14ac:dyDescent="0.55000000000000004">
      <c r="A98" s="65">
        <v>44347</v>
      </c>
      <c r="B98" s="105" t="str">
        <f t="shared" si="5"/>
        <v>(月)</v>
      </c>
      <c r="C98" s="62">
        <f t="shared" si="4"/>
        <v>627311</v>
      </c>
      <c r="D98" s="68">
        <v>514449</v>
      </c>
      <c r="E98" s="68">
        <v>18348</v>
      </c>
      <c r="F98" s="68">
        <v>0</v>
      </c>
      <c r="G98" s="68">
        <v>94514</v>
      </c>
      <c r="H98" s="62">
        <v>0</v>
      </c>
      <c r="I98" s="62">
        <v>0</v>
      </c>
      <c r="J98" s="68">
        <v>493040</v>
      </c>
      <c r="K98" s="68">
        <v>17240</v>
      </c>
      <c r="L98" s="68">
        <v>0</v>
      </c>
      <c r="M98" s="68">
        <v>77799</v>
      </c>
      <c r="N98" s="62">
        <v>0</v>
      </c>
      <c r="O98" s="67">
        <v>0</v>
      </c>
    </row>
    <row r="99" spans="1:15" x14ac:dyDescent="0.55000000000000004">
      <c r="A99" s="65">
        <v>44346</v>
      </c>
      <c r="B99" s="105" t="str">
        <f t="shared" si="5"/>
        <v>(日)</v>
      </c>
      <c r="C99" s="62">
        <f t="shared" si="4"/>
        <v>526724</v>
      </c>
      <c r="D99" s="68">
        <v>445622</v>
      </c>
      <c r="E99" s="68">
        <v>15921</v>
      </c>
      <c r="F99" s="68">
        <v>0</v>
      </c>
      <c r="G99" s="68">
        <v>65181</v>
      </c>
      <c r="H99" s="62">
        <v>0</v>
      </c>
      <c r="I99" s="62">
        <v>0</v>
      </c>
      <c r="J99" s="68">
        <v>430020</v>
      </c>
      <c r="K99" s="68">
        <v>15120</v>
      </c>
      <c r="L99" s="68">
        <v>0</v>
      </c>
      <c r="M99" s="68">
        <v>59048</v>
      </c>
      <c r="N99" s="62">
        <v>0</v>
      </c>
      <c r="O99" s="67">
        <v>0</v>
      </c>
    </row>
    <row r="100" spans="1:15" x14ac:dyDescent="0.55000000000000004">
      <c r="A100" s="65">
        <v>44345</v>
      </c>
      <c r="B100" s="105" t="str">
        <f t="shared" si="5"/>
        <v>(土)</v>
      </c>
      <c r="C100" s="62">
        <f t="shared" si="4"/>
        <v>531041</v>
      </c>
      <c r="D100" s="68">
        <v>456927</v>
      </c>
      <c r="E100" s="68">
        <v>15534</v>
      </c>
      <c r="F100" s="68">
        <v>0</v>
      </c>
      <c r="G100" s="68">
        <v>58580</v>
      </c>
      <c r="H100" s="62">
        <v>0</v>
      </c>
      <c r="I100" s="62">
        <v>0</v>
      </c>
      <c r="J100" s="68">
        <v>435727</v>
      </c>
      <c r="K100" s="68">
        <v>14699</v>
      </c>
      <c r="L100" s="68">
        <v>0</v>
      </c>
      <c r="M100" s="68">
        <v>47095</v>
      </c>
      <c r="N100" s="62">
        <v>0</v>
      </c>
      <c r="O100" s="67">
        <v>0</v>
      </c>
    </row>
    <row r="101" spans="1:15" x14ac:dyDescent="0.55000000000000004">
      <c r="A101" s="65">
        <v>44344</v>
      </c>
      <c r="B101" s="105" t="str">
        <f t="shared" si="5"/>
        <v>(金)</v>
      </c>
      <c r="C101" s="62">
        <f t="shared" si="4"/>
        <v>573599</v>
      </c>
      <c r="D101" s="68">
        <v>513435</v>
      </c>
      <c r="E101" s="68">
        <v>14253</v>
      </c>
      <c r="F101" s="68">
        <v>0</v>
      </c>
      <c r="G101" s="68">
        <v>45911</v>
      </c>
      <c r="H101" s="62">
        <v>0</v>
      </c>
      <c r="I101" s="62">
        <v>0</v>
      </c>
      <c r="J101" s="68">
        <v>485893</v>
      </c>
      <c r="K101" s="68">
        <v>13516</v>
      </c>
      <c r="L101" s="68">
        <v>0</v>
      </c>
      <c r="M101" s="68">
        <v>29894</v>
      </c>
      <c r="N101" s="62">
        <v>0</v>
      </c>
      <c r="O101" s="67">
        <v>0</v>
      </c>
    </row>
    <row r="102" spans="1:15" x14ac:dyDescent="0.55000000000000004">
      <c r="A102" s="65">
        <v>44343</v>
      </c>
      <c r="B102" s="105" t="str">
        <f t="shared" si="5"/>
        <v>(木)</v>
      </c>
      <c r="C102" s="62">
        <f t="shared" si="4"/>
        <v>597203</v>
      </c>
      <c r="D102" s="68">
        <v>539870</v>
      </c>
      <c r="E102" s="68">
        <v>12410</v>
      </c>
      <c r="F102" s="68">
        <v>0</v>
      </c>
      <c r="G102" s="68">
        <v>44923</v>
      </c>
      <c r="H102" s="62">
        <v>0</v>
      </c>
      <c r="I102" s="62">
        <v>0</v>
      </c>
      <c r="J102" s="68">
        <v>511647</v>
      </c>
      <c r="K102" s="68">
        <v>11813</v>
      </c>
      <c r="L102" s="68">
        <v>0</v>
      </c>
      <c r="M102" s="68">
        <v>32125</v>
      </c>
      <c r="N102" s="62">
        <v>0</v>
      </c>
      <c r="O102" s="67">
        <v>0</v>
      </c>
    </row>
    <row r="103" spans="1:15" x14ac:dyDescent="0.55000000000000004">
      <c r="A103" s="65">
        <v>44342</v>
      </c>
      <c r="B103" s="105" t="str">
        <f t="shared" si="5"/>
        <v>(水)</v>
      </c>
      <c r="C103" s="62">
        <f t="shared" si="4"/>
        <v>584191</v>
      </c>
      <c r="D103" s="68">
        <v>560581</v>
      </c>
      <c r="E103" s="68">
        <v>11485</v>
      </c>
      <c r="F103" s="68">
        <v>0</v>
      </c>
      <c r="G103" s="68">
        <v>12125</v>
      </c>
      <c r="H103" s="62">
        <v>0</v>
      </c>
      <c r="I103" s="62">
        <v>0</v>
      </c>
      <c r="J103" s="68">
        <v>529758</v>
      </c>
      <c r="K103" s="68">
        <v>10825</v>
      </c>
      <c r="L103" s="68">
        <v>0</v>
      </c>
      <c r="M103" s="68">
        <v>9060</v>
      </c>
      <c r="N103" s="62">
        <v>0</v>
      </c>
      <c r="O103" s="67">
        <v>0</v>
      </c>
    </row>
    <row r="104" spans="1:15" x14ac:dyDescent="0.55000000000000004">
      <c r="A104" s="65">
        <v>44341</v>
      </c>
      <c r="B104" s="105" t="str">
        <f t="shared" si="5"/>
        <v>(火)</v>
      </c>
      <c r="C104" s="62">
        <f t="shared" si="4"/>
        <v>526553</v>
      </c>
      <c r="D104" s="68">
        <v>505927</v>
      </c>
      <c r="E104" s="68">
        <v>9774</v>
      </c>
      <c r="F104" s="68">
        <v>0</v>
      </c>
      <c r="G104" s="68">
        <v>10852</v>
      </c>
      <c r="H104" s="62">
        <v>0</v>
      </c>
      <c r="I104" s="62">
        <v>0</v>
      </c>
      <c r="J104" s="68">
        <v>478476</v>
      </c>
      <c r="K104" s="68">
        <v>9326</v>
      </c>
      <c r="L104" s="68">
        <v>0</v>
      </c>
      <c r="M104" s="68">
        <v>7710</v>
      </c>
      <c r="N104" s="62">
        <v>0</v>
      </c>
      <c r="O104" s="67">
        <v>0</v>
      </c>
    </row>
    <row r="105" spans="1:15" x14ac:dyDescent="0.55000000000000004">
      <c r="A105" s="65">
        <v>44340</v>
      </c>
      <c r="B105" s="105" t="str">
        <f t="shared" si="5"/>
        <v>(月)</v>
      </c>
      <c r="C105" s="62">
        <f t="shared" si="4"/>
        <v>456526</v>
      </c>
      <c r="D105" s="68">
        <v>436547</v>
      </c>
      <c r="E105" s="68">
        <v>9830</v>
      </c>
      <c r="F105" s="68">
        <v>0</v>
      </c>
      <c r="G105" s="68">
        <v>10149</v>
      </c>
      <c r="H105" s="62">
        <v>0</v>
      </c>
      <c r="I105" s="62">
        <v>0</v>
      </c>
      <c r="J105" s="68">
        <v>414649</v>
      </c>
      <c r="K105" s="68">
        <v>9348</v>
      </c>
      <c r="L105" s="68">
        <v>0</v>
      </c>
      <c r="M105" s="68">
        <v>7016</v>
      </c>
      <c r="N105" s="62">
        <v>0</v>
      </c>
      <c r="O105" s="67">
        <v>0</v>
      </c>
    </row>
    <row r="106" spans="1:15" x14ac:dyDescent="0.55000000000000004">
      <c r="A106" s="65">
        <v>44339</v>
      </c>
      <c r="B106" s="105" t="str">
        <f t="shared" si="5"/>
        <v>(日)</v>
      </c>
      <c r="C106" s="62">
        <f t="shared" si="4"/>
        <v>350765</v>
      </c>
      <c r="D106" s="68">
        <v>325439</v>
      </c>
      <c r="E106" s="68">
        <v>0</v>
      </c>
      <c r="F106" s="68">
        <v>0</v>
      </c>
      <c r="G106" s="68">
        <v>25326</v>
      </c>
      <c r="H106" s="62">
        <v>0</v>
      </c>
      <c r="I106" s="62">
        <v>0</v>
      </c>
      <c r="J106" s="68">
        <v>312889</v>
      </c>
      <c r="K106" s="68">
        <v>0</v>
      </c>
      <c r="L106" s="68">
        <v>0</v>
      </c>
      <c r="M106" s="68">
        <v>20678</v>
      </c>
      <c r="N106" s="62">
        <v>0</v>
      </c>
      <c r="O106" s="67">
        <v>0</v>
      </c>
    </row>
    <row r="107" spans="1:15" x14ac:dyDescent="0.55000000000000004">
      <c r="A107" s="65">
        <v>44338</v>
      </c>
      <c r="B107" s="105" t="str">
        <f t="shared" si="5"/>
        <v>(土)</v>
      </c>
      <c r="C107" s="62">
        <f t="shared" si="4"/>
        <v>325844</v>
      </c>
      <c r="D107" s="68">
        <v>284148</v>
      </c>
      <c r="E107" s="68">
        <v>0</v>
      </c>
      <c r="F107" s="68">
        <v>0</v>
      </c>
      <c r="G107" s="68">
        <v>41696</v>
      </c>
      <c r="H107" s="62">
        <v>0</v>
      </c>
      <c r="I107" s="62">
        <v>0</v>
      </c>
      <c r="J107" s="68">
        <v>267770</v>
      </c>
      <c r="K107" s="68">
        <v>0</v>
      </c>
      <c r="L107" s="68">
        <v>0</v>
      </c>
      <c r="M107" s="68">
        <v>22733</v>
      </c>
      <c r="N107" s="62">
        <v>0</v>
      </c>
      <c r="O107" s="67">
        <v>0</v>
      </c>
    </row>
    <row r="108" spans="1:15" x14ac:dyDescent="0.55000000000000004">
      <c r="A108" s="65">
        <v>44337</v>
      </c>
      <c r="B108" s="105" t="str">
        <f t="shared" si="5"/>
        <v>(金)</v>
      </c>
      <c r="C108" s="62">
        <f t="shared" si="4"/>
        <v>337266</v>
      </c>
      <c r="D108" s="68">
        <v>278649</v>
      </c>
      <c r="E108" s="68">
        <v>0</v>
      </c>
      <c r="F108" s="68">
        <v>0</v>
      </c>
      <c r="G108" s="68">
        <v>58617</v>
      </c>
      <c r="H108" s="62">
        <v>0</v>
      </c>
      <c r="I108" s="62">
        <v>0</v>
      </c>
      <c r="J108" s="68">
        <v>254041</v>
      </c>
      <c r="K108" s="68">
        <v>0</v>
      </c>
      <c r="L108" s="68">
        <v>0</v>
      </c>
      <c r="M108" s="68">
        <v>25323</v>
      </c>
      <c r="N108" s="62">
        <v>0</v>
      </c>
      <c r="O108" s="67">
        <v>0</v>
      </c>
    </row>
    <row r="109" spans="1:15" x14ac:dyDescent="0.55000000000000004">
      <c r="A109" s="65">
        <v>44336</v>
      </c>
      <c r="B109" s="105" t="str">
        <f t="shared" si="5"/>
        <v>(木)</v>
      </c>
      <c r="C109" s="62">
        <f t="shared" si="4"/>
        <v>346436</v>
      </c>
      <c r="D109" s="68">
        <v>320488</v>
      </c>
      <c r="E109" s="68">
        <v>0</v>
      </c>
      <c r="F109" s="68">
        <v>0</v>
      </c>
      <c r="G109" s="68">
        <v>25948</v>
      </c>
      <c r="H109" s="62">
        <v>0</v>
      </c>
      <c r="I109" s="62">
        <v>0</v>
      </c>
      <c r="J109" s="68">
        <v>293504</v>
      </c>
      <c r="K109" s="68">
        <v>0</v>
      </c>
      <c r="L109" s="68">
        <v>0</v>
      </c>
      <c r="M109" s="68">
        <v>13991</v>
      </c>
      <c r="N109" s="62">
        <v>0</v>
      </c>
      <c r="O109" s="67">
        <v>0</v>
      </c>
    </row>
    <row r="110" spans="1:15" x14ac:dyDescent="0.55000000000000004">
      <c r="A110" s="65">
        <v>44335</v>
      </c>
      <c r="B110" s="105" t="str">
        <f t="shared" si="5"/>
        <v>(水)</v>
      </c>
      <c r="C110" s="62">
        <f t="shared" si="4"/>
        <v>377847</v>
      </c>
      <c r="D110" s="68">
        <v>307241</v>
      </c>
      <c r="E110" s="68">
        <v>0</v>
      </c>
      <c r="F110" s="68">
        <v>0</v>
      </c>
      <c r="G110" s="68">
        <v>70606</v>
      </c>
      <c r="H110" s="62">
        <v>0</v>
      </c>
      <c r="I110" s="62">
        <v>0</v>
      </c>
      <c r="J110" s="68">
        <v>282218</v>
      </c>
      <c r="K110" s="68">
        <v>0</v>
      </c>
      <c r="L110" s="68">
        <v>0</v>
      </c>
      <c r="M110" s="68">
        <v>33865</v>
      </c>
      <c r="N110" s="62">
        <v>0</v>
      </c>
      <c r="O110" s="67">
        <v>0</v>
      </c>
    </row>
    <row r="111" spans="1:15" x14ac:dyDescent="0.55000000000000004">
      <c r="A111" s="65">
        <v>44334</v>
      </c>
      <c r="B111" s="105" t="str">
        <f t="shared" si="5"/>
        <v>(火)</v>
      </c>
      <c r="C111" s="62">
        <f t="shared" si="4"/>
        <v>319672</v>
      </c>
      <c r="D111" s="68">
        <v>252992</v>
      </c>
      <c r="E111" s="68">
        <v>0</v>
      </c>
      <c r="F111" s="68">
        <v>0</v>
      </c>
      <c r="G111" s="68">
        <v>66680</v>
      </c>
      <c r="H111" s="62">
        <v>0</v>
      </c>
      <c r="I111" s="62">
        <v>0</v>
      </c>
      <c r="J111" s="68">
        <v>231356</v>
      </c>
      <c r="K111" s="68">
        <v>0</v>
      </c>
      <c r="L111" s="68">
        <v>0</v>
      </c>
      <c r="M111" s="68">
        <v>35055</v>
      </c>
      <c r="N111" s="62">
        <v>0</v>
      </c>
      <c r="O111" s="67">
        <v>0</v>
      </c>
    </row>
    <row r="112" spans="1:15" x14ac:dyDescent="0.55000000000000004">
      <c r="A112" s="65">
        <v>44333</v>
      </c>
      <c r="B112" s="105" t="str">
        <f t="shared" si="5"/>
        <v>(月)</v>
      </c>
      <c r="C112" s="62">
        <f t="shared" si="4"/>
        <v>262638</v>
      </c>
      <c r="D112" s="68">
        <v>210007</v>
      </c>
      <c r="E112" s="68">
        <v>0</v>
      </c>
      <c r="F112" s="68">
        <v>0</v>
      </c>
      <c r="G112" s="68">
        <v>52631</v>
      </c>
      <c r="H112" s="62">
        <v>0</v>
      </c>
      <c r="I112" s="62">
        <v>0</v>
      </c>
      <c r="J112" s="68">
        <v>191978</v>
      </c>
      <c r="K112" s="68">
        <v>0</v>
      </c>
      <c r="L112" s="68">
        <v>0</v>
      </c>
      <c r="M112" s="68">
        <v>26428</v>
      </c>
      <c r="N112" s="62">
        <v>0</v>
      </c>
      <c r="O112" s="67">
        <v>0</v>
      </c>
    </row>
    <row r="113" spans="1:15" x14ac:dyDescent="0.55000000000000004">
      <c r="A113" s="65">
        <v>44332</v>
      </c>
      <c r="B113" s="105" t="str">
        <f t="shared" si="5"/>
        <v>(日)</v>
      </c>
      <c r="C113" s="62">
        <f t="shared" si="4"/>
        <v>208174</v>
      </c>
      <c r="D113" s="68">
        <v>186338</v>
      </c>
      <c r="E113" s="68">
        <v>0</v>
      </c>
      <c r="F113" s="68">
        <v>0</v>
      </c>
      <c r="G113" s="68">
        <v>21836</v>
      </c>
      <c r="H113" s="62">
        <v>0</v>
      </c>
      <c r="I113" s="62">
        <v>0</v>
      </c>
      <c r="J113" s="68">
        <v>178858</v>
      </c>
      <c r="K113" s="68">
        <v>0</v>
      </c>
      <c r="L113" s="68">
        <v>0</v>
      </c>
      <c r="M113" s="68">
        <v>14826</v>
      </c>
      <c r="N113" s="62">
        <v>0</v>
      </c>
      <c r="O113" s="67">
        <v>0</v>
      </c>
    </row>
    <row r="114" spans="1:15" x14ac:dyDescent="0.55000000000000004">
      <c r="A114" s="65">
        <v>44331</v>
      </c>
      <c r="B114" s="105" t="str">
        <f t="shared" si="5"/>
        <v>(土)</v>
      </c>
      <c r="C114" s="62">
        <f t="shared" si="4"/>
        <v>169731</v>
      </c>
      <c r="D114" s="68">
        <v>136812</v>
      </c>
      <c r="E114" s="68">
        <v>0</v>
      </c>
      <c r="F114" s="68">
        <v>0</v>
      </c>
      <c r="G114" s="68">
        <v>32919</v>
      </c>
      <c r="H114" s="62">
        <v>0</v>
      </c>
      <c r="I114" s="62">
        <v>0</v>
      </c>
      <c r="J114" s="68">
        <v>125459</v>
      </c>
      <c r="K114" s="68">
        <v>0</v>
      </c>
      <c r="L114" s="68">
        <v>0</v>
      </c>
      <c r="M114" s="68">
        <v>15734</v>
      </c>
      <c r="N114" s="62">
        <v>0</v>
      </c>
      <c r="O114" s="67">
        <v>0</v>
      </c>
    </row>
    <row r="115" spans="1:15" x14ac:dyDescent="0.55000000000000004">
      <c r="A115" s="65">
        <v>44330</v>
      </c>
      <c r="B115" s="105" t="str">
        <f t="shared" si="5"/>
        <v>(金)</v>
      </c>
      <c r="C115" s="62">
        <f t="shared" si="4"/>
        <v>182964</v>
      </c>
      <c r="D115" s="68">
        <v>135243</v>
      </c>
      <c r="E115" s="68">
        <v>0</v>
      </c>
      <c r="F115" s="68">
        <v>0</v>
      </c>
      <c r="G115" s="68">
        <v>47721</v>
      </c>
      <c r="H115" s="62">
        <v>0</v>
      </c>
      <c r="I115" s="62">
        <v>0</v>
      </c>
      <c r="J115" s="68">
        <v>114408</v>
      </c>
      <c r="K115" s="68">
        <v>0</v>
      </c>
      <c r="L115" s="68">
        <v>0</v>
      </c>
      <c r="M115" s="68">
        <v>18259</v>
      </c>
      <c r="N115" s="62">
        <v>0</v>
      </c>
      <c r="O115" s="67">
        <v>0</v>
      </c>
    </row>
    <row r="116" spans="1:15" x14ac:dyDescent="0.55000000000000004">
      <c r="A116" s="65">
        <v>44329</v>
      </c>
      <c r="B116" s="105" t="str">
        <f t="shared" si="5"/>
        <v>(木)</v>
      </c>
      <c r="C116" s="62">
        <f t="shared" si="4"/>
        <v>209146</v>
      </c>
      <c r="D116" s="68">
        <v>157246</v>
      </c>
      <c r="E116" s="68">
        <v>0</v>
      </c>
      <c r="F116" s="68">
        <v>0</v>
      </c>
      <c r="G116" s="68">
        <v>51900</v>
      </c>
      <c r="H116" s="62">
        <v>0</v>
      </c>
      <c r="I116" s="62">
        <v>0</v>
      </c>
      <c r="J116" s="68">
        <v>136127</v>
      </c>
      <c r="K116" s="68">
        <v>0</v>
      </c>
      <c r="L116" s="68">
        <v>0</v>
      </c>
      <c r="M116" s="68">
        <v>24919</v>
      </c>
      <c r="N116" s="62">
        <v>0</v>
      </c>
      <c r="O116" s="67">
        <v>0</v>
      </c>
    </row>
    <row r="117" spans="1:15" x14ac:dyDescent="0.55000000000000004">
      <c r="A117" s="65">
        <v>44328</v>
      </c>
      <c r="B117" s="105" t="str">
        <f t="shared" si="5"/>
        <v>(水)</v>
      </c>
      <c r="C117" s="62">
        <f t="shared" si="4"/>
        <v>214578</v>
      </c>
      <c r="D117" s="68">
        <v>161154</v>
      </c>
      <c r="E117" s="68">
        <v>0</v>
      </c>
      <c r="F117" s="68">
        <v>0</v>
      </c>
      <c r="G117" s="68">
        <v>53424</v>
      </c>
      <c r="H117" s="62">
        <v>0</v>
      </c>
      <c r="I117" s="62">
        <v>0</v>
      </c>
      <c r="J117" s="68">
        <v>139447</v>
      </c>
      <c r="K117" s="68">
        <v>0</v>
      </c>
      <c r="L117" s="68">
        <v>0</v>
      </c>
      <c r="M117" s="68">
        <v>26106</v>
      </c>
      <c r="N117" s="62">
        <v>0</v>
      </c>
      <c r="O117" s="67">
        <v>0</v>
      </c>
    </row>
    <row r="118" spans="1:15" x14ac:dyDescent="0.55000000000000004">
      <c r="A118" s="65">
        <v>44327</v>
      </c>
      <c r="B118" s="105" t="str">
        <f t="shared" si="5"/>
        <v>(火)</v>
      </c>
      <c r="C118" s="62">
        <f t="shared" si="4"/>
        <v>175420</v>
      </c>
      <c r="D118" s="68">
        <v>130490</v>
      </c>
      <c r="E118" s="68">
        <v>0</v>
      </c>
      <c r="F118" s="68">
        <v>0</v>
      </c>
      <c r="G118" s="68">
        <v>44930</v>
      </c>
      <c r="H118" s="62">
        <v>0</v>
      </c>
      <c r="I118" s="62">
        <v>0</v>
      </c>
      <c r="J118" s="68">
        <v>109470</v>
      </c>
      <c r="K118" s="68">
        <v>0</v>
      </c>
      <c r="L118" s="68">
        <v>0</v>
      </c>
      <c r="M118" s="68">
        <v>22129</v>
      </c>
      <c r="N118" s="62">
        <v>0</v>
      </c>
      <c r="O118" s="67">
        <v>0</v>
      </c>
    </row>
    <row r="119" spans="1:15" x14ac:dyDescent="0.55000000000000004">
      <c r="A119" s="65">
        <v>44326</v>
      </c>
      <c r="B119" s="105" t="str">
        <f t="shared" si="5"/>
        <v>(月)</v>
      </c>
      <c r="C119" s="62">
        <f t="shared" si="4"/>
        <v>134475</v>
      </c>
      <c r="D119" s="68">
        <v>105145</v>
      </c>
      <c r="E119" s="68">
        <v>0</v>
      </c>
      <c r="F119" s="68">
        <v>0</v>
      </c>
      <c r="G119" s="68">
        <v>29330</v>
      </c>
      <c r="H119" s="62">
        <v>0</v>
      </c>
      <c r="I119" s="62">
        <v>0</v>
      </c>
      <c r="J119" s="68">
        <v>86608</v>
      </c>
      <c r="K119" s="68">
        <v>0</v>
      </c>
      <c r="L119" s="68">
        <v>0</v>
      </c>
      <c r="M119" s="68">
        <v>14139</v>
      </c>
      <c r="N119" s="62">
        <v>0</v>
      </c>
      <c r="O119" s="67">
        <v>0</v>
      </c>
    </row>
    <row r="120" spans="1:15" x14ac:dyDescent="0.55000000000000004">
      <c r="A120" s="65">
        <v>44325</v>
      </c>
      <c r="B120" s="105" t="str">
        <f t="shared" si="5"/>
        <v>(日)</v>
      </c>
      <c r="C120" s="62">
        <f t="shared" si="4"/>
        <v>82044</v>
      </c>
      <c r="D120" s="68">
        <v>73779</v>
      </c>
      <c r="E120" s="68">
        <v>0</v>
      </c>
      <c r="F120" s="68">
        <v>0</v>
      </c>
      <c r="G120" s="68">
        <v>8265</v>
      </c>
      <c r="H120" s="62">
        <v>0</v>
      </c>
      <c r="I120" s="62">
        <v>0</v>
      </c>
      <c r="J120" s="68">
        <v>66757</v>
      </c>
      <c r="K120" s="68">
        <v>0</v>
      </c>
      <c r="L120" s="68">
        <v>0</v>
      </c>
      <c r="M120" s="68">
        <v>5769</v>
      </c>
      <c r="N120" s="62">
        <v>0</v>
      </c>
      <c r="O120" s="67">
        <v>0</v>
      </c>
    </row>
    <row r="121" spans="1:15" x14ac:dyDescent="0.55000000000000004">
      <c r="A121" s="65">
        <v>44324</v>
      </c>
      <c r="B121" s="105" t="str">
        <f t="shared" si="5"/>
        <v>(土)</v>
      </c>
      <c r="C121" s="62">
        <f t="shared" si="4"/>
        <v>69120</v>
      </c>
      <c r="D121" s="68">
        <v>61572</v>
      </c>
      <c r="E121" s="68">
        <v>0</v>
      </c>
      <c r="F121" s="68">
        <v>0</v>
      </c>
      <c r="G121" s="68">
        <v>7548</v>
      </c>
      <c r="H121" s="62">
        <v>0</v>
      </c>
      <c r="I121" s="62">
        <v>0</v>
      </c>
      <c r="J121" s="68">
        <v>49863</v>
      </c>
      <c r="K121" s="68">
        <v>0</v>
      </c>
      <c r="L121" s="68">
        <v>0</v>
      </c>
      <c r="M121" s="68">
        <v>3961</v>
      </c>
      <c r="N121" s="62">
        <v>0</v>
      </c>
      <c r="O121" s="67">
        <v>0</v>
      </c>
    </row>
    <row r="122" spans="1:15" x14ac:dyDescent="0.55000000000000004">
      <c r="A122" s="65">
        <v>44323</v>
      </c>
      <c r="B122" s="105" t="str">
        <f t="shared" si="5"/>
        <v>(金)</v>
      </c>
      <c r="C122" s="62">
        <f t="shared" si="4"/>
        <v>60039</v>
      </c>
      <c r="D122" s="68">
        <v>49277</v>
      </c>
      <c r="E122" s="68">
        <v>0</v>
      </c>
      <c r="F122" s="68">
        <v>0</v>
      </c>
      <c r="G122" s="68">
        <v>10762</v>
      </c>
      <c r="H122" s="62">
        <v>0</v>
      </c>
      <c r="I122" s="62">
        <v>0</v>
      </c>
      <c r="J122" s="68">
        <v>32850</v>
      </c>
      <c r="K122" s="68">
        <v>0</v>
      </c>
      <c r="L122" s="68">
        <v>0</v>
      </c>
      <c r="M122" s="68">
        <v>4731</v>
      </c>
      <c r="N122" s="62">
        <v>0</v>
      </c>
      <c r="O122" s="67">
        <v>0</v>
      </c>
    </row>
    <row r="123" spans="1:15" x14ac:dyDescent="0.55000000000000004">
      <c r="A123" s="65">
        <v>44322</v>
      </c>
      <c r="B123" s="105" t="str">
        <f t="shared" si="5"/>
        <v>(木)</v>
      </c>
      <c r="C123" s="62">
        <f t="shared" si="4"/>
        <v>55701</v>
      </c>
      <c r="D123" s="68">
        <v>47265</v>
      </c>
      <c r="E123" s="68">
        <v>0</v>
      </c>
      <c r="F123" s="68">
        <v>0</v>
      </c>
      <c r="G123" s="68">
        <v>8436</v>
      </c>
      <c r="H123" s="62">
        <v>0</v>
      </c>
      <c r="I123" s="62">
        <v>0</v>
      </c>
      <c r="J123" s="68">
        <v>34008</v>
      </c>
      <c r="K123" s="68">
        <v>0</v>
      </c>
      <c r="L123" s="68">
        <v>0</v>
      </c>
      <c r="M123" s="68">
        <v>4830</v>
      </c>
      <c r="N123" s="62">
        <v>0</v>
      </c>
      <c r="O123" s="67">
        <v>0</v>
      </c>
    </row>
    <row r="124" spans="1:15" x14ac:dyDescent="0.55000000000000004">
      <c r="A124" s="65">
        <v>44321</v>
      </c>
      <c r="B124" s="105" t="str">
        <f t="shared" si="5"/>
        <v>(水)</v>
      </c>
      <c r="C124" s="62">
        <f t="shared" si="4"/>
        <v>10628</v>
      </c>
      <c r="D124" s="68">
        <v>9708</v>
      </c>
      <c r="E124" s="68">
        <v>0</v>
      </c>
      <c r="F124" s="68">
        <v>0</v>
      </c>
      <c r="G124" s="68">
        <v>920</v>
      </c>
      <c r="H124" s="62">
        <v>0</v>
      </c>
      <c r="I124" s="62">
        <v>0</v>
      </c>
      <c r="J124" s="68">
        <v>8334</v>
      </c>
      <c r="K124" s="68">
        <v>0</v>
      </c>
      <c r="L124" s="68">
        <v>0</v>
      </c>
      <c r="M124" s="68">
        <v>751</v>
      </c>
      <c r="N124" s="62">
        <v>0</v>
      </c>
      <c r="O124" s="67">
        <v>0</v>
      </c>
    </row>
    <row r="125" spans="1:15" x14ac:dyDescent="0.55000000000000004">
      <c r="A125" s="65">
        <v>44320</v>
      </c>
      <c r="B125" s="105" t="str">
        <f t="shared" si="5"/>
        <v>(火)</v>
      </c>
      <c r="C125" s="62">
        <f t="shared" si="4"/>
        <v>9180</v>
      </c>
      <c r="D125" s="68">
        <v>8456</v>
      </c>
      <c r="E125" s="68">
        <v>0</v>
      </c>
      <c r="F125" s="68">
        <v>0</v>
      </c>
      <c r="G125" s="68">
        <v>724</v>
      </c>
      <c r="H125" s="62">
        <v>0</v>
      </c>
      <c r="I125" s="62">
        <v>0</v>
      </c>
      <c r="J125" s="68">
        <v>6829</v>
      </c>
      <c r="K125" s="68">
        <v>0</v>
      </c>
      <c r="L125" s="68">
        <v>0</v>
      </c>
      <c r="M125" s="68">
        <v>544</v>
      </c>
      <c r="N125" s="62">
        <v>0</v>
      </c>
      <c r="O125" s="67">
        <v>0</v>
      </c>
    </row>
    <row r="126" spans="1:15" x14ac:dyDescent="0.55000000000000004">
      <c r="A126" s="65">
        <v>44319</v>
      </c>
      <c r="B126" s="105" t="str">
        <f t="shared" si="5"/>
        <v>(月)</v>
      </c>
      <c r="C126" s="62">
        <f t="shared" si="4"/>
        <v>8312</v>
      </c>
      <c r="D126" s="68">
        <v>7465</v>
      </c>
      <c r="E126" s="68">
        <v>0</v>
      </c>
      <c r="F126" s="68">
        <v>0</v>
      </c>
      <c r="G126" s="68">
        <v>847</v>
      </c>
      <c r="H126" s="62">
        <v>0</v>
      </c>
      <c r="I126" s="62">
        <v>0</v>
      </c>
      <c r="J126" s="68">
        <v>5862</v>
      </c>
      <c r="K126" s="68">
        <v>0</v>
      </c>
      <c r="L126" s="68">
        <v>0</v>
      </c>
      <c r="M126" s="68">
        <v>781</v>
      </c>
      <c r="N126" s="62">
        <v>0</v>
      </c>
      <c r="O126" s="67">
        <v>0</v>
      </c>
    </row>
    <row r="127" spans="1:15" x14ac:dyDescent="0.55000000000000004">
      <c r="A127" s="65">
        <v>44318</v>
      </c>
      <c r="B127" s="105" t="str">
        <f t="shared" si="5"/>
        <v>(日)</v>
      </c>
      <c r="C127" s="62">
        <f t="shared" si="4"/>
        <v>25569</v>
      </c>
      <c r="D127" s="68">
        <v>25569</v>
      </c>
      <c r="E127" s="68">
        <v>0</v>
      </c>
      <c r="F127" s="68">
        <v>0</v>
      </c>
      <c r="G127" s="68">
        <v>0</v>
      </c>
      <c r="H127" s="62">
        <v>0</v>
      </c>
      <c r="I127" s="62">
        <v>0</v>
      </c>
      <c r="J127" s="68">
        <v>20587</v>
      </c>
      <c r="K127" s="68">
        <v>0</v>
      </c>
      <c r="L127" s="68">
        <v>0</v>
      </c>
      <c r="M127" s="68">
        <v>0</v>
      </c>
      <c r="N127" s="62">
        <v>0</v>
      </c>
      <c r="O127" s="67">
        <v>0</v>
      </c>
    </row>
    <row r="128" spans="1:15" x14ac:dyDescent="0.55000000000000004">
      <c r="A128" s="65">
        <v>44317</v>
      </c>
      <c r="B128" s="105" t="str">
        <f t="shared" si="5"/>
        <v>(土)</v>
      </c>
      <c r="C128" s="62">
        <f t="shared" si="4"/>
        <v>39535</v>
      </c>
      <c r="D128" s="68">
        <v>39535</v>
      </c>
      <c r="E128" s="68">
        <v>0</v>
      </c>
      <c r="F128" s="68">
        <v>0</v>
      </c>
      <c r="G128" s="68">
        <v>0</v>
      </c>
      <c r="H128" s="62">
        <v>0</v>
      </c>
      <c r="I128" s="62">
        <v>0</v>
      </c>
      <c r="J128" s="68">
        <v>21891</v>
      </c>
      <c r="K128" s="68">
        <v>0</v>
      </c>
      <c r="L128" s="68">
        <v>0</v>
      </c>
      <c r="M128" s="68">
        <v>0</v>
      </c>
      <c r="N128" s="62">
        <v>0</v>
      </c>
      <c r="O128" s="67">
        <v>0</v>
      </c>
    </row>
    <row r="129" spans="1:15" x14ac:dyDescent="0.55000000000000004">
      <c r="A129" s="65">
        <v>44316</v>
      </c>
      <c r="B129" s="105" t="str">
        <f t="shared" si="5"/>
        <v>(金)</v>
      </c>
      <c r="C129" s="62">
        <f t="shared" si="4"/>
        <v>68228</v>
      </c>
      <c r="D129" s="68">
        <v>68228</v>
      </c>
      <c r="E129" s="68">
        <v>0</v>
      </c>
      <c r="F129" s="68">
        <v>0</v>
      </c>
      <c r="G129" s="68">
        <v>0</v>
      </c>
      <c r="H129" s="62">
        <v>0</v>
      </c>
      <c r="I129" s="62">
        <v>0</v>
      </c>
      <c r="J129" s="68">
        <v>27901</v>
      </c>
      <c r="K129" s="68">
        <v>0</v>
      </c>
      <c r="L129" s="68">
        <v>0</v>
      </c>
      <c r="M129" s="68">
        <v>0</v>
      </c>
      <c r="N129" s="62">
        <v>0</v>
      </c>
      <c r="O129" s="67">
        <v>0</v>
      </c>
    </row>
    <row r="130" spans="1:15" x14ac:dyDescent="0.55000000000000004">
      <c r="A130" s="65">
        <v>44315</v>
      </c>
      <c r="B130" s="105" t="str">
        <f>"(" &amp; TEXT(A130,"aaa") &amp; ")"</f>
        <v>(木)</v>
      </c>
      <c r="C130" s="62">
        <f t="shared" si="4"/>
        <v>19713</v>
      </c>
      <c r="D130" s="68">
        <v>19713</v>
      </c>
      <c r="E130" s="68">
        <v>0</v>
      </c>
      <c r="F130" s="68">
        <v>0</v>
      </c>
      <c r="G130" s="68">
        <v>0</v>
      </c>
      <c r="H130" s="62">
        <v>0</v>
      </c>
      <c r="I130" s="62">
        <v>0</v>
      </c>
      <c r="J130" s="68">
        <v>13182</v>
      </c>
      <c r="K130" s="68">
        <v>0</v>
      </c>
      <c r="L130" s="68">
        <v>0</v>
      </c>
      <c r="M130" s="68">
        <v>0</v>
      </c>
      <c r="N130" s="62">
        <v>0</v>
      </c>
      <c r="O130" s="67">
        <v>0</v>
      </c>
    </row>
    <row r="131" spans="1:15" x14ac:dyDescent="0.55000000000000004">
      <c r="A131" s="65">
        <v>44314</v>
      </c>
      <c r="B131" s="105" t="str">
        <f t="shared" si="5"/>
        <v>(水)</v>
      </c>
      <c r="C131" s="62">
        <f t="shared" si="4"/>
        <v>89498</v>
      </c>
      <c r="D131" s="68">
        <v>89498</v>
      </c>
      <c r="E131" s="68">
        <v>0</v>
      </c>
      <c r="F131" s="68">
        <v>0</v>
      </c>
      <c r="G131" s="68">
        <v>0</v>
      </c>
      <c r="H131" s="62">
        <v>0</v>
      </c>
      <c r="I131" s="62">
        <v>0</v>
      </c>
      <c r="J131" s="68">
        <v>38135</v>
      </c>
      <c r="K131" s="68">
        <v>0</v>
      </c>
      <c r="L131" s="68">
        <v>0</v>
      </c>
      <c r="M131" s="68">
        <v>0</v>
      </c>
      <c r="N131" s="62">
        <v>0</v>
      </c>
      <c r="O131" s="67">
        <v>0</v>
      </c>
    </row>
    <row r="132" spans="1:15" x14ac:dyDescent="0.55000000000000004">
      <c r="A132" s="65">
        <v>44313</v>
      </c>
      <c r="B132" s="105" t="str">
        <f t="shared" si="5"/>
        <v>(火)</v>
      </c>
      <c r="C132" s="62">
        <f t="shared" si="4"/>
        <v>82948</v>
      </c>
      <c r="D132" s="68">
        <v>82948</v>
      </c>
      <c r="E132" s="68">
        <v>0</v>
      </c>
      <c r="F132" s="68">
        <v>0</v>
      </c>
      <c r="G132" s="68">
        <v>0</v>
      </c>
      <c r="H132" s="62">
        <v>0</v>
      </c>
      <c r="I132" s="62">
        <v>0</v>
      </c>
      <c r="J132" s="68">
        <v>38691</v>
      </c>
      <c r="K132" s="68">
        <v>0</v>
      </c>
      <c r="L132" s="68">
        <v>0</v>
      </c>
      <c r="M132" s="68">
        <v>0</v>
      </c>
      <c r="N132" s="62">
        <v>0</v>
      </c>
      <c r="O132" s="67">
        <v>0</v>
      </c>
    </row>
    <row r="133" spans="1:15" x14ac:dyDescent="0.55000000000000004">
      <c r="A133" s="65">
        <v>44312</v>
      </c>
      <c r="B133" s="105" t="str">
        <f t="shared" si="5"/>
        <v>(月)</v>
      </c>
      <c r="C133" s="62">
        <f t="shared" si="4"/>
        <v>63894</v>
      </c>
      <c r="D133" s="68">
        <v>63894</v>
      </c>
      <c r="E133" s="68">
        <v>0</v>
      </c>
      <c r="F133" s="68">
        <v>0</v>
      </c>
      <c r="G133" s="68">
        <v>0</v>
      </c>
      <c r="H133" s="62">
        <v>0</v>
      </c>
      <c r="I133" s="62">
        <v>0</v>
      </c>
      <c r="J133" s="68">
        <v>28872</v>
      </c>
      <c r="K133" s="68">
        <v>0</v>
      </c>
      <c r="L133" s="68">
        <v>0</v>
      </c>
      <c r="M133" s="68">
        <v>0</v>
      </c>
      <c r="N133" s="62">
        <v>0</v>
      </c>
      <c r="O133" s="67">
        <v>0</v>
      </c>
    </row>
    <row r="134" spans="1:15" x14ac:dyDescent="0.55000000000000004">
      <c r="A134" s="65">
        <v>44311</v>
      </c>
      <c r="B134" s="105" t="str">
        <f t="shared" si="5"/>
        <v>(日)</v>
      </c>
      <c r="C134" s="62">
        <f t="shared" si="4"/>
        <v>24489</v>
      </c>
      <c r="D134" s="68">
        <v>24489</v>
      </c>
      <c r="E134" s="68">
        <v>0</v>
      </c>
      <c r="F134" s="68">
        <v>0</v>
      </c>
      <c r="G134" s="68">
        <v>0</v>
      </c>
      <c r="H134" s="62">
        <v>0</v>
      </c>
      <c r="I134" s="62">
        <v>0</v>
      </c>
      <c r="J134" s="68">
        <v>15577</v>
      </c>
      <c r="K134" s="68">
        <v>0</v>
      </c>
      <c r="L134" s="68">
        <v>0</v>
      </c>
      <c r="M134" s="68">
        <v>0</v>
      </c>
      <c r="N134" s="62">
        <v>0</v>
      </c>
      <c r="O134" s="67">
        <v>0</v>
      </c>
    </row>
    <row r="135" spans="1:15" x14ac:dyDescent="0.55000000000000004">
      <c r="A135" s="65">
        <v>44310</v>
      </c>
      <c r="B135" s="105" t="str">
        <f t="shared" si="5"/>
        <v>(土)</v>
      </c>
      <c r="C135" s="62">
        <f t="shared" si="4"/>
        <v>36976</v>
      </c>
      <c r="D135" s="68">
        <v>36976</v>
      </c>
      <c r="E135" s="68">
        <v>0</v>
      </c>
      <c r="F135" s="68">
        <v>0</v>
      </c>
      <c r="G135" s="68">
        <v>0</v>
      </c>
      <c r="H135" s="62">
        <v>0</v>
      </c>
      <c r="I135" s="62">
        <v>0</v>
      </c>
      <c r="J135" s="68">
        <v>16639</v>
      </c>
      <c r="K135" s="68">
        <v>0</v>
      </c>
      <c r="L135" s="68">
        <v>0</v>
      </c>
      <c r="M135" s="68">
        <v>0</v>
      </c>
      <c r="N135" s="62">
        <v>0</v>
      </c>
      <c r="O135" s="67">
        <v>0</v>
      </c>
    </row>
    <row r="136" spans="1:15" x14ac:dyDescent="0.55000000000000004">
      <c r="A136" s="65">
        <v>44309</v>
      </c>
      <c r="B136" s="105" t="str">
        <f t="shared" si="5"/>
        <v>(金)</v>
      </c>
      <c r="C136" s="62">
        <f t="shared" si="4"/>
        <v>57602</v>
      </c>
      <c r="D136" s="68">
        <v>57602</v>
      </c>
      <c r="E136" s="68">
        <v>0</v>
      </c>
      <c r="F136" s="68">
        <v>0</v>
      </c>
      <c r="G136" s="68">
        <v>0</v>
      </c>
      <c r="H136" s="62">
        <v>0</v>
      </c>
      <c r="I136" s="62">
        <v>0</v>
      </c>
      <c r="J136" s="68">
        <v>19652</v>
      </c>
      <c r="K136" s="68">
        <v>0</v>
      </c>
      <c r="L136" s="68">
        <v>0</v>
      </c>
      <c r="M136" s="68">
        <v>0</v>
      </c>
      <c r="N136" s="62">
        <v>0</v>
      </c>
      <c r="O136" s="67">
        <v>0</v>
      </c>
    </row>
    <row r="137" spans="1:15" x14ac:dyDescent="0.55000000000000004">
      <c r="A137" s="65">
        <v>44308</v>
      </c>
      <c r="B137" s="105" t="str">
        <f t="shared" si="5"/>
        <v>(木)</v>
      </c>
      <c r="C137" s="62">
        <f t="shared" si="4"/>
        <v>61441</v>
      </c>
      <c r="D137" s="68">
        <v>61441</v>
      </c>
      <c r="E137" s="68">
        <v>0</v>
      </c>
      <c r="F137" s="68">
        <v>0</v>
      </c>
      <c r="G137" s="68">
        <v>0</v>
      </c>
      <c r="H137" s="62">
        <v>0</v>
      </c>
      <c r="I137" s="62">
        <v>0</v>
      </c>
      <c r="J137" s="68">
        <v>26267</v>
      </c>
      <c r="K137" s="68">
        <v>0</v>
      </c>
      <c r="L137" s="68">
        <v>0</v>
      </c>
      <c r="M137" s="68">
        <v>0</v>
      </c>
      <c r="N137" s="62">
        <v>0</v>
      </c>
      <c r="O137" s="67">
        <v>0</v>
      </c>
    </row>
    <row r="138" spans="1:15" x14ac:dyDescent="0.55000000000000004">
      <c r="A138" s="65">
        <v>44307</v>
      </c>
      <c r="B138" s="105" t="str">
        <f t="shared" si="5"/>
        <v>(水)</v>
      </c>
      <c r="C138" s="62">
        <f t="shared" si="4"/>
        <v>64406</v>
      </c>
      <c r="D138" s="68">
        <v>64406</v>
      </c>
      <c r="E138" s="68">
        <v>0</v>
      </c>
      <c r="F138" s="68">
        <v>0</v>
      </c>
      <c r="G138" s="68">
        <v>0</v>
      </c>
      <c r="H138" s="62">
        <v>0</v>
      </c>
      <c r="I138" s="62">
        <v>0</v>
      </c>
      <c r="J138" s="68">
        <v>27750</v>
      </c>
      <c r="K138" s="68">
        <v>0</v>
      </c>
      <c r="L138" s="68">
        <v>0</v>
      </c>
      <c r="M138" s="68">
        <v>0</v>
      </c>
      <c r="N138" s="62">
        <v>0</v>
      </c>
      <c r="O138" s="67">
        <v>0</v>
      </c>
    </row>
    <row r="139" spans="1:15" x14ac:dyDescent="0.55000000000000004">
      <c r="A139" s="65">
        <v>44306</v>
      </c>
      <c r="B139" s="105" t="str">
        <f t="shared" si="5"/>
        <v>(火)</v>
      </c>
      <c r="C139" s="62">
        <f t="shared" si="4"/>
        <v>54087</v>
      </c>
      <c r="D139" s="68">
        <v>54087</v>
      </c>
      <c r="E139" s="68">
        <v>0</v>
      </c>
      <c r="F139" s="68">
        <v>0</v>
      </c>
      <c r="G139" s="68">
        <v>0</v>
      </c>
      <c r="H139" s="62">
        <v>0</v>
      </c>
      <c r="I139" s="62">
        <v>0</v>
      </c>
      <c r="J139" s="68">
        <v>23566</v>
      </c>
      <c r="K139" s="68">
        <v>0</v>
      </c>
      <c r="L139" s="68">
        <v>0</v>
      </c>
      <c r="M139" s="68">
        <v>0</v>
      </c>
      <c r="N139" s="62">
        <v>0</v>
      </c>
      <c r="O139" s="67">
        <v>0</v>
      </c>
    </row>
    <row r="140" spans="1:15" x14ac:dyDescent="0.55000000000000004">
      <c r="A140" s="65">
        <v>44305</v>
      </c>
      <c r="B140" s="105" t="str">
        <f t="shared" si="5"/>
        <v>(月)</v>
      </c>
      <c r="C140" s="62">
        <f t="shared" si="4"/>
        <v>35386</v>
      </c>
      <c r="D140" s="68">
        <v>35386</v>
      </c>
      <c r="E140" s="68">
        <v>0</v>
      </c>
      <c r="F140" s="68">
        <v>0</v>
      </c>
      <c r="G140" s="68">
        <v>0</v>
      </c>
      <c r="H140" s="62">
        <v>0</v>
      </c>
      <c r="I140" s="62">
        <v>0</v>
      </c>
      <c r="J140" s="68">
        <v>15041</v>
      </c>
      <c r="K140" s="68">
        <v>0</v>
      </c>
      <c r="L140" s="68">
        <v>0</v>
      </c>
      <c r="M140" s="68">
        <v>0</v>
      </c>
      <c r="N140" s="62">
        <v>0</v>
      </c>
      <c r="O140" s="67">
        <v>0</v>
      </c>
    </row>
    <row r="141" spans="1:15" x14ac:dyDescent="0.55000000000000004">
      <c r="A141" s="65">
        <v>44304</v>
      </c>
      <c r="B141" s="105" t="str">
        <f t="shared" si="5"/>
        <v>(日)</v>
      </c>
      <c r="C141" s="62">
        <f t="shared" si="4"/>
        <v>9413</v>
      </c>
      <c r="D141" s="68">
        <v>9413</v>
      </c>
      <c r="E141" s="68">
        <v>0</v>
      </c>
      <c r="F141" s="68">
        <v>0</v>
      </c>
      <c r="G141" s="68">
        <v>0</v>
      </c>
      <c r="H141" s="62">
        <v>0</v>
      </c>
      <c r="I141" s="62">
        <v>0</v>
      </c>
      <c r="J141" s="68">
        <v>5775</v>
      </c>
      <c r="K141" s="68">
        <v>0</v>
      </c>
      <c r="L141" s="68">
        <v>0</v>
      </c>
      <c r="M141" s="68">
        <v>0</v>
      </c>
      <c r="N141" s="62">
        <v>0</v>
      </c>
      <c r="O141" s="67">
        <v>0</v>
      </c>
    </row>
    <row r="142" spans="1:15" x14ac:dyDescent="0.55000000000000004">
      <c r="A142" s="65">
        <v>44303</v>
      </c>
      <c r="B142" s="105" t="str">
        <f t="shared" si="5"/>
        <v>(土)</v>
      </c>
      <c r="C142" s="62">
        <f t="shared" si="4"/>
        <v>8207</v>
      </c>
      <c r="D142" s="68">
        <v>8207</v>
      </c>
      <c r="E142" s="68">
        <v>0</v>
      </c>
      <c r="F142" s="68">
        <v>0</v>
      </c>
      <c r="G142" s="68">
        <v>0</v>
      </c>
      <c r="H142" s="62">
        <v>0</v>
      </c>
      <c r="I142" s="62">
        <v>0</v>
      </c>
      <c r="J142" s="68">
        <v>3766</v>
      </c>
      <c r="K142" s="68">
        <v>0</v>
      </c>
      <c r="L142" s="68">
        <v>0</v>
      </c>
      <c r="M142" s="68">
        <v>0</v>
      </c>
      <c r="N142" s="62">
        <v>0</v>
      </c>
      <c r="O142" s="67">
        <v>0</v>
      </c>
    </row>
    <row r="143" spans="1:15" x14ac:dyDescent="0.55000000000000004">
      <c r="A143" s="65">
        <v>44302</v>
      </c>
      <c r="B143" s="105" t="str">
        <f t="shared" si="5"/>
        <v>(金)</v>
      </c>
      <c r="C143" s="62">
        <f t="shared" ref="C143:C147" si="6">SUM(D143:I143)</f>
        <v>11077</v>
      </c>
      <c r="D143" s="68">
        <v>11077</v>
      </c>
      <c r="E143" s="68">
        <v>0</v>
      </c>
      <c r="F143" s="68">
        <v>0</v>
      </c>
      <c r="G143" s="68">
        <v>0</v>
      </c>
      <c r="H143" s="62">
        <v>0</v>
      </c>
      <c r="I143" s="62">
        <v>0</v>
      </c>
      <c r="J143" s="68">
        <v>3506</v>
      </c>
      <c r="K143" s="68">
        <v>0</v>
      </c>
      <c r="L143" s="68">
        <v>0</v>
      </c>
      <c r="M143" s="68">
        <v>0</v>
      </c>
      <c r="N143" s="62">
        <v>0</v>
      </c>
      <c r="O143" s="67">
        <v>0</v>
      </c>
    </row>
    <row r="144" spans="1:15" x14ac:dyDescent="0.55000000000000004">
      <c r="A144" s="65">
        <v>44301</v>
      </c>
      <c r="B144" s="105" t="str">
        <f t="shared" si="5"/>
        <v>(木)</v>
      </c>
      <c r="C144" s="62">
        <f t="shared" si="6"/>
        <v>9144</v>
      </c>
      <c r="D144" s="68">
        <v>9144</v>
      </c>
      <c r="E144" s="68">
        <v>0</v>
      </c>
      <c r="F144" s="68">
        <v>0</v>
      </c>
      <c r="G144" s="68">
        <v>0</v>
      </c>
      <c r="H144" s="62">
        <v>0</v>
      </c>
      <c r="I144" s="62">
        <v>0</v>
      </c>
      <c r="J144" s="68">
        <v>4366</v>
      </c>
      <c r="K144" s="68">
        <v>0</v>
      </c>
      <c r="L144" s="68">
        <v>0</v>
      </c>
      <c r="M144" s="68">
        <v>0</v>
      </c>
      <c r="N144" s="62">
        <v>0</v>
      </c>
      <c r="O144" s="67">
        <v>0</v>
      </c>
    </row>
    <row r="145" spans="1:15" x14ac:dyDescent="0.55000000000000004">
      <c r="A145" s="65">
        <v>44300</v>
      </c>
      <c r="B145" s="105" t="str">
        <f t="shared" si="5"/>
        <v>(水)</v>
      </c>
      <c r="C145" s="62">
        <f t="shared" si="6"/>
        <v>5385</v>
      </c>
      <c r="D145" s="68">
        <v>5385</v>
      </c>
      <c r="E145" s="68">
        <v>0</v>
      </c>
      <c r="F145" s="68">
        <v>0</v>
      </c>
      <c r="G145" s="68">
        <v>0</v>
      </c>
      <c r="H145" s="62">
        <v>0</v>
      </c>
      <c r="I145" s="62">
        <v>0</v>
      </c>
      <c r="J145" s="68">
        <v>3304</v>
      </c>
      <c r="K145" s="68">
        <v>0</v>
      </c>
      <c r="L145" s="68">
        <v>0</v>
      </c>
      <c r="M145" s="68">
        <v>0</v>
      </c>
      <c r="N145" s="62">
        <v>0</v>
      </c>
      <c r="O145" s="67">
        <v>0</v>
      </c>
    </row>
    <row r="146" spans="1:15" x14ac:dyDescent="0.55000000000000004">
      <c r="A146" s="65">
        <v>44299</v>
      </c>
      <c r="B146" s="105" t="str">
        <f t="shared" si="5"/>
        <v>(火)</v>
      </c>
      <c r="C146" s="62">
        <f t="shared" si="6"/>
        <v>4218</v>
      </c>
      <c r="D146" s="68">
        <v>4218</v>
      </c>
      <c r="E146" s="68">
        <v>0</v>
      </c>
      <c r="F146" s="68">
        <v>0</v>
      </c>
      <c r="G146" s="68">
        <v>0</v>
      </c>
      <c r="H146" s="62">
        <v>0</v>
      </c>
      <c r="I146" s="62">
        <v>0</v>
      </c>
      <c r="J146" s="68">
        <v>2875</v>
      </c>
      <c r="K146" s="68">
        <v>0</v>
      </c>
      <c r="L146" s="68">
        <v>0</v>
      </c>
      <c r="M146" s="68">
        <v>0</v>
      </c>
      <c r="N146" s="62">
        <v>0</v>
      </c>
      <c r="O146" s="67">
        <v>0</v>
      </c>
    </row>
    <row r="147" spans="1:15" x14ac:dyDescent="0.55000000000000004">
      <c r="A147" s="65">
        <v>44298</v>
      </c>
      <c r="B147" s="105" t="str">
        <f t="shared" si="5"/>
        <v>(月)</v>
      </c>
      <c r="C147" s="62">
        <f t="shared" si="6"/>
        <v>4933</v>
      </c>
      <c r="D147" s="80">
        <v>4933</v>
      </c>
      <c r="E147" s="80">
        <v>0</v>
      </c>
      <c r="F147" s="80">
        <v>0</v>
      </c>
      <c r="G147" s="80">
        <v>0</v>
      </c>
      <c r="H147" s="80">
        <v>0</v>
      </c>
      <c r="I147" s="80">
        <v>0</v>
      </c>
      <c r="J147" s="80">
        <v>3488</v>
      </c>
      <c r="K147" s="80">
        <v>0</v>
      </c>
      <c r="L147" s="80">
        <v>0</v>
      </c>
      <c r="M147" s="80">
        <v>0</v>
      </c>
      <c r="N147" s="80">
        <v>0</v>
      </c>
      <c r="O147" s="67">
        <v>0</v>
      </c>
    </row>
    <row r="148" spans="1:15" x14ac:dyDescent="0.55000000000000004">
      <c r="A148" s="78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78"/>
      <c r="N148" s="78"/>
    </row>
    <row r="149" spans="1:15" x14ac:dyDescent="0.55000000000000004">
      <c r="A149" s="78" t="s">
        <v>326</v>
      </c>
      <c r="B149" s="78"/>
    </row>
    <row r="150" spans="1:15" x14ac:dyDescent="0.55000000000000004">
      <c r="A150" s="81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36" t="s">
        <v>296</v>
      </c>
      <c r="B3" s="134" t="s">
        <v>297</v>
      </c>
      <c r="C3" s="132" t="s">
        <v>298</v>
      </c>
      <c r="D3" s="132" t="s">
        <v>299</v>
      </c>
      <c r="E3" s="135"/>
      <c r="F3" s="132" t="s">
        <v>300</v>
      </c>
      <c r="G3" s="135"/>
      <c r="H3" s="76"/>
      <c r="I3" s="76"/>
    </row>
    <row r="4" spans="1:9" x14ac:dyDescent="0.55000000000000004">
      <c r="A4" s="135"/>
      <c r="B4" s="137"/>
      <c r="C4" s="135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33" t="s">
        <v>287</v>
      </c>
      <c r="B5" s="135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2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4" t="s">
        <v>353</v>
      </c>
    </row>
    <row r="3" spans="1:9" x14ac:dyDescent="0.55000000000000004">
      <c r="A3" s="138" t="s">
        <v>332</v>
      </c>
      <c r="B3" s="134" t="s">
        <v>297</v>
      </c>
      <c r="C3" s="134" t="s">
        <v>335</v>
      </c>
      <c r="D3" s="134" t="s">
        <v>297</v>
      </c>
      <c r="E3" s="132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34"/>
      <c r="B4" s="134"/>
      <c r="C4" s="134"/>
      <c r="D4" s="134"/>
      <c r="E4" s="132"/>
      <c r="F4" s="109" t="s">
        <v>302</v>
      </c>
      <c r="G4" s="109" t="s">
        <v>302</v>
      </c>
      <c r="H4" s="75"/>
      <c r="I4" s="75"/>
    </row>
    <row r="5" spans="1:9" x14ac:dyDescent="0.55000000000000004">
      <c r="A5" s="106">
        <v>44433</v>
      </c>
      <c r="B5" s="108" t="s">
        <v>306</v>
      </c>
      <c r="C5" s="106">
        <v>44430</v>
      </c>
      <c r="D5" s="108" t="s">
        <v>336</v>
      </c>
      <c r="E5" s="85">
        <v>12029002</v>
      </c>
      <c r="F5" s="85">
        <v>7013578</v>
      </c>
      <c r="G5" s="85">
        <v>5015424</v>
      </c>
      <c r="H5" s="75"/>
      <c r="I5" s="75"/>
    </row>
    <row r="6" spans="1:9" x14ac:dyDescent="0.55000000000000004">
      <c r="A6" s="106">
        <v>44426</v>
      </c>
      <c r="B6" s="108" t="s">
        <v>306</v>
      </c>
      <c r="C6" s="106">
        <v>44423</v>
      </c>
      <c r="D6" s="108" t="s">
        <v>336</v>
      </c>
      <c r="E6" s="85">
        <v>10579702</v>
      </c>
      <c r="F6" s="85">
        <v>6761659</v>
      </c>
      <c r="G6" s="85">
        <v>3818043</v>
      </c>
      <c r="H6" s="75"/>
      <c r="I6" s="75"/>
    </row>
    <row r="7" spans="1:9" x14ac:dyDescent="0.55000000000000004">
      <c r="A7" s="106">
        <v>44419</v>
      </c>
      <c r="B7" s="108" t="s">
        <v>306</v>
      </c>
      <c r="C7" s="106">
        <v>44416</v>
      </c>
      <c r="D7" s="108" t="s">
        <v>336</v>
      </c>
      <c r="E7" s="85">
        <v>9282019</v>
      </c>
      <c r="F7" s="85">
        <v>6577221</v>
      </c>
      <c r="G7" s="85">
        <v>2704798</v>
      </c>
      <c r="H7" s="75"/>
      <c r="I7" s="75"/>
    </row>
    <row r="8" spans="1:9" x14ac:dyDescent="0.55000000000000004">
      <c r="A8" s="106">
        <v>44412</v>
      </c>
      <c r="B8" s="108" t="s">
        <v>306</v>
      </c>
      <c r="C8" s="106">
        <v>44409</v>
      </c>
      <c r="D8" s="108" t="s">
        <v>336</v>
      </c>
      <c r="E8" s="85">
        <v>7723380</v>
      </c>
      <c r="F8" s="85">
        <v>6269246</v>
      </c>
      <c r="G8" s="85">
        <v>1454134</v>
      </c>
      <c r="H8" s="75"/>
      <c r="I8" s="75"/>
    </row>
    <row r="9" spans="1:9" x14ac:dyDescent="0.55000000000000004">
      <c r="A9" s="86"/>
      <c r="B9" s="74"/>
      <c r="C9" s="74"/>
      <c r="D9" s="74"/>
      <c r="E9" s="74"/>
      <c r="F9" s="74"/>
      <c r="G9" s="75"/>
      <c r="H9" s="75"/>
    </row>
    <row r="10" spans="1:9" x14ac:dyDescent="0.55000000000000004">
      <c r="A10" s="76" t="s">
        <v>333</v>
      </c>
      <c r="B10" s="75"/>
      <c r="C10" s="75"/>
      <c r="D10" s="75"/>
      <c r="E10" s="75"/>
      <c r="F10" s="75"/>
      <c r="G10" s="76"/>
      <c r="H10" s="75"/>
    </row>
    <row r="11" spans="1:9" x14ac:dyDescent="0.55000000000000004">
      <c r="A11" s="76"/>
      <c r="B11" s="76"/>
      <c r="C11" s="76"/>
      <c r="D11" s="76"/>
      <c r="E11" s="76"/>
      <c r="F11" s="76"/>
      <c r="G11" s="76"/>
      <c r="H11" s="75"/>
    </row>
    <row r="12" spans="1:9" x14ac:dyDescent="0.55000000000000004">
      <c r="H12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27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0" t="str">
        <f ca="1">"（" &amp; DBCS(MONTH(OFFSET($A$4,1,0))) &amp; "月" &amp; DBCS(DAY(OFFSET($A$4,1,0))) &amp; "日公表時点）"</f>
        <v>（８月３１日公表時点）</v>
      </c>
    </row>
    <row r="3" spans="1:9" x14ac:dyDescent="0.55000000000000004">
      <c r="A3" s="138" t="s">
        <v>332</v>
      </c>
      <c r="B3" s="134" t="s">
        <v>297</v>
      </c>
      <c r="C3" s="134" t="s">
        <v>335</v>
      </c>
      <c r="D3" s="134" t="s">
        <v>297</v>
      </c>
      <c r="E3" s="132" t="s">
        <v>338</v>
      </c>
      <c r="F3" s="111" t="s">
        <v>299</v>
      </c>
      <c r="G3" s="111" t="s">
        <v>300</v>
      </c>
      <c r="H3" s="76"/>
      <c r="I3" s="76"/>
    </row>
    <row r="4" spans="1:9" x14ac:dyDescent="0.55000000000000004">
      <c r="A4" s="134"/>
      <c r="B4" s="134"/>
      <c r="C4" s="134"/>
      <c r="D4" s="134"/>
      <c r="E4" s="132"/>
      <c r="F4" s="113" t="s">
        <v>302</v>
      </c>
      <c r="G4" s="113" t="s">
        <v>302</v>
      </c>
      <c r="H4" s="75"/>
      <c r="I4" s="75"/>
    </row>
    <row r="5" spans="1:9" x14ac:dyDescent="0.55000000000000004">
      <c r="A5" s="110">
        <v>44439</v>
      </c>
      <c r="B5" s="112" t="s">
        <v>350</v>
      </c>
      <c r="C5" s="110">
        <v>44430</v>
      </c>
      <c r="D5" s="112" t="s">
        <v>349</v>
      </c>
      <c r="E5" s="85">
        <v>6366259</v>
      </c>
      <c r="F5" s="85">
        <v>3939155</v>
      </c>
      <c r="G5" s="85">
        <v>2427104</v>
      </c>
      <c r="H5" s="75"/>
      <c r="I5" s="75"/>
    </row>
    <row r="6" spans="1:9" x14ac:dyDescent="0.55000000000000004">
      <c r="A6" s="110">
        <v>44438</v>
      </c>
      <c r="B6" s="112" t="s">
        <v>351</v>
      </c>
      <c r="C6" s="110">
        <v>44430</v>
      </c>
      <c r="D6" s="112" t="s">
        <v>349</v>
      </c>
      <c r="E6" s="85">
        <v>6130651</v>
      </c>
      <c r="F6" s="85">
        <v>3818332</v>
      </c>
      <c r="G6" s="85">
        <v>2312319</v>
      </c>
      <c r="H6" s="75"/>
      <c r="I6" s="75"/>
    </row>
    <row r="7" spans="1:9" x14ac:dyDescent="0.55000000000000004">
      <c r="A7" s="110">
        <v>44435</v>
      </c>
      <c r="B7" s="112" t="s">
        <v>348</v>
      </c>
      <c r="C7" s="110">
        <v>44430</v>
      </c>
      <c r="D7" s="112" t="s">
        <v>349</v>
      </c>
      <c r="E7" s="85">
        <v>5767203</v>
      </c>
      <c r="F7" s="85">
        <v>3613973</v>
      </c>
      <c r="G7" s="85">
        <v>2153230</v>
      </c>
      <c r="H7" s="75"/>
      <c r="I7" s="75"/>
    </row>
    <row r="8" spans="1:9" x14ac:dyDescent="0.55000000000000004">
      <c r="A8" s="110">
        <v>44434</v>
      </c>
      <c r="B8" s="112" t="s">
        <v>354</v>
      </c>
      <c r="C8" s="110">
        <v>44430</v>
      </c>
      <c r="D8" s="112" t="s">
        <v>349</v>
      </c>
      <c r="E8" s="85">
        <v>5515725</v>
      </c>
      <c r="F8" s="85">
        <v>3481057</v>
      </c>
      <c r="G8" s="85">
        <v>2034668</v>
      </c>
      <c r="H8" s="75"/>
      <c r="I8" s="75"/>
    </row>
    <row r="9" spans="1:9" x14ac:dyDescent="0.55000000000000004">
      <c r="A9" s="110">
        <v>44433</v>
      </c>
      <c r="B9" s="112" t="s">
        <v>354</v>
      </c>
      <c r="C9" s="110">
        <v>44430</v>
      </c>
      <c r="D9" s="112" t="s">
        <v>349</v>
      </c>
      <c r="E9" s="85">
        <v>5251138</v>
      </c>
      <c r="F9" s="85">
        <v>3336803</v>
      </c>
      <c r="G9" s="85">
        <v>1914335</v>
      </c>
      <c r="H9" s="75"/>
      <c r="I9" s="75"/>
    </row>
    <row r="10" spans="1:9" x14ac:dyDescent="0.55000000000000004">
      <c r="A10" s="110">
        <v>44432</v>
      </c>
      <c r="B10" s="112" t="s">
        <v>350</v>
      </c>
      <c r="C10" s="110">
        <v>44423</v>
      </c>
      <c r="D10" s="112" t="s">
        <v>349</v>
      </c>
      <c r="E10" s="85">
        <v>4642683</v>
      </c>
      <c r="F10" s="85">
        <v>3121870</v>
      </c>
      <c r="G10" s="85">
        <v>1520813</v>
      </c>
      <c r="H10" s="75"/>
      <c r="I10" s="75"/>
    </row>
    <row r="11" spans="1:9" x14ac:dyDescent="0.55000000000000004">
      <c r="A11" s="110">
        <v>44431</v>
      </c>
      <c r="B11" s="112" t="s">
        <v>351</v>
      </c>
      <c r="C11" s="110">
        <v>44423</v>
      </c>
      <c r="D11" s="112" t="s">
        <v>349</v>
      </c>
      <c r="E11" s="85">
        <v>4441321</v>
      </c>
      <c r="F11" s="85">
        <v>3000348</v>
      </c>
      <c r="G11" s="85">
        <v>1440973</v>
      </c>
      <c r="H11" s="75"/>
      <c r="I11" s="75"/>
    </row>
    <row r="12" spans="1:9" x14ac:dyDescent="0.55000000000000004">
      <c r="A12" s="110">
        <v>44428</v>
      </c>
      <c r="B12" s="112" t="s">
        <v>348</v>
      </c>
      <c r="C12" s="110">
        <v>44423</v>
      </c>
      <c r="D12" s="112" t="s">
        <v>349</v>
      </c>
      <c r="E12" s="85">
        <v>4130976</v>
      </c>
      <c r="F12" s="85">
        <v>2827197</v>
      </c>
      <c r="G12" s="85">
        <v>1303779</v>
      </c>
      <c r="H12" s="75"/>
      <c r="I12" s="75"/>
    </row>
    <row r="13" spans="1:9" x14ac:dyDescent="0.55000000000000004">
      <c r="A13" s="110">
        <v>44427</v>
      </c>
      <c r="B13" s="112" t="s">
        <v>316</v>
      </c>
      <c r="C13" s="110">
        <v>44423</v>
      </c>
      <c r="D13" s="112" t="s">
        <v>349</v>
      </c>
      <c r="E13" s="85">
        <v>3902839</v>
      </c>
      <c r="F13" s="85">
        <v>2705274</v>
      </c>
      <c r="G13" s="85">
        <v>1197565</v>
      </c>
      <c r="H13" s="75"/>
      <c r="I13" s="75"/>
    </row>
    <row r="14" spans="1:9" x14ac:dyDescent="0.55000000000000004">
      <c r="A14" s="110">
        <v>44426</v>
      </c>
      <c r="B14" s="112" t="str">
        <f t="shared" ref="B14:B19" si="0">"("&amp;TEXT(A14,"AAA")&amp;")"</f>
        <v>(水)</v>
      </c>
      <c r="C14" s="110">
        <v>44423</v>
      </c>
      <c r="D14" s="112" t="str">
        <f t="shared" ref="D14:D19" si="1">"("&amp;TEXT(C14,"AAA")&amp;")"</f>
        <v>(日)</v>
      </c>
      <c r="E14" s="85">
        <v>3663878</v>
      </c>
      <c r="F14" s="85">
        <v>2572887</v>
      </c>
      <c r="G14" s="85">
        <v>1090991</v>
      </c>
      <c r="H14" s="75"/>
      <c r="I14" s="75"/>
    </row>
    <row r="15" spans="1:9" x14ac:dyDescent="0.55000000000000004">
      <c r="A15" s="110">
        <v>44425</v>
      </c>
      <c r="B15" s="112" t="str">
        <f t="shared" si="0"/>
        <v>(火)</v>
      </c>
      <c r="C15" s="110">
        <v>44416</v>
      </c>
      <c r="D15" s="112" t="str">
        <f t="shared" si="1"/>
        <v>(日)</v>
      </c>
      <c r="E15" s="85">
        <v>3224734</v>
      </c>
      <c r="F15" s="85">
        <v>2409948</v>
      </c>
      <c r="G15" s="85">
        <v>814786</v>
      </c>
      <c r="H15" s="75"/>
      <c r="I15" s="75"/>
    </row>
    <row r="16" spans="1:9" x14ac:dyDescent="0.55000000000000004">
      <c r="A16" s="110">
        <v>44424</v>
      </c>
      <c r="B16" s="112" t="str">
        <f t="shared" si="0"/>
        <v>(月)</v>
      </c>
      <c r="C16" s="110">
        <v>44416</v>
      </c>
      <c r="D16" s="112" t="str">
        <f t="shared" si="1"/>
        <v>(日)</v>
      </c>
      <c r="E16" s="85">
        <v>3080184</v>
      </c>
      <c r="F16" s="85">
        <v>2325181</v>
      </c>
      <c r="G16" s="85">
        <v>755003</v>
      </c>
      <c r="H16" s="75"/>
      <c r="I16" s="75"/>
    </row>
    <row r="17" spans="1:9" x14ac:dyDescent="0.55000000000000004">
      <c r="A17" s="110">
        <v>44421</v>
      </c>
      <c r="B17" s="112" t="str">
        <f t="shared" si="0"/>
        <v>(金)</v>
      </c>
      <c r="C17" s="110">
        <v>44416</v>
      </c>
      <c r="D17" s="112" t="str">
        <f t="shared" si="1"/>
        <v>(日)</v>
      </c>
      <c r="E17" s="85">
        <v>2899381</v>
      </c>
      <c r="F17" s="85">
        <v>2215605</v>
      </c>
      <c r="G17" s="85">
        <v>683776</v>
      </c>
      <c r="H17" s="75"/>
      <c r="I17" s="75"/>
    </row>
    <row r="18" spans="1:9" x14ac:dyDescent="0.55000000000000004">
      <c r="A18" s="110">
        <v>44420</v>
      </c>
      <c r="B18" s="112" t="str">
        <f t="shared" si="0"/>
        <v>(木)</v>
      </c>
      <c r="C18" s="110">
        <v>44416</v>
      </c>
      <c r="D18" s="112" t="str">
        <f t="shared" si="1"/>
        <v>(日)</v>
      </c>
      <c r="E18" s="85">
        <v>2748556</v>
      </c>
      <c r="F18" s="85">
        <v>2115570</v>
      </c>
      <c r="G18" s="85">
        <v>632986</v>
      </c>
      <c r="H18" s="75"/>
      <c r="I18" s="75"/>
    </row>
    <row r="19" spans="1:9" x14ac:dyDescent="0.55000000000000004">
      <c r="A19" s="110">
        <v>44419</v>
      </c>
      <c r="B19" s="112" t="str">
        <f t="shared" si="0"/>
        <v>(水)</v>
      </c>
      <c r="C19" s="110">
        <v>44416</v>
      </c>
      <c r="D19" s="112" t="str">
        <f t="shared" si="1"/>
        <v>(日)</v>
      </c>
      <c r="E19" s="85">
        <v>2576423</v>
      </c>
      <c r="F19" s="85">
        <v>2005958</v>
      </c>
      <c r="G19" s="85">
        <v>570465</v>
      </c>
      <c r="H19" s="75"/>
      <c r="I19" s="75"/>
    </row>
    <row r="20" spans="1:9" x14ac:dyDescent="0.55000000000000004">
      <c r="A20" s="110">
        <v>44418</v>
      </c>
      <c r="B20" s="112" t="s">
        <v>339</v>
      </c>
      <c r="C20" s="110">
        <v>44409</v>
      </c>
      <c r="D20" s="112" t="s">
        <v>336</v>
      </c>
      <c r="E20" s="85">
        <v>2107992</v>
      </c>
      <c r="F20" s="85">
        <v>1814876</v>
      </c>
      <c r="G20" s="85">
        <v>293116</v>
      </c>
      <c r="H20" s="75"/>
      <c r="I20" s="75"/>
    </row>
    <row r="21" spans="1:9" x14ac:dyDescent="0.55000000000000004">
      <c r="A21" s="110">
        <v>44414</v>
      </c>
      <c r="B21" s="112" t="s">
        <v>309</v>
      </c>
      <c r="C21" s="110">
        <v>44409</v>
      </c>
      <c r="D21" s="112" t="s">
        <v>336</v>
      </c>
      <c r="E21" s="85">
        <v>1774733</v>
      </c>
      <c r="F21" s="85">
        <v>1551425</v>
      </c>
      <c r="G21" s="85">
        <v>223308</v>
      </c>
      <c r="H21" s="75"/>
      <c r="I21" s="75"/>
    </row>
    <row r="22" spans="1:9" x14ac:dyDescent="0.55000000000000004">
      <c r="A22" s="110">
        <v>44413</v>
      </c>
      <c r="B22" s="112" t="s">
        <v>310</v>
      </c>
      <c r="C22" s="110">
        <v>44409</v>
      </c>
      <c r="D22" s="112" t="s">
        <v>336</v>
      </c>
      <c r="E22" s="85">
        <v>1774269</v>
      </c>
      <c r="F22" s="85">
        <v>1550961</v>
      </c>
      <c r="G22" s="85">
        <v>223308</v>
      </c>
      <c r="H22" s="75"/>
      <c r="I22" s="75"/>
    </row>
    <row r="23" spans="1:9" x14ac:dyDescent="0.55000000000000004">
      <c r="A23" s="110">
        <v>44412</v>
      </c>
      <c r="B23" s="112" t="s">
        <v>306</v>
      </c>
      <c r="C23" s="110">
        <v>44409</v>
      </c>
      <c r="D23" s="112" t="s">
        <v>336</v>
      </c>
      <c r="E23" s="85">
        <v>1637626</v>
      </c>
      <c r="F23" s="85">
        <v>1449639</v>
      </c>
      <c r="G23" s="85">
        <v>187987</v>
      </c>
      <c r="H23" s="75"/>
      <c r="I23" s="75"/>
    </row>
    <row r="24" spans="1:9" x14ac:dyDescent="0.55000000000000004">
      <c r="A24" s="86"/>
      <c r="B24" s="74"/>
      <c r="C24" s="74"/>
      <c r="D24" s="74"/>
      <c r="E24" s="74"/>
      <c r="F24" s="74"/>
      <c r="G24" s="75"/>
      <c r="H24" s="75"/>
    </row>
    <row r="25" spans="1:9" x14ac:dyDescent="0.55000000000000004">
      <c r="A25" s="76" t="s">
        <v>340</v>
      </c>
      <c r="B25" s="75"/>
      <c r="C25" s="75"/>
      <c r="D25" s="75"/>
      <c r="E25" s="75"/>
      <c r="F25" s="75"/>
      <c r="G25" s="76"/>
      <c r="H25" s="75"/>
    </row>
    <row r="26" spans="1:9" x14ac:dyDescent="0.55000000000000004">
      <c r="A26" s="76"/>
      <c r="B26" s="76"/>
      <c r="C26" s="76"/>
      <c r="D26" s="76"/>
      <c r="E26" s="76"/>
      <c r="F26" s="76"/>
      <c r="G26" s="76"/>
      <c r="H26" s="75"/>
    </row>
    <row r="27" spans="1:9" x14ac:dyDescent="0.55000000000000004">
      <c r="H27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2021-08-31T14:36:18Z</dcterms:modified>
</cp:coreProperties>
</file>