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BA76295-2387-4568-B232-89C93C44AADC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9" l="1"/>
  <c r="B60" i="9"/>
  <c r="C59" i="9"/>
  <c r="B59" i="9"/>
  <c r="C58" i="9"/>
  <c r="B58" i="9"/>
  <c r="C57" i="9"/>
  <c r="B57" i="9"/>
  <c r="C56" i="9"/>
  <c r="B56" i="9"/>
  <c r="C55" i="9"/>
  <c r="B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<sst xmlns="http://schemas.openxmlformats.org/spreadsheetml/2006/main" count="31001" uniqueCount="348">
  <si>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</si>
  <si>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</si>
  <si>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</si>
  <si>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</si>
  <si>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</si>
  <si>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</si>
  <si>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</si>
  <si>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</si>
  <si>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</si>
  <si>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</si>
  <si>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</si>
  <si>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</si>
  <si>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</si>
  <si>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</si>
  <si>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</si>
  <si>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</si>
  <si>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</si>
  <si>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</si>
  <si>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</si>
  <si>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</si>
  <si>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</si>
  <si>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</si>
  <si>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</si>
  <si>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</si>
  <si>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</si>
  <si>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</si>
  <si>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</si>
  <si>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</si>
  <si>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</si>
  <si>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</si>
  <si>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</si>
  <si>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</si>
  <si>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</si>
  <si>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</si>
  <si>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</si>
  <si>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</si>
  <si>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</si>
  <si>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</si>
  <si>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</si>
  <si>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</si>
  <si>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</si>
  <si>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</si>
  <si>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</si>
  <si>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</si>
  <si>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</si>
  <si>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</si>
  <si>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</si>
  <si>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</si>
  <si>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</si>
  <si>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</si>
  <si>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</si>
  <si>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</si>
  <si>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</si>
  <si>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</si>
  <si>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</si>
  <si>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</si>
  <si>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</si>
  <si>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</si>
  <si>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</si>
  <si>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</si>
  <si>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</si>
  <si>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</si>
  <si>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</si>
  <si>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</si>
  <si>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</si>
  <si>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</si>
  <si>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</si>
  <si>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</si>
  <si>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</si>
  <si>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</si>
  <si>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</si>
  <si>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</si>
  <si>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</si>
  <si>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</si>
  <si>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</si>
  <si>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</si>
  <si>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</si>
  <si>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</si>
  <si>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</si>
  <si>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</si>
  <si>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</si>
  <si>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</si>
  <si>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</si>
  <si>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</si>
  <si>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</si>
  <si>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</si>
  <si>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</si>
  <si>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</si>
  <si>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</si>
  <si>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</si>
  <si>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</si>
  <si>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</si>
  <si>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</si>
  <si>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</si>
  <si>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</si>
  <si>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</si>
  <si>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</si>
  <si>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</si>
  <si>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</si>
  <si>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</si>
  <si>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</si>
  <si>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</si>
  <si>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</si>
  <si>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</si>
  <si>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</si>
  <si>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</si>
  <si>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</si>
  <si>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</si>
  <si>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</si>
  <si>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</si>
  <si>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</si>
  <si>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</si>
  <si>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</si>
  <si>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</si>
  <si>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</si>
  <si>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</si>
  <si>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</si>
  <si>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</si>
  <si>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</si>
  <si>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</si>
  <si>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</si>
  <si>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</si>
  <si>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</si>
  <si>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</si>
  <si>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</si>
  <si>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</si>
  <si>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</si>
  <si>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</si>
  <si>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</si>
  <si>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</si>
  <si>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</si>
  <si>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</si>
  <si>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</si>
  <si>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</si>
  <si>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</si>
  <si>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</si>
  <si>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</si>
  <si>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</si>
  <si>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</si>
  <si>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</si>
  <si>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</si>
  <si>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</si>
  <si>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</si>
  <si>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</si>
  <si>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</si>
  <si>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</si>
  <si>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</si>
  <si>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</si>
  <si>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</si>
  <si>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</si>
  <si>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</si>
  <si>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</si>
  <si>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</si>
  <si>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</si>
  <si>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</si>
  <si>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</si>
  <si>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</si>
  <si>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</si>
  <si>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</si>
  <si>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</si>
  <si>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</si>
  <si>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</si>
  <si>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</si>
  <si>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</si>
  <si>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</si>
  <si>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</si>
  <si>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</si>
  <si>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</si>
  <si>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</si>
  <si>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</si>
  <si>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</si>
  <si>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</si>
  <si>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</si>
  <si>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</si>
  <si>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</si>
  <si>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</si>
  <si>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</si>
  <si>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</si>
  <si>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</si>
  <si>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</si>
  <si>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</si>
  <si>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</si>
  <si>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</si>
  <si>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</si>
  <si>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</si>
  <si>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</si>
  <si>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</si>
  <si>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</si>
  <si>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</si>
  <si>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</si>
  <si>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</si>
  <si>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</si>
  <si>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</si>
  <si>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</si>
  <si>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</si>
  <si>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</si>
  <si>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</si>
  <si>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</si>
  <si>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</si>
  <si>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</si>
  <si>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</si>
  <si>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</si>
  <si>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</si>
  <si>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</si>
  <si>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</si>
  <si>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</si>
  <si>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</si>
  <si>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</si>
  <si>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</si>
  <si>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</si>
  <si>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</si>
  <si>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</si>
  <si>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</si>
  <si>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</si>
  <si>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</si>
  <si>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</si>
  <si>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</si>
  <si>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</si>
  <si>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</si>
  <si>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</si>
  <si>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</si>
  <si>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</si>
  <si>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</si>
  <si>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</si>
  <si>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</si>
  <si>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</si>
  <si>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</si>
  <si>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</si>
  <si>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</si>
  <si>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</si>
  <si>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</si>
  <si>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</si>
  <si>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</si>
  <si>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</si>
  <si>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</si>
  <si>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</si>
  <si>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</si>
  <si>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</si>
  <si>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</si>
  <si>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</si>
  <si>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</si>
  <si>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</si>
  <si>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</si>
  <si>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</si>
  <si>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</si>
  <si>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</si>
  <si>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</si>
  <si>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</si>
  <si>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</si>
  <si>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</si>
  <si>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</si>
  <si>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</si>
  <si>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</si>
  <si>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</si>
  <si>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</si>
  <si>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</si>
  <si>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</si>
  <si>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</si>
  <si>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</si>
  <si>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</si>
  <si>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</si>
  <si>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</si>
  <si>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</si>
  <si>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</si>
  <si>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</si>
  <si>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</si>
  <si>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</si>
  <si>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</si>
  <si>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</si>
  <si>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</si>
  <si>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</si>
  <si>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</si>
  <si>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</si>
  <si>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</si>
  <si>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</si>
  <si>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</si>
  <si>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</si>
  <si>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</si>
  <si>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</si>
  <si>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</si>
  <si>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</si>
  <si>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</si>
  <si>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</si>
  <si>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</si>
  <si>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</si>
  <si>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</si>
  <si>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</si>
  <si>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</si>
  <si>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</si>
  <si>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</si>
  <si>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</si>
  <si>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</si>
  <si>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</si>
  <si>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</si>
  <si>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</si>
  <si>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</si>
  <si>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</si>
  <si>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</si>
  <si>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</si>
  <si>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</si>
  <si>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</si>
  <si>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</si>
  <si>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</si>
  <si>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</si>
  <si>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</si>
  <si>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</si>
  <si>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</si>
  <si>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</si>
  <si>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</si>
  <si>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</si>
  <si>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</si>
  <si>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</si>
  <si>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</si>
  <si>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</si>
  <si>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</si>
  <si>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</si>
  <si>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</si>
  <si>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</si>
  <si>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</si>
  <si>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</si>
  <si>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</si>
  <si>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</si>
  <si>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</si>
  <si>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</si>
  <si>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</si>
  <si>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</si>
  <si>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</si>
  <si>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</si>
  <si>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</si>
  <si>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</si>
  <si>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</si>
  <si>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</si>
  <si>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</si>
  <si>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</si>
  <si>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</si>
  <si>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</si>
  <si>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</si>
  <si>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</si>
  <si>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</si>
  <si>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</si>
  <si>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（7月1日時点）</t>
  </si>
  <si>
    <t>(水)</t>
  </si>
  <si>
    <t>(火)</t>
  </si>
  <si>
    <t>(月)</t>
  </si>
  <si>
    <t>(日)</t>
  </si>
  <si>
    <t>(土)</t>
  </si>
  <si>
    <t>(金)</t>
  </si>
  <si>
    <t>（7月1日時点）</t>
    <rPh sb="2" eb="3">
      <t>ゲツ</t>
    </rPh>
    <rPh sb="4" eb="5">
      <t>ニチ</t>
    </rPh>
    <rPh sb="5" eb="7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</si>
</sst>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2"/>
  <sheetViews>
    <sheetView workbookViewId="0">
      <pane ySplit="1" topLeftCell="A1493" activePane="bottomLeft" state="frozen"/>
      <selection activeCell="A22139" sqref="A22139"/>
      <selection pane="bottomLeft" activeCell="A22139" sqref="A22139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17417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13490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36938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6261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7498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86583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131490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164560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165468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179242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22301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19900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261227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224370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247447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14745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267577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29633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22354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6292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7126</v>
      </c>
      <c r="P1323" s="27">
        <v>681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8774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305450</v>
      </c>
      <c r="P1329" s="27">
        <v>68637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132503</v>
      </c>
      <c r="P1332" s="27">
        <v>49325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52993</v>
      </c>
      <c r="P1335" s="27">
        <v>5821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69577</v>
      </c>
      <c r="P1338" s="27">
        <v>6823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244625</v>
      </c>
      <c r="P1341" s="27">
        <v>84888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203320</v>
      </c>
      <c r="P1344" s="27">
        <v>104180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226386</v>
      </c>
      <c r="P1347" s="27">
        <v>128926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234288</v>
      </c>
      <c r="P1350" s="27">
        <v>154348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217096</v>
      </c>
      <c r="P1353" s="27">
        <v>166485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129363</v>
      </c>
      <c r="P1356" s="27">
        <v>19486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182006</v>
      </c>
      <c r="P1359" s="27">
        <v>17667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329090</v>
      </c>
      <c r="P1362" s="27">
        <v>246270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328190</v>
      </c>
      <c r="P1365" s="27">
        <v>196187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374145</v>
      </c>
      <c r="P1368" s="27">
        <v>219778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378322</v>
      </c>
      <c r="P1371" s="27">
        <v>125350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356400</v>
      </c>
      <c r="P1374" s="27">
        <v>179755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271271</v>
      </c>
      <c r="P1377" s="27">
        <v>28876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315215</v>
      </c>
      <c r="P1380" s="27">
        <v>21688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556979</v>
      </c>
      <c r="P1383" s="27">
        <v>201399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571663</v>
      </c>
      <c r="P1386" s="27">
        <v>60254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634551</v>
      </c>
      <c r="P1389" s="27">
        <v>59071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607528</v>
      </c>
      <c r="P1392" s="27">
        <v>95007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585160</v>
      </c>
      <c r="P1395" s="27">
        <v>108816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453307</v>
      </c>
      <c r="P1398" s="27">
        <v>49033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450254</v>
      </c>
      <c r="P1401" s="27">
        <v>60410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640678</v>
      </c>
      <c r="P1404" s="27">
        <v>220698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652619</v>
      </c>
      <c r="P1407" s="27">
        <v>186914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679631</v>
      </c>
      <c r="P1410" s="27">
        <v>208375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673585</v>
      </c>
      <c r="P1413" s="27">
        <v>203038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658403</v>
      </c>
      <c r="P1416" s="27">
        <v>194182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579411</v>
      </c>
      <c r="P1419" s="27">
        <v>115603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540146</v>
      </c>
      <c r="P1422" s="27">
        <v>173176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709512</v>
      </c>
      <c r="P1425" s="27">
        <v>298786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722860</v>
      </c>
      <c r="P1428" s="27">
        <v>289450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703458</v>
      </c>
      <c r="P1431" s="27">
        <v>349369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675579</v>
      </c>
      <c r="P1434" s="27">
        <v>345984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675251</v>
      </c>
      <c r="P1437" s="27">
        <v>320971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605721</v>
      </c>
      <c r="P1440" s="27">
        <v>250123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557127</v>
      </c>
      <c r="P1443" s="27">
        <v>298842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620558</v>
      </c>
      <c r="P1446" s="27">
        <v>484927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605831</v>
      </c>
      <c r="P1449" s="27">
        <v>487020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592317</v>
      </c>
      <c r="P1452" s="27">
        <v>540123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606443</v>
      </c>
      <c r="P1455" s="27">
        <v>530642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577412</v>
      </c>
      <c r="P1458" s="27">
        <v>497837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581066</v>
      </c>
      <c r="P1461" s="27">
        <v>387317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579699</v>
      </c>
      <c r="P1464" s="27">
        <v>400507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603921</v>
      </c>
      <c r="P1467" s="27">
        <v>549424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583175</v>
      </c>
      <c r="P1470" s="27">
        <v>549373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593377</v>
      </c>
      <c r="P1473" s="27">
        <v>577062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565305</v>
      </c>
      <c r="P1476" s="27">
        <v>577752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576364</v>
      </c>
      <c r="P1479" s="27">
        <v>580327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544230</v>
      </c>
      <c r="P1482" s="27">
        <v>467666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578278</v>
      </c>
      <c r="P1485" s="27">
        <v>434080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505400</v>
      </c>
      <c r="P1488" s="27">
        <v>550838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469313</v>
      </c>
      <c r="P1491" s="27">
        <v>538692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442688</v>
      </c>
      <c r="P1494" s="27">
        <v>493552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244270</v>
      </c>
      <c r="P1497" s="27">
        <v>392582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44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138"/>
  <sheetViews>
    <sheetView workbookViewId="0">
      <pane xSplit="1" ySplit="1" topLeftCell="B22129" activePane="bottomRight" state="frozen"/>
      <selection pane="topRight"/>
      <selection pane="bottomLeft"/>
      <selection pane="bottomRight" activeCell="A22139" sqref="A2213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9" activePane="bottomLeft" state="frozen"/>
      <selection pane="bottomLeft" activeCell="O87" sqref="M6:O87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17" t="s">
        <v>318</v>
      </c>
      <c r="N2" s="117"/>
      <c r="O2" s="117"/>
    </row>
    <row r="3" spans="1:15" x14ac:dyDescent="0.55000000000000004">
      <c r="A3" s="115" t="s">
        <v>312</v>
      </c>
      <c r="B3" s="115"/>
      <c r="C3" s="115"/>
      <c r="D3" s="115"/>
      <c r="E3" s="115"/>
      <c r="F3" s="115"/>
      <c r="G3" s="76"/>
      <c r="H3" s="118" t="s">
        <v>317</v>
      </c>
      <c r="I3" s="118"/>
      <c r="J3" s="118"/>
      <c r="K3" s="118"/>
      <c r="L3" s="118"/>
      <c r="M3" s="117" t="s">
        <v>287</v>
      </c>
      <c r="N3" s="117"/>
      <c r="O3" s="117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7"/>
      <c r="N4" s="117"/>
      <c r="O4" s="117"/>
    </row>
    <row r="5" spans="1:15" s="78" customFormat="1" x14ac:dyDescent="0.55000000000000004">
      <c r="A5" s="85"/>
      <c r="B5" s="79"/>
      <c r="C5" s="79"/>
      <c r="D5" s="119" t="s">
        <v>282</v>
      </c>
      <c r="E5" s="119"/>
      <c r="F5" s="119" t="s">
        <v>314</v>
      </c>
      <c r="G5" s="119"/>
      <c r="H5" s="79"/>
      <c r="I5" s="119" t="s">
        <v>282</v>
      </c>
      <c r="J5" s="119"/>
      <c r="K5" s="119" t="s">
        <v>314</v>
      </c>
      <c r="L5" s="119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3970</v>
      </c>
      <c r="I7" s="55">
        <f>IFERROR(VLOOKUP($A7, ワクチン一般接種!$A:$G, I$4, FALSE), 0)</f>
        <v>3970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30820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3521</v>
      </c>
      <c r="I8" s="55">
        <f>IFERROR(VLOOKUP($A8, ワクチン一般接種!$A:$G, I$4, FALSE), 0)</f>
        <v>3521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17417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3921</v>
      </c>
      <c r="I9" s="55">
        <f>IFERROR(VLOOKUP($A9, ワクチン一般接種!$A:$G, I$4, FALSE), 0)</f>
        <v>3921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13490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6753</v>
      </c>
      <c r="I10" s="55">
        <f>IFERROR(VLOOKUP($A10, ワクチン一般接種!$A:$G, I$4, FALSE), 0)</f>
        <v>6753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23390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7242</v>
      </c>
      <c r="I11" s="55">
        <f>IFERROR(VLOOKUP($A11, ワクチン一般接種!$A:$G, I$4, FALSE), 0)</f>
        <v>7242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36938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6261</v>
      </c>
      <c r="I12" s="55">
        <f>IFERROR(VLOOKUP($A12, ワクチン一般接種!$A:$G, I$4, FALSE), 0)</f>
        <v>6261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6261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7498</v>
      </c>
      <c r="I13" s="55">
        <f>IFERROR(VLOOKUP($A13, ワクチン一般接種!$A:$G, I$4, FALSE), 0)</f>
        <v>7498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7498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21858</v>
      </c>
      <c r="I14" s="55">
        <f>IFERROR(VLOOKUP($A14, ワクチン一般接種!$A:$G, I$4, FALSE), 0)</f>
        <v>21858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86583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32868</v>
      </c>
      <c r="I15" s="55">
        <f>IFERROR(VLOOKUP($A15, ワクチン一般接種!$A:$G, I$4, FALSE), 0)</f>
        <v>32868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131490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38372</v>
      </c>
      <c r="I16" s="55">
        <f>IFERROR(VLOOKUP($A16, ワクチン一般接種!$A:$G, I$4, FALSE), 0)</f>
        <v>38372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164560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36834</v>
      </c>
      <c r="I17" s="55">
        <f>IFERROR(VLOOKUP($A17, ワクチン一般接種!$A:$G, I$4, FALSE), 0)</f>
        <v>36834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165468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31253</v>
      </c>
      <c r="I18" s="55">
        <f>IFERROR(VLOOKUP($A18, ワクチン一般接種!$A:$G, I$4, FALSE), 0)</f>
        <v>31253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179242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22301</v>
      </c>
      <c r="I19" s="55">
        <f>IFERROR(VLOOKUP($A19, ワクチン一般接種!$A:$G, I$4, FALSE), 0)</f>
        <v>22301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22301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19900</v>
      </c>
      <c r="I20" s="55">
        <f>IFERROR(VLOOKUP($A20, ワクチン一般接種!$A:$G, I$4, FALSE), 0)</f>
        <v>19900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19900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39550</v>
      </c>
      <c r="I21" s="55">
        <f>IFERROR(VLOOKUP($A21, ワクチン一般接種!$A:$G, I$4, FALSE), 0)</f>
        <v>39550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261227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52301</v>
      </c>
      <c r="I22" s="55">
        <f>IFERROR(VLOOKUP($A22, ワクチン一般接種!$A:$G, I$4, FALSE), 0)</f>
        <v>52301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224370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53442</v>
      </c>
      <c r="I23" s="55">
        <f>IFERROR(VLOOKUP($A23, ワクチン一般接種!$A:$G, I$4, FALSE), 0)</f>
        <v>53442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247447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14745</v>
      </c>
      <c r="I24" s="55">
        <f>IFERROR(VLOOKUP($A24, ワクチン一般接種!$A:$G, I$4, FALSE), 0)</f>
        <v>14745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14745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39910</v>
      </c>
      <c r="I25" s="55">
        <f>IFERROR(VLOOKUP($A25, ワクチン一般接種!$A:$G, I$4, FALSE), 0)</f>
        <v>39910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267577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29633</v>
      </c>
      <c r="I26" s="55">
        <f>IFERROR(VLOOKUP($A26, ワクチン一般接種!$A:$G, I$4, FALSE), 0)</f>
        <v>29633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29633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22354</v>
      </c>
      <c r="I27" s="55">
        <f>IFERROR(VLOOKUP($A27, ワクチン一般接種!$A:$G, I$4, FALSE), 0)</f>
        <v>22354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22354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7078</v>
      </c>
      <c r="I28" s="55">
        <f>IFERROR(VLOOKUP($A28, ワクチン一般接種!$A:$G, I$4, FALSE), 0)</f>
        <v>6292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6292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7807</v>
      </c>
      <c r="I29" s="55">
        <f>IFERROR(VLOOKUP($A29, ワクチン一般接種!$A:$G, I$4, FALSE), 0)</f>
        <v>7126</v>
      </c>
      <c r="J29" s="55">
        <f>IFERROR(VLOOKUP($A29, ワクチン一般接種!$A:$G, J$4, FALSE), 0)</f>
        <v>0</v>
      </c>
      <c r="K29" s="55">
        <f>IFERROR(VLOOKUP($A29, ワクチン一般接種!$A:$G, K$4, FALSE), 0)</f>
        <v>681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7126</v>
      </c>
      <c r="O29" s="56">
        <f t="shared" si="2"/>
        <v>681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9658</v>
      </c>
      <c r="I30" s="55">
        <f>IFERROR(VLOOKUP($A30, ワクチン一般接種!$A:$G, I$4, FALSE), 0)</f>
        <v>8774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8774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42173</v>
      </c>
      <c r="I31" s="55">
        <f>IFERROR(VLOOKUP($A31, ワクチン一般接種!$A:$G, I$4, FALSE), 0)</f>
        <v>36472</v>
      </c>
      <c r="J31" s="55">
        <f>IFERROR(VLOOKUP($A31, ワクチン一般接種!$A:$G, J$4, FALSE), 0)</f>
        <v>0</v>
      </c>
      <c r="K31" s="55">
        <f>IFERROR(VLOOKUP($A31, ワクチン一般接種!$A:$G, K$4, FALSE), 0)</f>
        <v>5701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305450</v>
      </c>
      <c r="O31" s="56">
        <f t="shared" si="2"/>
        <v>68637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41484</v>
      </c>
      <c r="I32" s="55">
        <f>IFERROR(VLOOKUP($A32, ワクチン一般接種!$A:$G, I$4, FALSE), 0)</f>
        <v>35338</v>
      </c>
      <c r="J32" s="55">
        <f>IFERROR(VLOOKUP($A32, ワクチン一般接種!$A:$G, J$4, FALSE), 0)</f>
        <v>0</v>
      </c>
      <c r="K32" s="55">
        <f>IFERROR(VLOOKUP($A32, ワクチン一般接種!$A:$G, K$4, FALSE), 0)</f>
        <v>6146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132503</v>
      </c>
      <c r="O32" s="56">
        <f t="shared" si="2"/>
        <v>49325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58814</v>
      </c>
      <c r="I33" s="55">
        <f>IFERROR(VLOOKUP($A33, ワクチン一般接種!$A:$G, I$4, FALSE), 0)</f>
        <v>52993</v>
      </c>
      <c r="J33" s="55">
        <f>IFERROR(VLOOKUP($A33, ワクチン一般接種!$A:$G, J$4, FALSE), 0)</f>
        <v>0</v>
      </c>
      <c r="K33" s="55">
        <f>IFERROR(VLOOKUP($A33, ワクチン一般接種!$A:$G, K$4, FALSE), 0)</f>
        <v>5821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52993</v>
      </c>
      <c r="O33" s="56">
        <f t="shared" si="2"/>
        <v>5821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76400</v>
      </c>
      <c r="I34" s="55">
        <f>IFERROR(VLOOKUP($A34, ワクチン一般接種!$A:$G, I$4, FALSE), 0)</f>
        <v>69577</v>
      </c>
      <c r="J34" s="55">
        <f>IFERROR(VLOOKUP($A34, ワクチン一般接種!$A:$G, J$4, FALSE), 0)</f>
        <v>0</v>
      </c>
      <c r="K34" s="55">
        <f>IFERROR(VLOOKUP($A34, ワクチン一般接種!$A:$G, K$4, FALSE), 0)</f>
        <v>6823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69577</v>
      </c>
      <c r="O34" s="56">
        <f t="shared" si="2"/>
        <v>6823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106009</v>
      </c>
      <c r="I35" s="55">
        <f>IFERROR(VLOOKUP($A35, ワクチン一般接種!$A:$G, I$4, FALSE), 0)</f>
        <v>89370</v>
      </c>
      <c r="J35" s="55">
        <f>IFERROR(VLOOKUP($A35, ワクチン一般接種!$A:$G, J$4, FALSE), 0)</f>
        <v>0</v>
      </c>
      <c r="K35" s="55">
        <f>IFERROR(VLOOKUP($A35, ワクチン一般接種!$A:$G, K$4, FALSE), 0)</f>
        <v>16639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244625</v>
      </c>
      <c r="O35" s="56">
        <f t="shared" si="2"/>
        <v>84888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138762</v>
      </c>
      <c r="I36" s="55">
        <f>IFERROR(VLOOKUP($A36, ワクチン一般接種!$A:$G, I$4, FALSE), 0)</f>
        <v>113033</v>
      </c>
      <c r="J36" s="55">
        <f>IFERROR(VLOOKUP($A36, ワクチン一般接種!$A:$G, J$4, FALSE), 0)</f>
        <v>0</v>
      </c>
      <c r="K36" s="55">
        <f>IFERROR(VLOOKUP($A36, ワクチン一般接種!$A:$G, K$4, FALSE), 0)</f>
        <v>25729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203320</v>
      </c>
      <c r="O36" s="56">
        <f t="shared" si="2"/>
        <v>104180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173592</v>
      </c>
      <c r="I37" s="55">
        <f>IFERROR(VLOOKUP($A37, ワクチン一般接種!$A:$G, I$4, FALSE), 0)</f>
        <v>143427</v>
      </c>
      <c r="J37" s="55">
        <f>IFERROR(VLOOKUP($A37, ワクチン一般接種!$A:$G, J$4, FALSE), 0)</f>
        <v>0</v>
      </c>
      <c r="K37" s="55">
        <f>IFERROR(VLOOKUP($A37, ワクチン一般接種!$A:$G, K$4, FALSE), 0)</f>
        <v>30165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226386</v>
      </c>
      <c r="O37" s="56">
        <f t="shared" si="2"/>
        <v>128926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169497</v>
      </c>
      <c r="I38" s="55">
        <f>IFERROR(VLOOKUP($A38, ワクチン一般接種!$A:$G, I$4, FALSE), 0)</f>
        <v>140859</v>
      </c>
      <c r="J38" s="55">
        <f>IFERROR(VLOOKUP($A38, ワクチン一般接種!$A:$G, J$4, FALSE), 0)</f>
        <v>0</v>
      </c>
      <c r="K38" s="55">
        <f>IFERROR(VLOOKUP($A38, ワクチン一般接種!$A:$G, K$4, FALSE), 0)</f>
        <v>28638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234288</v>
      </c>
      <c r="O38" s="56">
        <f t="shared" si="2"/>
        <v>154348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140703</v>
      </c>
      <c r="I39" s="55">
        <f>IFERROR(VLOOKUP($A39, ワクチン一般接種!$A:$G, I$4, FALSE), 0)</f>
        <v>117603</v>
      </c>
      <c r="J39" s="55">
        <f>IFERROR(VLOOKUP($A39, ワクチン一般接種!$A:$G, J$4, FALSE), 0)</f>
        <v>0</v>
      </c>
      <c r="K39" s="55">
        <f>IFERROR(VLOOKUP($A39, ワクチン一般接種!$A:$G, K$4, FALSE), 0)</f>
        <v>23100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217096</v>
      </c>
      <c r="O39" s="56">
        <f t="shared" si="2"/>
        <v>166485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148849</v>
      </c>
      <c r="I40" s="55">
        <f>IFERROR(VLOOKUP($A40, ワクチン一般接種!$A:$G, I$4, FALSE), 0)</f>
        <v>129363</v>
      </c>
      <c r="J40" s="55">
        <f>IFERROR(VLOOKUP($A40, ワクチン一般接種!$A:$G, J$4, FALSE), 0)</f>
        <v>0</v>
      </c>
      <c r="K40" s="55">
        <f>IFERROR(VLOOKUP($A40, ワクチン一般接種!$A:$G, K$4, FALSE), 0)</f>
        <v>19486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129363</v>
      </c>
      <c r="O40" s="56">
        <f t="shared" si="2"/>
        <v>19486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199673</v>
      </c>
      <c r="I41" s="55">
        <f>IFERROR(VLOOKUP($A41, ワクチン一般接種!$A:$G, I$4, FALSE), 0)</f>
        <v>182006</v>
      </c>
      <c r="J41" s="55">
        <f>IFERROR(VLOOKUP($A41, ワクチン一般接種!$A:$G, J$4, FALSE), 0)</f>
        <v>0</v>
      </c>
      <c r="K41" s="55">
        <f>IFERROR(VLOOKUP($A41, ワクチン一般接種!$A:$G, K$4, FALSE), 0)</f>
        <v>17667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182006</v>
      </c>
      <c r="O41" s="56">
        <f t="shared" si="2"/>
        <v>17667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225794</v>
      </c>
      <c r="I42" s="55">
        <f>IFERROR(VLOOKUP($A42, ワクチン一般接種!$A:$G, I$4, FALSE), 0)</f>
        <v>195247</v>
      </c>
      <c r="J42" s="55">
        <f>IFERROR(VLOOKUP($A42, ワクチン一般接種!$A:$G, J$4, FALSE), 0)</f>
        <v>0</v>
      </c>
      <c r="K42" s="55">
        <f>IFERROR(VLOOKUP($A42, ワクチン一般接種!$A:$G, K$4, FALSE), 0)</f>
        <v>30547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329090</v>
      </c>
      <c r="O42" s="56">
        <f t="shared" si="2"/>
        <v>246270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274133</v>
      </c>
      <c r="I43" s="55">
        <f>IFERROR(VLOOKUP($A43, ワクチン一般接種!$A:$G, I$4, FALSE), 0)</f>
        <v>233613</v>
      </c>
      <c r="J43" s="55">
        <f>IFERROR(VLOOKUP($A43, ワクチン一般接種!$A:$G, J$4, FALSE), 0)</f>
        <v>0</v>
      </c>
      <c r="K43" s="55">
        <f>IFERROR(VLOOKUP($A43, ワクチン一般接種!$A:$G, K$4, FALSE), 0)</f>
        <v>40520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328190</v>
      </c>
      <c r="O43" s="56">
        <f t="shared" si="2"/>
        <v>196187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326057</v>
      </c>
      <c r="I44" s="55">
        <f>IFERROR(VLOOKUP($A44, ワクチン一般接種!$A:$G, I$4, FALSE), 0)</f>
        <v>285982</v>
      </c>
      <c r="J44" s="55">
        <f>IFERROR(VLOOKUP($A44, ワクチン一般接種!$A:$G, J$4, FALSE), 0)</f>
        <v>0</v>
      </c>
      <c r="K44" s="55">
        <f>IFERROR(VLOOKUP($A44, ワクチン一般接種!$A:$G, K$4, FALSE), 0)</f>
        <v>40075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374145</v>
      </c>
      <c r="O44" s="56">
        <f t="shared" si="2"/>
        <v>219778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313139</v>
      </c>
      <c r="I45" s="55">
        <f>IFERROR(VLOOKUP($A45, ワクチン一般接種!$A:$G, I$4, FALSE), 0)</f>
        <v>296900</v>
      </c>
      <c r="J45" s="55">
        <f>IFERROR(VLOOKUP($A45, ワクチン一般接種!$A:$G, J$4, FALSE), 0)</f>
        <v>0</v>
      </c>
      <c r="K45" s="55">
        <f>IFERROR(VLOOKUP($A45, ワクチン一般接種!$A:$G, K$4, FALSE), 0)</f>
        <v>16239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378322</v>
      </c>
      <c r="O45" s="56">
        <f t="shared" si="2"/>
        <v>125350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287134</v>
      </c>
      <c r="I46" s="55">
        <f>IFERROR(VLOOKUP($A46, ワクチン一般接種!$A:$G, I$4, FALSE), 0)</f>
        <v>256482</v>
      </c>
      <c r="J46" s="55">
        <f>IFERROR(VLOOKUP($A46, ワクチン一般接種!$A:$G, J$4, FALSE), 0)</f>
        <v>0</v>
      </c>
      <c r="K46" s="55">
        <f>IFERROR(VLOOKUP($A46, ワクチン一般接種!$A:$G, K$4, FALSE), 0)</f>
        <v>30652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356400</v>
      </c>
      <c r="O46" s="56">
        <f t="shared" si="2"/>
        <v>179755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300147</v>
      </c>
      <c r="I47" s="55">
        <f>IFERROR(VLOOKUP($A47, ワクチン一般接種!$A:$G, I$4, FALSE), 0)</f>
        <v>271271</v>
      </c>
      <c r="J47" s="55">
        <f>IFERROR(VLOOKUP($A47, ワクチン一般接種!$A:$G, J$4, FALSE), 0)</f>
        <v>0</v>
      </c>
      <c r="K47" s="55">
        <f>IFERROR(VLOOKUP($A47, ワクチン一般接種!$A:$G, K$4, FALSE), 0)</f>
        <v>28876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271271</v>
      </c>
      <c r="O47" s="56">
        <f t="shared" si="2"/>
        <v>28876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336903</v>
      </c>
      <c r="I48" s="55">
        <f>IFERROR(VLOOKUP($A48, ワクチン一般接種!$A:$G, I$4, FALSE), 0)</f>
        <v>315215</v>
      </c>
      <c r="J48" s="55">
        <f>IFERROR(VLOOKUP($A48, ワクチン一般接種!$A:$G, J$4, FALSE), 0)</f>
        <v>0</v>
      </c>
      <c r="K48" s="55">
        <f>IFERROR(VLOOKUP($A48, ワクチン一般接種!$A:$G, K$4, FALSE), 0)</f>
        <v>21688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315215</v>
      </c>
      <c r="O48" s="56">
        <f t="shared" si="2"/>
        <v>21688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427789</v>
      </c>
      <c r="I49" s="55">
        <f>IFERROR(VLOOKUP($A49, ワクチン一般接種!$A:$G, I$4, FALSE), 0)</f>
        <v>410396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7570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556979</v>
      </c>
      <c r="O49" s="56">
        <f t="shared" si="2"/>
        <v>201399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492265</v>
      </c>
      <c r="I50" s="55">
        <f>IFERROR(VLOOKUP($A50, ワクチン一般接種!$A:$G, I$4, FALSE), 0)</f>
        <v>474291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8192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571663</v>
      </c>
      <c r="O50" s="56">
        <f t="shared" si="2"/>
        <v>60254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551033</v>
      </c>
      <c r="I51" s="55">
        <f>IFERROR(VLOOKUP($A51, ワクチン一般接種!$A:$G, I$4, FALSE), 0)</f>
        <v>529680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9897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634551</v>
      </c>
      <c r="O51" s="56">
        <f t="shared" si="2"/>
        <v>59071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557386</v>
      </c>
      <c r="I52" s="55">
        <f>IFERROR(VLOOKUP($A52, ワクチン一般接種!$A:$G, I$4, FALSE), 0)</f>
        <v>510888</v>
      </c>
      <c r="J52" s="55">
        <f>IFERROR(VLOOKUP($A52, ワクチン一般接種!$A:$G, J$4, FALSE), 0)</f>
        <v>12383</v>
      </c>
      <c r="K52" s="55">
        <f>IFERROR(VLOOKUP($A52, ワクチン一般接種!$A:$G, K$4, FALSE), 0)</f>
        <v>34115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607528</v>
      </c>
      <c r="O52" s="56">
        <f t="shared" si="2"/>
        <v>95007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529460</v>
      </c>
      <c r="I53" s="55">
        <f>IFERROR(VLOOKUP($A53, ワクチン一般接種!$A:$G, I$4, FALSE), 0)</f>
        <v>483161</v>
      </c>
      <c r="J53" s="55">
        <f>IFERROR(VLOOKUP($A53, ワクチン一般接種!$A:$G, J$4, FALSE), 0)</f>
        <v>14258</v>
      </c>
      <c r="K53" s="55">
        <f>IFERROR(VLOOKUP($A53, ワクチン一般接種!$A:$G, K$4, FALSE), 0)</f>
        <v>32041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585160</v>
      </c>
      <c r="O53" s="56">
        <f t="shared" si="2"/>
        <v>108816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502340</v>
      </c>
      <c r="I54" s="55">
        <f>IFERROR(VLOOKUP($A54, ワクチン一般接種!$A:$G, I$4, FALSE), 0)</f>
        <v>437786</v>
      </c>
      <c r="J54" s="55">
        <f>IFERROR(VLOOKUP($A54, ワクチン一般接種!$A:$G, J$4, FALSE), 0)</f>
        <v>15521</v>
      </c>
      <c r="K54" s="55">
        <f>IFERROR(VLOOKUP($A54, ワクチン一般接種!$A:$G, K$4, FALSE), 0)</f>
        <v>49033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453307</v>
      </c>
      <c r="O54" s="56">
        <f t="shared" si="2"/>
        <v>49033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510664</v>
      </c>
      <c r="I55" s="55">
        <f>IFERROR(VLOOKUP($A55, ワクチン一般接種!$A:$G, I$4, FALSE), 0)</f>
        <v>434333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60410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450254</v>
      </c>
      <c r="O55" s="56">
        <f t="shared" si="2"/>
        <v>60410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588121</v>
      </c>
      <c r="I56" s="55">
        <f>IFERROR(VLOOKUP($A56, ワクチン一般接種!$A:$G, I$4, FALSE), 0)</f>
        <v>490366</v>
      </c>
      <c r="J56" s="55">
        <f>IFERROR(VLOOKUP($A56, ワクチン一般接種!$A:$G, J$4, FALSE), 0)</f>
        <v>18307</v>
      </c>
      <c r="K56" s="55">
        <f>IFERROR(VLOOKUP($A56, ワクチン一般接種!$A:$G, K$4, FALSE), 0)</f>
        <v>79448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640678</v>
      </c>
      <c r="O56" s="56">
        <f t="shared" si="2"/>
        <v>220698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680476</v>
      </c>
      <c r="I57" s="55">
        <f>IFERROR(VLOOKUP($A57, ワクチン一般接種!$A:$G, I$4, FALSE), 0)</f>
        <v>567051</v>
      </c>
      <c r="J57" s="55">
        <f>IFERROR(VLOOKUP($A57, ワクチン一般接種!$A:$G, J$4, FALSE), 0)</f>
        <v>19181</v>
      </c>
      <c r="K57" s="55">
        <f>IFERROR(VLOOKUP($A57, ワクチン一般接種!$A:$G, K$4, FALSE), 0)</f>
        <v>94244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652619</v>
      </c>
      <c r="O57" s="56">
        <f t="shared" si="2"/>
        <v>186914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728880</v>
      </c>
      <c r="I58" s="55">
        <f>IFERROR(VLOOKUP($A58, ワクチン一般接種!$A:$G, I$4, FALSE), 0)</f>
        <v>588571</v>
      </c>
      <c r="J58" s="55">
        <f>IFERROR(VLOOKUP($A58, ワクチン一般接種!$A:$G, J$4, FALSE), 0)</f>
        <v>19604</v>
      </c>
      <c r="K58" s="55">
        <f>IFERROR(VLOOKUP($A58, ワクチン一般接種!$A:$G, K$4, FALSE), 0)</f>
        <v>120705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679631</v>
      </c>
      <c r="O58" s="56">
        <f t="shared" si="2"/>
        <v>208375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733466</v>
      </c>
      <c r="I59" s="55">
        <f>IFERROR(VLOOKUP($A59, ワクチン一般接種!$A:$G, I$4, FALSE), 0)</f>
        <v>593840</v>
      </c>
      <c r="J59" s="55">
        <f>IFERROR(VLOOKUP($A59, ワクチン一般接種!$A:$G, J$4, FALSE), 0)</f>
        <v>19979</v>
      </c>
      <c r="K59" s="55">
        <f>IFERROR(VLOOKUP($A59, ワクチン一般接種!$A:$G, K$4, FALSE), 0)</f>
        <v>119647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673585</v>
      </c>
      <c r="O59" s="56">
        <f t="shared" si="2"/>
        <v>203038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693382</v>
      </c>
      <c r="I60" s="55">
        <f>IFERROR(VLOOKUP($A60, ワクチン一般接種!$A:$G, I$4, FALSE), 0)</f>
        <v>574648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98542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658403</v>
      </c>
      <c r="O60" s="56">
        <f t="shared" si="2"/>
        <v>194182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695014</v>
      </c>
      <c r="I61" s="55">
        <f>IFERROR(VLOOKUP($A61, ワクチン一般接種!$A:$G, I$4, FALSE), 0)</f>
        <v>559049</v>
      </c>
      <c r="J61" s="55">
        <f>IFERROR(VLOOKUP($A61, ワクチン一般接種!$A:$G, J$4, FALSE), 0)</f>
        <v>20362</v>
      </c>
      <c r="K61" s="55">
        <f>IFERROR(VLOOKUP($A61, ワクチン一般接種!$A:$G, K$4, FALSE), 0)</f>
        <v>115603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579411</v>
      </c>
      <c r="O61" s="56">
        <f t="shared" si="2"/>
        <v>115603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713322</v>
      </c>
      <c r="I62" s="55">
        <f>IFERROR(VLOOKUP($A62, ワクチン一般接種!$A:$G, I$4, FALSE), 0)</f>
        <v>517385</v>
      </c>
      <c r="J62" s="55">
        <f>IFERROR(VLOOKUP($A62, ワクチン一般接種!$A:$G, J$4, FALSE), 0)</f>
        <v>22761</v>
      </c>
      <c r="K62" s="55">
        <f>IFERROR(VLOOKUP($A62, ワクチン一般接種!$A:$G, K$4, FALSE), 0)</f>
        <v>173176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540146</v>
      </c>
      <c r="O62" s="56">
        <f t="shared" si="2"/>
        <v>173176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768961</v>
      </c>
      <c r="I63" s="55">
        <f>IFERROR(VLOOKUP($A63, ワクチン一般接種!$A:$G, I$4, FALSE), 0)</f>
        <v>574069</v>
      </c>
      <c r="J63" s="55">
        <f>IFERROR(VLOOKUP($A63, ワクチン一般接種!$A:$G, J$4, FALSE), 0)</f>
        <v>28862</v>
      </c>
      <c r="K63" s="55">
        <f>IFERROR(VLOOKUP($A63, ワクチン一般接種!$A:$G, K$4, FALSE), 0)</f>
        <v>166030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709512</v>
      </c>
      <c r="O63" s="56">
        <f t="shared" si="2"/>
        <v>298786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850388</v>
      </c>
      <c r="I64" s="55">
        <f>IFERROR(VLOOKUP($A64, ワクチン一般接種!$A:$G, I$4, FALSE), 0)</f>
        <v>621110</v>
      </c>
      <c r="J64" s="55">
        <f>IFERROR(VLOOKUP($A64, ワクチン一般接種!$A:$G, J$4, FALSE), 0)</f>
        <v>29071</v>
      </c>
      <c r="K64" s="55">
        <f>IFERROR(VLOOKUP($A64, ワクチン一般接種!$A:$G, K$4, FALSE), 0)</f>
        <v>200207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722860</v>
      </c>
      <c r="O64" s="56">
        <f t="shared" si="2"/>
        <v>289450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885443</v>
      </c>
      <c r="I65" s="55">
        <f>IFERROR(VLOOKUP($A65, ワクチン一般接種!$A:$G, I$4, FALSE), 0)</f>
        <v>607800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250726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703458</v>
      </c>
      <c r="O65" s="56">
        <f t="shared" si="2"/>
        <v>349369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884972</v>
      </c>
      <c r="I66" s="55">
        <f>IFERROR(VLOOKUP($A66, ワクチン一般接種!$A:$G, I$4, FALSE), 0)</f>
        <v>593149</v>
      </c>
      <c r="J66" s="55">
        <f>IFERROR(VLOOKUP($A66, ワクチン一般接種!$A:$G, J$4, FALSE), 0)</f>
        <v>28461</v>
      </c>
      <c r="K66" s="55">
        <f>IFERROR(VLOOKUP($A66, ワクチン一般接種!$A:$G, K$4, FALSE), 0)</f>
        <v>263362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675579</v>
      </c>
      <c r="O66" s="56">
        <f t="shared" si="2"/>
        <v>345984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848239</v>
      </c>
      <c r="I67" s="55">
        <f>IFERROR(VLOOKUP($A67, ワクチン一般接種!$A:$G, I$4, FALSE), 0)</f>
        <v>590208</v>
      </c>
      <c r="J67" s="55">
        <f>IFERROR(VLOOKUP($A67, ワクチン一般接種!$A:$G, J$4, FALSE), 0)</f>
        <v>28540</v>
      </c>
      <c r="K67" s="55">
        <f>IFERROR(VLOOKUP($A67, ワクチン一般接種!$A:$G, K$4, FALSE), 0)</f>
        <v>229491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675251</v>
      </c>
      <c r="O67" s="56">
        <f t="shared" si="2"/>
        <v>320971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855844</v>
      </c>
      <c r="I68" s="55">
        <f>IFERROR(VLOOKUP($A68, ワクチン一般接種!$A:$G, I$4, FALSE), 0)</f>
        <v>573004</v>
      </c>
      <c r="J68" s="55">
        <f>IFERROR(VLOOKUP($A68, ワクチン一般接種!$A:$G, J$4, FALSE), 0)</f>
        <v>32717</v>
      </c>
      <c r="K68" s="55">
        <f>IFERROR(VLOOKUP($A68, ワクチン一般接種!$A:$G, K$4, FALSE), 0)</f>
        <v>250123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605721</v>
      </c>
      <c r="O68" s="56">
        <f t="shared" si="2"/>
        <v>250123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855969</v>
      </c>
      <c r="I69" s="55">
        <f>IFERROR(VLOOKUP($A69, ワクチン一般接種!$A:$G, I$4, FALSE), 0)</f>
        <v>523606</v>
      </c>
      <c r="J69" s="55">
        <f>IFERROR(VLOOKUP($A69, ワクチン一般接種!$A:$G, J$4, FALSE), 0)</f>
        <v>33521</v>
      </c>
      <c r="K69" s="55">
        <f>IFERROR(VLOOKUP($A69, ワクチン一般接種!$A:$G, K$4, FALSE), 0)</f>
        <v>298842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557127</v>
      </c>
      <c r="O69" s="56">
        <f t="shared" si="2"/>
        <v>298842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890520</v>
      </c>
      <c r="I70" s="55">
        <f>IFERROR(VLOOKUP($A70, ワクチン一般接種!$A:$G, I$4, FALSE), 0)</f>
        <v>501090</v>
      </c>
      <c r="J70" s="55">
        <f>IFERROR(VLOOKUP($A70, ワクチン一般接種!$A:$G, J$4, FALSE), 0)</f>
        <v>28039</v>
      </c>
      <c r="K70" s="55">
        <f>IFERROR(VLOOKUP($A70, ワクチン一般接種!$A:$G, K$4, FALSE), 0)</f>
        <v>361391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620558</v>
      </c>
      <c r="O70" s="56">
        <f t="shared" si="2"/>
        <v>484927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977488</v>
      </c>
      <c r="I71" s="55">
        <f>IFERROR(VLOOKUP($A71, ワクチン一般接種!$A:$G, I$4, FALSE), 0)</f>
        <v>536644</v>
      </c>
      <c r="J71" s="55">
        <f>IFERROR(VLOOKUP($A71, ワクチン一般接種!$A:$G, J$4, FALSE), 0)</f>
        <v>25772</v>
      </c>
      <c r="K71" s="55">
        <f>IFERROR(VLOOKUP($A71, ワクチン一般接種!$A:$G, K$4, FALSE), 0)</f>
        <v>415072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605831</v>
      </c>
      <c r="O71" s="56">
        <f t="shared" ref="O71:O134" si="4">IF($A71="", "", F71+G71+K71+L71)</f>
        <v>487020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1013705</v>
      </c>
      <c r="I72" s="55">
        <f>IFERROR(VLOOKUP($A72, ワクチン一般接種!$A:$G, I$4, FALSE), 0)</f>
        <v>519140</v>
      </c>
      <c r="J72" s="55">
        <f>IFERROR(VLOOKUP($A72, ワクチン一般接種!$A:$G, J$4, FALSE), 0)</f>
        <v>26483</v>
      </c>
      <c r="K72" s="55">
        <f>IFERROR(VLOOKUP($A72, ワクチン一般接種!$A:$G, K$4, FALSE), 0)</f>
        <v>468082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592317</v>
      </c>
      <c r="O72" s="56">
        <f t="shared" si="4"/>
        <v>540123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1007755</v>
      </c>
      <c r="I73" s="55">
        <f>IFERROR(VLOOKUP($A73, ワクチン一般接種!$A:$G, I$4, FALSE), 0)</f>
        <v>526275</v>
      </c>
      <c r="J73" s="55">
        <f>IFERROR(VLOOKUP($A73, ワクチン一般接種!$A:$G, J$4, FALSE), 0)</f>
        <v>28631</v>
      </c>
      <c r="K73" s="55">
        <f>IFERROR(VLOOKUP($A73, ワクチン一般接種!$A:$G, K$4, FALSE), 0)</f>
        <v>452849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606443</v>
      </c>
      <c r="O73" s="56">
        <f t="shared" si="4"/>
        <v>530642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949301</v>
      </c>
      <c r="I74" s="55">
        <f>IFERROR(VLOOKUP($A74, ワクチン一般接種!$A:$G, I$4, FALSE), 0)</f>
        <v>496797</v>
      </c>
      <c r="J74" s="55">
        <f>IFERROR(VLOOKUP($A74, ワクチン一般接種!$A:$G, J$4, FALSE), 0)</f>
        <v>28358</v>
      </c>
      <c r="K74" s="55">
        <f>IFERROR(VLOOKUP($A74, ワクチン一般接種!$A:$G, K$4, FALSE), 0)</f>
        <v>424146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577412</v>
      </c>
      <c r="O74" s="56">
        <f t="shared" si="4"/>
        <v>497837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968383</v>
      </c>
      <c r="I75" s="55">
        <f>IFERROR(VLOOKUP($A75, ワクチン一般接種!$A:$G, I$4, FALSE), 0)</f>
        <v>545195</v>
      </c>
      <c r="J75" s="55">
        <f>IFERROR(VLOOKUP($A75, ワクチン一般接種!$A:$G, J$4, FALSE), 0)</f>
        <v>35871</v>
      </c>
      <c r="K75" s="55">
        <f>IFERROR(VLOOKUP($A75, ワクチン一般接種!$A:$G, K$4, FALSE), 0)</f>
        <v>387317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581066</v>
      </c>
      <c r="O75" s="56">
        <f t="shared" si="4"/>
        <v>387317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980206</v>
      </c>
      <c r="I76" s="55">
        <f>IFERROR(VLOOKUP($A76, ワクチン一般接種!$A:$G, I$4, FALSE), 0)</f>
        <v>543757</v>
      </c>
      <c r="J76" s="55">
        <f>IFERROR(VLOOKUP($A76, ワクチン一般接種!$A:$G, J$4, FALSE), 0)</f>
        <v>35942</v>
      </c>
      <c r="K76" s="55">
        <f>IFERROR(VLOOKUP($A76, ワクチン一般接種!$A:$G, K$4, FALSE), 0)</f>
        <v>400507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579699</v>
      </c>
      <c r="O76" s="56">
        <f t="shared" si="4"/>
        <v>400507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954565</v>
      </c>
      <c r="I77" s="55">
        <f>IFERROR(VLOOKUP($A77, ワクチン一般接種!$A:$G, I$4, FALSE), 0)</f>
        <v>495743</v>
      </c>
      <c r="J77" s="55">
        <f>IFERROR(VLOOKUP($A77, ワクチン一般接種!$A:$G, J$4, FALSE), 0)</f>
        <v>33181</v>
      </c>
      <c r="K77" s="55">
        <f>IFERROR(VLOOKUP($A77, ワクチン一般接種!$A:$G, K$4, FALSE), 0)</f>
        <v>422409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603921</v>
      </c>
      <c r="O77" s="56">
        <f t="shared" si="4"/>
        <v>549424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1038413</v>
      </c>
      <c r="I78" s="55">
        <f>IFERROR(VLOOKUP($A78, ワクチン一般接種!$A:$G, I$4, FALSE), 0)</f>
        <v>502841</v>
      </c>
      <c r="J78" s="55">
        <f>IFERROR(VLOOKUP($A78, ワクチン一般接種!$A:$G, J$4, FALSE), 0)</f>
        <v>33915</v>
      </c>
      <c r="K78" s="55">
        <f>IFERROR(VLOOKUP($A78, ワクチン一般接種!$A:$G, K$4, FALSE), 0)</f>
        <v>498937</v>
      </c>
      <c r="L78" s="55">
        <f>IFERROR(VLOOKUP($A78, ワクチン一般接種!$A:$G, L$4, FALSE), 0)</f>
        <v>2720</v>
      </c>
      <c r="M78" s="57">
        <f t="shared" si="5"/>
        <v>44369</v>
      </c>
      <c r="N78" s="56">
        <f t="shared" si="3"/>
        <v>583175</v>
      </c>
      <c r="O78" s="56">
        <f t="shared" si="4"/>
        <v>549373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1058953</v>
      </c>
      <c r="I79" s="55">
        <f>IFERROR(VLOOKUP($A79, ワクチン一般接種!$A:$G, I$4, FALSE), 0)</f>
        <v>508000</v>
      </c>
      <c r="J79" s="55">
        <f>IFERROR(VLOOKUP($A79, ワクチン一般接種!$A:$G, J$4, FALSE), 0)</f>
        <v>33723</v>
      </c>
      <c r="K79" s="55">
        <f>IFERROR(VLOOKUP($A79, ワクチン一般接種!$A:$G, K$4, FALSE), 0)</f>
        <v>513876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593377</v>
      </c>
      <c r="O79" s="56">
        <f t="shared" si="4"/>
        <v>577062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1033636</v>
      </c>
      <c r="I80" s="55">
        <f>IFERROR(VLOOKUP($A80, ワクチン一般接種!$A:$G, I$4, FALSE), 0)</f>
        <v>486660</v>
      </c>
      <c r="J80" s="55">
        <f>IFERROR(VLOOKUP($A80, ワクチン一般接種!$A:$G, J$4, FALSE), 0)</f>
        <v>33263</v>
      </c>
      <c r="K80" s="55">
        <f>IFERROR(VLOOKUP($A80, ワクチン一般接種!$A:$G, K$4, FALSE), 0)</f>
        <v>510410</v>
      </c>
      <c r="L80" s="55">
        <f>IFERROR(VLOOKUP($A80, ワクチン一般接種!$A:$G, L$4, FALSE), 0)</f>
        <v>3303</v>
      </c>
      <c r="M80" s="57">
        <f t="shared" si="5"/>
        <v>44371</v>
      </c>
      <c r="N80" s="56">
        <f t="shared" si="3"/>
        <v>565305</v>
      </c>
      <c r="O80" s="56">
        <f t="shared" si="4"/>
        <v>577752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1028336</v>
      </c>
      <c r="I81" s="55">
        <f>IFERROR(VLOOKUP($A81, ワクチン一般接種!$A:$G, I$4, FALSE), 0)</f>
        <v>487312</v>
      </c>
      <c r="J81" s="55">
        <f>IFERROR(VLOOKUP($A81, ワクチン一般接種!$A:$G, J$4, FALSE), 0)</f>
        <v>35757</v>
      </c>
      <c r="K81" s="55">
        <f>IFERROR(VLOOKUP($A81, ワクチン一般接種!$A:$G, K$4, FALSE), 0)</f>
        <v>501503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576364</v>
      </c>
      <c r="O81" s="56">
        <f t="shared" si="4"/>
        <v>580327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1011896</v>
      </c>
      <c r="I82" s="55">
        <f>IFERROR(VLOOKUP($A82, ワクチン一般接種!$A:$G, I$4, FALSE), 0)</f>
        <v>501602</v>
      </c>
      <c r="J82" s="55">
        <f>IFERROR(VLOOKUP($A82, ワクチン一般接種!$A:$G, J$4, FALSE), 0)</f>
        <v>42628</v>
      </c>
      <c r="K82" s="55">
        <f>IFERROR(VLOOKUP($A82, ワクチン一般接種!$A:$G, K$4, FALSE), 0)</f>
        <v>463908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544230</v>
      </c>
      <c r="O82" s="56">
        <f t="shared" si="4"/>
        <v>467666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1012358</v>
      </c>
      <c r="I83" s="55">
        <f>IFERROR(VLOOKUP($A83, ワクチン一般接種!$A:$G, I$4, FALSE), 0)</f>
        <v>536835</v>
      </c>
      <c r="J83" s="55">
        <f>IFERROR(VLOOKUP($A83, ワクチン一般接種!$A:$G, J$4, FALSE), 0)</f>
        <v>41443</v>
      </c>
      <c r="K83" s="55">
        <f>IFERROR(VLOOKUP($A83, ワクチン一般接種!$A:$G, K$4, FALSE), 0)</f>
        <v>429471</v>
      </c>
      <c r="L83" s="55">
        <f>IFERROR(VLOOKUP($A83, ワクチン一般接種!$A:$G, L$4, FALSE), 0)</f>
        <v>4609</v>
      </c>
      <c r="M83" s="57">
        <f t="shared" si="5"/>
        <v>44374</v>
      </c>
      <c r="N83" s="56">
        <f t="shared" si="3"/>
        <v>578278</v>
      </c>
      <c r="O83" s="56">
        <f t="shared" si="4"/>
        <v>434080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896583</v>
      </c>
      <c r="I84" s="55">
        <f>IFERROR(VLOOKUP($A84, ワクチン一般接種!$A:$G, I$4, FALSE), 0)</f>
        <v>403365</v>
      </c>
      <c r="J84" s="55">
        <f>IFERROR(VLOOKUP($A84, ワクチン一般接種!$A:$G, J$4, FALSE), 0)</f>
        <v>22926</v>
      </c>
      <c r="K84" s="55">
        <f>IFERROR(VLOOKUP($A84, ワクチン一般接種!$A:$G, K$4, FALSE), 0)</f>
        <v>451765</v>
      </c>
      <c r="L84" s="55">
        <f>IFERROR(VLOOKUP($A84, ワクチン一般接種!$A:$G, L$4, FALSE), 0)</f>
        <v>18527</v>
      </c>
      <c r="M84" s="57">
        <f t="shared" si="5"/>
        <v>44375</v>
      </c>
      <c r="N84" s="56">
        <f t="shared" si="3"/>
        <v>505400</v>
      </c>
      <c r="O84" s="56">
        <f t="shared" si="4"/>
        <v>550838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913524</v>
      </c>
      <c r="I85" s="55">
        <f>IFERROR(VLOOKUP($A85, ワクチン一般接種!$A:$G, I$4, FALSE), 0)</f>
        <v>406709</v>
      </c>
      <c r="J85" s="55">
        <f>IFERROR(VLOOKUP($A85, ワクチン一般接種!$A:$G, J$4, FALSE), 0)</f>
        <v>23168</v>
      </c>
      <c r="K85" s="55">
        <f>IFERROR(VLOOKUP($A85, ワクチン一般接種!$A:$G, K$4, FALSE), 0)</f>
        <v>465180</v>
      </c>
      <c r="L85" s="55">
        <f>IFERROR(VLOOKUP($A85, ワクチン一般接種!$A:$G, L$4, FALSE), 0)</f>
        <v>18467</v>
      </c>
      <c r="M85" s="57">
        <f t="shared" si="5"/>
        <v>44376</v>
      </c>
      <c r="N85" s="56">
        <f t="shared" si="3"/>
        <v>469313</v>
      </c>
      <c r="O85" s="56">
        <f t="shared" si="4"/>
        <v>538692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857061</v>
      </c>
      <c r="I86" s="55">
        <f>IFERROR(VLOOKUP($A86, ワクチン一般接種!$A:$G, I$4, FALSE), 0)</f>
        <v>388876</v>
      </c>
      <c r="J86" s="55">
        <f>IFERROR(VLOOKUP($A86, ワクチン一般接種!$A:$G, J$4, FALSE), 0)</f>
        <v>21711</v>
      </c>
      <c r="K86" s="55">
        <f>IFERROR(VLOOKUP($A86, ワクチン一般接種!$A:$G, K$4, FALSE), 0)</f>
        <v>427970</v>
      </c>
      <c r="L86" s="55">
        <f>IFERROR(VLOOKUP($A86, ワクチン一般接種!$A:$G, L$4, FALSE), 0)</f>
        <v>18504</v>
      </c>
      <c r="M86" s="57">
        <f t="shared" si="5"/>
        <v>44377</v>
      </c>
      <c r="N86" s="56">
        <f t="shared" si="3"/>
        <v>442688</v>
      </c>
      <c r="O86" s="56">
        <f t="shared" si="4"/>
        <v>493552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(木)</v>
      </c>
      <c r="C87" s="54">
        <f>IFERROR(VLOOKUP($A87, ワクチン医療従事者等!$A:$J, $C$4, FALSE), 0)</f>
        <v>94797</v>
      </c>
      <c r="D87" s="54">
        <f>IFERROR(VLOOKUP($A87, ワクチン医療従事者等!$A:$J, $D$4, FALSE), 0)</f>
        <v>36346</v>
      </c>
      <c r="E87" s="54">
        <f>IFERROR(VLOOKUP($A87, ワクチン医療従事者等!$A:$J, $E$4, FALSE), 0)</f>
        <v>589</v>
      </c>
      <c r="F87" s="54">
        <f>IFERROR(VLOOKUP($A87, ワクチン医療従事者等!$A:$J, $F$4, FALSE), 0)</f>
        <v>57754</v>
      </c>
      <c r="G87" s="54">
        <f>IFERROR(VLOOKUP($A87, ワクチン医療従事者等!$A:$J, $G$4, FALSE), 0)</f>
        <v>108</v>
      </c>
      <c r="H87" s="55">
        <f>IFERROR(VLOOKUP($A87, ワクチン一般接種!$A:$G, H$4, FALSE), 0)</f>
        <v>542055</v>
      </c>
      <c r="I87" s="55">
        <f>IFERROR(VLOOKUP($A87, ワクチン一般接種!$A:$G, I$4, FALSE), 0)</f>
        <v>189633</v>
      </c>
      <c r="J87" s="55">
        <f>IFERROR(VLOOKUP($A87, ワクチン一般接種!$A:$G, J$4, FALSE), 0)</f>
        <v>17702</v>
      </c>
      <c r="K87" s="55">
        <f>IFERROR(VLOOKUP($A87, ワクチン一般接種!$A:$G, K$4, FALSE), 0)</f>
        <v>315727</v>
      </c>
      <c r="L87" s="55">
        <f>IFERROR(VLOOKUP($A87, ワクチン一般接種!$A:$G, L$4, FALSE), 0)</f>
        <v>18993</v>
      </c>
      <c r="M87" s="57">
        <f t="shared" si="5"/>
        <v>44378</v>
      </c>
      <c r="N87" s="56">
        <f t="shared" si="3"/>
        <v>244270</v>
      </c>
      <c r="O87" s="56">
        <f t="shared" si="4"/>
        <v>392582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44379</v>
      </c>
      <c r="B3" s="26" t="s">
        <v>153</v>
      </c>
      <c r="C3" s="26">
        <f>IF(D21="", "", D21)</f>
        <v>798573</v>
      </c>
      <c r="D3" s="26">
        <f>IF(C21="", "", C21)</f>
        <v>15752784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16249</v>
      </c>
      <c r="I3" s="26" t="str">
        <f t="shared" si="1"/>
        <v/>
      </c>
      <c r="J3" s="26">
        <f t="shared" si="1"/>
        <v>511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766949</v>
      </c>
      <c r="N3" s="26">
        <f t="shared" si="2"/>
        <v>14797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44379</v>
      </c>
      <c r="B4" s="26" t="s">
        <v>154</v>
      </c>
      <c r="C4" s="26">
        <f>IF(D22="", "", D22)</f>
        <v>3133</v>
      </c>
      <c r="D4" s="26">
        <f>IF(C22="", "", C22)</f>
        <v>771923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3044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51"/>
      <c r="O7" s="27"/>
      <c r="P7" s="27"/>
    </row>
    <row r="8" spans="1:17" x14ac:dyDescent="0.55000000000000004">
      <c r="A8" s="117" t="s">
        <v>339</v>
      </c>
      <c r="B8" s="117"/>
      <c r="C8" s="117"/>
      <c r="D8" s="117"/>
      <c r="E8" s="117"/>
      <c r="F8" s="117"/>
      <c r="G8" s="117"/>
      <c r="H8" s="117"/>
      <c r="I8" s="11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2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15752784</v>
      </c>
      <c r="D12" s="49">
        <v>798573</v>
      </c>
      <c r="E12" s="49">
        <v>16249</v>
      </c>
      <c r="F12" s="49">
        <v>511</v>
      </c>
      <c r="G12" s="49">
        <v>766949</v>
      </c>
      <c r="H12" s="49">
        <v>14797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771923</v>
      </c>
      <c r="D13" s="49">
        <v>3133</v>
      </c>
      <c r="E13" s="49">
        <v>84</v>
      </c>
      <c r="F13" s="49">
        <v>0</v>
      </c>
      <c r="G13" s="49">
        <v>3044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16525536</v>
      </c>
      <c r="D15" s="48">
        <f t="shared" si="3"/>
        <v>801721</v>
      </c>
      <c r="E15" s="48">
        <f t="shared" si="3"/>
        <v>16333</v>
      </c>
      <c r="F15" s="48">
        <f t="shared" si="3"/>
        <v>511</v>
      </c>
      <c r="G15" s="48">
        <f t="shared" si="3"/>
        <v>770008</v>
      </c>
      <c r="H15" s="48">
        <f t="shared" si="3"/>
        <v>14802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7" t="s">
        <v>157</v>
      </c>
      <c r="D18" s="121"/>
      <c r="E18" s="117" t="s">
        <v>169</v>
      </c>
      <c r="F18" s="121"/>
      <c r="G18" s="121"/>
      <c r="H18" s="117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7" t="s">
        <v>158</v>
      </c>
      <c r="I19" s="121"/>
      <c r="J19" s="121"/>
      <c r="K19" s="121"/>
      <c r="L19" s="121"/>
      <c r="M19" s="121"/>
      <c r="N19" s="121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15752784</v>
      </c>
      <c r="D21" s="28">
        <f t="shared" si="4"/>
        <v>798573</v>
      </c>
      <c r="E21" s="3"/>
      <c r="F21" s="3"/>
      <c r="G21" s="3"/>
      <c r="H21" s="3"/>
      <c r="I21" s="28">
        <f>E12</f>
        <v>16249</v>
      </c>
      <c r="J21" s="3"/>
      <c r="K21" s="28">
        <f>F12</f>
        <v>511</v>
      </c>
      <c r="L21" s="3"/>
      <c r="M21" s="3"/>
      <c r="N21" s="16">
        <f>G21</f>
        <v>0</v>
      </c>
      <c r="O21" s="28">
        <f t="shared" ref="O21:P23" si="5">G12</f>
        <v>766949</v>
      </c>
      <c r="P21" s="28">
        <f t="shared" si="5"/>
        <v>14797</v>
      </c>
    </row>
    <row r="22" spans="1:16" x14ac:dyDescent="0.55000000000000004">
      <c r="B22" s="26" t="s">
        <v>167</v>
      </c>
      <c r="C22" s="28">
        <f t="shared" si="4"/>
        <v>771923</v>
      </c>
      <c r="D22" s="28">
        <f t="shared" si="4"/>
        <v>3133</v>
      </c>
      <c r="E22" s="3"/>
      <c r="F22" s="3"/>
      <c r="G22" s="3"/>
      <c r="H22" s="3"/>
      <c r="I22" s="28">
        <f>E13</f>
        <v>84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3044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16525536</v>
      </c>
      <c r="D24" s="26">
        <f t="shared" si="6"/>
        <v>801721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16333</v>
      </c>
      <c r="J24" s="26">
        <f t="shared" si="6"/>
        <v>0</v>
      </c>
      <c r="K24" s="26">
        <f t="shared" si="6"/>
        <v>511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770008</v>
      </c>
      <c r="P24" s="26">
        <f t="shared" si="6"/>
        <v>14802</v>
      </c>
    </row>
    <row r="26" spans="1:16" x14ac:dyDescent="0.55000000000000004">
      <c r="F26" s="117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44378</v>
      </c>
      <c r="C5" s="30" t="s">
        <v>7</v>
      </c>
      <c r="D5" s="40">
        <f>IFERROR(INT(TRIM(SUBSTITUTE(VLOOKUP($A5&amp;"*",各都道府県の状況!$A:$I,D$3,FALSE), "※5", ""))), "")</f>
        <v>41371</v>
      </c>
      <c r="E5" s="40">
        <f>IFERROR(INT(TRIM(SUBSTITUTE(VLOOKUP($A5&amp;"*",各都道府県の状況!$A:$I,E$3,FALSE), "※5", ""))), "")</f>
        <v>781043</v>
      </c>
      <c r="F5" s="40">
        <f>IFERROR(INT(TRIM(SUBSTITUTE(VLOOKUP($A5&amp;"*",各都道府県の状況!$A:$I,F$3,FALSE), "※5", ""))), "")</f>
        <v>39105</v>
      </c>
      <c r="G5" s="40">
        <f>IFERROR(INT(TRIM(SUBSTITUTE(VLOOKUP($A5&amp;"*",各都道府県の状況!$A:$I,G$3,FALSE), "※5", ""))), "")</f>
        <v>1400</v>
      </c>
      <c r="H5" s="40">
        <f>IFERROR(INT(TRIM(SUBSTITUTE(VLOOKUP($A5&amp;"*",各都道府県の状況!$A:$I,H$3,FALSE), "※5", ""))), "")</f>
        <v>956</v>
      </c>
      <c r="I5" s="40">
        <f>IFERROR(INT(TRIM(SUBSTITUTE(VLOOKUP($A5&amp;"*",各都道府県の状況!$A:$I,I$3,FALSE), "※5", ""))), "")</f>
        <v>28</v>
      </c>
      <c r="J5" s="2"/>
    </row>
    <row r="6" spans="1:10" x14ac:dyDescent="0.55000000000000004">
      <c r="A6" s="12" t="s">
        <v>182</v>
      </c>
      <c r="B6" s="13">
        <f t="shared" si="0"/>
        <v>44378</v>
      </c>
      <c r="C6" s="30" t="s">
        <v>11</v>
      </c>
      <c r="D6" s="40">
        <f>IFERROR(INT(TRIM(SUBSTITUTE(VLOOKUP($A6&amp;"*",各都道府県の状況!$A:$I,D$3,FALSE), "※5", ""))), "")</f>
        <v>2502</v>
      </c>
      <c r="E6" s="40">
        <f>IFERROR(INT(TRIM(SUBSTITUTE(VLOOKUP($A6&amp;"*",各都道府県の状況!$A:$I,E$3,FALSE), "※5", ""))), "")</f>
        <v>50832</v>
      </c>
      <c r="F6" s="40">
        <f>IFERROR(INT(TRIM(SUBSTITUTE(VLOOKUP($A6&amp;"*",各都道府県の状況!$A:$I,F$3,FALSE), "※5", ""))), "")</f>
        <v>2420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44378</v>
      </c>
      <c r="C7" s="30" t="s">
        <v>12</v>
      </c>
      <c r="D7" s="40">
        <f>IFERROR(INT(TRIM(SUBSTITUTE(VLOOKUP($A7&amp;"*",各都道府県の状況!$A:$I,D$3,FALSE), "※5", ""))), "")</f>
        <v>1681</v>
      </c>
      <c r="E7" s="40">
        <f>IFERROR(INT(TRIM(SUBSTITUTE(VLOOKUP($A7&amp;"*",各都道府県の状況!$A:$I,E$3,FALSE), "※5", ""))), "")</f>
        <v>86220</v>
      </c>
      <c r="F7" s="40">
        <f>IFERROR(INT(TRIM(SUBSTITUTE(VLOOKUP($A7&amp;"*",各都道府県の状況!$A:$I,F$3,FALSE), "※5", ""))), "")</f>
        <v>1588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44378</v>
      </c>
      <c r="C8" s="30" t="s">
        <v>13</v>
      </c>
      <c r="D8" s="40">
        <f>IFERROR(INT(TRIM(SUBSTITUTE(VLOOKUP($A8&amp;"*",各都道府県の状況!$A:$I,D$3,FALSE), "※5", ""))), "")</f>
        <v>9140</v>
      </c>
      <c r="E8" s="40">
        <f>IFERROR(INT(TRIM(SUBSTITUTE(VLOOKUP($A8&amp;"*",各都道府県の状況!$A:$I,E$3,FALSE), "※5", ""))), "")</f>
        <v>157217</v>
      </c>
      <c r="F8" s="40">
        <f>IFERROR(INT(TRIM(SUBSTITUTE(VLOOKUP($A8&amp;"*",各都道府県の状況!$A:$I,F$3,FALSE), "※5", ""))), "")</f>
        <v>8974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70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44378</v>
      </c>
      <c r="C9" s="30" t="s">
        <v>14</v>
      </c>
      <c r="D9" s="40">
        <f>IFERROR(INT(TRIM(SUBSTITUTE(VLOOKUP($A9&amp;"*",各都道府県の状況!$A:$I,D$3,FALSE), "※5", ""))), "")</f>
        <v>890</v>
      </c>
      <c r="E9" s="40">
        <f>IFERROR(INT(TRIM(SUBSTITUTE(VLOOKUP($A9&amp;"*",各都道府県の状況!$A:$I,E$3,FALSE), "※5", ""))), "")</f>
        <v>15522</v>
      </c>
      <c r="F9" s="40">
        <f>IFERROR(INT(TRIM(SUBSTITUTE(VLOOKUP($A9&amp;"*",各都道府県の状況!$A:$I,F$3,FALSE), "※5", ""))), "")</f>
        <v>762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44378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65878</v>
      </c>
      <c r="F10" s="40">
        <f>IFERROR(INT(TRIM(SUBSTITUTE(VLOOKUP($A10&amp;"*",各都道府県の状況!$A:$I,F$3,FALSE), "※5", ""))), "")</f>
        <v>1963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10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44378</v>
      </c>
      <c r="C11" s="30" t="s">
        <v>16</v>
      </c>
      <c r="D11" s="40">
        <f>IFERROR(INT(TRIM(SUBSTITUTE(VLOOKUP($A11&amp;"*",各都道府県の状況!$A:$I,D$3,FALSE), "※5", ""))), "")</f>
        <v>4905</v>
      </c>
      <c r="E11" s="40">
        <f>IFERROR(INT(TRIM(SUBSTITUTE(VLOOKUP($A11&amp;"*",各都道府県の状況!$A:$I,E$3,FALSE), "※5", ""))), "")</f>
        <v>281414</v>
      </c>
      <c r="F11" s="40">
        <f>IFERROR(INT(TRIM(SUBSTITUTE(VLOOKUP($A11&amp;"*",各都道府県の状況!$A:$I,F$3,FALSE), "※5", ""))), "")</f>
        <v>4619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125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44378</v>
      </c>
      <c r="C12" s="30" t="s">
        <v>17</v>
      </c>
      <c r="D12" s="40">
        <f>IFERROR(INT(TRIM(SUBSTITUTE(VLOOKUP($A12&amp;"*",各都道府県の状況!$A:$I,D$3,FALSE), "※5", ""))), "")</f>
        <v>10571</v>
      </c>
      <c r="E12" s="40">
        <f>IFERROR(INT(TRIM(SUBSTITUTE(VLOOKUP($A12&amp;"*",各都道府県の状況!$A:$I,E$3,FALSE), "※5", ""))), "")</f>
        <v>33416</v>
      </c>
      <c r="F12" s="40">
        <f>IFERROR(INT(TRIM(SUBSTITUTE(VLOOKUP($A12&amp;"*",各都道府県の状況!$A:$I,F$3,FALSE), "※5", ""))), "")</f>
        <v>10146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260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44378</v>
      </c>
      <c r="C13" s="30" t="s">
        <v>18</v>
      </c>
      <c r="D13" s="40">
        <f>IFERROR(INT(TRIM(SUBSTITUTE(VLOOKUP($A13&amp;"*",各都道府県の状況!$A:$I,D$3,FALSE), "※5", ""))), "")</f>
        <v>7052</v>
      </c>
      <c r="E13" s="40">
        <f>IFERROR(INT(TRIM(SUBSTITUTE(VLOOKUP($A13&amp;"*",各都道府県の状況!$A:$I,E$3,FALSE), "※5", ""))), "")</f>
        <v>303886</v>
      </c>
      <c r="F13" s="40">
        <f>IFERROR(INT(TRIM(SUBSTITUTE(VLOOKUP($A13&amp;"*",各都道府県の状況!$A:$I,F$3,FALSE), "※5", ""))), "")</f>
        <v>6731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44378</v>
      </c>
      <c r="C14" s="30" t="s">
        <v>19</v>
      </c>
      <c r="D14" s="40">
        <f>IFERROR(INT(TRIM(SUBSTITUTE(VLOOKUP($A14&amp;"*",各都道府県の状況!$A:$I,D$3,FALSE), "※5", ""))), "")</f>
        <v>8037</v>
      </c>
      <c r="E14" s="40">
        <f>IFERROR(INT(TRIM(SUBSTITUTE(VLOOKUP($A14&amp;"*",各都道府県の状況!$A:$I,E$3,FALSE), "※5", ""))), "")</f>
        <v>194467</v>
      </c>
      <c r="F14" s="40">
        <f>IFERROR(INT(TRIM(SUBSTITUTE(VLOOKUP($A14&amp;"*",各都道府県の状況!$A:$I,F$3,FALSE), "※5", ""))), "")</f>
        <v>7839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46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44378</v>
      </c>
      <c r="C15" s="30" t="s">
        <v>20</v>
      </c>
      <c r="D15" s="40">
        <f>IFERROR(INT(TRIM(SUBSTITUTE(VLOOKUP($A15&amp;"*",各都道府県の状況!$A:$I,D$3,FALSE), "※5", ""))), "")</f>
        <v>46579</v>
      </c>
      <c r="E15" s="40">
        <f>IFERROR(INT(TRIM(SUBSTITUTE(VLOOKUP($A15&amp;"*",各都道府県の状況!$A:$I,E$3,FALSE), "※5", ""))), "")</f>
        <v>970890</v>
      </c>
      <c r="F15" s="40">
        <f>IFERROR(INT(TRIM(SUBSTITUTE(VLOOKUP($A15&amp;"*",各都道府県の状況!$A:$I,F$3,FALSE), "※5", ""))), "")</f>
        <v>44592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1155</v>
      </c>
      <c r="I15" s="40">
        <f>IFERROR(INT(TRIM(SUBSTITUTE(VLOOKUP($A15&amp;"*",各都道府県の状況!$A:$I,I$3,FALSE), "※5", ""))), "")</f>
        <v>16</v>
      </c>
    </row>
    <row r="16" spans="1:10" x14ac:dyDescent="0.55000000000000004">
      <c r="A16" s="12" t="s">
        <v>192</v>
      </c>
      <c r="B16" s="13">
        <f t="shared" si="0"/>
        <v>44378</v>
      </c>
      <c r="C16" s="30" t="s">
        <v>21</v>
      </c>
      <c r="D16" s="40">
        <f>IFERROR(INT(TRIM(SUBSTITUTE(VLOOKUP($A16&amp;"*",各都道府県の状況!$A:$I,D$3,FALSE), "※5", ""))), "")</f>
        <v>40442</v>
      </c>
      <c r="E16" s="40">
        <f>IFERROR(INT(TRIM(SUBSTITUTE(VLOOKUP($A16&amp;"*",各都道府県の状況!$A:$I,E$3,FALSE), "※5", ""))), "")</f>
        <v>691856</v>
      </c>
      <c r="F16" s="40">
        <f>IFERROR(INT(TRIM(SUBSTITUTE(VLOOKUP($A16&amp;"*",各都道府県の状況!$A:$I,F$3,FALSE), "※5", ""))), "")</f>
        <v>38659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1077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44378</v>
      </c>
      <c r="C17" s="30" t="s">
        <v>22</v>
      </c>
      <c r="D17" s="40">
        <f>IFERROR(INT(TRIM(SUBSTITUTE(VLOOKUP($A17&amp;"*",各都道府県の状況!$A:$I,D$3,FALSE), "※5", ""))), "")</f>
        <v>174607</v>
      </c>
      <c r="E17" s="40">
        <f>IFERROR(INT(TRIM(SUBSTITUTE(VLOOKUP($A17&amp;"*",各都道府県の状況!$A:$I,E$3,FALSE), "※5", ""))), "")</f>
        <v>2528074</v>
      </c>
      <c r="F17" s="40">
        <f>IFERROR(INT(TRIM(SUBSTITUTE(VLOOKUP($A17&amp;"*",各都道府県の状況!$A:$I,F$3,FALSE), "※5", ""))), "")</f>
        <v>167766</v>
      </c>
      <c r="G17" s="40">
        <f>IFERROR(INT(TRIM(SUBSTITUTE(VLOOKUP($A17&amp;"*",各都道府県の状況!$A:$I,G$3,FALSE), "※5", ""))), "")</f>
        <v>2236</v>
      </c>
      <c r="H17" s="40">
        <f>IFERROR(INT(TRIM(SUBSTITUTE(VLOOKUP($A17&amp;"*",各都道府県の状況!$A:$I,H$3,FALSE), "※5", ""))), "")</f>
        <v>4605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44378</v>
      </c>
      <c r="C18" s="30" t="s">
        <v>23</v>
      </c>
      <c r="D18" s="40">
        <f>IFERROR(INT(TRIM(SUBSTITUTE(VLOOKUP($A18&amp;"*",各都道府県の状況!$A:$I,D$3,FALSE), "※5", ""))), "")</f>
        <v>67602</v>
      </c>
      <c r="E18" s="40">
        <f>IFERROR(INT(TRIM(SUBSTITUTE(VLOOKUP($A18&amp;"*",各都道府県の状況!$A:$I,E$3,FALSE), "※5", ""))), "")</f>
        <v>1043286</v>
      </c>
      <c r="F18" s="40">
        <f>IFERROR(INT(TRIM(SUBSTITUTE(VLOOKUP($A18&amp;"*",各都道府県の状況!$A:$I,F$3,FALSE), "※5", ""))), "")</f>
        <v>64843</v>
      </c>
      <c r="G18" s="40">
        <f>IFERROR(INT(TRIM(SUBSTITUTE(VLOOKUP($A18&amp;"*",各都道府県の状況!$A:$I,G$3,FALSE), "※5", ""))), "")</f>
        <v>949</v>
      </c>
      <c r="H18" s="40">
        <f>IFERROR(INT(TRIM(SUBSTITUTE(VLOOKUP($A18&amp;"*",各都道府県の状況!$A:$I,H$3,FALSE), "※5", ""))), "")</f>
        <v>1810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44378</v>
      </c>
      <c r="C19" s="30" t="s">
        <v>24</v>
      </c>
      <c r="D19" s="40">
        <f>IFERROR(INT(TRIM(SUBSTITUTE(VLOOKUP($A19&amp;"*",各都道府県の状況!$A:$I,D$3,FALSE), "※5", ""))), "")</f>
        <v>3403</v>
      </c>
      <c r="E19" s="40">
        <f>IFERROR(INT(TRIM(SUBSTITUTE(VLOOKUP($A19&amp;"*",各都道府県の状況!$A:$I,E$3,FALSE), "※5", ""))), "")</f>
        <v>171964</v>
      </c>
      <c r="F19" s="40">
        <f>IFERROR(INT(TRIM(SUBSTITUTE(VLOOKUP($A19&amp;"*",各都道府県の状況!$A:$I,F$3,FALSE), "※5", ""))), "")</f>
        <v>3318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33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44378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74213</v>
      </c>
      <c r="F20" s="40">
        <f>IFERROR(INT(TRIM(SUBSTITUTE(VLOOKUP($A20&amp;"*",各都道府県の状況!$A:$I,F$3,FALSE), "※5", ""))), "")</f>
        <v>1966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44378</v>
      </c>
      <c r="C21" s="30" t="s">
        <v>26</v>
      </c>
      <c r="D21" s="40">
        <f>IFERROR(INT(TRIM(SUBSTITUTE(VLOOKUP($A21&amp;"*",各都道府県の状況!$A:$I,D$3,FALSE), "※5", ""))), "")</f>
        <v>3935</v>
      </c>
      <c r="E21" s="40">
        <f>IFERROR(INT(TRIM(SUBSTITUTE(VLOOKUP($A21&amp;"*",各都道府県の状況!$A:$I,E$3,FALSE), "※5", ""))), "")</f>
        <v>123028</v>
      </c>
      <c r="F21" s="40">
        <f>IFERROR(INT(TRIM(SUBSTITUTE(VLOOKUP($A21&amp;"*",各都道府県の状況!$A:$I,F$3,FALSE), "※5", ""))), "")</f>
        <v>3792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44378</v>
      </c>
      <c r="C22" s="30" t="s">
        <v>27</v>
      </c>
      <c r="D22" s="40">
        <f>IFERROR(INT(TRIM(SUBSTITUTE(VLOOKUP($A22&amp;"*",各都道府県の状況!$A:$I,D$3,FALSE), "※5", ""))), "")</f>
        <v>1300</v>
      </c>
      <c r="E22" s="40">
        <f>IFERROR(INT(TRIM(SUBSTITUTE(VLOOKUP($A22&amp;"*",各都道府県の状況!$A:$I,E$3,FALSE), "※5", ""))), "")</f>
        <v>69296</v>
      </c>
      <c r="F22" s="40">
        <f>IFERROR(INT(TRIM(SUBSTITUTE(VLOOKUP($A22&amp;"*",各都道府県の状況!$A:$I,F$3,FALSE), "※5", ""))), "")</f>
        <v>1103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162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44378</v>
      </c>
      <c r="C23" s="30" t="s">
        <v>28</v>
      </c>
      <c r="D23" s="40">
        <f>IFERROR(INT(TRIM(SUBSTITUTE(VLOOKUP($A23&amp;"*",各都道府県の状況!$A:$I,D$3,FALSE), "※5", ""))), "")</f>
        <v>2101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1984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97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44378</v>
      </c>
      <c r="C24" s="30" t="s">
        <v>29</v>
      </c>
      <c r="D24" s="40">
        <f>IFERROR(INT(TRIM(SUBSTITUTE(VLOOKUP($A24&amp;"*",各都道府県の状況!$A:$I,D$3,FALSE), "※5", ""))), "")</f>
        <v>5037</v>
      </c>
      <c r="E24" s="40">
        <f>IFERROR(INT(TRIM(SUBSTITUTE(VLOOKUP($A24&amp;"*",各都道府県の状況!$A:$I,E$3,FALSE), "※5", ""))), "")</f>
        <v>207555</v>
      </c>
      <c r="F24" s="40">
        <f>IFERROR(INT(TRIM(SUBSTITUTE(VLOOKUP($A24&amp;"*",各都道府県の状況!$A:$I,F$3,FALSE), "※5", ""))), "")</f>
        <v>4962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59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44378</v>
      </c>
      <c r="C25" s="30" t="s">
        <v>30</v>
      </c>
      <c r="D25" s="40">
        <f>IFERROR(INT(TRIM(SUBSTITUTE(VLOOKUP($A25&amp;"*",各都道府県の状況!$A:$I,D$3,FALSE), "※5", ""))), "")</f>
        <v>9447</v>
      </c>
      <c r="E25" s="40">
        <f>IFERROR(INT(TRIM(SUBSTITUTE(VLOOKUP($A25&amp;"*",各都道府県の状況!$A:$I,E$3,FALSE), "※5", ""))), "")</f>
        <v>271006</v>
      </c>
      <c r="F25" s="40">
        <f>IFERROR(INT(TRIM(SUBSTITUTE(VLOOKUP($A25&amp;"*",各都道府県の状況!$A:$I,F$3,FALSE), "※5", ""))), "")</f>
        <v>9179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81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44378</v>
      </c>
      <c r="C26" s="30" t="s">
        <v>31</v>
      </c>
      <c r="D26" s="40">
        <f>IFERROR(INT(TRIM(SUBSTITUTE(VLOOKUP($A26&amp;"*",各都道府県の状況!$A:$I,D$3,FALSE), "※5", ""))), "")</f>
        <v>9347</v>
      </c>
      <c r="E26" s="40">
        <f>IFERROR(INT(TRIM(SUBSTITUTE(VLOOKUP($A26&amp;"*",各都道府県の状況!$A:$I,E$3,FALSE), "※5", ""))), "")</f>
        <v>406370</v>
      </c>
      <c r="F26" s="40">
        <f>IFERROR(INT(TRIM(SUBSTITUTE(VLOOKUP($A26&amp;"*",各都道府県の状況!$A:$I,F$3,FALSE), "※5", ""))), "")</f>
        <v>8889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308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44378</v>
      </c>
      <c r="C27" s="30" t="s">
        <v>32</v>
      </c>
      <c r="D27" s="40">
        <f>IFERROR(INT(TRIM(SUBSTITUTE(VLOOKUP($A27&amp;"*",各都道府県の状況!$A:$I,D$3,FALSE), "※5", ""))), "")</f>
        <v>51024</v>
      </c>
      <c r="E27" s="40">
        <f>IFERROR(INT(TRIM(SUBSTITUTE(VLOOKUP($A27&amp;"*",各都道府県の状況!$A:$I,E$3,FALSE), "※5", ""))), "")</f>
        <v>832336</v>
      </c>
      <c r="F27" s="40">
        <f>IFERROR(INT(TRIM(SUBSTITUTE(VLOOKUP($A27&amp;"*",各都道府県の状況!$A:$I,F$3,FALSE), "※5", ""))), "")</f>
        <v>49190</v>
      </c>
      <c r="G27" s="40">
        <f>IFERROR(INT(TRIM(SUBSTITUTE(VLOOKUP($A27&amp;"*",各都道府県の状況!$A:$I,G$3,FALSE), "※5", ""))), "")</f>
        <v>962</v>
      </c>
      <c r="H27" s="40">
        <f>IFERROR(INT(TRIM(SUBSTITUTE(VLOOKUP($A27&amp;"*",各都道府県の状況!$A:$I,H$3,FALSE), "※5", ""))), "")</f>
        <v>872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44378</v>
      </c>
      <c r="C28" s="30" t="s">
        <v>33</v>
      </c>
      <c r="D28" s="40">
        <f>IFERROR(INT(TRIM(SUBSTITUTE(VLOOKUP($A28&amp;"*",各都道府県の状況!$A:$I,D$3,FALSE), "※5", ""))), "")</f>
        <v>5262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5209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80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44378</v>
      </c>
      <c r="C29" s="30" t="s">
        <v>34</v>
      </c>
      <c r="D29" s="40">
        <f>IFERROR(INT(TRIM(SUBSTITUTE(VLOOKUP($A29&amp;"*",各都道府県の状況!$A:$I,D$3,FALSE), "※5", ""))), "")</f>
        <v>5559</v>
      </c>
      <c r="E29" s="40">
        <f>IFERROR(INT(TRIM(SUBSTITUTE(VLOOKUP($A29&amp;"*",各都道府県の状況!$A:$I,E$3,FALSE), "※5", ""))), "")</f>
        <v>151955</v>
      </c>
      <c r="F29" s="40">
        <f>IFERROR(INT(TRIM(SUBSTITUTE(VLOOKUP($A29&amp;"*",各都道府県の状況!$A:$I,F$3,FALSE), "※5", ""))), "")</f>
        <v>5390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44378</v>
      </c>
      <c r="C30" s="30" t="s">
        <v>35</v>
      </c>
      <c r="D30" s="40">
        <f>IFERROR(INT(TRIM(SUBSTITUTE(VLOOKUP($A30&amp;"*",各都道府県の状況!$A:$I,D$3,FALSE), "※5", ""))), "")</f>
        <v>16610</v>
      </c>
      <c r="E30" s="40">
        <f>IFERROR(INT(TRIM(SUBSTITUTE(VLOOKUP($A30&amp;"*",各都道府県の状況!$A:$I,E$3,FALSE), "※5", ""))), "")</f>
        <v>283780</v>
      </c>
      <c r="F30" s="40">
        <f>IFERROR(INT(TRIM(SUBSTITUTE(VLOOKUP($A30&amp;"*",各都道府県の状況!$A:$I,F$3,FALSE), "※5", ""))), "")</f>
        <v>16217</v>
      </c>
      <c r="G30" s="40">
        <f>IFERROR(INT(TRIM(SUBSTITUTE(VLOOKUP($A30&amp;"*",各都道府県の状況!$A:$I,G$3,FALSE), "※5", ""))), "")</f>
        <v>243</v>
      </c>
      <c r="H30" s="40">
        <f>IFERROR(INT(TRIM(SUBSTITUTE(VLOOKUP($A30&amp;"*",各都道府県の状況!$A:$I,H$3,FALSE), "※5", ""))), "")</f>
        <v>136</v>
      </c>
      <c r="I30" s="40">
        <f>IFERROR(INT(TRIM(SUBSTITUTE(VLOOKUP($A30&amp;"*",各都道府県の状況!$A:$I,I$3,FALSE), "※5", ""))), "")</f>
        <v>9</v>
      </c>
    </row>
    <row r="31" spans="1:9" x14ac:dyDescent="0.55000000000000004">
      <c r="A31" s="12" t="s">
        <v>207</v>
      </c>
      <c r="B31" s="13">
        <f t="shared" si="0"/>
        <v>44378</v>
      </c>
      <c r="C31" s="30" t="s">
        <v>36</v>
      </c>
      <c r="D31" s="40">
        <f>IFERROR(INT(TRIM(SUBSTITUTE(VLOOKUP($A31&amp;"*",各都道府県の状況!$A:$I,D$3,FALSE), "※5", ""))), "")</f>
        <v>103491</v>
      </c>
      <c r="E31" s="40">
        <f>IFERROR(INT(TRIM(SUBSTITUTE(VLOOKUP($A31&amp;"*",各都道府県の状況!$A:$I,E$3,FALSE), "※5", ""))), "")</f>
        <v>2159967</v>
      </c>
      <c r="F31" s="40">
        <f>IFERROR(INT(TRIM(SUBSTITUTE(VLOOKUP($A31&amp;"*",各都道府県の状況!$A:$I,F$3,FALSE), "※5", ""))), "")</f>
        <v>98820</v>
      </c>
      <c r="G31" s="40">
        <f>IFERROR(INT(TRIM(SUBSTITUTE(VLOOKUP($A31&amp;"*",各都道府県の状況!$A:$I,G$3,FALSE), "※5", ""))), "")</f>
        <v>2677</v>
      </c>
      <c r="H31" s="40">
        <f>IFERROR(INT(TRIM(SUBSTITUTE(VLOOKUP($A31&amp;"*",各都道府県の状況!$A:$I,H$3,FALSE), "※5", ""))), "")</f>
        <v>1199</v>
      </c>
      <c r="I31" s="40">
        <f>IFERROR(INT(TRIM(SUBSTITUTE(VLOOKUP($A31&amp;"*",各都道府県の状況!$A:$I,I$3,FALSE), "※5", ""))), "")</f>
        <v>144</v>
      </c>
    </row>
    <row r="32" spans="1:9" x14ac:dyDescent="0.55000000000000004">
      <c r="A32" s="12" t="s">
        <v>208</v>
      </c>
      <c r="B32" s="13">
        <f t="shared" si="0"/>
        <v>44378</v>
      </c>
      <c r="C32" s="30" t="s">
        <v>37</v>
      </c>
      <c r="D32" s="40">
        <f>IFERROR(INT(TRIM(SUBSTITUTE(VLOOKUP($A32&amp;"*",各都道府県の状況!$A:$I,D$3,FALSE), "※5", ""))), "")</f>
        <v>40919</v>
      </c>
      <c r="E32" s="40">
        <f>IFERROR(INT(TRIM(SUBSTITUTE(VLOOKUP($A32&amp;"*",各都道府県の状況!$A:$I,E$3,FALSE), "※5", ""))), "")</f>
        <v>508625</v>
      </c>
      <c r="F32" s="40">
        <f>IFERROR(INT(TRIM(SUBSTITUTE(VLOOKUP($A32&amp;"*",各都道府県の状況!$A:$I,F$3,FALSE), "※5", ""))), "")</f>
        <v>39379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233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44378</v>
      </c>
      <c r="C33" s="30" t="s">
        <v>38</v>
      </c>
      <c r="D33" s="40">
        <f>IFERROR(INT(TRIM(SUBSTITUTE(VLOOKUP($A33&amp;"*",各都道府県の状況!$A:$I,D$3,FALSE), "※5", ""))), "")</f>
        <v>8345</v>
      </c>
      <c r="E33" s="40">
        <f>IFERROR(INT(TRIM(SUBSTITUTE(VLOOKUP($A33&amp;"*",各都道府県の状況!$A:$I,E$3,FALSE), "※5", ""))), "")</f>
        <v>169824</v>
      </c>
      <c r="F33" s="40">
        <f>IFERROR(INT(TRIM(SUBSTITUTE(VLOOKUP($A33&amp;"*",各都道府県の状況!$A:$I,F$3,FALSE), "※5", ""))), "")</f>
        <v>8017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197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44378</v>
      </c>
      <c r="C34" s="30" t="s">
        <v>39</v>
      </c>
      <c r="D34" s="40">
        <f>IFERROR(INT(TRIM(SUBSTITUTE(VLOOKUP($A34&amp;"*",各都道府県の状況!$A:$I,D$3,FALSE), "※5", ""))), "")</f>
        <v>2689</v>
      </c>
      <c r="E34" s="40">
        <f>IFERROR(INT(TRIM(SUBSTITUTE(VLOOKUP($A34&amp;"*",各都道府県の状況!$A:$I,E$3,FALSE), "※5", ""))), "")</f>
        <v>41938</v>
      </c>
      <c r="F34" s="40">
        <f>IFERROR(INT(TRIM(SUBSTITUTE(VLOOKUP($A34&amp;"*",各都道府県の状況!$A:$I,F$3,FALSE), "※5", ""))), "")</f>
        <v>2556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26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44378</v>
      </c>
      <c r="C35" s="30" t="s">
        <v>40</v>
      </c>
      <c r="D35" s="40">
        <f>IFERROR(INT(TRIM(SUBSTITUTE(VLOOKUP($A35&amp;"*",各都道府県の状況!$A:$I,D$3,FALSE), "※5", ""))), "")</f>
        <v>481</v>
      </c>
      <c r="E35" s="40">
        <f>IFERROR(INT(TRIM(SUBSTITUTE(VLOOKUP($A35&amp;"*",各都道府県の状況!$A:$I,E$3,FALSE), "※5", ""))), "")</f>
        <v>83458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44378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44378</v>
      </c>
      <c r="C37" s="30" t="s">
        <v>42</v>
      </c>
      <c r="D37" s="40">
        <f>IFERROR(INT(TRIM(SUBSTITUTE(VLOOKUP($A37&amp;"*",各都道府県の状況!$A:$I,D$3,FALSE), "※5", ""))), "")</f>
        <v>7591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44378</v>
      </c>
      <c r="C38" s="30" t="s">
        <v>43</v>
      </c>
      <c r="D38" s="40">
        <f>IFERROR(INT(TRIM(SUBSTITUTE(VLOOKUP($A38&amp;"*",各都道府県の状況!$A:$I,D$3,FALSE), "※5", ""))), "")</f>
        <v>11502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11186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123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44378</v>
      </c>
      <c r="C39" s="30" t="s">
        <v>44</v>
      </c>
      <c r="D39" s="40">
        <f>IFERROR(INT(TRIM(SUBSTITUTE(VLOOKUP($A39&amp;"*",各都道府県の状況!$A:$I,D$3,FALSE), "※5", ""))), "")</f>
        <v>3145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3010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44378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65083</v>
      </c>
      <c r="F40" s="40">
        <f>IFERROR(INT(TRIM(SUBSTITUTE(VLOOKUP($A40&amp;"*",各都道府県の状況!$A:$I,F$3,FALSE), "※5", ""))), "")</f>
        <v>1590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44378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86095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44378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95457</v>
      </c>
      <c r="F42" s="40">
        <f>IFERROR(INT(TRIM(SUBSTITUTE(VLOOKUP($A42&amp;"*",各都道府県の状況!$A:$I,F$3,FALSE), "※5", ""))), "")</f>
        <v>2672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44378</v>
      </c>
      <c r="C43" s="30" t="s">
        <v>48</v>
      </c>
      <c r="D43" s="40">
        <f>IFERROR(INT(TRIM(SUBSTITUTE(VLOOKUP($A43&amp;"*",各都道府県の状況!$A:$I,D$3,FALSE), "※5", ""))), "")</f>
        <v>1831</v>
      </c>
      <c r="E43" s="40">
        <f>IFERROR(INT(TRIM(SUBSTITUTE(VLOOKUP($A43&amp;"*",各都道府県の状況!$A:$I,E$3,FALSE), "※5", ""))), "")</f>
        <v>11460</v>
      </c>
      <c r="F43" s="40">
        <f>IFERROR(INT(TRIM(SUBSTITUTE(VLOOKUP($A43&amp;"*",各都道府県の状況!$A:$I,F$3,FALSE), "※5", ""))), "")</f>
        <v>1713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44378</v>
      </c>
      <c r="C44" s="30" t="s">
        <v>49</v>
      </c>
      <c r="D44" s="40">
        <f>IFERROR(INT(TRIM(SUBSTITUTE(VLOOKUP($A44&amp;"*",各都道府県の状況!$A:$I,D$3,FALSE), "※5", ""))), "")</f>
        <v>35551</v>
      </c>
      <c r="E44" s="40">
        <f>IFERROR(INT(TRIM(SUBSTITUTE(VLOOKUP($A44&amp;"*",各都道府県の状況!$A:$I,E$3,FALSE), "※5", ""))), "")</f>
        <v>833367</v>
      </c>
      <c r="F44" s="40">
        <f>IFERROR(INT(TRIM(SUBSTITUTE(VLOOKUP($A44&amp;"*",各都道府県の状況!$A:$I,F$3,FALSE), "※5", ""))), "")</f>
        <v>34616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389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44378</v>
      </c>
      <c r="C45" s="30" t="s">
        <v>50</v>
      </c>
      <c r="D45" s="40">
        <f>IFERROR(INT(TRIM(SUBSTITUTE(VLOOKUP($A45&amp;"*",各都道府県の状況!$A:$I,D$3,FALSE), "※5", ""))), "")</f>
        <v>2561</v>
      </c>
      <c r="E45" s="40">
        <f>IFERROR(INT(TRIM(SUBSTITUTE(VLOOKUP($A45&amp;"*",各都道府県の状況!$A:$I,E$3,FALSE), "※5", ""))), "")</f>
        <v>57035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44378</v>
      </c>
      <c r="C46" s="30" t="s">
        <v>51</v>
      </c>
      <c r="D46" s="40">
        <f>IFERROR(INT(TRIM(SUBSTITUTE(VLOOKUP($A46&amp;"*",各都道府県の状況!$A:$I,D$3,FALSE), "※5", ""))), "")</f>
        <v>3197</v>
      </c>
      <c r="E46" s="40">
        <f>IFERROR(INT(TRIM(SUBSTITUTE(VLOOKUP($A46&amp;"*",各都道府県の状況!$A:$I,E$3,FALSE), "※5", ""))), "")</f>
        <v>125309</v>
      </c>
      <c r="F46" s="40">
        <f>IFERROR(INT(TRIM(SUBSTITUTE(VLOOKUP($A46&amp;"*",各都道府県の状況!$A:$I,F$3,FALSE), "※5", ""))), "")</f>
        <v>3043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44378</v>
      </c>
      <c r="C47" s="30" t="s">
        <v>52</v>
      </c>
      <c r="D47" s="40">
        <f>IFERROR(INT(TRIM(SUBSTITUTE(VLOOKUP($A47&amp;"*",各都道府県の状況!$A:$I,D$3,FALSE), "※5", ""))), "")</f>
        <v>6485</v>
      </c>
      <c r="E47" s="40">
        <f>IFERROR(INT(TRIM(SUBSTITUTE(VLOOKUP($A47&amp;"*",各都道府県の状況!$A:$I,E$3,FALSE), "※5", ""))), "")</f>
        <v>82099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117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44378</v>
      </c>
      <c r="C48" s="30" t="s">
        <v>53</v>
      </c>
      <c r="D48" s="40">
        <f>IFERROR(INT(TRIM(SUBSTITUTE(VLOOKUP($A48&amp;"*",各都道府県の状況!$A:$I,D$3,FALSE), "※5", ""))), "")</f>
        <v>3492</v>
      </c>
      <c r="E48" s="40">
        <f>IFERROR(INT(TRIM(SUBSTITUTE(VLOOKUP($A48&amp;"*",各都道府県の状況!$A:$I,E$3,FALSE), "※5", ""))), "")</f>
        <v>168943</v>
      </c>
      <c r="F48" s="40">
        <f>IFERROR(INT(TRIM(SUBSTITUTE(VLOOKUP($A48&amp;"*",各都道府県の状況!$A:$I,F$3,FALSE), "※5", ""))), "")</f>
        <v>3408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44378</v>
      </c>
      <c r="C49" s="30" t="s">
        <v>54</v>
      </c>
      <c r="D49" s="40">
        <f>IFERROR(INT(TRIM(SUBSTITUTE(VLOOKUP($A49&amp;"*",各都道府県の状況!$A:$I,D$3,FALSE), "※5", ""))), "")</f>
        <v>3094</v>
      </c>
      <c r="E49" s="40">
        <f>IFERROR(INT(TRIM(SUBSTITUTE(VLOOKUP($A49&amp;"*",各都道府県の状況!$A:$I,E$3,FALSE), "※5", ""))), "")</f>
        <v>44396</v>
      </c>
      <c r="F49" s="40">
        <f>IFERROR(INT(TRIM(SUBSTITUTE(VLOOKUP($A49&amp;"*",各都道府県の状況!$A:$I,F$3,FALSE), "※5", ""))), "")</f>
        <v>3027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44378</v>
      </c>
      <c r="C50" s="30" t="s">
        <v>55</v>
      </c>
      <c r="D50" s="40">
        <f>IFERROR(INT(TRIM(SUBSTITUTE(VLOOKUP($A50&amp;"*",各都道府県の状況!$A:$I,D$3,FALSE), "※5", ""))), "")</f>
        <v>3678</v>
      </c>
      <c r="E50" s="40">
        <f>IFERROR(INT(TRIM(SUBSTITUTE(VLOOKUP($A50&amp;"*",各都道府県の状況!$A:$I,E$3,FALSE), "※5", ""))), "")</f>
        <v>111258</v>
      </c>
      <c r="F50" s="40">
        <f>IFERROR(INT(TRIM(SUBSTITUTE(VLOOKUP($A50&amp;"*",各都道府県の状況!$A:$I,F$3,FALSE), "※5", ""))), "")</f>
        <v>3629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45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44378</v>
      </c>
      <c r="C51" s="30" t="s">
        <v>56</v>
      </c>
      <c r="D51" s="40">
        <f>IFERROR(INT(TRIM(SUBSTITUTE(VLOOKUP($A51&amp;"*",各都道府県の状況!$A:$I,D$3,FALSE), "※5", ""))), "")</f>
        <v>20846</v>
      </c>
      <c r="E51" s="40">
        <f>IFERROR(INT(TRIM(SUBSTITUTE(VLOOKUP($A51&amp;"*",各都道府県の状況!$A:$I,E$3,FALSE), "※5", ""))), "")</f>
        <v>251775</v>
      </c>
      <c r="F51" s="40">
        <f>IFERROR(INT(TRIM(SUBSTITUTE(VLOOKUP($A51&amp;"*",各都道府県の状況!$A:$I,F$3,FALSE), "※5", ""))), "")</f>
        <v>19628</v>
      </c>
      <c r="G51" s="40">
        <f>IFERROR(INT(TRIM(SUBSTITUTE(VLOOKUP($A51&amp;"*",各都道府県の状況!$A:$I,G$3,FALSE), "※5", ""))), "")</f>
        <v>187</v>
      </c>
      <c r="H51" s="40">
        <f>IFERROR(INT(TRIM(SUBSTITUTE(VLOOKUP($A51&amp;"*",各都道府県の状況!$A:$I,H$3,FALSE), "※5", ""))), "")</f>
        <v>1037</v>
      </c>
      <c r="I51" s="40">
        <f>IFERROR(INT(TRIM(SUBSTITUTE(VLOOKUP($A51&amp;"*",各都道府県の状況!$A:$I,I$3,FALSE), "※5", ""))), "")</f>
        <v>54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41371</v>
      </c>
      <c r="D6" s="107">
        <v>781043</v>
      </c>
      <c r="E6" s="108">
        <v>956</v>
      </c>
      <c r="F6" s="108">
        <v>28</v>
      </c>
      <c r="G6" s="107">
        <v>39105</v>
      </c>
      <c r="H6" s="107">
        <v>1400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2502</v>
      </c>
      <c r="D7" s="107">
        <v>50832</v>
      </c>
      <c r="E7" s="108">
        <v>51</v>
      </c>
      <c r="F7" s="108">
        <v>0</v>
      </c>
      <c r="G7" s="107">
        <v>2420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1681</v>
      </c>
      <c r="D8" s="107">
        <v>86220</v>
      </c>
      <c r="E8" s="108">
        <v>47</v>
      </c>
      <c r="F8" s="108">
        <v>2</v>
      </c>
      <c r="G8" s="107">
        <v>1588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9140</v>
      </c>
      <c r="D9" s="107">
        <v>157217</v>
      </c>
      <c r="E9" s="108">
        <v>70</v>
      </c>
      <c r="F9" s="108">
        <v>3</v>
      </c>
      <c r="G9" s="107">
        <v>8974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890</v>
      </c>
      <c r="D10" s="107">
        <v>15522</v>
      </c>
      <c r="E10" s="108">
        <v>108</v>
      </c>
      <c r="F10" s="108">
        <v>1</v>
      </c>
      <c r="G10" s="108">
        <v>762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65878</v>
      </c>
      <c r="E11" s="108">
        <v>10</v>
      </c>
      <c r="F11" s="108">
        <v>1</v>
      </c>
      <c r="G11" s="107">
        <v>1963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4905</v>
      </c>
      <c r="D12" s="107">
        <v>281414</v>
      </c>
      <c r="E12" s="108">
        <v>125</v>
      </c>
      <c r="F12" s="108">
        <v>3</v>
      </c>
      <c r="G12" s="107">
        <v>4619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10571</v>
      </c>
      <c r="D13" s="107">
        <v>33416</v>
      </c>
      <c r="E13" s="108">
        <v>260</v>
      </c>
      <c r="F13" s="108">
        <v>4</v>
      </c>
      <c r="G13" s="107">
        <v>10146</v>
      </c>
      <c r="H13" s="108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7052</v>
      </c>
      <c r="D14" s="107">
        <v>303886</v>
      </c>
      <c r="E14" s="108">
        <v>240</v>
      </c>
      <c r="F14" s="108">
        <v>9</v>
      </c>
      <c r="G14" s="107">
        <v>6731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8037</v>
      </c>
      <c r="D15" s="107">
        <v>194467</v>
      </c>
      <c r="E15" s="108">
        <v>46</v>
      </c>
      <c r="F15" s="108">
        <v>6</v>
      </c>
      <c r="G15" s="107">
        <v>7839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46579</v>
      </c>
      <c r="D16" s="107">
        <v>970890</v>
      </c>
      <c r="E16" s="107">
        <v>1155</v>
      </c>
      <c r="F16" s="108">
        <v>16</v>
      </c>
      <c r="G16" s="107">
        <v>44592</v>
      </c>
      <c r="H16" s="108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40442</v>
      </c>
      <c r="D17" s="107">
        <v>691856</v>
      </c>
      <c r="E17" s="107">
        <v>1077</v>
      </c>
      <c r="F17" s="108">
        <v>18</v>
      </c>
      <c r="G17" s="107">
        <v>38659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174607</v>
      </c>
      <c r="D18" s="107">
        <v>2528074</v>
      </c>
      <c r="E18" s="107">
        <v>4605</v>
      </c>
      <c r="F18" s="108">
        <v>51</v>
      </c>
      <c r="G18" s="107">
        <v>167766</v>
      </c>
      <c r="H18" s="107">
        <v>2236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67602</v>
      </c>
      <c r="D19" s="107">
        <v>1043286</v>
      </c>
      <c r="E19" s="107">
        <v>1810</v>
      </c>
      <c r="F19" s="108">
        <v>39</v>
      </c>
      <c r="G19" s="107">
        <v>64843</v>
      </c>
      <c r="H19" s="108">
        <v>949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3403</v>
      </c>
      <c r="D20" s="107">
        <v>171964</v>
      </c>
      <c r="E20" s="108">
        <v>33</v>
      </c>
      <c r="F20" s="108">
        <v>2</v>
      </c>
      <c r="G20" s="107">
        <v>3318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2042</v>
      </c>
      <c r="D21" s="107">
        <v>74213</v>
      </c>
      <c r="E21" s="108">
        <v>38</v>
      </c>
      <c r="F21" s="108">
        <v>1</v>
      </c>
      <c r="G21" s="107">
        <v>1966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3935</v>
      </c>
      <c r="D22" s="107">
        <v>123028</v>
      </c>
      <c r="E22" s="108">
        <v>24</v>
      </c>
      <c r="F22" s="108">
        <v>0</v>
      </c>
      <c r="G22" s="107">
        <v>3792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1300</v>
      </c>
      <c r="D23" s="107">
        <v>69296</v>
      </c>
      <c r="E23" s="108">
        <v>162</v>
      </c>
      <c r="F23" s="108">
        <v>0</v>
      </c>
      <c r="G23" s="107">
        <v>1103</v>
      </c>
      <c r="H23" s="108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2101</v>
      </c>
      <c r="D24" s="107">
        <v>54750</v>
      </c>
      <c r="E24" s="108">
        <v>97</v>
      </c>
      <c r="F24" s="108">
        <v>1</v>
      </c>
      <c r="G24" s="107">
        <v>1984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5037</v>
      </c>
      <c r="D25" s="107">
        <v>207555</v>
      </c>
      <c r="E25" s="108">
        <v>59</v>
      </c>
      <c r="F25" s="108">
        <v>0</v>
      </c>
      <c r="G25" s="107">
        <v>4962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9447</v>
      </c>
      <c r="D26" s="107">
        <v>271006</v>
      </c>
      <c r="E26" s="108">
        <v>81</v>
      </c>
      <c r="F26" s="108">
        <v>3</v>
      </c>
      <c r="G26" s="107">
        <v>9179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9347</v>
      </c>
      <c r="D27" s="107">
        <v>406370</v>
      </c>
      <c r="E27" s="108">
        <v>308</v>
      </c>
      <c r="F27" s="108">
        <v>7</v>
      </c>
      <c r="G27" s="107">
        <v>8889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51024</v>
      </c>
      <c r="D28" s="107">
        <v>832336</v>
      </c>
      <c r="E28" s="108">
        <v>872</v>
      </c>
      <c r="F28" s="108">
        <v>26</v>
      </c>
      <c r="G28" s="107">
        <v>49190</v>
      </c>
      <c r="H28" s="108">
        <v>962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5262</v>
      </c>
      <c r="D29" s="107">
        <v>142045</v>
      </c>
      <c r="E29" s="108">
        <v>80</v>
      </c>
      <c r="F29" s="108">
        <v>4</v>
      </c>
      <c r="G29" s="107">
        <v>5209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5559</v>
      </c>
      <c r="D30" s="107">
        <v>151955</v>
      </c>
      <c r="E30" s="108">
        <v>79</v>
      </c>
      <c r="F30" s="108">
        <v>5</v>
      </c>
      <c r="G30" s="107">
        <v>5390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16610</v>
      </c>
      <c r="D31" s="107">
        <v>283780</v>
      </c>
      <c r="E31" s="108">
        <v>136</v>
      </c>
      <c r="F31" s="108">
        <v>9</v>
      </c>
      <c r="G31" s="107">
        <v>16217</v>
      </c>
      <c r="H31" s="108">
        <v>243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103491</v>
      </c>
      <c r="D32" s="107">
        <v>2159967</v>
      </c>
      <c r="E32" s="107">
        <v>1199</v>
      </c>
      <c r="F32" s="108">
        <v>144</v>
      </c>
      <c r="G32" s="107">
        <v>98820</v>
      </c>
      <c r="H32" s="107">
        <v>2677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40919</v>
      </c>
      <c r="D33" s="107">
        <v>508625</v>
      </c>
      <c r="E33" s="108">
        <v>233</v>
      </c>
      <c r="F33" s="108">
        <v>14</v>
      </c>
      <c r="G33" s="107">
        <v>39379</v>
      </c>
      <c r="H33" s="107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8345</v>
      </c>
      <c r="D34" s="107">
        <v>169824</v>
      </c>
      <c r="E34" s="108">
        <v>197</v>
      </c>
      <c r="F34" s="108">
        <v>3</v>
      </c>
      <c r="G34" s="107">
        <v>8017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2689</v>
      </c>
      <c r="D35" s="107">
        <v>41938</v>
      </c>
      <c r="E35" s="108">
        <v>26</v>
      </c>
      <c r="F35" s="108">
        <v>1</v>
      </c>
      <c r="G35" s="107">
        <v>2556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481</v>
      </c>
      <c r="D36" s="107">
        <v>83458</v>
      </c>
      <c r="E36" s="108">
        <v>15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31436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7591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11502</v>
      </c>
      <c r="D39" s="107">
        <v>548898</v>
      </c>
      <c r="E39" s="108">
        <v>123</v>
      </c>
      <c r="F39" s="108">
        <v>13</v>
      </c>
      <c r="G39" s="107">
        <v>11186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3145</v>
      </c>
      <c r="D40" s="107">
        <v>122050</v>
      </c>
      <c r="E40" s="108">
        <v>58</v>
      </c>
      <c r="F40" s="108">
        <v>2</v>
      </c>
      <c r="G40" s="107">
        <v>3010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65083</v>
      </c>
      <c r="E41" s="108">
        <v>3</v>
      </c>
      <c r="F41" s="108">
        <v>0</v>
      </c>
      <c r="G41" s="107">
        <v>1590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86095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95457</v>
      </c>
      <c r="E43" s="108">
        <v>7</v>
      </c>
      <c r="F43" s="108">
        <v>3</v>
      </c>
      <c r="G43" s="107">
        <v>2672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1831</v>
      </c>
      <c r="D44" s="107">
        <v>11460</v>
      </c>
      <c r="E44" s="108">
        <v>93</v>
      </c>
      <c r="F44" s="108">
        <v>9</v>
      </c>
      <c r="G44" s="107">
        <v>1713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35551</v>
      </c>
      <c r="D45" s="107">
        <v>833367</v>
      </c>
      <c r="E45" s="108">
        <v>389</v>
      </c>
      <c r="F45" s="108">
        <v>14</v>
      </c>
      <c r="G45" s="107">
        <v>34616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2561</v>
      </c>
      <c r="D46" s="107">
        <v>57035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3197</v>
      </c>
      <c r="D47" s="107">
        <v>125309</v>
      </c>
      <c r="E47" s="108">
        <v>86</v>
      </c>
      <c r="F47" s="108">
        <v>0</v>
      </c>
      <c r="G47" s="107">
        <v>3043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6485</v>
      </c>
      <c r="D48" s="107">
        <v>82099</v>
      </c>
      <c r="E48" s="108">
        <v>62</v>
      </c>
      <c r="F48" s="108">
        <v>5</v>
      </c>
      <c r="G48" s="107">
        <v>6306</v>
      </c>
      <c r="H48" s="108">
        <v>117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3492</v>
      </c>
      <c r="D49" s="107">
        <v>168943</v>
      </c>
      <c r="E49" s="108">
        <v>21</v>
      </c>
      <c r="F49" s="108">
        <v>0</v>
      </c>
      <c r="G49" s="107">
        <v>3408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3094</v>
      </c>
      <c r="D50" s="107">
        <v>44396</v>
      </c>
      <c r="E50" s="108">
        <v>17</v>
      </c>
      <c r="F50" s="108">
        <v>0</v>
      </c>
      <c r="G50" s="107">
        <v>3027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3678</v>
      </c>
      <c r="D51" s="107">
        <v>111258</v>
      </c>
      <c r="E51" s="108">
        <v>45</v>
      </c>
      <c r="F51" s="108">
        <v>1</v>
      </c>
      <c r="G51" s="107">
        <v>3629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20846</v>
      </c>
      <c r="D52" s="107">
        <v>251775</v>
      </c>
      <c r="E52" s="107">
        <v>1037</v>
      </c>
      <c r="F52" s="108">
        <v>54</v>
      </c>
      <c r="G52" s="107">
        <v>19628</v>
      </c>
      <c r="H52" s="108">
        <v>187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798573</v>
      </c>
      <c r="D54" s="107">
        <v>15752784</v>
      </c>
      <c r="E54" s="107">
        <v>16249</v>
      </c>
      <c r="F54" s="108">
        <v>511</v>
      </c>
      <c r="G54" s="107">
        <v>766949</v>
      </c>
      <c r="H54" s="107">
        <v>14797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7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347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7" si="0">SUM(D5:G5)</f>
        <v>10882527</v>
      </c>
      <c r="D5" s="71">
        <v>5887498</v>
      </c>
      <c r="E5" s="71">
        <v>63986</v>
      </c>
      <c r="F5" s="71">
        <v>4928218</v>
      </c>
      <c r="G5" s="71">
        <v>2825</v>
      </c>
      <c r="H5" s="97"/>
      <c r="I5" s="97"/>
    </row>
    <row r="6" spans="1:9" x14ac:dyDescent="0.55000000000000004">
      <c r="A6" s="110">
        <v>44378</v>
      </c>
      <c r="B6" s="112" t="s">
        <v>305</v>
      </c>
      <c r="C6" s="71">
        <f t="shared" si="0"/>
        <v>94797</v>
      </c>
      <c r="D6" s="71">
        <v>36346</v>
      </c>
      <c r="E6" s="71">
        <v>589</v>
      </c>
      <c r="F6" s="71">
        <v>57754</v>
      </c>
      <c r="G6" s="71">
        <v>108</v>
      </c>
      <c r="H6" s="97"/>
      <c r="I6" s="97"/>
    </row>
    <row r="7" spans="1:9" x14ac:dyDescent="0.55000000000000004">
      <c r="A7" s="110">
        <v>44377</v>
      </c>
      <c r="B7" s="112" t="s">
        <v>306</v>
      </c>
      <c r="C7" s="71">
        <f t="shared" si="0"/>
        <v>79179</v>
      </c>
      <c r="D7" s="71">
        <v>30313</v>
      </c>
      <c r="E7" s="71">
        <v>1788</v>
      </c>
      <c r="F7" s="71">
        <v>46697</v>
      </c>
      <c r="G7" s="71">
        <v>381</v>
      </c>
      <c r="H7" s="97"/>
      <c r="I7" s="97"/>
    </row>
    <row r="8" spans="1:9" x14ac:dyDescent="0.55000000000000004">
      <c r="A8" s="110">
        <v>44376</v>
      </c>
      <c r="B8" s="112" t="s">
        <v>295</v>
      </c>
      <c r="C8" s="71">
        <f t="shared" si="0"/>
        <v>94481</v>
      </c>
      <c r="D8" s="71">
        <v>36069</v>
      </c>
      <c r="E8" s="71">
        <v>3367</v>
      </c>
      <c r="F8" s="71">
        <v>53790</v>
      </c>
      <c r="G8" s="71">
        <v>1255</v>
      </c>
      <c r="H8" s="97"/>
      <c r="I8" s="97"/>
    </row>
    <row r="9" spans="1:9" x14ac:dyDescent="0.55000000000000004">
      <c r="A9" s="110">
        <v>44375</v>
      </c>
      <c r="B9" s="112" t="s">
        <v>294</v>
      </c>
      <c r="C9" s="71">
        <f t="shared" si="0"/>
        <v>159655</v>
      </c>
      <c r="D9" s="71">
        <v>71303</v>
      </c>
      <c r="E9" s="71">
        <v>7806</v>
      </c>
      <c r="F9" s="71">
        <v>80018</v>
      </c>
      <c r="G9" s="71">
        <v>528</v>
      </c>
      <c r="H9" s="97"/>
      <c r="I9" s="97"/>
    </row>
    <row r="10" spans="1:9" x14ac:dyDescent="0.55000000000000004">
      <c r="A10" s="110">
        <v>44372</v>
      </c>
      <c r="B10" s="112" t="s">
        <v>309</v>
      </c>
      <c r="C10" s="71">
        <f t="shared" si="0"/>
        <v>128355</v>
      </c>
      <c r="D10" s="71">
        <v>47766</v>
      </c>
      <c r="E10" s="71">
        <v>5529</v>
      </c>
      <c r="F10" s="71">
        <v>74926</v>
      </c>
      <c r="G10" s="71">
        <v>134</v>
      </c>
      <c r="H10" s="97"/>
      <c r="I10" s="97"/>
    </row>
    <row r="11" spans="1:9" x14ac:dyDescent="0.55000000000000004">
      <c r="A11" s="110">
        <v>44371</v>
      </c>
      <c r="B11" s="112" t="s">
        <v>320</v>
      </c>
      <c r="C11" s="71">
        <f t="shared" si="0"/>
        <v>109421</v>
      </c>
      <c r="D11" s="71">
        <v>43798</v>
      </c>
      <c r="E11" s="71">
        <v>1584</v>
      </c>
      <c r="F11" s="71">
        <v>63930</v>
      </c>
      <c r="G11" s="71">
        <v>109</v>
      </c>
      <c r="H11" s="97"/>
      <c r="I11" s="97"/>
    </row>
    <row r="12" spans="1:9" x14ac:dyDescent="0.55000000000000004">
      <c r="A12" s="110">
        <v>44370</v>
      </c>
      <c r="B12" s="112" t="s">
        <v>306</v>
      </c>
      <c r="C12" s="71">
        <f t="shared" si="0"/>
        <v>111486</v>
      </c>
      <c r="D12" s="71">
        <v>46971</v>
      </c>
      <c r="E12" s="71">
        <v>4683</v>
      </c>
      <c r="F12" s="71">
        <v>59733</v>
      </c>
      <c r="G12" s="71">
        <v>99</v>
      </c>
      <c r="H12" s="97"/>
      <c r="I12" s="97"/>
    </row>
    <row r="13" spans="1:9" x14ac:dyDescent="0.55000000000000004">
      <c r="A13" s="110">
        <v>44369</v>
      </c>
      <c r="B13" s="112" t="s">
        <v>295</v>
      </c>
      <c r="C13" s="71">
        <f t="shared" si="0"/>
        <v>94135</v>
      </c>
      <c r="D13" s="71">
        <v>44473</v>
      </c>
      <c r="E13" s="71">
        <v>1946</v>
      </c>
      <c r="F13" s="71">
        <v>47609</v>
      </c>
      <c r="G13" s="71">
        <v>107</v>
      </c>
      <c r="H13" s="97"/>
      <c r="I13" s="97"/>
    </row>
    <row r="14" spans="1:9" x14ac:dyDescent="0.55000000000000004">
      <c r="A14" s="110">
        <v>44368</v>
      </c>
      <c r="B14" s="112" t="s">
        <v>294</v>
      </c>
      <c r="C14" s="71">
        <f t="shared" si="0"/>
        <v>198780</v>
      </c>
      <c r="D14" s="71">
        <v>67154</v>
      </c>
      <c r="E14" s="71">
        <v>7843</v>
      </c>
      <c r="F14" s="71">
        <v>123679</v>
      </c>
      <c r="G14" s="71">
        <v>104</v>
      </c>
      <c r="H14" s="97"/>
      <c r="I14" s="97"/>
    </row>
    <row r="15" spans="1:9" x14ac:dyDescent="0.55000000000000004">
      <c r="A15" s="110">
        <v>44365</v>
      </c>
      <c r="B15" s="112" t="s">
        <v>304</v>
      </c>
      <c r="C15" s="71">
        <f t="shared" si="0"/>
        <v>125948</v>
      </c>
      <c r="D15" s="71">
        <v>50112</v>
      </c>
      <c r="E15" s="71">
        <v>2145</v>
      </c>
      <c r="F15" s="71">
        <v>73691</v>
      </c>
      <c r="G15" s="71">
        <v>0</v>
      </c>
      <c r="H15" s="97"/>
      <c r="I15" s="97"/>
    </row>
    <row r="16" spans="1:9" x14ac:dyDescent="0.55000000000000004">
      <c r="A16" s="110">
        <v>44364</v>
      </c>
      <c r="B16" s="112" t="s">
        <v>320</v>
      </c>
      <c r="C16" s="71">
        <f t="shared" si="0"/>
        <v>129330</v>
      </c>
      <c r="D16" s="71">
        <v>46926</v>
      </c>
      <c r="E16" s="71">
        <v>4611</v>
      </c>
      <c r="F16" s="71">
        <v>77793</v>
      </c>
      <c r="G16" s="71">
        <v>0</v>
      </c>
      <c r="H16" s="97"/>
      <c r="I16" s="97"/>
    </row>
    <row r="17" spans="1:9" x14ac:dyDescent="0.55000000000000004">
      <c r="A17" s="110">
        <v>44363</v>
      </c>
      <c r="B17" s="112" t="s">
        <v>306</v>
      </c>
      <c r="C17" s="71">
        <f t="shared" si="0"/>
        <v>118735</v>
      </c>
      <c r="D17" s="71">
        <v>43912</v>
      </c>
      <c r="E17" s="71">
        <v>2782</v>
      </c>
      <c r="F17" s="71">
        <v>72041</v>
      </c>
      <c r="G17" s="71">
        <v>0</v>
      </c>
      <c r="H17" s="97"/>
      <c r="I17" s="97"/>
    </row>
    <row r="18" spans="1:9" x14ac:dyDescent="0.55000000000000004">
      <c r="A18" s="110">
        <v>44362</v>
      </c>
      <c r="B18" s="112" t="s">
        <v>295</v>
      </c>
      <c r="C18" s="71">
        <f t="shared" si="0"/>
        <v>115363</v>
      </c>
      <c r="D18" s="71">
        <v>40459</v>
      </c>
      <c r="E18" s="71">
        <v>2956</v>
      </c>
      <c r="F18" s="71">
        <v>71948</v>
      </c>
      <c r="G18" s="71">
        <v>0</v>
      </c>
      <c r="H18" s="97"/>
      <c r="I18" s="97"/>
    </row>
    <row r="19" spans="1:9" x14ac:dyDescent="0.55000000000000004">
      <c r="A19" s="110">
        <v>44361</v>
      </c>
      <c r="B19" s="112" t="s">
        <v>294</v>
      </c>
      <c r="C19" s="71">
        <f t="shared" si="0"/>
        <v>214965</v>
      </c>
      <c r="D19" s="71">
        <v>85819</v>
      </c>
      <c r="E19" s="71">
        <v>5610</v>
      </c>
      <c r="F19" s="71">
        <v>123536</v>
      </c>
      <c r="G19" s="71">
        <v>0</v>
      </c>
      <c r="H19" s="97"/>
      <c r="I19" s="97"/>
    </row>
    <row r="20" spans="1:9" x14ac:dyDescent="0.55000000000000004">
      <c r="A20" s="110">
        <v>44358</v>
      </c>
      <c r="B20" s="112" t="s">
        <v>304</v>
      </c>
      <c r="C20" s="71">
        <f t="shared" si="0"/>
        <v>147983</v>
      </c>
      <c r="D20" s="71">
        <v>54834</v>
      </c>
      <c r="E20" s="71">
        <v>1669</v>
      </c>
      <c r="F20" s="71">
        <v>91480</v>
      </c>
      <c r="G20" s="71">
        <v>0</v>
      </c>
      <c r="H20" s="97"/>
      <c r="I20" s="97"/>
    </row>
    <row r="21" spans="1:9" x14ac:dyDescent="0.55000000000000004">
      <c r="A21" s="110">
        <v>44357</v>
      </c>
      <c r="B21" s="112" t="s">
        <v>305</v>
      </c>
      <c r="C21" s="71">
        <f t="shared" si="0"/>
        <v>136591</v>
      </c>
      <c r="D21" s="71">
        <v>52250</v>
      </c>
      <c r="E21" s="71">
        <v>1719</v>
      </c>
      <c r="F21" s="71">
        <v>82622</v>
      </c>
      <c r="G21" s="71">
        <v>0</v>
      </c>
      <c r="H21" s="97"/>
      <c r="I21" s="97"/>
    </row>
    <row r="22" spans="1:9" x14ac:dyDescent="0.55000000000000004">
      <c r="A22" s="110">
        <v>44356</v>
      </c>
      <c r="B22" s="112" t="s">
        <v>306</v>
      </c>
      <c r="C22" s="71">
        <f t="shared" si="0"/>
        <v>167384</v>
      </c>
      <c r="D22" s="71">
        <v>67694</v>
      </c>
      <c r="E22" s="71">
        <v>1047</v>
      </c>
      <c r="F22" s="71">
        <v>98643</v>
      </c>
      <c r="G22" s="71">
        <v>0</v>
      </c>
      <c r="H22" s="97"/>
      <c r="I22" s="97"/>
    </row>
    <row r="23" spans="1:9" x14ac:dyDescent="0.55000000000000004">
      <c r="A23" s="110">
        <v>44355</v>
      </c>
      <c r="B23" s="112" t="s">
        <v>295</v>
      </c>
      <c r="C23" s="71">
        <f t="shared" si="0"/>
        <v>161922</v>
      </c>
      <c r="D23" s="71">
        <v>71689</v>
      </c>
      <c r="E23" s="71">
        <v>990</v>
      </c>
      <c r="F23" s="71">
        <v>89243</v>
      </c>
      <c r="G23" s="71">
        <v>0</v>
      </c>
      <c r="H23" s="97"/>
      <c r="I23" s="97"/>
    </row>
    <row r="24" spans="1:9" x14ac:dyDescent="0.55000000000000004">
      <c r="A24" s="110">
        <v>44354</v>
      </c>
      <c r="B24" s="112" t="s">
        <v>294</v>
      </c>
      <c r="C24" s="71">
        <f t="shared" si="0"/>
        <v>239337</v>
      </c>
      <c r="D24" s="71">
        <v>104435</v>
      </c>
      <c r="E24" s="71">
        <v>2146</v>
      </c>
      <c r="F24" s="71">
        <v>132756</v>
      </c>
      <c r="G24" s="71">
        <v>0</v>
      </c>
      <c r="H24" s="97"/>
      <c r="I24" s="97"/>
    </row>
    <row r="25" spans="1:9" x14ac:dyDescent="0.55000000000000004">
      <c r="A25" s="110">
        <v>44351</v>
      </c>
      <c r="B25" s="112" t="s">
        <v>304</v>
      </c>
      <c r="C25" s="71">
        <f t="shared" si="0"/>
        <v>159203</v>
      </c>
      <c r="D25" s="71">
        <v>62634</v>
      </c>
      <c r="E25" s="71">
        <v>929</v>
      </c>
      <c r="F25" s="71">
        <v>95640</v>
      </c>
      <c r="G25" s="71">
        <v>0</v>
      </c>
      <c r="H25" s="97"/>
      <c r="I25" s="97"/>
    </row>
    <row r="26" spans="1:9" x14ac:dyDescent="0.55000000000000004">
      <c r="A26" s="74">
        <v>44350</v>
      </c>
      <c r="B26" s="113" t="s">
        <v>305</v>
      </c>
      <c r="C26" s="71">
        <f t="shared" si="0"/>
        <v>143157</v>
      </c>
      <c r="D26" s="71">
        <v>59654</v>
      </c>
      <c r="E26" s="71">
        <v>112</v>
      </c>
      <c r="F26" s="71">
        <v>83391</v>
      </c>
      <c r="G26" s="71">
        <v>0</v>
      </c>
      <c r="H26" s="97"/>
      <c r="I26" s="97"/>
    </row>
    <row r="27" spans="1:9" x14ac:dyDescent="0.55000000000000004">
      <c r="A27" s="74">
        <v>44349</v>
      </c>
      <c r="B27" s="113" t="s">
        <v>306</v>
      </c>
      <c r="C27" s="71">
        <f t="shared" si="0"/>
        <v>159126</v>
      </c>
      <c r="D27" s="71">
        <v>71140</v>
      </c>
      <c r="E27" s="71">
        <v>316</v>
      </c>
      <c r="F27" s="71">
        <v>87670</v>
      </c>
      <c r="G27" s="71">
        <v>0</v>
      </c>
      <c r="H27" s="97"/>
      <c r="I27" s="97"/>
    </row>
    <row r="28" spans="1:9" x14ac:dyDescent="0.55000000000000004">
      <c r="A28" s="74">
        <v>44348</v>
      </c>
      <c r="B28" s="113" t="s">
        <v>295</v>
      </c>
      <c r="C28" s="71">
        <f t="shared" ref="C28:C58" si="1">SUM(D28:G28)</f>
        <v>159057</v>
      </c>
      <c r="D28" s="71">
        <v>66264</v>
      </c>
      <c r="E28" s="71">
        <v>123</v>
      </c>
      <c r="F28" s="71">
        <v>92670</v>
      </c>
      <c r="G28" s="71">
        <v>0</v>
      </c>
      <c r="H28" s="97"/>
      <c r="I28" s="97"/>
    </row>
    <row r="29" spans="1:9" x14ac:dyDescent="0.55000000000000004">
      <c r="A29" s="74">
        <v>44347</v>
      </c>
      <c r="B29" s="113" t="s">
        <v>294</v>
      </c>
      <c r="C29" s="71">
        <f t="shared" si="1"/>
        <v>273255</v>
      </c>
      <c r="D29" s="71">
        <v>131423</v>
      </c>
      <c r="E29" s="71">
        <v>582</v>
      </c>
      <c r="F29" s="71">
        <v>141250</v>
      </c>
      <c r="G29" s="71">
        <v>0</v>
      </c>
      <c r="H29" s="97"/>
      <c r="I29" s="97"/>
    </row>
    <row r="30" spans="1:9" x14ac:dyDescent="0.55000000000000004">
      <c r="A30" s="74">
        <v>44344</v>
      </c>
      <c r="B30" s="113" t="s">
        <v>304</v>
      </c>
      <c r="C30" s="71">
        <f t="shared" si="1"/>
        <v>164516</v>
      </c>
      <c r="D30" s="71">
        <v>87584</v>
      </c>
      <c r="E30" s="71">
        <v>157</v>
      </c>
      <c r="F30" s="71">
        <v>76775</v>
      </c>
      <c r="G30" s="71">
        <v>0</v>
      </c>
      <c r="H30" s="97"/>
      <c r="I30" s="97"/>
    </row>
    <row r="31" spans="1:9" x14ac:dyDescent="0.55000000000000004">
      <c r="A31" s="74">
        <v>44343</v>
      </c>
      <c r="B31" s="113" t="s">
        <v>305</v>
      </c>
      <c r="C31" s="71">
        <f t="shared" si="1"/>
        <v>145149</v>
      </c>
      <c r="D31" s="71">
        <v>84217</v>
      </c>
      <c r="E31" s="71">
        <v>40</v>
      </c>
      <c r="F31" s="71">
        <v>60892</v>
      </c>
      <c r="G31" s="71">
        <v>0</v>
      </c>
      <c r="H31" s="97"/>
      <c r="I31" s="97"/>
    </row>
    <row r="32" spans="1:9" x14ac:dyDescent="0.55000000000000004">
      <c r="A32" s="74">
        <v>44342</v>
      </c>
      <c r="B32" s="113" t="s">
        <v>306</v>
      </c>
      <c r="C32" s="71">
        <f t="shared" si="1"/>
        <v>142589</v>
      </c>
      <c r="D32" s="71">
        <v>93243</v>
      </c>
      <c r="E32" s="71">
        <v>172</v>
      </c>
      <c r="F32" s="71">
        <v>49174</v>
      </c>
      <c r="G32" s="71">
        <v>0</v>
      </c>
      <c r="H32" s="97"/>
      <c r="I32" s="97"/>
    </row>
    <row r="33" spans="1:9" x14ac:dyDescent="0.55000000000000004">
      <c r="A33" s="74">
        <v>44341</v>
      </c>
      <c r="B33" s="113" t="s">
        <v>295</v>
      </c>
      <c r="C33" s="71">
        <f t="shared" si="1"/>
        <v>139652</v>
      </c>
      <c r="D33" s="71">
        <v>87114</v>
      </c>
      <c r="E33" s="71">
        <v>476</v>
      </c>
      <c r="F33" s="71">
        <v>52062</v>
      </c>
      <c r="G33" s="71">
        <v>0</v>
      </c>
      <c r="H33" s="97"/>
      <c r="I33" s="97"/>
    </row>
    <row r="34" spans="1:9" x14ac:dyDescent="0.55000000000000004">
      <c r="A34" s="74">
        <v>44340</v>
      </c>
      <c r="B34" s="113" t="s">
        <v>294</v>
      </c>
      <c r="C34" s="71">
        <f t="shared" si="1"/>
        <v>330589</v>
      </c>
      <c r="D34" s="71">
        <v>136491</v>
      </c>
      <c r="E34" s="71">
        <v>269</v>
      </c>
      <c r="F34" s="71">
        <v>193829</v>
      </c>
      <c r="G34" s="71">
        <v>0</v>
      </c>
      <c r="H34" s="97"/>
      <c r="I34" s="97"/>
    </row>
    <row r="35" spans="1:9" x14ac:dyDescent="0.55000000000000004">
      <c r="A35" s="74">
        <v>44337</v>
      </c>
      <c r="B35" s="113" t="s">
        <v>304</v>
      </c>
      <c r="C35" s="71">
        <f t="shared" si="1"/>
        <v>249021</v>
      </c>
      <c r="D35" s="71">
        <v>99918</v>
      </c>
      <c r="E35" s="71"/>
      <c r="F35" s="71">
        <v>149103</v>
      </c>
      <c r="G35" s="71"/>
      <c r="H35" s="97"/>
      <c r="I35" s="97"/>
    </row>
    <row r="36" spans="1:9" x14ac:dyDescent="0.55000000000000004">
      <c r="A36" s="74">
        <v>44336</v>
      </c>
      <c r="B36" s="113" t="s">
        <v>305</v>
      </c>
      <c r="C36" s="71">
        <f t="shared" si="1"/>
        <v>190533</v>
      </c>
      <c r="D36" s="71">
        <v>81422</v>
      </c>
      <c r="E36" s="71"/>
      <c r="F36" s="71">
        <v>109111</v>
      </c>
      <c r="G36" s="71"/>
      <c r="H36" s="97"/>
      <c r="I36" s="97"/>
    </row>
    <row r="37" spans="1:9" x14ac:dyDescent="0.55000000000000004">
      <c r="A37" s="74">
        <v>44335</v>
      </c>
      <c r="B37" s="113" t="s">
        <v>306</v>
      </c>
      <c r="C37" s="71">
        <f t="shared" si="1"/>
        <v>267866</v>
      </c>
      <c r="D37" s="71">
        <v>88163</v>
      </c>
      <c r="E37" s="71"/>
      <c r="F37" s="71">
        <v>179703</v>
      </c>
      <c r="G37" s="71"/>
      <c r="H37" s="97"/>
      <c r="I37" s="97"/>
    </row>
    <row r="38" spans="1:9" x14ac:dyDescent="0.55000000000000004">
      <c r="A38" s="74">
        <v>44334</v>
      </c>
      <c r="B38" s="113" t="s">
        <v>295</v>
      </c>
      <c r="C38" s="71">
        <f t="shared" si="1"/>
        <v>250244</v>
      </c>
      <c r="D38" s="71">
        <v>94577</v>
      </c>
      <c r="E38" s="71"/>
      <c r="F38" s="71">
        <v>155667</v>
      </c>
      <c r="G38" s="71"/>
      <c r="H38" s="97"/>
      <c r="I38" s="97"/>
    </row>
    <row r="39" spans="1:9" x14ac:dyDescent="0.55000000000000004">
      <c r="A39" s="74">
        <v>44333</v>
      </c>
      <c r="B39" s="113" t="s">
        <v>294</v>
      </c>
      <c r="C39" s="71">
        <f t="shared" si="1"/>
        <v>349566</v>
      </c>
      <c r="D39" s="71">
        <v>133843</v>
      </c>
      <c r="E39" s="71"/>
      <c r="F39" s="71">
        <v>215723</v>
      </c>
      <c r="G39" s="71"/>
      <c r="H39" s="97"/>
      <c r="I39" s="97"/>
    </row>
    <row r="40" spans="1:9" x14ac:dyDescent="0.55000000000000004">
      <c r="A40" s="74">
        <v>44330</v>
      </c>
      <c r="B40" s="113" t="s">
        <v>304</v>
      </c>
      <c r="C40" s="71">
        <f t="shared" si="1"/>
        <v>242878</v>
      </c>
      <c r="D40" s="71">
        <v>99493</v>
      </c>
      <c r="E40" s="71"/>
      <c r="F40" s="71">
        <v>143385</v>
      </c>
      <c r="G40" s="71"/>
      <c r="H40" s="97"/>
      <c r="I40" s="97"/>
    </row>
    <row r="41" spans="1:9" x14ac:dyDescent="0.55000000000000004">
      <c r="A41" s="74">
        <v>44329</v>
      </c>
      <c r="B41" s="113" t="s">
        <v>305</v>
      </c>
      <c r="C41" s="71">
        <f t="shared" si="1"/>
        <v>219139</v>
      </c>
      <c r="D41" s="71">
        <v>93429</v>
      </c>
      <c r="E41" s="71"/>
      <c r="F41" s="71">
        <v>125710</v>
      </c>
      <c r="G41" s="71"/>
      <c r="H41" s="97"/>
      <c r="I41" s="97"/>
    </row>
    <row r="42" spans="1:9" x14ac:dyDescent="0.55000000000000004">
      <c r="A42" s="74">
        <v>44328</v>
      </c>
      <c r="B42" s="113" t="s">
        <v>306</v>
      </c>
      <c r="C42" s="71">
        <f t="shared" si="1"/>
        <v>181720</v>
      </c>
      <c r="D42" s="71">
        <v>82959</v>
      </c>
      <c r="E42" s="71"/>
      <c r="F42" s="71">
        <v>98761</v>
      </c>
      <c r="G42" s="71"/>
      <c r="H42" s="97"/>
      <c r="I42" s="97"/>
    </row>
    <row r="43" spans="1:9" x14ac:dyDescent="0.55000000000000004">
      <c r="A43" s="74">
        <v>44327</v>
      </c>
      <c r="B43" s="113" t="s">
        <v>307</v>
      </c>
      <c r="C43" s="71">
        <f t="shared" si="1"/>
        <v>168738</v>
      </c>
      <c r="D43" s="71">
        <v>90287</v>
      </c>
      <c r="E43" s="71"/>
      <c r="F43" s="71">
        <v>78451</v>
      </c>
      <c r="G43" s="71"/>
      <c r="H43" s="97"/>
      <c r="I43" s="97"/>
    </row>
    <row r="44" spans="1:9" x14ac:dyDescent="0.55000000000000004">
      <c r="A44" s="74">
        <v>44326</v>
      </c>
      <c r="B44" s="113" t="s">
        <v>294</v>
      </c>
      <c r="C44" s="71">
        <f t="shared" si="1"/>
        <v>223504</v>
      </c>
      <c r="D44" s="71">
        <v>155255</v>
      </c>
      <c r="E44" s="71"/>
      <c r="F44" s="71">
        <v>68249</v>
      </c>
      <c r="G44" s="71"/>
      <c r="H44" s="97"/>
      <c r="I44" s="97"/>
    </row>
    <row r="45" spans="1:9" x14ac:dyDescent="0.55000000000000004">
      <c r="A45" s="74">
        <v>44323</v>
      </c>
      <c r="B45" s="113" t="s">
        <v>304</v>
      </c>
      <c r="C45" s="71">
        <f t="shared" si="1"/>
        <v>140344</v>
      </c>
      <c r="D45" s="71">
        <v>97165</v>
      </c>
      <c r="E45" s="71"/>
      <c r="F45" s="71">
        <v>43179</v>
      </c>
      <c r="G45" s="71"/>
      <c r="H45" s="97"/>
      <c r="I45" s="97"/>
    </row>
    <row r="46" spans="1:9" x14ac:dyDescent="0.55000000000000004">
      <c r="A46" s="74">
        <v>44322</v>
      </c>
      <c r="B46" s="113" t="s">
        <v>305</v>
      </c>
      <c r="C46" s="71">
        <f t="shared" si="1"/>
        <v>331914</v>
      </c>
      <c r="D46" s="71">
        <v>268978</v>
      </c>
      <c r="E46" s="71"/>
      <c r="F46" s="71">
        <v>62936</v>
      </c>
      <c r="G46" s="71"/>
      <c r="H46" s="97"/>
      <c r="I46" s="97"/>
    </row>
    <row r="47" spans="1:9" x14ac:dyDescent="0.55000000000000004">
      <c r="A47" s="74">
        <v>44316</v>
      </c>
      <c r="B47" s="113" t="s">
        <v>304</v>
      </c>
      <c r="C47" s="71">
        <f t="shared" si="1"/>
        <v>274907</v>
      </c>
      <c r="D47" s="71">
        <v>227667</v>
      </c>
      <c r="E47" s="71"/>
      <c r="F47" s="71">
        <v>47240</v>
      </c>
      <c r="G47" s="71"/>
      <c r="H47" s="97"/>
      <c r="I47" s="97"/>
    </row>
    <row r="48" spans="1:9" x14ac:dyDescent="0.55000000000000004">
      <c r="A48" s="74">
        <v>44314</v>
      </c>
      <c r="B48" s="113" t="s">
        <v>306</v>
      </c>
      <c r="C48" s="71">
        <f t="shared" si="1"/>
        <v>238273</v>
      </c>
      <c r="D48" s="71">
        <v>194005</v>
      </c>
      <c r="E48" s="71"/>
      <c r="F48" s="71">
        <v>44268</v>
      </c>
      <c r="G48" s="71"/>
      <c r="H48" s="97"/>
      <c r="I48" s="97"/>
    </row>
    <row r="49" spans="1:9" x14ac:dyDescent="0.55000000000000004">
      <c r="A49" s="74">
        <v>44313</v>
      </c>
      <c r="B49" s="113" t="s">
        <v>295</v>
      </c>
      <c r="C49" s="71">
        <f t="shared" si="1"/>
        <v>203174</v>
      </c>
      <c r="D49" s="71">
        <v>172069</v>
      </c>
      <c r="E49" s="71"/>
      <c r="F49" s="71">
        <v>31105</v>
      </c>
      <c r="G49" s="71"/>
      <c r="H49" s="97"/>
      <c r="I49" s="97"/>
    </row>
    <row r="50" spans="1:9" x14ac:dyDescent="0.55000000000000004">
      <c r="A50" s="74">
        <v>44312</v>
      </c>
      <c r="B50" s="113" t="s">
        <v>308</v>
      </c>
      <c r="C50" s="71">
        <f t="shared" si="1"/>
        <v>263328</v>
      </c>
      <c r="D50" s="71">
        <v>221677</v>
      </c>
      <c r="E50" s="71"/>
      <c r="F50" s="71">
        <v>41651</v>
      </c>
      <c r="G50" s="71"/>
      <c r="H50" s="97"/>
      <c r="I50" s="97"/>
    </row>
    <row r="51" spans="1:9" x14ac:dyDescent="0.55000000000000004">
      <c r="A51" s="74">
        <v>44309</v>
      </c>
      <c r="B51" s="113" t="s">
        <v>309</v>
      </c>
      <c r="C51" s="71">
        <f t="shared" si="1"/>
        <v>177672</v>
      </c>
      <c r="D51" s="71">
        <v>147989</v>
      </c>
      <c r="E51" s="71"/>
      <c r="F51" s="71">
        <v>29683</v>
      </c>
      <c r="G51" s="71"/>
      <c r="H51" s="97"/>
      <c r="I51" s="97"/>
    </row>
    <row r="52" spans="1:9" x14ac:dyDescent="0.55000000000000004">
      <c r="A52" s="74">
        <v>44308</v>
      </c>
      <c r="B52" s="113" t="s">
        <v>310</v>
      </c>
      <c r="C52" s="71">
        <f t="shared" si="1"/>
        <v>150489</v>
      </c>
      <c r="D52" s="71">
        <v>128634</v>
      </c>
      <c r="E52" s="71"/>
      <c r="F52" s="71">
        <v>21855</v>
      </c>
      <c r="G52" s="71"/>
      <c r="H52" s="97"/>
      <c r="I52" s="97"/>
    </row>
    <row r="53" spans="1:9" x14ac:dyDescent="0.55000000000000004">
      <c r="A53" s="74">
        <v>44307</v>
      </c>
      <c r="B53" s="113" t="s">
        <v>311</v>
      </c>
      <c r="C53" s="71">
        <f t="shared" si="1"/>
        <v>152884</v>
      </c>
      <c r="D53" s="71">
        <v>126188</v>
      </c>
      <c r="E53" s="71"/>
      <c r="F53" s="71">
        <v>26696</v>
      </c>
      <c r="G53" s="71"/>
      <c r="H53" s="97"/>
      <c r="I53" s="97"/>
    </row>
    <row r="54" spans="1:9" x14ac:dyDescent="0.55000000000000004">
      <c r="A54" s="74">
        <v>44306</v>
      </c>
      <c r="B54" s="113" t="s">
        <v>295</v>
      </c>
      <c r="C54" s="71">
        <f t="shared" si="1"/>
        <v>126419</v>
      </c>
      <c r="D54" s="71">
        <v>98622</v>
      </c>
      <c r="E54" s="71"/>
      <c r="F54" s="71">
        <v>27797</v>
      </c>
      <c r="G54" s="71"/>
      <c r="H54" s="97"/>
      <c r="I54" s="97"/>
    </row>
    <row r="55" spans="1:9" x14ac:dyDescent="0.55000000000000004">
      <c r="A55" s="84">
        <v>44305</v>
      </c>
      <c r="B55" s="73" t="str">
        <f t="shared" ref="B55:B60" si="2">"("&amp;TEXT(A55,"aaa")&amp;")"</f>
        <v>(月)</v>
      </c>
      <c r="C55" s="71">
        <f t="shared" si="1"/>
        <v>119032</v>
      </c>
      <c r="D55" s="71">
        <v>64725</v>
      </c>
      <c r="E55" s="71"/>
      <c r="F55" s="71">
        <v>54307</v>
      </c>
      <c r="G55" s="71"/>
      <c r="H55" s="97"/>
      <c r="I55" s="97"/>
    </row>
    <row r="56" spans="1:9" x14ac:dyDescent="0.55000000000000004">
      <c r="A56" s="74">
        <v>44302</v>
      </c>
      <c r="B56" s="73" t="str">
        <f t="shared" si="2"/>
        <v>(金)</v>
      </c>
      <c r="C56" s="71">
        <f t="shared" si="1"/>
        <v>69687</v>
      </c>
      <c r="D56" s="71">
        <v>29696</v>
      </c>
      <c r="E56" s="71"/>
      <c r="F56" s="71">
        <v>39991</v>
      </c>
      <c r="G56" s="71"/>
      <c r="H56" s="97"/>
      <c r="I56" s="97"/>
    </row>
    <row r="57" spans="1:9" x14ac:dyDescent="0.55000000000000004">
      <c r="A57" s="74">
        <v>44301</v>
      </c>
      <c r="B57" s="73" t="str">
        <f t="shared" si="2"/>
        <v>(木)</v>
      </c>
      <c r="C57" s="71">
        <f t="shared" si="1"/>
        <v>52620</v>
      </c>
      <c r="D57" s="71">
        <v>16637</v>
      </c>
      <c r="E57" s="71"/>
      <c r="F57" s="71">
        <v>35983</v>
      </c>
      <c r="G57" s="71"/>
      <c r="H57" s="97"/>
      <c r="I57" s="97"/>
    </row>
    <row r="58" spans="1:9" x14ac:dyDescent="0.55000000000000004">
      <c r="A58" s="74">
        <v>44300</v>
      </c>
      <c r="B58" s="73" t="str">
        <f t="shared" si="2"/>
        <v>(水)</v>
      </c>
      <c r="C58" s="71">
        <f t="shared" si="1"/>
        <v>50996</v>
      </c>
      <c r="D58" s="71">
        <v>9569</v>
      </c>
      <c r="E58" s="71"/>
      <c r="F58" s="71">
        <v>41427</v>
      </c>
      <c r="G58" s="71"/>
      <c r="H58" s="97"/>
      <c r="I58" s="97"/>
    </row>
    <row r="59" spans="1:9" x14ac:dyDescent="0.55000000000000004">
      <c r="A59" s="72">
        <v>44299</v>
      </c>
      <c r="B59" s="73" t="str">
        <f t="shared" si="2"/>
        <v>(火)</v>
      </c>
      <c r="C59" s="71">
        <f t="shared" ref="C59:C60" si="3">SUM(D59:G59)</f>
        <v>53986</v>
      </c>
      <c r="D59" s="71">
        <v>13896</v>
      </c>
      <c r="E59" s="71"/>
      <c r="F59" s="71">
        <v>40090</v>
      </c>
      <c r="G59" s="71"/>
      <c r="H59" s="97"/>
      <c r="I59" s="97"/>
    </row>
    <row r="60" spans="1:9" x14ac:dyDescent="0.55000000000000004">
      <c r="A60" s="72">
        <v>44298</v>
      </c>
      <c r="B60" s="73" t="str">
        <f t="shared" si="2"/>
        <v>(月)</v>
      </c>
      <c r="C60" s="71">
        <f t="shared" si="3"/>
        <v>96936</v>
      </c>
      <c r="D60" s="71">
        <v>26850</v>
      </c>
      <c r="E60" s="71"/>
      <c r="F60" s="71">
        <v>70086</v>
      </c>
      <c r="G60" s="71"/>
      <c r="H60" s="97"/>
      <c r="I60" s="97"/>
    </row>
    <row r="61" spans="1:9" x14ac:dyDescent="0.55000000000000004">
      <c r="A61" s="95"/>
      <c r="B61" s="96"/>
      <c r="C61" s="96"/>
      <c r="D61" s="96"/>
      <c r="E61" s="96"/>
      <c r="F61" s="96"/>
      <c r="G61" s="97"/>
      <c r="H61" s="97"/>
    </row>
    <row r="62" spans="1:9" x14ac:dyDescent="0.55000000000000004">
      <c r="A62" s="98" t="s">
        <v>325</v>
      </c>
      <c r="B62" s="97"/>
      <c r="C62" s="97"/>
      <c r="D62" s="97"/>
      <c r="E62" s="97"/>
      <c r="F62" s="97"/>
      <c r="G62" s="98"/>
      <c r="H62" s="97"/>
    </row>
    <row r="63" spans="1:9" x14ac:dyDescent="0.55000000000000004">
      <c r="A63" s="80" t="s">
        <v>321</v>
      </c>
      <c r="B63" s="98"/>
      <c r="C63" s="98"/>
      <c r="D63" s="98"/>
      <c r="E63" s="98"/>
      <c r="F63" s="98"/>
      <c r="H63" s="97"/>
    </row>
    <row r="64" spans="1:9" x14ac:dyDescent="0.55000000000000004">
      <c r="A64" s="80" t="s">
        <v>322</v>
      </c>
      <c r="H64" s="97"/>
    </row>
    <row r="65" spans="1:11" x14ac:dyDescent="0.55000000000000004">
      <c r="A65" s="80" t="s">
        <v>323</v>
      </c>
      <c r="H65" s="97"/>
    </row>
    <row r="66" spans="1:11" x14ac:dyDescent="0.55000000000000004">
      <c r="A66" s="80" t="s">
        <v>324</v>
      </c>
      <c r="H66" s="97"/>
      <c r="I66" s="99"/>
      <c r="J66" s="99"/>
      <c r="K66" s="99"/>
    </row>
    <row r="67" spans="1:11" x14ac:dyDescent="0.55000000000000004">
      <c r="H67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0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340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v>35366445</v>
      </c>
      <c r="D6" s="71">
        <v>23312295</v>
      </c>
      <c r="E6" s="71">
        <v>986132</v>
      </c>
      <c r="F6" s="71">
        <v>10968787</v>
      </c>
      <c r="G6" s="71">
        <v>99231</v>
      </c>
      <c r="H6" s="71">
        <v>21712910</v>
      </c>
      <c r="I6" s="71">
        <v>694909</v>
      </c>
      <c r="J6" s="71">
        <v>10547382</v>
      </c>
      <c r="K6" s="71">
        <v>93321</v>
      </c>
    </row>
    <row r="7" spans="1:11" x14ac:dyDescent="0.55000000000000004">
      <c r="A7" s="110">
        <v>44378</v>
      </c>
      <c r="B7" s="111" t="s">
        <v>320</v>
      </c>
      <c r="C7" s="71">
        <v>542055</v>
      </c>
      <c r="D7" s="71">
        <v>189633</v>
      </c>
      <c r="E7" s="71">
        <v>17702</v>
      </c>
      <c r="F7" s="71">
        <v>315727</v>
      </c>
      <c r="G7" s="71">
        <v>18993</v>
      </c>
      <c r="H7" s="71">
        <v>150570</v>
      </c>
      <c r="I7" s="71">
        <v>4329</v>
      </c>
      <c r="J7" s="71">
        <v>306562</v>
      </c>
      <c r="K7" s="71">
        <v>17803</v>
      </c>
    </row>
    <row r="8" spans="1:11" x14ac:dyDescent="0.55000000000000004">
      <c r="A8" s="110">
        <v>44377</v>
      </c>
      <c r="B8" s="111" t="s">
        <v>341</v>
      </c>
      <c r="C8" s="71">
        <v>857061</v>
      </c>
      <c r="D8" s="71">
        <v>388876</v>
      </c>
      <c r="E8" s="71">
        <v>21711</v>
      </c>
      <c r="F8" s="71">
        <v>427970</v>
      </c>
      <c r="G8" s="71">
        <v>18504</v>
      </c>
      <c r="H8" s="71">
        <v>319424</v>
      </c>
      <c r="I8" s="71">
        <v>7391</v>
      </c>
      <c r="J8" s="71">
        <v>413699</v>
      </c>
      <c r="K8" s="71">
        <v>17389</v>
      </c>
    </row>
    <row r="9" spans="1:11" x14ac:dyDescent="0.55000000000000004">
      <c r="A9" s="110">
        <v>44376</v>
      </c>
      <c r="B9" s="111" t="s">
        <v>342</v>
      </c>
      <c r="C9" s="71">
        <v>913524</v>
      </c>
      <c r="D9" s="71">
        <v>406709</v>
      </c>
      <c r="E9" s="71">
        <v>23168</v>
      </c>
      <c r="F9" s="71">
        <v>465180</v>
      </c>
      <c r="G9" s="71">
        <v>18467</v>
      </c>
      <c r="H9" s="71">
        <v>338033</v>
      </c>
      <c r="I9" s="71">
        <v>8157</v>
      </c>
      <c r="J9" s="71">
        <v>450975</v>
      </c>
      <c r="K9" s="71">
        <v>17373</v>
      </c>
    </row>
    <row r="10" spans="1:11" x14ac:dyDescent="0.55000000000000004">
      <c r="A10" s="110">
        <v>44375</v>
      </c>
      <c r="B10" s="113" t="s">
        <v>343</v>
      </c>
      <c r="C10" s="71">
        <v>896583</v>
      </c>
      <c r="D10" s="71">
        <v>403365</v>
      </c>
      <c r="E10" s="71">
        <v>22926</v>
      </c>
      <c r="F10" s="71">
        <v>451765</v>
      </c>
      <c r="G10" s="71">
        <v>18527</v>
      </c>
      <c r="H10" s="71">
        <v>337509</v>
      </c>
      <c r="I10" s="71">
        <v>9286</v>
      </c>
      <c r="J10" s="71">
        <v>438743</v>
      </c>
      <c r="K10" s="71">
        <v>17384</v>
      </c>
    </row>
    <row r="11" spans="1:11" x14ac:dyDescent="0.55000000000000004">
      <c r="A11" s="110">
        <v>44374</v>
      </c>
      <c r="B11" s="113" t="s">
        <v>344</v>
      </c>
      <c r="C11" s="71">
        <v>1012358</v>
      </c>
      <c r="D11" s="71">
        <v>536835</v>
      </c>
      <c r="E11" s="71">
        <v>41443</v>
      </c>
      <c r="F11" s="71">
        <v>429471</v>
      </c>
      <c r="G11" s="71">
        <v>4609</v>
      </c>
      <c r="H11" s="71">
        <v>449655</v>
      </c>
      <c r="I11" s="71">
        <v>11647</v>
      </c>
      <c r="J11" s="71">
        <v>414589</v>
      </c>
      <c r="K11" s="71">
        <v>4342</v>
      </c>
    </row>
    <row r="12" spans="1:11" x14ac:dyDescent="0.55000000000000004">
      <c r="A12" s="110">
        <v>44373</v>
      </c>
      <c r="B12" s="113" t="s">
        <v>345</v>
      </c>
      <c r="C12" s="71">
        <v>1011896</v>
      </c>
      <c r="D12" s="71">
        <v>501602</v>
      </c>
      <c r="E12" s="71">
        <v>42628</v>
      </c>
      <c r="F12" s="71">
        <v>463908</v>
      </c>
      <c r="G12" s="71">
        <v>3758</v>
      </c>
      <c r="H12" s="71">
        <v>425242</v>
      </c>
      <c r="I12" s="71">
        <v>14935</v>
      </c>
      <c r="J12" s="71">
        <v>448562</v>
      </c>
      <c r="K12" s="71">
        <v>3492</v>
      </c>
    </row>
    <row r="13" spans="1:11" x14ac:dyDescent="0.55000000000000004">
      <c r="A13" s="110">
        <v>44372</v>
      </c>
      <c r="B13" s="113" t="s">
        <v>346</v>
      </c>
      <c r="C13" s="71">
        <v>1028336</v>
      </c>
      <c r="D13" s="71">
        <v>487312</v>
      </c>
      <c r="E13" s="71">
        <v>35757</v>
      </c>
      <c r="F13" s="71">
        <v>501503</v>
      </c>
      <c r="G13" s="71">
        <v>3764</v>
      </c>
      <c r="H13" s="71">
        <v>386764</v>
      </c>
      <c r="I13" s="71">
        <v>12153</v>
      </c>
      <c r="J13" s="71">
        <v>481934</v>
      </c>
      <c r="K13" s="71">
        <v>3566</v>
      </c>
    </row>
    <row r="14" spans="1:11" x14ac:dyDescent="0.55000000000000004">
      <c r="A14" s="110">
        <v>44371</v>
      </c>
      <c r="B14" s="113" t="s">
        <v>320</v>
      </c>
      <c r="C14" s="71">
        <v>1033636</v>
      </c>
      <c r="D14" s="71">
        <v>486660</v>
      </c>
      <c r="E14" s="71">
        <v>33263</v>
      </c>
      <c r="F14" s="71">
        <v>510410</v>
      </c>
      <c r="G14" s="71">
        <v>3303</v>
      </c>
      <c r="H14" s="71">
        <v>434508</v>
      </c>
      <c r="I14" s="71">
        <v>11672</v>
      </c>
      <c r="J14" s="71">
        <v>496575</v>
      </c>
      <c r="K14" s="71">
        <v>3151</v>
      </c>
    </row>
    <row r="15" spans="1:11" x14ac:dyDescent="0.55000000000000004">
      <c r="A15" s="110">
        <v>44370</v>
      </c>
      <c r="B15" s="113" t="s">
        <v>341</v>
      </c>
      <c r="C15" s="71">
        <v>1058953</v>
      </c>
      <c r="D15" s="71">
        <v>508000</v>
      </c>
      <c r="E15" s="71">
        <v>33723</v>
      </c>
      <c r="F15" s="71">
        <v>513876</v>
      </c>
      <c r="G15" s="71">
        <v>3354</v>
      </c>
      <c r="H15" s="71">
        <v>460582</v>
      </c>
      <c r="I15" s="71">
        <v>12966</v>
      </c>
      <c r="J15" s="71">
        <v>500392</v>
      </c>
      <c r="K15" s="71">
        <v>3151</v>
      </c>
    </row>
    <row r="16" spans="1:11" x14ac:dyDescent="0.55000000000000004">
      <c r="A16" s="110">
        <v>44369</v>
      </c>
      <c r="B16" s="113" t="s">
        <v>342</v>
      </c>
      <c r="C16" s="71">
        <v>1038413</v>
      </c>
      <c r="D16" s="71">
        <v>502841</v>
      </c>
      <c r="E16" s="71">
        <v>33915</v>
      </c>
      <c r="F16" s="71">
        <v>498937</v>
      </c>
      <c r="G16" s="71">
        <v>2720</v>
      </c>
      <c r="H16" s="71">
        <v>459442</v>
      </c>
      <c r="I16" s="71">
        <v>15614</v>
      </c>
      <c r="J16" s="71">
        <v>486821</v>
      </c>
      <c r="K16" s="71">
        <v>2571</v>
      </c>
    </row>
    <row r="17" spans="1:11" x14ac:dyDescent="0.55000000000000004">
      <c r="A17" s="110">
        <v>44368</v>
      </c>
      <c r="B17" s="113" t="s">
        <v>343</v>
      </c>
      <c r="C17" s="71">
        <v>954565</v>
      </c>
      <c r="D17" s="71">
        <v>495743</v>
      </c>
      <c r="E17" s="71">
        <v>33181</v>
      </c>
      <c r="F17" s="71">
        <v>422409</v>
      </c>
      <c r="G17" s="71">
        <v>3232</v>
      </c>
      <c r="H17" s="71">
        <v>458512</v>
      </c>
      <c r="I17" s="71">
        <v>16473</v>
      </c>
      <c r="J17" s="71">
        <v>411764</v>
      </c>
      <c r="K17" s="71">
        <v>3099</v>
      </c>
    </row>
    <row r="18" spans="1:11" x14ac:dyDescent="0.55000000000000004">
      <c r="A18" s="110">
        <v>44367</v>
      </c>
      <c r="B18" s="113" t="s">
        <v>344</v>
      </c>
      <c r="C18" s="71">
        <v>980206</v>
      </c>
      <c r="D18" s="71">
        <v>543757</v>
      </c>
      <c r="E18" s="71">
        <v>35942</v>
      </c>
      <c r="F18" s="71">
        <v>400507</v>
      </c>
      <c r="G18" s="71">
        <v>0</v>
      </c>
      <c r="H18" s="71">
        <v>495817</v>
      </c>
      <c r="I18" s="71">
        <v>22188</v>
      </c>
      <c r="J18" s="71">
        <v>390017</v>
      </c>
      <c r="K18" s="71">
        <v>0</v>
      </c>
    </row>
    <row r="19" spans="1:11" x14ac:dyDescent="0.55000000000000004">
      <c r="A19" s="110">
        <v>44366</v>
      </c>
      <c r="B19" s="113" t="s">
        <v>345</v>
      </c>
      <c r="C19" s="71">
        <v>968383</v>
      </c>
      <c r="D19" s="71">
        <v>545195</v>
      </c>
      <c r="E19" s="71">
        <v>35871</v>
      </c>
      <c r="F19" s="71">
        <v>387317</v>
      </c>
      <c r="G19" s="71">
        <v>0</v>
      </c>
      <c r="H19" s="71">
        <v>501085</v>
      </c>
      <c r="I19" s="71">
        <v>24259</v>
      </c>
      <c r="J19" s="71">
        <v>376248</v>
      </c>
      <c r="K19" s="71">
        <v>0</v>
      </c>
    </row>
    <row r="20" spans="1:11" x14ac:dyDescent="0.55000000000000004">
      <c r="A20" s="110">
        <v>44365</v>
      </c>
      <c r="B20" s="113" t="s">
        <v>346</v>
      </c>
      <c r="C20" s="71">
        <v>949301</v>
      </c>
      <c r="D20" s="71">
        <v>496797</v>
      </c>
      <c r="E20" s="71">
        <v>28358</v>
      </c>
      <c r="F20" s="71">
        <v>424146</v>
      </c>
      <c r="G20" s="71">
        <v>0</v>
      </c>
      <c r="H20" s="71">
        <v>465048</v>
      </c>
      <c r="I20" s="71">
        <v>19617</v>
      </c>
      <c r="J20" s="71">
        <v>412814</v>
      </c>
      <c r="K20" s="71">
        <v>0</v>
      </c>
    </row>
    <row r="21" spans="1:11" x14ac:dyDescent="0.55000000000000004">
      <c r="A21" s="110">
        <v>44364</v>
      </c>
      <c r="B21" s="113" t="s">
        <v>320</v>
      </c>
      <c r="C21" s="71">
        <v>1007755</v>
      </c>
      <c r="D21" s="71">
        <v>526275</v>
      </c>
      <c r="E21" s="71">
        <v>28631</v>
      </c>
      <c r="F21" s="71">
        <v>452849</v>
      </c>
      <c r="G21" s="71">
        <v>0</v>
      </c>
      <c r="H21" s="71">
        <v>497094</v>
      </c>
      <c r="I21" s="71">
        <v>22285</v>
      </c>
      <c r="J21" s="71">
        <v>441777</v>
      </c>
      <c r="K21" s="71">
        <v>0</v>
      </c>
    </row>
    <row r="22" spans="1:11" x14ac:dyDescent="0.55000000000000004">
      <c r="A22" s="110">
        <v>44363</v>
      </c>
      <c r="B22" s="113" t="s">
        <v>341</v>
      </c>
      <c r="C22" s="71">
        <v>1013705</v>
      </c>
      <c r="D22" s="71">
        <v>519140</v>
      </c>
      <c r="E22" s="71">
        <v>26483</v>
      </c>
      <c r="F22" s="71">
        <v>468082</v>
      </c>
      <c r="G22" s="71">
        <v>0</v>
      </c>
      <c r="H22" s="71">
        <v>493655</v>
      </c>
      <c r="I22" s="71">
        <v>23733</v>
      </c>
      <c r="J22" s="71">
        <v>456887</v>
      </c>
      <c r="K22" s="71">
        <v>0</v>
      </c>
    </row>
    <row r="23" spans="1:11" x14ac:dyDescent="0.55000000000000004">
      <c r="A23" s="110">
        <v>44362</v>
      </c>
      <c r="B23" s="113" t="s">
        <v>342</v>
      </c>
      <c r="C23" s="71">
        <v>977488</v>
      </c>
      <c r="D23" s="83">
        <v>536644</v>
      </c>
      <c r="E23" s="83">
        <v>25772</v>
      </c>
      <c r="F23" s="83">
        <v>415072</v>
      </c>
      <c r="G23" s="71">
        <v>0</v>
      </c>
      <c r="H23" s="83">
        <v>513684</v>
      </c>
      <c r="I23" s="83">
        <v>24158</v>
      </c>
      <c r="J23" s="83">
        <v>405310</v>
      </c>
      <c r="K23" s="71">
        <v>0</v>
      </c>
    </row>
    <row r="24" spans="1:11" x14ac:dyDescent="0.55000000000000004">
      <c r="A24" s="110">
        <v>44361</v>
      </c>
      <c r="B24" s="113" t="s">
        <v>343</v>
      </c>
      <c r="C24" s="71">
        <v>890520</v>
      </c>
      <c r="D24" s="83">
        <v>501090</v>
      </c>
      <c r="E24" s="83">
        <v>28039</v>
      </c>
      <c r="F24" s="83">
        <v>361391</v>
      </c>
      <c r="G24" s="71">
        <v>0</v>
      </c>
      <c r="H24" s="83">
        <v>481037</v>
      </c>
      <c r="I24" s="83">
        <v>26504</v>
      </c>
      <c r="J24" s="83">
        <v>353089</v>
      </c>
      <c r="K24" s="71">
        <v>0</v>
      </c>
    </row>
    <row r="25" spans="1:11" x14ac:dyDescent="0.55000000000000004">
      <c r="A25" s="110">
        <v>44360</v>
      </c>
      <c r="B25" s="113" t="s">
        <v>344</v>
      </c>
      <c r="C25" s="71">
        <v>855969</v>
      </c>
      <c r="D25" s="83">
        <v>523606</v>
      </c>
      <c r="E25" s="83">
        <v>33521</v>
      </c>
      <c r="F25" s="83">
        <v>298842</v>
      </c>
      <c r="G25" s="71">
        <v>0</v>
      </c>
      <c r="H25" s="83">
        <v>497395</v>
      </c>
      <c r="I25" s="83">
        <v>30538</v>
      </c>
      <c r="J25" s="83">
        <v>290768</v>
      </c>
      <c r="K25" s="71">
        <v>0</v>
      </c>
    </row>
    <row r="26" spans="1:11" x14ac:dyDescent="0.55000000000000004">
      <c r="A26" s="110">
        <v>44359</v>
      </c>
      <c r="B26" s="113" t="s">
        <v>345</v>
      </c>
      <c r="C26" s="71">
        <v>855844</v>
      </c>
      <c r="D26" s="83">
        <v>573004</v>
      </c>
      <c r="E26" s="83">
        <v>32717</v>
      </c>
      <c r="F26" s="83">
        <v>250123</v>
      </c>
      <c r="G26" s="71">
        <v>0</v>
      </c>
      <c r="H26" s="83">
        <v>547491</v>
      </c>
      <c r="I26" s="83">
        <v>30126</v>
      </c>
      <c r="J26" s="83">
        <v>242527</v>
      </c>
      <c r="K26" s="71">
        <v>0</v>
      </c>
    </row>
    <row r="27" spans="1:11" x14ac:dyDescent="0.55000000000000004">
      <c r="A27" s="110">
        <v>44358</v>
      </c>
      <c r="B27" s="113" t="s">
        <v>346</v>
      </c>
      <c r="C27" s="71">
        <v>848239</v>
      </c>
      <c r="D27" s="83">
        <v>590208</v>
      </c>
      <c r="E27" s="83">
        <v>28540</v>
      </c>
      <c r="F27" s="83">
        <v>229491</v>
      </c>
      <c r="G27" s="71">
        <v>0</v>
      </c>
      <c r="H27" s="83">
        <v>568432</v>
      </c>
      <c r="I27" s="83">
        <v>26580</v>
      </c>
      <c r="J27" s="83">
        <v>222918</v>
      </c>
      <c r="K27" s="71">
        <v>0</v>
      </c>
    </row>
    <row r="28" spans="1:11" x14ac:dyDescent="0.55000000000000004">
      <c r="A28" s="110">
        <v>44357</v>
      </c>
      <c r="B28" s="113" t="s">
        <v>320</v>
      </c>
      <c r="C28" s="71">
        <v>884972</v>
      </c>
      <c r="D28" s="83">
        <v>593149</v>
      </c>
      <c r="E28" s="83">
        <v>28461</v>
      </c>
      <c r="F28" s="83">
        <v>263362</v>
      </c>
      <c r="G28" s="71">
        <v>0</v>
      </c>
      <c r="H28" s="83">
        <v>572982</v>
      </c>
      <c r="I28" s="83">
        <v>26529</v>
      </c>
      <c r="J28" s="83">
        <v>256635</v>
      </c>
      <c r="K28" s="71">
        <v>0</v>
      </c>
    </row>
    <row r="29" spans="1:11" x14ac:dyDescent="0.55000000000000004">
      <c r="A29" s="110">
        <v>44356</v>
      </c>
      <c r="B29" s="113" t="s">
        <v>341</v>
      </c>
      <c r="C29" s="71">
        <v>885443</v>
      </c>
      <c r="D29" s="83">
        <v>607800</v>
      </c>
      <c r="E29" s="83">
        <v>26917</v>
      </c>
      <c r="F29" s="83">
        <v>250726</v>
      </c>
      <c r="G29" s="71">
        <v>0</v>
      </c>
      <c r="H29" s="83">
        <v>587719</v>
      </c>
      <c r="I29" s="83">
        <v>25095</v>
      </c>
      <c r="J29" s="83">
        <v>244275</v>
      </c>
      <c r="K29" s="71">
        <v>0</v>
      </c>
    </row>
    <row r="30" spans="1:11" x14ac:dyDescent="0.55000000000000004">
      <c r="A30" s="110">
        <v>44355</v>
      </c>
      <c r="B30" s="113" t="s">
        <v>342</v>
      </c>
      <c r="C30" s="71">
        <v>850388</v>
      </c>
      <c r="D30" s="83">
        <v>621110</v>
      </c>
      <c r="E30" s="83">
        <v>29071</v>
      </c>
      <c r="F30" s="83">
        <v>200207</v>
      </c>
      <c r="G30" s="71">
        <v>0</v>
      </c>
      <c r="H30" s="83">
        <v>602457</v>
      </c>
      <c r="I30" s="83">
        <v>27254</v>
      </c>
      <c r="J30" s="83">
        <v>195105</v>
      </c>
      <c r="K30" s="71">
        <v>0</v>
      </c>
    </row>
    <row r="31" spans="1:11" x14ac:dyDescent="0.55000000000000004">
      <c r="A31" s="110">
        <v>44354</v>
      </c>
      <c r="B31" s="113" t="s">
        <v>343</v>
      </c>
      <c r="C31" s="71">
        <v>768961</v>
      </c>
      <c r="D31" s="83">
        <v>574069</v>
      </c>
      <c r="E31" s="83">
        <v>28862</v>
      </c>
      <c r="F31" s="83">
        <v>166030</v>
      </c>
      <c r="G31" s="71">
        <v>0</v>
      </c>
      <c r="H31" s="83">
        <v>557650</v>
      </c>
      <c r="I31" s="83">
        <v>27050</v>
      </c>
      <c r="J31" s="83">
        <v>161226</v>
      </c>
      <c r="K31" s="71">
        <v>0</v>
      </c>
    </row>
    <row r="32" spans="1:11" x14ac:dyDescent="0.55000000000000004">
      <c r="A32" s="74">
        <v>44353</v>
      </c>
      <c r="B32" s="113" t="s">
        <v>344</v>
      </c>
      <c r="C32" s="71">
        <v>713322</v>
      </c>
      <c r="D32" s="83">
        <v>517385</v>
      </c>
      <c r="E32" s="83">
        <v>22761</v>
      </c>
      <c r="F32" s="83">
        <v>173176</v>
      </c>
      <c r="G32" s="71">
        <v>0</v>
      </c>
      <c r="H32" s="83">
        <v>498884</v>
      </c>
      <c r="I32" s="83">
        <v>21351</v>
      </c>
      <c r="J32" s="83">
        <v>168680</v>
      </c>
      <c r="K32" s="71">
        <v>0</v>
      </c>
    </row>
    <row r="33" spans="1:11" x14ac:dyDescent="0.55000000000000004">
      <c r="A33" s="74">
        <v>44352</v>
      </c>
      <c r="B33" s="113" t="s">
        <v>345</v>
      </c>
      <c r="C33" s="71">
        <v>695014</v>
      </c>
      <c r="D33" s="83">
        <v>559049</v>
      </c>
      <c r="E33" s="83">
        <v>20362</v>
      </c>
      <c r="F33" s="83">
        <v>115603</v>
      </c>
      <c r="G33" s="71">
        <v>0</v>
      </c>
      <c r="H33" s="83">
        <v>540374</v>
      </c>
      <c r="I33" s="83">
        <v>18705</v>
      </c>
      <c r="J33" s="83">
        <v>111164</v>
      </c>
      <c r="K33" s="71">
        <v>0</v>
      </c>
    </row>
    <row r="34" spans="1:11" x14ac:dyDescent="0.55000000000000004">
      <c r="A34" s="74">
        <v>44351</v>
      </c>
      <c r="B34" s="113" t="s">
        <v>346</v>
      </c>
      <c r="C34" s="71">
        <v>693382</v>
      </c>
      <c r="D34" s="83">
        <v>574648</v>
      </c>
      <c r="E34" s="83">
        <v>20192</v>
      </c>
      <c r="F34" s="83">
        <v>98542</v>
      </c>
      <c r="G34" s="71">
        <v>0</v>
      </c>
      <c r="H34" s="83">
        <v>557415</v>
      </c>
      <c r="I34" s="83">
        <v>18638</v>
      </c>
      <c r="J34" s="83">
        <v>94510</v>
      </c>
      <c r="K34" s="71">
        <v>0</v>
      </c>
    </row>
    <row r="35" spans="1:11" x14ac:dyDescent="0.55000000000000004">
      <c r="A35" s="74">
        <v>44350</v>
      </c>
      <c r="B35" s="113" t="s">
        <v>320</v>
      </c>
      <c r="C35" s="71">
        <v>733466</v>
      </c>
      <c r="D35" s="83">
        <v>593840</v>
      </c>
      <c r="E35" s="83">
        <v>19979</v>
      </c>
      <c r="F35" s="83">
        <v>119647</v>
      </c>
      <c r="G35" s="71">
        <v>0</v>
      </c>
      <c r="H35" s="83">
        <v>577565</v>
      </c>
      <c r="I35" s="83">
        <v>18672</v>
      </c>
      <c r="J35" s="83">
        <v>115264</v>
      </c>
      <c r="K35" s="71">
        <v>0</v>
      </c>
    </row>
    <row r="36" spans="1:11" x14ac:dyDescent="0.55000000000000004">
      <c r="A36" s="74">
        <v>44349</v>
      </c>
      <c r="B36" s="113" t="s">
        <v>341</v>
      </c>
      <c r="C36" s="71">
        <v>728880</v>
      </c>
      <c r="D36" s="83">
        <v>588571</v>
      </c>
      <c r="E36" s="83">
        <v>19604</v>
      </c>
      <c r="F36" s="83">
        <v>120705</v>
      </c>
      <c r="G36" s="71">
        <v>0</v>
      </c>
      <c r="H36" s="83">
        <v>572989</v>
      </c>
      <c r="I36" s="83">
        <v>18289</v>
      </c>
      <c r="J36" s="83">
        <v>116603</v>
      </c>
      <c r="K36" s="71">
        <v>0</v>
      </c>
    </row>
    <row r="37" spans="1:11" x14ac:dyDescent="0.55000000000000004">
      <c r="A37" s="74">
        <v>44348</v>
      </c>
      <c r="B37" s="113" t="s">
        <v>342</v>
      </c>
      <c r="C37" s="71">
        <v>680476</v>
      </c>
      <c r="D37" s="83">
        <v>567051</v>
      </c>
      <c r="E37" s="83">
        <v>19181</v>
      </c>
      <c r="F37" s="83">
        <v>94244</v>
      </c>
      <c r="G37" s="71">
        <v>0</v>
      </c>
      <c r="H37" s="83">
        <v>552838</v>
      </c>
      <c r="I37" s="83">
        <v>17963</v>
      </c>
      <c r="J37" s="83">
        <v>90808</v>
      </c>
      <c r="K37" s="71">
        <v>0</v>
      </c>
    </row>
    <row r="38" spans="1:11" x14ac:dyDescent="0.55000000000000004">
      <c r="A38" s="74">
        <v>44347</v>
      </c>
      <c r="B38" s="113" t="s">
        <v>343</v>
      </c>
      <c r="C38" s="71">
        <v>588121</v>
      </c>
      <c r="D38" s="83">
        <v>490366</v>
      </c>
      <c r="E38" s="83">
        <v>18307</v>
      </c>
      <c r="F38" s="83">
        <v>79448</v>
      </c>
      <c r="G38" s="71">
        <v>0</v>
      </c>
      <c r="H38" s="83">
        <v>476393</v>
      </c>
      <c r="I38" s="83">
        <v>17025</v>
      </c>
      <c r="J38" s="83">
        <v>73246</v>
      </c>
      <c r="K38" s="71">
        <v>0</v>
      </c>
    </row>
    <row r="39" spans="1:11" x14ac:dyDescent="0.55000000000000004">
      <c r="A39" s="74">
        <v>44346</v>
      </c>
      <c r="B39" s="113" t="s">
        <v>344</v>
      </c>
      <c r="C39" s="71">
        <v>510664</v>
      </c>
      <c r="D39" s="83">
        <v>434333</v>
      </c>
      <c r="E39" s="83">
        <v>15921</v>
      </c>
      <c r="F39" s="83">
        <v>60410</v>
      </c>
      <c r="G39" s="71">
        <v>0</v>
      </c>
      <c r="H39" s="83">
        <v>421824</v>
      </c>
      <c r="I39" s="83">
        <v>14988</v>
      </c>
      <c r="J39" s="83">
        <v>57339</v>
      </c>
      <c r="K39" s="71">
        <v>0</v>
      </c>
    </row>
    <row r="40" spans="1:11" x14ac:dyDescent="0.55000000000000004">
      <c r="A40" s="74">
        <v>44345</v>
      </c>
      <c r="B40" s="113" t="s">
        <v>345</v>
      </c>
      <c r="C40" s="71">
        <v>502340</v>
      </c>
      <c r="D40" s="83">
        <v>437786</v>
      </c>
      <c r="E40" s="83">
        <v>15521</v>
      </c>
      <c r="F40" s="83">
        <v>49033</v>
      </c>
      <c r="G40" s="71">
        <v>0</v>
      </c>
      <c r="H40" s="83">
        <v>423892</v>
      </c>
      <c r="I40" s="83">
        <v>14535</v>
      </c>
      <c r="J40" s="83">
        <v>44983</v>
      </c>
      <c r="K40" s="71">
        <v>0</v>
      </c>
    </row>
    <row r="41" spans="1:11" x14ac:dyDescent="0.55000000000000004">
      <c r="A41" s="74">
        <v>44344</v>
      </c>
      <c r="B41" s="113" t="s">
        <v>346</v>
      </c>
      <c r="C41" s="71">
        <v>529460</v>
      </c>
      <c r="D41" s="83">
        <v>483161</v>
      </c>
      <c r="E41" s="83">
        <v>14258</v>
      </c>
      <c r="F41" s="83">
        <v>32041</v>
      </c>
      <c r="G41" s="71">
        <v>0</v>
      </c>
      <c r="H41" s="83">
        <v>467017</v>
      </c>
      <c r="I41" s="83">
        <v>13372</v>
      </c>
      <c r="J41" s="83">
        <v>27288</v>
      </c>
      <c r="K41" s="71">
        <v>0</v>
      </c>
    </row>
    <row r="42" spans="1:11" x14ac:dyDescent="0.55000000000000004">
      <c r="A42" s="74">
        <v>44343</v>
      </c>
      <c r="B42" s="113" t="s">
        <v>320</v>
      </c>
      <c r="C42" s="71">
        <v>557386</v>
      </c>
      <c r="D42" s="83">
        <v>510888</v>
      </c>
      <c r="E42" s="83">
        <v>12383</v>
      </c>
      <c r="F42" s="83">
        <v>34115</v>
      </c>
      <c r="G42" s="71">
        <v>0</v>
      </c>
      <c r="H42" s="83">
        <v>494045</v>
      </c>
      <c r="I42" s="83">
        <v>11660</v>
      </c>
      <c r="J42" s="83">
        <v>29888</v>
      </c>
      <c r="K42" s="71">
        <v>0</v>
      </c>
    </row>
    <row r="43" spans="1:11" x14ac:dyDescent="0.55000000000000004">
      <c r="A43" s="74">
        <v>44342</v>
      </c>
      <c r="B43" s="113" t="s">
        <v>341</v>
      </c>
      <c r="C43" s="71">
        <v>551033</v>
      </c>
      <c r="D43" s="83">
        <v>529680</v>
      </c>
      <c r="E43" s="83">
        <v>11456</v>
      </c>
      <c r="F43" s="83">
        <v>9897</v>
      </c>
      <c r="G43" s="71">
        <v>0</v>
      </c>
      <c r="H43" s="83">
        <v>511949</v>
      </c>
      <c r="I43" s="83">
        <v>10684</v>
      </c>
      <c r="J43" s="83">
        <v>8535</v>
      </c>
      <c r="K43" s="71">
        <v>0</v>
      </c>
    </row>
    <row r="44" spans="1:11" x14ac:dyDescent="0.55000000000000004">
      <c r="A44" s="74">
        <v>44341</v>
      </c>
      <c r="B44" s="113" t="s">
        <v>342</v>
      </c>
      <c r="C44" s="71">
        <v>492265</v>
      </c>
      <c r="D44" s="83">
        <v>474291</v>
      </c>
      <c r="E44" s="83">
        <v>9782</v>
      </c>
      <c r="F44" s="83">
        <v>8192</v>
      </c>
      <c r="G44" s="71">
        <v>0</v>
      </c>
      <c r="H44" s="83">
        <v>459121</v>
      </c>
      <c r="I44" s="83">
        <v>9236</v>
      </c>
      <c r="J44" s="83">
        <v>7121</v>
      </c>
      <c r="K44" s="71">
        <v>0</v>
      </c>
    </row>
    <row r="45" spans="1:11" x14ac:dyDescent="0.55000000000000004">
      <c r="A45" s="74">
        <v>44340</v>
      </c>
      <c r="B45" s="113" t="s">
        <v>343</v>
      </c>
      <c r="C45" s="71">
        <v>427789</v>
      </c>
      <c r="D45" s="83">
        <v>410396</v>
      </c>
      <c r="E45" s="83">
        <v>9823</v>
      </c>
      <c r="F45" s="83">
        <v>7570</v>
      </c>
      <c r="G45" s="71">
        <v>0</v>
      </c>
      <c r="H45" s="83">
        <v>398341</v>
      </c>
      <c r="I45" s="83">
        <v>9252</v>
      </c>
      <c r="J45" s="83">
        <v>6526</v>
      </c>
      <c r="K45" s="71">
        <v>0</v>
      </c>
    </row>
    <row r="46" spans="1:11" x14ac:dyDescent="0.55000000000000004">
      <c r="A46" s="74">
        <v>44339</v>
      </c>
      <c r="B46" s="113" t="s">
        <v>344</v>
      </c>
      <c r="C46" s="71">
        <v>336903</v>
      </c>
      <c r="D46" s="83">
        <v>315215</v>
      </c>
      <c r="E46" s="83">
        <v>0</v>
      </c>
      <c r="F46" s="83">
        <v>21688</v>
      </c>
      <c r="G46" s="71">
        <v>0</v>
      </c>
      <c r="H46" s="83">
        <v>306463</v>
      </c>
      <c r="I46" s="83">
        <v>0</v>
      </c>
      <c r="J46" s="83">
        <v>19687</v>
      </c>
      <c r="K46" s="71">
        <v>0</v>
      </c>
    </row>
    <row r="47" spans="1:11" x14ac:dyDescent="0.55000000000000004">
      <c r="A47" s="74">
        <v>44338</v>
      </c>
      <c r="B47" s="113" t="s">
        <v>345</v>
      </c>
      <c r="C47" s="71">
        <v>300147</v>
      </c>
      <c r="D47" s="83">
        <v>271271</v>
      </c>
      <c r="E47" s="83">
        <v>0</v>
      </c>
      <c r="F47" s="83">
        <v>28876</v>
      </c>
      <c r="G47" s="71">
        <v>0</v>
      </c>
      <c r="H47" s="83">
        <v>261350</v>
      </c>
      <c r="I47" s="83">
        <v>0</v>
      </c>
      <c r="J47" s="83">
        <v>21442</v>
      </c>
      <c r="K47" s="71">
        <v>0</v>
      </c>
    </row>
    <row r="48" spans="1:11" x14ac:dyDescent="0.55000000000000004">
      <c r="A48" s="74">
        <v>44337</v>
      </c>
      <c r="B48" s="113" t="s">
        <v>346</v>
      </c>
      <c r="C48" s="71">
        <v>287134</v>
      </c>
      <c r="D48" s="83">
        <v>256482</v>
      </c>
      <c r="E48" s="83">
        <v>0</v>
      </c>
      <c r="F48" s="83">
        <v>30652</v>
      </c>
      <c r="G48" s="71">
        <v>0</v>
      </c>
      <c r="H48" s="83">
        <v>244462</v>
      </c>
      <c r="I48" s="83">
        <v>0</v>
      </c>
      <c r="J48" s="83">
        <v>21280</v>
      </c>
      <c r="K48" s="71">
        <v>0</v>
      </c>
    </row>
    <row r="49" spans="1:11" x14ac:dyDescent="0.55000000000000004">
      <c r="A49" s="74">
        <v>44336</v>
      </c>
      <c r="B49" s="113" t="s">
        <v>320</v>
      </c>
      <c r="C49" s="71">
        <v>313139</v>
      </c>
      <c r="D49" s="83">
        <v>296900</v>
      </c>
      <c r="E49" s="83">
        <v>0</v>
      </c>
      <c r="F49" s="83">
        <v>16239</v>
      </c>
      <c r="G49" s="71">
        <v>0</v>
      </c>
      <c r="H49" s="83">
        <v>283836</v>
      </c>
      <c r="I49" s="83">
        <v>0</v>
      </c>
      <c r="J49" s="83">
        <v>12290</v>
      </c>
      <c r="K49" s="71">
        <v>0</v>
      </c>
    </row>
    <row r="50" spans="1:11" x14ac:dyDescent="0.55000000000000004">
      <c r="A50" s="74">
        <v>44335</v>
      </c>
      <c r="B50" s="113" t="s">
        <v>341</v>
      </c>
      <c r="C50" s="71">
        <v>326057</v>
      </c>
      <c r="D50" s="83">
        <v>285982</v>
      </c>
      <c r="E50" s="83">
        <v>0</v>
      </c>
      <c r="F50" s="83">
        <v>40075</v>
      </c>
      <c r="G50" s="71">
        <v>0</v>
      </c>
      <c r="H50" s="83">
        <v>273855</v>
      </c>
      <c r="I50" s="83">
        <v>0</v>
      </c>
      <c r="J50" s="83">
        <v>29329</v>
      </c>
      <c r="K50" s="71">
        <v>0</v>
      </c>
    </row>
    <row r="51" spans="1:11" x14ac:dyDescent="0.55000000000000004">
      <c r="A51" s="74">
        <v>44334</v>
      </c>
      <c r="B51" s="113" t="s">
        <v>342</v>
      </c>
      <c r="C51" s="71">
        <v>274133</v>
      </c>
      <c r="D51" s="83">
        <v>233613</v>
      </c>
      <c r="E51" s="83">
        <v>0</v>
      </c>
      <c r="F51" s="83">
        <v>40520</v>
      </c>
      <c r="G51" s="71">
        <v>0</v>
      </c>
      <c r="H51" s="83">
        <v>223128</v>
      </c>
      <c r="I51" s="83">
        <v>0</v>
      </c>
      <c r="J51" s="83">
        <v>31049</v>
      </c>
      <c r="K51" s="71">
        <v>0</v>
      </c>
    </row>
    <row r="52" spans="1:11" x14ac:dyDescent="0.55000000000000004">
      <c r="A52" s="74">
        <v>44333</v>
      </c>
      <c r="B52" s="113" t="s">
        <v>343</v>
      </c>
      <c r="C52" s="71">
        <v>225794</v>
      </c>
      <c r="D52" s="83">
        <v>195247</v>
      </c>
      <c r="E52" s="83">
        <v>0</v>
      </c>
      <c r="F52" s="83">
        <v>30547</v>
      </c>
      <c r="G52" s="71">
        <v>0</v>
      </c>
      <c r="H52" s="83">
        <v>186273</v>
      </c>
      <c r="I52" s="83">
        <v>0</v>
      </c>
      <c r="J52" s="83">
        <v>23019</v>
      </c>
      <c r="K52" s="71">
        <v>0</v>
      </c>
    </row>
    <row r="53" spans="1:11" x14ac:dyDescent="0.55000000000000004">
      <c r="A53" s="74">
        <v>44332</v>
      </c>
      <c r="B53" s="113" t="s">
        <v>344</v>
      </c>
      <c r="C53" s="71">
        <v>199673</v>
      </c>
      <c r="D53" s="83">
        <v>182006</v>
      </c>
      <c r="E53" s="83">
        <v>0</v>
      </c>
      <c r="F53" s="83">
        <v>17667</v>
      </c>
      <c r="G53" s="71">
        <v>0</v>
      </c>
      <c r="H53" s="83">
        <v>176648</v>
      </c>
      <c r="I53" s="83">
        <v>0</v>
      </c>
      <c r="J53" s="83">
        <v>14302</v>
      </c>
      <c r="K53" s="71">
        <v>0</v>
      </c>
    </row>
    <row r="54" spans="1:11" x14ac:dyDescent="0.55000000000000004">
      <c r="A54" s="74">
        <v>44331</v>
      </c>
      <c r="B54" s="113" t="s">
        <v>345</v>
      </c>
      <c r="C54" s="71">
        <v>148849</v>
      </c>
      <c r="D54" s="83">
        <v>129363</v>
      </c>
      <c r="E54" s="83">
        <v>0</v>
      </c>
      <c r="F54" s="83">
        <v>19486</v>
      </c>
      <c r="G54" s="71">
        <v>0</v>
      </c>
      <c r="H54" s="83">
        <v>122535</v>
      </c>
      <c r="I54" s="83">
        <v>0</v>
      </c>
      <c r="J54" s="83">
        <v>13981</v>
      </c>
      <c r="K54" s="71">
        <v>0</v>
      </c>
    </row>
    <row r="55" spans="1:11" x14ac:dyDescent="0.55000000000000004">
      <c r="A55" s="74">
        <v>44330</v>
      </c>
      <c r="B55" s="113" t="s">
        <v>346</v>
      </c>
      <c r="C55" s="71">
        <v>140703</v>
      </c>
      <c r="D55" s="83">
        <v>117603</v>
      </c>
      <c r="E55" s="83">
        <v>0</v>
      </c>
      <c r="F55" s="83">
        <v>23100</v>
      </c>
      <c r="G55" s="71">
        <v>0</v>
      </c>
      <c r="H55" s="83">
        <v>108333</v>
      </c>
      <c r="I55" s="83">
        <v>0</v>
      </c>
      <c r="J55" s="83">
        <v>14877</v>
      </c>
      <c r="K55" s="71">
        <v>0</v>
      </c>
    </row>
    <row r="56" spans="1:11" x14ac:dyDescent="0.55000000000000004">
      <c r="A56" s="74">
        <v>44329</v>
      </c>
      <c r="B56" s="113" t="s">
        <v>320</v>
      </c>
      <c r="C56" s="71">
        <v>169497</v>
      </c>
      <c r="D56" s="83">
        <v>140859</v>
      </c>
      <c r="E56" s="83">
        <v>0</v>
      </c>
      <c r="F56" s="83">
        <v>28638</v>
      </c>
      <c r="G56" s="71">
        <v>0</v>
      </c>
      <c r="H56" s="83">
        <v>131375</v>
      </c>
      <c r="I56" s="83">
        <v>0</v>
      </c>
      <c r="J56" s="83">
        <v>21018</v>
      </c>
      <c r="K56" s="71">
        <v>0</v>
      </c>
    </row>
    <row r="57" spans="1:11" x14ac:dyDescent="0.55000000000000004">
      <c r="A57" s="74">
        <v>44328</v>
      </c>
      <c r="B57" s="113" t="s">
        <v>341</v>
      </c>
      <c r="C57" s="71">
        <v>173592</v>
      </c>
      <c r="D57" s="83">
        <v>143427</v>
      </c>
      <c r="E57" s="83">
        <v>0</v>
      </c>
      <c r="F57" s="83">
        <v>30165</v>
      </c>
      <c r="G57" s="71">
        <v>0</v>
      </c>
      <c r="H57" s="83">
        <v>134251</v>
      </c>
      <c r="I57" s="83">
        <v>0</v>
      </c>
      <c r="J57" s="83">
        <v>22271</v>
      </c>
      <c r="K57" s="71">
        <v>0</v>
      </c>
    </row>
    <row r="58" spans="1:11" x14ac:dyDescent="0.55000000000000004">
      <c r="A58" s="74">
        <v>44327</v>
      </c>
      <c r="B58" s="113" t="s">
        <v>342</v>
      </c>
      <c r="C58" s="71">
        <v>138762</v>
      </c>
      <c r="D58" s="83">
        <v>113033</v>
      </c>
      <c r="E58" s="83">
        <v>0</v>
      </c>
      <c r="F58" s="83">
        <v>25729</v>
      </c>
      <c r="G58" s="71">
        <v>0</v>
      </c>
      <c r="H58" s="83">
        <v>104564</v>
      </c>
      <c r="I58" s="83">
        <v>0</v>
      </c>
      <c r="J58" s="83">
        <v>18842</v>
      </c>
      <c r="K58" s="71">
        <v>0</v>
      </c>
    </row>
    <row r="59" spans="1:11" x14ac:dyDescent="0.55000000000000004">
      <c r="A59" s="74">
        <v>44326</v>
      </c>
      <c r="B59" s="113" t="s">
        <v>343</v>
      </c>
      <c r="C59" s="71">
        <v>106009</v>
      </c>
      <c r="D59" s="83">
        <v>89370</v>
      </c>
      <c r="E59" s="83">
        <v>0</v>
      </c>
      <c r="F59" s="83">
        <v>16639</v>
      </c>
      <c r="G59" s="71">
        <v>0</v>
      </c>
      <c r="H59" s="83">
        <v>82239</v>
      </c>
      <c r="I59" s="83">
        <v>0</v>
      </c>
      <c r="J59" s="83">
        <v>11834</v>
      </c>
      <c r="K59" s="71">
        <v>0</v>
      </c>
    </row>
    <row r="60" spans="1:11" x14ac:dyDescent="0.55000000000000004">
      <c r="A60" s="74">
        <v>44325</v>
      </c>
      <c r="B60" s="113" t="s">
        <v>344</v>
      </c>
      <c r="C60" s="71">
        <v>76400</v>
      </c>
      <c r="D60" s="83">
        <v>69577</v>
      </c>
      <c r="E60" s="83">
        <v>0</v>
      </c>
      <c r="F60" s="83">
        <v>6823</v>
      </c>
      <c r="G60" s="71">
        <v>0</v>
      </c>
      <c r="H60" s="83">
        <v>65896</v>
      </c>
      <c r="I60" s="83">
        <v>0</v>
      </c>
      <c r="J60" s="83">
        <v>5609</v>
      </c>
      <c r="K60" s="71">
        <v>0</v>
      </c>
    </row>
    <row r="61" spans="1:11" x14ac:dyDescent="0.55000000000000004">
      <c r="A61" s="74">
        <v>44324</v>
      </c>
      <c r="B61" s="113" t="s">
        <v>345</v>
      </c>
      <c r="C61" s="71">
        <v>58814</v>
      </c>
      <c r="D61" s="83">
        <v>52993</v>
      </c>
      <c r="E61" s="83">
        <v>0</v>
      </c>
      <c r="F61" s="83">
        <v>5821</v>
      </c>
      <c r="G61" s="71">
        <v>0</v>
      </c>
      <c r="H61" s="83">
        <v>47945</v>
      </c>
      <c r="I61" s="83">
        <v>0</v>
      </c>
      <c r="J61" s="83">
        <v>3747</v>
      </c>
      <c r="K61" s="71">
        <v>0</v>
      </c>
    </row>
    <row r="62" spans="1:11" x14ac:dyDescent="0.55000000000000004">
      <c r="A62" s="74">
        <v>44323</v>
      </c>
      <c r="B62" s="113" t="s">
        <v>346</v>
      </c>
      <c r="C62" s="71">
        <v>41484</v>
      </c>
      <c r="D62" s="83">
        <v>35338</v>
      </c>
      <c r="E62" s="83">
        <v>0</v>
      </c>
      <c r="F62" s="83">
        <v>6146</v>
      </c>
      <c r="G62" s="71">
        <v>0</v>
      </c>
      <c r="H62" s="83">
        <v>30278</v>
      </c>
      <c r="I62" s="83">
        <v>0</v>
      </c>
      <c r="J62" s="83">
        <v>4166</v>
      </c>
      <c r="K62" s="71">
        <v>0</v>
      </c>
    </row>
    <row r="63" spans="1:11" x14ac:dyDescent="0.55000000000000004">
      <c r="A63" s="74">
        <v>44322</v>
      </c>
      <c r="B63" s="113" t="s">
        <v>320</v>
      </c>
      <c r="C63" s="71">
        <v>42173</v>
      </c>
      <c r="D63" s="83">
        <v>36472</v>
      </c>
      <c r="E63" s="83">
        <v>0</v>
      </c>
      <c r="F63" s="83">
        <v>5701</v>
      </c>
      <c r="G63" s="71">
        <v>0</v>
      </c>
      <c r="H63" s="83">
        <v>32050</v>
      </c>
      <c r="I63" s="83">
        <v>0</v>
      </c>
      <c r="J63" s="83">
        <v>4449</v>
      </c>
      <c r="K63" s="71">
        <v>0</v>
      </c>
    </row>
    <row r="64" spans="1:11" x14ac:dyDescent="0.55000000000000004">
      <c r="A64" s="74">
        <v>44321</v>
      </c>
      <c r="B64" s="113" t="s">
        <v>341</v>
      </c>
      <c r="C64" s="71">
        <v>9658</v>
      </c>
      <c r="D64" s="83">
        <v>8774</v>
      </c>
      <c r="E64" s="83">
        <v>0</v>
      </c>
      <c r="F64" s="83">
        <v>884</v>
      </c>
      <c r="G64" s="71">
        <v>0</v>
      </c>
      <c r="H64" s="83">
        <v>8049</v>
      </c>
      <c r="I64" s="83">
        <v>0</v>
      </c>
      <c r="J64" s="83">
        <v>763</v>
      </c>
      <c r="K64" s="71">
        <v>0</v>
      </c>
    </row>
    <row r="65" spans="1:11" x14ac:dyDescent="0.55000000000000004">
      <c r="A65" s="74">
        <v>44320</v>
      </c>
      <c r="B65" s="113" t="s">
        <v>342</v>
      </c>
      <c r="C65" s="71">
        <v>7807</v>
      </c>
      <c r="D65" s="83">
        <v>7126</v>
      </c>
      <c r="E65" s="83">
        <v>0</v>
      </c>
      <c r="F65" s="83">
        <v>681</v>
      </c>
      <c r="G65" s="71">
        <v>0</v>
      </c>
      <c r="H65" s="83">
        <v>6478</v>
      </c>
      <c r="I65" s="83">
        <v>0</v>
      </c>
      <c r="J65" s="83">
        <v>509</v>
      </c>
      <c r="K65" s="71">
        <v>0</v>
      </c>
    </row>
    <row r="66" spans="1:11" x14ac:dyDescent="0.55000000000000004">
      <c r="A66" s="74">
        <v>44319</v>
      </c>
      <c r="B66" s="113" t="s">
        <v>343</v>
      </c>
      <c r="C66" s="71">
        <v>7078</v>
      </c>
      <c r="D66" s="83">
        <v>6292</v>
      </c>
      <c r="E66" s="83">
        <v>0</v>
      </c>
      <c r="F66" s="83">
        <v>786</v>
      </c>
      <c r="G66" s="71">
        <v>0</v>
      </c>
      <c r="H66" s="83">
        <v>5620</v>
      </c>
      <c r="I66" s="83">
        <v>0</v>
      </c>
      <c r="J66" s="83">
        <v>751</v>
      </c>
      <c r="K66" s="71">
        <v>0</v>
      </c>
    </row>
    <row r="67" spans="1:11" x14ac:dyDescent="0.55000000000000004">
      <c r="A67" s="74">
        <v>44318</v>
      </c>
      <c r="B67" s="113" t="s">
        <v>344</v>
      </c>
      <c r="C67" s="71">
        <v>22354</v>
      </c>
      <c r="D67" s="83">
        <v>22354</v>
      </c>
      <c r="E67" s="83">
        <v>0</v>
      </c>
      <c r="F67" s="83">
        <v>0</v>
      </c>
      <c r="G67" s="71">
        <v>0</v>
      </c>
      <c r="H67" s="83">
        <v>20157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44317</v>
      </c>
      <c r="B68" s="113" t="s">
        <v>345</v>
      </c>
      <c r="C68" s="71">
        <v>29633</v>
      </c>
      <c r="D68" s="83">
        <v>29633</v>
      </c>
      <c r="E68" s="83">
        <v>0</v>
      </c>
      <c r="F68" s="83">
        <v>0</v>
      </c>
      <c r="G68" s="71">
        <v>0</v>
      </c>
      <c r="H68" s="83">
        <v>21663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44316</v>
      </c>
      <c r="B69" s="113" t="s">
        <v>346</v>
      </c>
      <c r="C69" s="71">
        <v>39910</v>
      </c>
      <c r="D69" s="83">
        <v>39910</v>
      </c>
      <c r="E69" s="83">
        <v>0</v>
      </c>
      <c r="F69" s="83">
        <v>0</v>
      </c>
      <c r="G69" s="71">
        <v>0</v>
      </c>
      <c r="H69" s="83">
        <v>24363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44315</v>
      </c>
      <c r="B70" s="113" t="s">
        <v>320</v>
      </c>
      <c r="C70" s="71">
        <v>14745</v>
      </c>
      <c r="D70" s="83">
        <v>14745</v>
      </c>
      <c r="E70" s="83">
        <v>0</v>
      </c>
      <c r="F70" s="83">
        <v>0</v>
      </c>
      <c r="G70" s="71">
        <v>0</v>
      </c>
      <c r="H70" s="83">
        <v>12477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44314</v>
      </c>
      <c r="B71" s="113" t="s">
        <v>341</v>
      </c>
      <c r="C71" s="71">
        <v>53442</v>
      </c>
      <c r="D71" s="83">
        <v>53442</v>
      </c>
      <c r="E71" s="83">
        <v>0</v>
      </c>
      <c r="F71" s="83">
        <v>0</v>
      </c>
      <c r="G71" s="71">
        <v>0</v>
      </c>
      <c r="H71" s="83">
        <v>33314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44313</v>
      </c>
      <c r="B72" s="113" t="s">
        <v>342</v>
      </c>
      <c r="C72" s="71">
        <v>52301</v>
      </c>
      <c r="D72" s="83">
        <v>52301</v>
      </c>
      <c r="E72" s="83">
        <v>0</v>
      </c>
      <c r="F72" s="83">
        <v>0</v>
      </c>
      <c r="G72" s="71">
        <v>0</v>
      </c>
      <c r="H72" s="83">
        <v>34513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44312</v>
      </c>
      <c r="B73" s="113" t="s">
        <v>343</v>
      </c>
      <c r="C73" s="71">
        <v>39550</v>
      </c>
      <c r="D73" s="83">
        <v>39550</v>
      </c>
      <c r="E73" s="83">
        <v>0</v>
      </c>
      <c r="F73" s="83">
        <v>0</v>
      </c>
      <c r="G73" s="71">
        <v>0</v>
      </c>
      <c r="H73" s="83">
        <v>25586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44311</v>
      </c>
      <c r="B74" s="113" t="s">
        <v>344</v>
      </c>
      <c r="C74" s="71">
        <v>19900</v>
      </c>
      <c r="D74" s="83">
        <v>19900</v>
      </c>
      <c r="E74" s="83">
        <v>0</v>
      </c>
      <c r="F74" s="83">
        <v>0</v>
      </c>
      <c r="G74" s="71">
        <v>0</v>
      </c>
      <c r="H74" s="83">
        <v>14986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44310</v>
      </c>
      <c r="B75" s="113" t="s">
        <v>345</v>
      </c>
      <c r="C75" s="71">
        <v>22301</v>
      </c>
      <c r="D75" s="83">
        <v>22301</v>
      </c>
      <c r="E75" s="83">
        <v>0</v>
      </c>
      <c r="F75" s="83">
        <v>0</v>
      </c>
      <c r="G75" s="71">
        <v>0</v>
      </c>
      <c r="H75" s="83">
        <v>14696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44309</v>
      </c>
      <c r="B76" s="113" t="s">
        <v>346</v>
      </c>
      <c r="C76" s="71">
        <v>31253</v>
      </c>
      <c r="D76" s="83">
        <v>31253</v>
      </c>
      <c r="E76" s="83">
        <v>0</v>
      </c>
      <c r="F76" s="83">
        <v>0</v>
      </c>
      <c r="G76" s="71">
        <v>0</v>
      </c>
      <c r="H76" s="83">
        <v>16139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44308</v>
      </c>
      <c r="B77" s="113" t="s">
        <v>320</v>
      </c>
      <c r="C77" s="71">
        <v>36834</v>
      </c>
      <c r="D77" s="83">
        <v>36834</v>
      </c>
      <c r="E77" s="83">
        <v>0</v>
      </c>
      <c r="F77" s="83">
        <v>0</v>
      </c>
      <c r="G77" s="71">
        <v>0</v>
      </c>
      <c r="H77" s="83">
        <v>22535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44307</v>
      </c>
      <c r="B78" s="113" t="s">
        <v>341</v>
      </c>
      <c r="C78" s="71">
        <v>38372</v>
      </c>
      <c r="D78" s="83">
        <v>38372</v>
      </c>
      <c r="E78" s="83">
        <v>0</v>
      </c>
      <c r="F78" s="83">
        <v>0</v>
      </c>
      <c r="G78" s="71">
        <v>0</v>
      </c>
      <c r="H78" s="83">
        <v>24006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44306</v>
      </c>
      <c r="B79" s="113" t="s">
        <v>342</v>
      </c>
      <c r="C79" s="71">
        <v>32868</v>
      </c>
      <c r="D79" s="83">
        <v>32868</v>
      </c>
      <c r="E79" s="83">
        <v>0</v>
      </c>
      <c r="F79" s="83">
        <v>0</v>
      </c>
      <c r="G79" s="71">
        <v>0</v>
      </c>
      <c r="H79" s="83">
        <v>20211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44305</v>
      </c>
      <c r="B80" s="113" t="s">
        <v>343</v>
      </c>
      <c r="C80" s="71">
        <v>21858</v>
      </c>
      <c r="D80" s="83">
        <v>21858</v>
      </c>
      <c r="E80" s="83">
        <v>0</v>
      </c>
      <c r="F80" s="83">
        <v>0</v>
      </c>
      <c r="G80" s="71">
        <v>0</v>
      </c>
      <c r="H80" s="83">
        <v>12715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44304</v>
      </c>
      <c r="B81" s="113" t="s">
        <v>344</v>
      </c>
      <c r="C81" s="71">
        <v>7498</v>
      </c>
      <c r="D81" s="83">
        <v>7498</v>
      </c>
      <c r="E81" s="83">
        <v>0</v>
      </c>
      <c r="F81" s="83">
        <v>0</v>
      </c>
      <c r="G81" s="71">
        <v>0</v>
      </c>
      <c r="H81" s="83">
        <v>5554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44303</v>
      </c>
      <c r="B82" s="113" t="s">
        <v>345</v>
      </c>
      <c r="C82" s="71">
        <v>6261</v>
      </c>
      <c r="D82" s="83">
        <v>6261</v>
      </c>
      <c r="E82" s="83">
        <v>0</v>
      </c>
      <c r="F82" s="83">
        <v>0</v>
      </c>
      <c r="G82" s="71">
        <v>0</v>
      </c>
      <c r="H82" s="83">
        <v>3516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44302</v>
      </c>
      <c r="B83" s="113" t="s">
        <v>346</v>
      </c>
      <c r="C83" s="71">
        <v>7242</v>
      </c>
      <c r="D83" s="83">
        <v>7242</v>
      </c>
      <c r="E83" s="83">
        <v>0</v>
      </c>
      <c r="F83" s="83">
        <v>0</v>
      </c>
      <c r="G83" s="71">
        <v>0</v>
      </c>
      <c r="H83" s="83">
        <v>3189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44301</v>
      </c>
      <c r="B84" s="113" t="s">
        <v>320</v>
      </c>
      <c r="C84" s="71">
        <v>6753</v>
      </c>
      <c r="D84" s="83">
        <v>6753</v>
      </c>
      <c r="E84" s="83">
        <v>0</v>
      </c>
      <c r="F84" s="83">
        <v>0</v>
      </c>
      <c r="G84" s="71">
        <v>0</v>
      </c>
      <c r="H84" s="83">
        <v>4070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44300</v>
      </c>
      <c r="B85" s="113" t="s">
        <v>341</v>
      </c>
      <c r="C85" s="71">
        <v>3921</v>
      </c>
      <c r="D85" s="83">
        <v>3921</v>
      </c>
      <c r="E85" s="83">
        <v>0</v>
      </c>
      <c r="F85" s="83">
        <v>0</v>
      </c>
      <c r="G85" s="71">
        <v>0</v>
      </c>
      <c r="H85" s="83">
        <v>3049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44299</v>
      </c>
      <c r="B86" s="113" t="s">
        <v>342</v>
      </c>
      <c r="C86" s="71">
        <v>3521</v>
      </c>
      <c r="D86" s="83">
        <v>3521</v>
      </c>
      <c r="E86" s="83">
        <v>0</v>
      </c>
      <c r="F86" s="83">
        <v>0</v>
      </c>
      <c r="G86" s="71">
        <v>0</v>
      </c>
      <c r="H86" s="83">
        <v>2812</v>
      </c>
      <c r="I86" s="83">
        <v>0</v>
      </c>
      <c r="J86" s="83">
        <v>0</v>
      </c>
      <c r="K86" s="71">
        <v>0</v>
      </c>
    </row>
    <row r="87" spans="1:11" x14ac:dyDescent="0.55000000000000004">
      <c r="A87" s="74">
        <v>44298</v>
      </c>
      <c r="B87" s="113" t="s">
        <v>343</v>
      </c>
      <c r="C87" s="71">
        <v>3970</v>
      </c>
      <c r="D87" s="103">
        <v>3970</v>
      </c>
      <c r="E87" s="103">
        <v>0</v>
      </c>
      <c r="F87" s="103">
        <v>0</v>
      </c>
      <c r="G87" s="103">
        <v>0</v>
      </c>
      <c r="H87" s="103">
        <v>3297</v>
      </c>
      <c r="I87" s="103">
        <v>0</v>
      </c>
      <c r="J87" s="103">
        <v>0</v>
      </c>
      <c r="K87" s="103">
        <v>0</v>
      </c>
    </row>
    <row r="89" spans="1:11" x14ac:dyDescent="0.55000000000000004">
      <c r="A89" s="100" t="s">
        <v>330</v>
      </c>
      <c r="B89" s="100"/>
    </row>
    <row r="90" spans="1:11" x14ac:dyDescent="0.55000000000000004">
      <c r="A90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2021-07-02T12:47:51Z</dcterms:modified>
</cp:coreProperties>
</file>