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21431FE-4AD2-4585-A36B-04130F95540C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1" l="1"/>
  <c r="B22" i="11"/>
  <c r="D21" i="11"/>
  <c r="B21" i="11"/>
  <c r="D20" i="11"/>
  <c r="B20" i="11"/>
  <c r="D19" i="11"/>
  <c r="B19" i="11"/>
  <c r="D18" i="11"/>
  <c r="B18" i="11"/>
  <c r="D17" i="11"/>
  <c r="B17" i="11"/>
  <c r="G2" i="11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<sst xmlns="http://schemas.openxmlformats.org/spreadsheetml/2006/main" count="35305" uniqueCount="363">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</sst>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94"/>
  <sheetViews>
    <sheetView workbookViewId="0">
      <pane ySplit="1" topLeftCell="A1685" activePane="bottomLeft" state="frozen"/>
      <selection activeCell="A1692" sqref="A1692:P1694"/>
      <selection pane="bottomLeft" activeCell="A1692" sqref="A1692:P169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31632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18004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14821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25741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40609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8054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9270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98926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151574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188939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188529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204143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35768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24825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282647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251566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280532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292915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38914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26020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7510</v>
      </c>
      <c r="P1320" s="27">
        <v>850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8547</v>
      </c>
      <c r="P1323" s="27">
        <v>727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9949</v>
      </c>
      <c r="P1326" s="27">
        <v>918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315945</v>
      </c>
      <c r="P1329" s="27">
        <v>71398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145628</v>
      </c>
      <c r="P1332" s="27">
        <v>54002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61111</v>
      </c>
      <c r="P1335" s="27">
        <v>7763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73948</v>
      </c>
      <c r="P1338" s="27">
        <v>8545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259892</v>
      </c>
      <c r="P1341" s="27">
        <v>96953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220285</v>
      </c>
      <c r="P1344" s="27">
        <v>122813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243576</v>
      </c>
      <c r="P1347" s="27">
        <v>151235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250008</v>
      </c>
      <c r="P1350" s="27">
        <v>176562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234334</v>
      </c>
      <c r="P1353" s="27">
        <v>190518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136852</v>
      </c>
      <c r="P1356" s="27">
        <v>32351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186383</v>
      </c>
      <c r="P1359" s="27">
        <v>22307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343479</v>
      </c>
      <c r="P1362" s="27">
        <v>266664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347332</v>
      </c>
      <c r="P1365" s="27">
        <v>220634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395237</v>
      </c>
      <c r="P1368" s="27">
        <v>248995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401726</v>
      </c>
      <c r="P1371" s="27">
        <v>134933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378340</v>
      </c>
      <c r="P1374" s="27">
        <v>205956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284095</v>
      </c>
      <c r="P1377" s="27">
        <v>41094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325763</v>
      </c>
      <c r="P1380" s="27">
        <v>25715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582950</v>
      </c>
      <c r="P1383" s="27">
        <v>203860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603188</v>
      </c>
      <c r="P1386" s="27">
        <v>62899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665227</v>
      </c>
      <c r="P1389" s="27">
        <v>61494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636544</v>
      </c>
      <c r="P1392" s="27">
        <v>105571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615240</v>
      </c>
      <c r="P1395" s="27">
        <v>122001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471525</v>
      </c>
      <c r="P1398" s="27">
        <v>58235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461409</v>
      </c>
      <c r="P1401" s="27">
        <v>65385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664699</v>
      </c>
      <c r="P1404" s="27">
        <v>235528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708772</v>
      </c>
      <c r="P1407" s="27">
        <v>206161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734434</v>
      </c>
      <c r="P1410" s="27">
        <v>228298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726588</v>
      </c>
      <c r="P1413" s="27">
        <v>221799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713227</v>
      </c>
      <c r="P1416" s="27">
        <v>213930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614090</v>
      </c>
      <c r="P1419" s="27">
        <v>125774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561692</v>
      </c>
      <c r="P1422" s="27">
        <v>178658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766859</v>
      </c>
      <c r="P1425" s="27">
        <v>320358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789054</v>
      </c>
      <c r="P1428" s="27">
        <v>317855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768361</v>
      </c>
      <c r="P1431" s="27">
        <v>380935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740080</v>
      </c>
      <c r="P1434" s="27">
        <v>380507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747324</v>
      </c>
      <c r="P1437" s="27">
        <v>353458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653201</v>
      </c>
      <c r="P1440" s="27">
        <v>271669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595065</v>
      </c>
      <c r="P1443" s="27">
        <v>315770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688366</v>
      </c>
      <c r="P1446" s="27">
        <v>534115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687408</v>
      </c>
      <c r="P1449" s="27">
        <v>547925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671053</v>
      </c>
      <c r="P1452" s="27">
        <v>599564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681533</v>
      </c>
      <c r="P1455" s="27">
        <v>592076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663296</v>
      </c>
      <c r="P1458" s="27">
        <v>564710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653092</v>
      </c>
      <c r="P1461" s="27">
        <v>438092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651672</v>
      </c>
      <c r="P1464" s="27">
        <v>436513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737557</v>
      </c>
      <c r="P1467" s="27">
        <v>619950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736158</v>
      </c>
      <c r="P1470" s="27">
        <v>647495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748377</v>
      </c>
      <c r="P1473" s="27">
        <v>679036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726481</v>
      </c>
      <c r="P1476" s="27">
        <v>685762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719318</v>
      </c>
      <c r="P1479" s="27">
        <v>688523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712297</v>
      </c>
      <c r="P1482" s="27">
        <v>580525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745656</v>
      </c>
      <c r="P1485" s="27">
        <v>534280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737486</v>
      </c>
      <c r="P1488" s="27">
        <v>697167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741533</v>
      </c>
      <c r="P1491" s="27">
        <v>730171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775216</v>
      </c>
      <c r="P1494" s="27">
        <v>718293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584557</v>
      </c>
      <c r="P1497" s="27">
        <v>694659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526774</v>
      </c>
      <c r="P1500" s="27">
        <v>703965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805919</v>
      </c>
      <c r="P1503" s="27">
        <v>601255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785320</v>
      </c>
      <c r="P1506" s="27">
        <v>534925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895001</v>
      </c>
      <c r="P1509" s="27">
        <v>642900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926744</v>
      </c>
      <c r="P1512" s="27">
        <v>656158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944845</v>
      </c>
      <c r="P1515" s="27">
        <v>631458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942888</v>
      </c>
      <c r="P1518" s="27">
        <v>628785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939314</v>
      </c>
      <c r="P1521" s="27">
        <v>625266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939516</v>
      </c>
      <c r="P1524" s="27">
        <v>604934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697743</v>
      </c>
      <c r="P1527" s="27">
        <v>615929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781810</v>
      </c>
      <c r="P1530" s="27">
        <v>668386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808314</v>
      </c>
      <c r="P1533" s="27">
        <v>652357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789512</v>
      </c>
      <c r="P1536" s="27">
        <v>659008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770671</v>
      </c>
      <c r="P1539" s="27">
        <v>633793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800386</v>
      </c>
      <c r="P1542" s="27">
        <v>624239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756549</v>
      </c>
      <c r="P1545" s="27">
        <v>631521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565891</v>
      </c>
      <c r="P1548" s="27">
        <v>649228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467006</v>
      </c>
      <c r="P1551" s="27">
        <v>625862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721262</v>
      </c>
      <c r="P1554" s="27">
        <v>637958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653424</v>
      </c>
      <c r="P1557" s="27">
        <v>683572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275468</v>
      </c>
      <c r="P1560" s="27">
        <v>271390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215061</v>
      </c>
      <c r="P1563" s="27">
        <v>192740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419554</v>
      </c>
      <c r="P1566" s="27">
        <v>725229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380769</v>
      </c>
      <c r="P1569" s="27">
        <v>674782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519911</v>
      </c>
      <c r="P1572" s="27">
        <v>762209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559216</v>
      </c>
      <c r="P1575" s="27">
        <v>759979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549359</v>
      </c>
      <c r="P1578" s="27">
        <v>767068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546449</v>
      </c>
      <c r="P1581" s="27">
        <v>752184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577231</v>
      </c>
      <c r="P1584" s="27">
        <v>757976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597317</v>
      </c>
      <c r="P1587" s="27">
        <v>781584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425857</v>
      </c>
      <c r="P1590" s="27">
        <v>1053712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520358</v>
      </c>
      <c r="P1593" s="27">
        <v>550814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537911</v>
      </c>
      <c r="P1596" s="27">
        <v>582887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531797</v>
      </c>
      <c r="P1599" s="27">
        <v>579464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521523</v>
      </c>
      <c r="P1602" s="27">
        <v>568909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537230</v>
      </c>
      <c r="P1605" s="27">
        <v>597888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669683</v>
      </c>
      <c r="P1608" s="27">
        <v>616473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-3907820</v>
      </c>
      <c r="P1611" s="27">
        <v>-318231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158937</v>
      </c>
      <c r="P1614" s="27">
        <v>99500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458674</v>
      </c>
      <c r="P1617" s="27">
        <v>557581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471143</v>
      </c>
      <c r="P1620" s="27">
        <v>486076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461843</v>
      </c>
      <c r="P1623" s="27">
        <v>221894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321583</v>
      </c>
      <c r="P1626" s="27">
        <v>132533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340963</v>
      </c>
      <c r="P1629" s="27">
        <v>247468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-7109805</v>
      </c>
      <c r="P1632" s="27">
        <v>-2493793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404928</v>
      </c>
      <c r="P1635" s="27">
        <v>348065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508407</v>
      </c>
      <c r="P1638" s="27">
        <v>431286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535775</v>
      </c>
      <c r="P1641" s="27">
        <v>420608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531561</v>
      </c>
      <c r="P1644" s="27">
        <v>407483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556996</v>
      </c>
      <c r="P1647" s="27">
        <v>450625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668136</v>
      </c>
      <c r="P1650" s="27">
        <v>510354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-10586423</v>
      </c>
      <c r="P1653" s="27">
        <v>-5393733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485936</v>
      </c>
      <c r="P1656" s="27">
        <v>413566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535347</v>
      </c>
      <c r="P1659" s="27">
        <v>424389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523597</v>
      </c>
      <c r="P1662" s="27">
        <v>421442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498351</v>
      </c>
      <c r="P1665" s="27">
        <v>403095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538446</v>
      </c>
      <c r="P1668" s="27">
        <v>436756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624676</v>
      </c>
      <c r="P1671" s="27">
        <v>545622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-5027558</v>
      </c>
      <c r="P1674" s="27">
        <v>-2637551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282260</v>
      </c>
      <c r="P1677" s="27">
        <v>121658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465713</v>
      </c>
      <c r="P1680" s="27">
        <v>313607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408198</v>
      </c>
      <c r="P1683" s="27">
        <v>271151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189094</v>
      </c>
      <c r="P1686" s="27">
        <v>208106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>
        <v>0</v>
      </c>
      <c r="P1689">
        <v>0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>
        <v>0</v>
      </c>
      <c r="P1690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>
        <v>0</v>
      </c>
      <c r="P1691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>
        <v>0</v>
      </c>
      <c r="P1692">
        <v>0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>
        <v>0</v>
      </c>
      <c r="P1693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>
        <v>0</v>
      </c>
      <c r="P169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146"/>
  <sheetViews>
    <sheetView workbookViewId="0">
      <pane xSplit="1" ySplit="1" topLeftCell="B25130" activePane="bottomRight" state="frozen"/>
      <selection activeCell="A1692" sqref="A1692:P1694"/>
      <selection pane="topRight" activeCell="A1692" sqref="A1692:P1694"/>
      <selection pane="bottomLeft" activeCell="A1692" sqref="A1692:P1694"/>
      <selection pane="bottomRight" activeCell="A1692" sqref="A1692:P169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44443</v>
      </c>
      <c r="B3" s="26" t="s">
        <v>153</v>
      </c>
      <c r="C3" s="26">
        <f>IF(D21="", "", D21)</f>
        <v>1537601</v>
      </c>
      <c r="D3" s="26">
        <f>IF(C21="", "", C21)</f>
        <v>21371884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199984</v>
      </c>
      <c r="I3" s="26" t="str">
        <f t="shared" si="1"/>
        <v/>
      </c>
      <c r="J3" s="26">
        <f t="shared" si="1"/>
        <v>2223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1315603</v>
      </c>
      <c r="N3" s="26">
        <f t="shared" si="2"/>
        <v>16240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44443</v>
      </c>
      <c r="B4" s="26" t="s">
        <v>154</v>
      </c>
      <c r="C4" s="26">
        <f>IF(D22="", "", D22)</f>
        <v>3912</v>
      </c>
      <c r="D4" s="26">
        <f>IF(C22="", "", C22)</f>
        <v>991573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3760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4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361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1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21371884</v>
      </c>
      <c r="D12" s="46">
        <v>1537601</v>
      </c>
      <c r="E12" s="46">
        <v>199984</v>
      </c>
      <c r="F12" s="46">
        <v>2223</v>
      </c>
      <c r="G12" s="46">
        <v>1315603</v>
      </c>
      <c r="H12" s="46">
        <v>16240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991573</v>
      </c>
      <c r="D13" s="46">
        <v>3912</v>
      </c>
      <c r="E13" s="46">
        <v>145</v>
      </c>
      <c r="F13" s="46">
        <v>0</v>
      </c>
      <c r="G13" s="46">
        <v>3760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22364286</v>
      </c>
      <c r="D15" s="45">
        <f t="shared" si="3"/>
        <v>1541528</v>
      </c>
      <c r="E15" s="45">
        <f t="shared" si="3"/>
        <v>200129</v>
      </c>
      <c r="F15" s="45">
        <f t="shared" si="3"/>
        <v>2223</v>
      </c>
      <c r="G15" s="45">
        <f t="shared" si="3"/>
        <v>1319378</v>
      </c>
      <c r="H15" s="45">
        <f t="shared" si="3"/>
        <v>16247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 x14ac:dyDescent="0.55000000000000004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1"/>
      <c r="P20" s="121"/>
    </row>
    <row r="21" spans="1:16" x14ac:dyDescent="0.55000000000000004">
      <c r="B21" s="26" t="s">
        <v>166</v>
      </c>
      <c r="C21" s="28">
        <f t="shared" ref="C21:D23" si="4">C12</f>
        <v>21371884</v>
      </c>
      <c r="D21" s="28">
        <f t="shared" si="4"/>
        <v>1537601</v>
      </c>
      <c r="E21" s="3"/>
      <c r="F21" s="3"/>
      <c r="G21" s="3"/>
      <c r="H21" s="3"/>
      <c r="I21" s="28">
        <f>E12</f>
        <v>199984</v>
      </c>
      <c r="J21" s="3"/>
      <c r="K21" s="28">
        <f>F12</f>
        <v>2223</v>
      </c>
      <c r="L21" s="3"/>
      <c r="M21" s="3"/>
      <c r="N21" s="16">
        <f>G21</f>
        <v>0</v>
      </c>
      <c r="O21" s="28">
        <f t="shared" ref="O21:P23" si="5">G12</f>
        <v>1315603</v>
      </c>
      <c r="P21" s="28">
        <f t="shared" si="5"/>
        <v>16240</v>
      </c>
    </row>
    <row r="22" spans="1:16" x14ac:dyDescent="0.55000000000000004">
      <c r="B22" s="26" t="s">
        <v>167</v>
      </c>
      <c r="C22" s="28">
        <f t="shared" si="4"/>
        <v>991573</v>
      </c>
      <c r="D22" s="28">
        <f t="shared" si="4"/>
        <v>3912</v>
      </c>
      <c r="E22" s="3"/>
      <c r="F22" s="3"/>
      <c r="G22" s="3"/>
      <c r="H22" s="3"/>
      <c r="I22" s="28">
        <f>E13</f>
        <v>145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3760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22364286</v>
      </c>
      <c r="D24" s="26">
        <f t="shared" si="6"/>
        <v>1541528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200129</v>
      </c>
      <c r="J24" s="26">
        <f t="shared" si="6"/>
        <v>0</v>
      </c>
      <c r="K24" s="26">
        <f t="shared" si="6"/>
        <v>2223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1319378</v>
      </c>
      <c r="P24" s="26">
        <f t="shared" si="6"/>
        <v>16247</v>
      </c>
    </row>
    <row r="26" spans="1:16" x14ac:dyDescent="0.55000000000000004">
      <c r="F26" s="119" t="s">
        <v>278</v>
      </c>
      <c r="G26" s="121"/>
      <c r="H26" s="121"/>
      <c r="I26" s="121"/>
      <c r="J26" s="121"/>
      <c r="K26" s="121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3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44442</v>
      </c>
      <c r="C5" s="30" t="s">
        <v>7</v>
      </c>
      <c r="D5" s="40">
        <f>IFERROR(INT(TRIM(SUBSTITUTE(VLOOKUP($A5&amp;"*",各都道府県の状況!$A:$I,D$3,FALSE), "※5", ""))), "")</f>
        <v>57723</v>
      </c>
      <c r="E5" s="40">
        <f>IFERROR(INT(TRIM(SUBSTITUTE(VLOOKUP($A5&amp;"*",各都道府県の状況!$A:$I,E$3,FALSE), "※5", ""))), "")</f>
        <v>1011965</v>
      </c>
      <c r="F5" s="40">
        <f>IFERROR(INT(TRIM(SUBSTITUTE(VLOOKUP($A5&amp;"*",各都道府県の状況!$A:$I,F$3,FALSE), "※5", ""))), "")</f>
        <v>52450</v>
      </c>
      <c r="G5" s="40">
        <f>IFERROR(INT(TRIM(SUBSTITUTE(VLOOKUP($A5&amp;"*",各都道府県の状況!$A:$I,G$3,FALSE), "※5", ""))), "")</f>
        <v>1455</v>
      </c>
      <c r="H5" s="40">
        <f>IFERROR(INT(TRIM(SUBSTITUTE(VLOOKUP($A5&amp;"*",各都道府県の状況!$A:$I,H$3,FALSE), "※5", ""))), "")</f>
        <v>4145</v>
      </c>
      <c r="I5" s="40">
        <f>IFERROR(INT(TRIM(SUBSTITUTE(VLOOKUP($A5&amp;"*",各都道府県の状況!$A:$I,I$3,FALSE), "※5", ""))), "")</f>
        <v>23</v>
      </c>
      <c r="J5" s="2"/>
    </row>
    <row r="6" spans="1:10" x14ac:dyDescent="0.55000000000000004">
      <c r="A6" s="12" t="s">
        <v>182</v>
      </c>
      <c r="B6" s="13">
        <f t="shared" si="0"/>
        <v>44442</v>
      </c>
      <c r="C6" s="30" t="s">
        <v>11</v>
      </c>
      <c r="D6" s="40">
        <f>IFERROR(INT(TRIM(SUBSTITUTE(VLOOKUP($A6&amp;"*",各都道府県の状況!$A:$I,D$3,FALSE), "※5", ""))), "")</f>
        <v>4653</v>
      </c>
      <c r="E6" s="40">
        <f>IFERROR(INT(TRIM(SUBSTITUTE(VLOOKUP($A6&amp;"*",各都道府県の状況!$A:$I,E$3,FALSE), "※5", ""))), "")</f>
        <v>72244</v>
      </c>
      <c r="F6" s="40">
        <f>IFERROR(INT(TRIM(SUBSTITUTE(VLOOKUP($A6&amp;"*",各都道府県の状況!$A:$I,F$3,FALSE), "※5", ""))), "")</f>
        <v>3558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1062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44442</v>
      </c>
      <c r="C7" s="30" t="s">
        <v>12</v>
      </c>
      <c r="D7" s="40">
        <f>IFERROR(INT(TRIM(SUBSTITUTE(VLOOKUP($A7&amp;"*",各都道府県の状況!$A:$I,D$3,FALSE), "※5", ""))), "")</f>
        <v>3140</v>
      </c>
      <c r="E7" s="40">
        <f>IFERROR(INT(TRIM(SUBSTITUTE(VLOOKUP($A7&amp;"*",各都道府県の状況!$A:$I,E$3,FALSE), "※5", ""))), "")</f>
        <v>109542</v>
      </c>
      <c r="F7" s="40">
        <f>IFERROR(INT(TRIM(SUBSTITUTE(VLOOKUP($A7&amp;"*",各都道府県の状況!$A:$I,F$3,FALSE), "※5", ""))), "")</f>
        <v>2717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374</v>
      </c>
      <c r="I7" s="40">
        <f>IFERROR(INT(TRIM(SUBSTITUTE(VLOOKUP($A7&amp;"*",各都道府県の状況!$A:$I,I$3,FALSE), "※5", ""))), "")</f>
        <v>3</v>
      </c>
    </row>
    <row r="8" spans="1:10" x14ac:dyDescent="0.55000000000000004">
      <c r="A8" s="12" t="s">
        <v>184</v>
      </c>
      <c r="B8" s="13">
        <f t="shared" si="0"/>
        <v>44442</v>
      </c>
      <c r="C8" s="30" t="s">
        <v>13</v>
      </c>
      <c r="D8" s="40">
        <f>IFERROR(INT(TRIM(SUBSTITUTE(VLOOKUP($A8&amp;"*",各都道府県の状況!$A:$I,D$3,FALSE), "※5", ""))), "")</f>
        <v>15133</v>
      </c>
      <c r="E8" s="40">
        <f>IFERROR(INT(TRIM(SUBSTITUTE(VLOOKUP($A8&amp;"*",各都道府県の状況!$A:$I,E$3,FALSE), "※5", ""))), "")</f>
        <v>211743</v>
      </c>
      <c r="F8" s="40">
        <f>IFERROR(INT(TRIM(SUBSTITUTE(VLOOKUP($A8&amp;"*",各都道府県の状況!$A:$I,F$3,FALSE), "※5", ""))), "")</f>
        <v>13169</v>
      </c>
      <c r="G8" s="40">
        <f>IFERROR(INT(TRIM(SUBSTITUTE(VLOOKUP($A8&amp;"*",各都道府県の状況!$A:$I,G$3,FALSE), "※5", ""))), "")</f>
        <v>104</v>
      </c>
      <c r="H8" s="40">
        <f>IFERROR(INT(TRIM(SUBSTITUTE(VLOOKUP($A8&amp;"*",各都道府県の状況!$A:$I,H$3,FALSE), "※5", ""))), "")</f>
        <v>1794</v>
      </c>
      <c r="I8" s="40">
        <f>IFERROR(INT(TRIM(SUBSTITUTE(VLOOKUP($A8&amp;"*",各都道府県の状況!$A:$I,I$3,FALSE), "※5", ""))), "")</f>
        <v>34</v>
      </c>
    </row>
    <row r="9" spans="1:10" ht="21" customHeight="1" x14ac:dyDescent="0.55000000000000004">
      <c r="A9" s="12" t="s">
        <v>185</v>
      </c>
      <c r="B9" s="13">
        <f t="shared" si="0"/>
        <v>44442</v>
      </c>
      <c r="C9" s="30" t="s">
        <v>14</v>
      </c>
      <c r="D9" s="40">
        <f>IFERROR(INT(TRIM(SUBSTITUTE(VLOOKUP($A9&amp;"*",各都道府県の状況!$A:$I,D$3,FALSE), "※5", ""))), "")</f>
        <v>1666</v>
      </c>
      <c r="E9" s="40">
        <f>IFERROR(INT(TRIM(SUBSTITUTE(VLOOKUP($A9&amp;"*",各都道府県の状況!$A:$I,E$3,FALSE), "※5", ""))), "")</f>
        <v>22454</v>
      </c>
      <c r="F9" s="40">
        <f>IFERROR(INT(TRIM(SUBSTITUTE(VLOOKUP($A9&amp;"*",各都道府県の状況!$A:$I,F$3,FALSE), "※5", ""))), "")</f>
        <v>1473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170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44442</v>
      </c>
      <c r="C10" s="30" t="s">
        <v>15</v>
      </c>
      <c r="D10" s="40">
        <f>IFERROR(INT(TRIM(SUBSTITUTE(VLOOKUP($A10&amp;"*",各都道府県の状況!$A:$I,D$3,FALSE), "※5", ""))), "")</f>
        <v>3254</v>
      </c>
      <c r="E10" s="40">
        <f>IFERROR(INT(TRIM(SUBSTITUTE(VLOOKUP($A10&amp;"*",各都道府県の状況!$A:$I,E$3,FALSE), "※5", ""))), "")</f>
        <v>86319</v>
      </c>
      <c r="F10" s="40">
        <f>IFERROR(INT(TRIM(SUBSTITUTE(VLOOKUP($A10&amp;"*",各都道府県の状況!$A:$I,F$3,FALSE), "※5", ""))), "")</f>
        <v>2894</v>
      </c>
      <c r="G10" s="40">
        <f>IFERROR(INT(TRIM(SUBSTITUTE(VLOOKUP($A10&amp;"*",各都道府県の状況!$A:$I,G$3,FALSE), "※5", ""))), "")</f>
        <v>49</v>
      </c>
      <c r="H10" s="40">
        <f>IFERROR(INT(TRIM(SUBSTITUTE(VLOOKUP($A10&amp;"*",各都道府県の状況!$A:$I,H$3,FALSE), "※5", ""))), "")</f>
        <v>311</v>
      </c>
      <c r="I10" s="40">
        <f>IFERROR(INT(TRIM(SUBSTITUTE(VLOOKUP($A10&amp;"*",各都道府県の状況!$A:$I,I$3,FALSE), "※5", ""))), "")</f>
        <v>6</v>
      </c>
    </row>
    <row r="11" spans="1:10" x14ac:dyDescent="0.55000000000000004">
      <c r="A11" s="12" t="s">
        <v>187</v>
      </c>
      <c r="B11" s="13">
        <f t="shared" si="0"/>
        <v>44442</v>
      </c>
      <c r="C11" s="30" t="s">
        <v>16</v>
      </c>
      <c r="D11" s="40">
        <f>IFERROR(INT(TRIM(SUBSTITUTE(VLOOKUP($A11&amp;"*",各都道府県の状況!$A:$I,D$3,FALSE), "※5", ""))), "")</f>
        <v>8904</v>
      </c>
      <c r="E11" s="40">
        <f>IFERROR(INT(TRIM(SUBSTITUTE(VLOOKUP($A11&amp;"*",各都道府県の状況!$A:$I,E$3,FALSE), "※5", ""))), "")</f>
        <v>371284</v>
      </c>
      <c r="F11" s="40">
        <f>IFERROR(INT(TRIM(SUBSTITUTE(VLOOKUP($A11&amp;"*",各都道府県の状況!$A:$I,F$3,FALSE), "※5", ""))), "")</f>
        <v>7921</v>
      </c>
      <c r="G11" s="40">
        <f>IFERROR(INT(TRIM(SUBSTITUTE(VLOOKUP($A11&amp;"*",各都道府県の状況!$A:$I,G$3,FALSE), "※5", ""))), "")</f>
        <v>168</v>
      </c>
      <c r="H11" s="40">
        <f>IFERROR(INT(TRIM(SUBSTITUTE(VLOOKUP($A11&amp;"*",各都道府県の状況!$A:$I,H$3,FALSE), "※5", ""))), "")</f>
        <v>815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44442</v>
      </c>
      <c r="C12" s="30" t="s">
        <v>17</v>
      </c>
      <c r="D12" s="40">
        <f>IFERROR(INT(TRIM(SUBSTITUTE(VLOOKUP($A12&amp;"*",各都道府県の状況!$A:$I,D$3,FALSE), "※5", ""))), "")</f>
        <v>21325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19050</v>
      </c>
      <c r="G12" s="40">
        <f>IFERROR(INT(TRIM(SUBSTITUTE(VLOOKUP($A12&amp;"*",各都道府県の状況!$A:$I,G$3,FALSE), "※5", ""))), "")</f>
        <v>194</v>
      </c>
      <c r="H12" s="40">
        <f>IFERROR(INT(TRIM(SUBSTITUTE(VLOOKUP($A12&amp;"*",各都道府県の状況!$A:$I,H$3,FALSE), "※5", ""))), "")</f>
        <v>2081</v>
      </c>
      <c r="I12" s="40">
        <f>IFERROR(INT(TRIM(SUBSTITUTE(VLOOKUP($A12&amp;"*",各都道府県の状況!$A:$I,I$3,FALSE), "※5", ""))), "")</f>
        <v>31</v>
      </c>
    </row>
    <row r="13" spans="1:10" x14ac:dyDescent="0.55000000000000004">
      <c r="A13" s="12" t="s">
        <v>189</v>
      </c>
      <c r="B13" s="13">
        <f t="shared" si="0"/>
        <v>44442</v>
      </c>
      <c r="C13" s="30" t="s">
        <v>18</v>
      </c>
      <c r="D13" s="40">
        <f>IFERROR(INT(TRIM(SUBSTITUTE(VLOOKUP($A13&amp;"*",各都道府県の状況!$A:$I,D$3,FALSE), "※5", ""))), "")</f>
        <v>13666</v>
      </c>
      <c r="E13" s="40">
        <f>IFERROR(INT(TRIM(SUBSTITUTE(VLOOKUP($A13&amp;"*",各都道府県の状況!$A:$I,E$3,FALSE), "※5", ""))), "")</f>
        <v>397415</v>
      </c>
      <c r="F13" s="40">
        <f>IFERROR(INT(TRIM(SUBSTITUTE(VLOOKUP($A13&amp;"*",各都道府県の状況!$A:$I,F$3,FALSE), "※5", ""))), "")</f>
        <v>12116</v>
      </c>
      <c r="G13" s="40">
        <f>IFERROR(INT(TRIM(SUBSTITUTE(VLOOKUP($A13&amp;"*",各都道府県の状況!$A:$I,G$3,FALSE), "※5", ""))), "")</f>
        <v>105</v>
      </c>
      <c r="H13" s="40">
        <f>IFERROR(INT(TRIM(SUBSTITUTE(VLOOKUP($A13&amp;"*",各都道府県の状況!$A:$I,H$3,FALSE), "※5", ""))), "")</f>
        <v>1445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44442</v>
      </c>
      <c r="C14" s="30" t="s">
        <v>19</v>
      </c>
      <c r="D14" s="40">
        <f>IFERROR(INT(TRIM(SUBSTITUTE(VLOOKUP($A14&amp;"*",各都道府県の状況!$A:$I,D$3,FALSE), "※5", ""))), "")</f>
        <v>15400</v>
      </c>
      <c r="E14" s="40">
        <f>IFERROR(INT(TRIM(SUBSTITUTE(VLOOKUP($A14&amp;"*",各都道府県の状況!$A:$I,E$3,FALSE), "※5", ""))), "")</f>
        <v>262794</v>
      </c>
      <c r="F14" s="40">
        <f>IFERROR(INT(TRIM(SUBSTITUTE(VLOOKUP($A14&amp;"*",各都道府県の状況!$A:$I,F$3,FALSE), "※5", ""))), "")</f>
        <v>13356</v>
      </c>
      <c r="G14" s="40">
        <f>IFERROR(INT(TRIM(SUBSTITUTE(VLOOKUP($A14&amp;"*",各都道府県の状況!$A:$I,G$3,FALSE), "※5", ""))), "")</f>
        <v>161</v>
      </c>
      <c r="H14" s="40">
        <f>IFERROR(INT(TRIM(SUBSTITUTE(VLOOKUP($A14&amp;"*",各都道府県の状況!$A:$I,H$3,FALSE), "※5", ""))), "")</f>
        <v>1883</v>
      </c>
      <c r="I14" s="40">
        <f>IFERROR(INT(TRIM(SUBSTITUTE(VLOOKUP($A14&amp;"*",各都道府県の状況!$A:$I,I$3,FALSE), "※5", ""))), "")</f>
        <v>28</v>
      </c>
    </row>
    <row r="15" spans="1:10" x14ac:dyDescent="0.55000000000000004">
      <c r="A15" s="12" t="s">
        <v>191</v>
      </c>
      <c r="B15" s="13">
        <f t="shared" si="0"/>
        <v>44442</v>
      </c>
      <c r="C15" s="30" t="s">
        <v>20</v>
      </c>
      <c r="D15" s="40">
        <f>IFERROR(INT(TRIM(SUBSTITUTE(VLOOKUP($A15&amp;"*",各都道府県の状況!$A:$I,D$3,FALSE), "※5", ""))), "")</f>
        <v>104297</v>
      </c>
      <c r="E15" s="40">
        <f>IFERROR(INT(TRIM(SUBSTITUTE(VLOOKUP($A15&amp;"*",各都道府県の状況!$A:$I,E$3,FALSE), "※5", ""))), "")</f>
        <v>1320041</v>
      </c>
      <c r="F15" s="40">
        <f>IFERROR(INT(TRIM(SUBSTITUTE(VLOOKUP($A15&amp;"*",各都道府県の状況!$A:$I,F$3,FALSE), "※5", ""))), "")</f>
        <v>90934</v>
      </c>
      <c r="G15" s="40">
        <f>IFERROR(INT(TRIM(SUBSTITUTE(VLOOKUP($A15&amp;"*",各都道府県の状況!$A:$I,G$3,FALSE), "※5", ""))), "")</f>
        <v>902</v>
      </c>
      <c r="H15" s="40">
        <f>IFERROR(INT(TRIM(SUBSTITUTE(VLOOKUP($A15&amp;"*",各都道府県の状況!$A:$I,H$3,FALSE), "※5", ""))), "")</f>
        <v>12461</v>
      </c>
      <c r="I15" s="40">
        <f>IFERROR(INT(TRIM(SUBSTITUTE(VLOOKUP($A15&amp;"*",各都道府県の状況!$A:$I,I$3,FALSE), "※5", ""))), "")</f>
        <v>158</v>
      </c>
    </row>
    <row r="16" spans="1:10" x14ac:dyDescent="0.55000000000000004">
      <c r="A16" s="12" t="s">
        <v>192</v>
      </c>
      <c r="B16" s="13">
        <f t="shared" si="0"/>
        <v>44442</v>
      </c>
      <c r="C16" s="30" t="s">
        <v>21</v>
      </c>
      <c r="D16" s="40">
        <f>IFERROR(INT(TRIM(SUBSTITUTE(VLOOKUP($A16&amp;"*",各都道府県の状況!$A:$I,D$3,FALSE), "※5", ""))), "")</f>
        <v>89078</v>
      </c>
      <c r="E16" s="40">
        <f>IFERROR(INT(TRIM(SUBSTITUTE(VLOOKUP($A16&amp;"*",各都道府県の状況!$A:$I,E$3,FALSE), "※5", ""))), "")</f>
        <v>951276</v>
      </c>
      <c r="F16" s="40">
        <f>IFERROR(INT(TRIM(SUBSTITUTE(VLOOKUP($A16&amp;"*",各都道府県の状況!$A:$I,F$3,FALSE), "※5", ""))), "")</f>
        <v>74889</v>
      </c>
      <c r="G16" s="40">
        <f>IFERROR(INT(TRIM(SUBSTITUTE(VLOOKUP($A16&amp;"*",各都道府県の状況!$A:$I,G$3,FALSE), "※5", ""))), "")</f>
        <v>874</v>
      </c>
      <c r="H16" s="40">
        <f>IFERROR(INT(TRIM(SUBSTITUTE(VLOOKUP($A16&amp;"*",各都道府県の状況!$A:$I,H$3,FALSE), "※5", ""))), "")</f>
        <v>13315</v>
      </c>
      <c r="I16" s="40">
        <f>IFERROR(INT(TRIM(SUBSTITUTE(VLOOKUP($A16&amp;"*",各都道府県の状況!$A:$I,I$3,FALSE), "※5", ""))), "")</f>
        <v>111</v>
      </c>
    </row>
    <row r="17" spans="1:9" x14ac:dyDescent="0.55000000000000004">
      <c r="A17" s="12" t="s">
        <v>193</v>
      </c>
      <c r="B17" s="13">
        <f t="shared" si="0"/>
        <v>44442</v>
      </c>
      <c r="C17" s="30" t="s">
        <v>22</v>
      </c>
      <c r="D17" s="40">
        <f>IFERROR(INT(TRIM(SUBSTITUTE(VLOOKUP($A17&amp;"*",各都道府県の状況!$A:$I,D$3,FALSE), "※5", ""))), "")</f>
        <v>352380</v>
      </c>
      <c r="E17" s="40">
        <f>IFERROR(INT(TRIM(SUBSTITUTE(VLOOKUP($A17&amp;"*",各都道府県の状況!$A:$I,E$3,FALSE), "※5", ""))), "")</f>
        <v>3332893</v>
      </c>
      <c r="F17" s="40">
        <f>IFERROR(INT(TRIM(SUBSTITUTE(VLOOKUP($A17&amp;"*",各都道府県の状況!$A:$I,F$3,FALSE), "※5", ""))), "")</f>
        <v>318352</v>
      </c>
      <c r="G17" s="40">
        <f>IFERROR(INT(TRIM(SUBSTITUTE(VLOOKUP($A17&amp;"*",各都道府県の状況!$A:$I,G$3,FALSE), "※5", ""))), "")</f>
        <v>2520</v>
      </c>
      <c r="H17" s="40">
        <f>IFERROR(INT(TRIM(SUBSTITUTE(VLOOKUP($A17&amp;"*",各都道府県の状況!$A:$I,H$3,FALSE), "※5", ""))), "")</f>
        <v>31508</v>
      </c>
      <c r="I17" s="40">
        <f>IFERROR(INT(TRIM(SUBSTITUTE(VLOOKUP($A17&amp;"*",各都道府県の状況!$A:$I,I$3,FALSE), "※5", ""))), "")</f>
        <v>278</v>
      </c>
    </row>
    <row r="18" spans="1:9" x14ac:dyDescent="0.55000000000000004">
      <c r="A18" s="12" t="s">
        <v>194</v>
      </c>
      <c r="B18" s="13">
        <f t="shared" si="0"/>
        <v>44442</v>
      </c>
      <c r="C18" s="30" t="s">
        <v>23</v>
      </c>
      <c r="D18" s="40">
        <f>IFERROR(INT(TRIM(SUBSTITUTE(VLOOKUP($A18&amp;"*",各都道府県の状況!$A:$I,D$3,FALSE), "※5", ""))), "")</f>
        <v>153294</v>
      </c>
      <c r="E18" s="40">
        <f>IFERROR(INT(TRIM(SUBSTITUTE(VLOOKUP($A18&amp;"*",各都道府県の状況!$A:$I,E$3,FALSE), "※5", ""))), "")</f>
        <v>1433442</v>
      </c>
      <c r="F18" s="40">
        <f>IFERROR(INT(TRIM(SUBSTITUTE(VLOOKUP($A18&amp;"*",各都道府県の状況!$A:$I,F$3,FALSE), "※5", ""))), "")</f>
        <v>136465</v>
      </c>
      <c r="G18" s="40">
        <f>IFERROR(INT(TRIM(SUBSTITUTE(VLOOKUP($A18&amp;"*",各都道府県の状況!$A:$I,G$3,FALSE), "※5", ""))), "")</f>
        <v>1131</v>
      </c>
      <c r="H18" s="40">
        <f>IFERROR(INT(TRIM(SUBSTITUTE(VLOOKUP($A18&amp;"*",各都道府県の状況!$A:$I,H$3,FALSE), "※5", ""))), "")</f>
        <v>15698</v>
      </c>
      <c r="I18" s="40">
        <f>IFERROR(INT(TRIM(SUBSTITUTE(VLOOKUP($A18&amp;"*",各都道府県の状況!$A:$I,I$3,FALSE), "※5", ""))), "")</f>
        <v>233</v>
      </c>
    </row>
    <row r="19" spans="1:9" x14ac:dyDescent="0.55000000000000004">
      <c r="A19" s="12" t="s">
        <v>195</v>
      </c>
      <c r="B19" s="13">
        <f t="shared" si="0"/>
        <v>44442</v>
      </c>
      <c r="C19" s="30" t="s">
        <v>24</v>
      </c>
      <c r="D19" s="40">
        <f>IFERROR(INT(TRIM(SUBSTITUTE(VLOOKUP($A19&amp;"*",各都道府県の状況!$A:$I,D$3,FALSE), "※5", ""))), "")</f>
        <v>6946</v>
      </c>
      <c r="E19" s="40">
        <f>IFERROR(INT(TRIM(SUBSTITUTE(VLOOKUP($A19&amp;"*",各都道府県の状況!$A:$I,E$3,FALSE), "※5", ""))), "")</f>
        <v>245602</v>
      </c>
      <c r="F19" s="40">
        <f>IFERROR(INT(TRIM(SUBSTITUTE(VLOOKUP($A19&amp;"*",各都道府県の状況!$A:$I,F$3,FALSE), "※5", ""))), "")</f>
        <v>6082</v>
      </c>
      <c r="G19" s="40">
        <f>IFERROR(INT(TRIM(SUBSTITUTE(VLOOKUP($A19&amp;"*",各都道府県の状況!$A:$I,G$3,FALSE), "※5", ""))), "")</f>
        <v>55</v>
      </c>
      <c r="H19" s="40">
        <f>IFERROR(INT(TRIM(SUBSTITUTE(VLOOKUP($A19&amp;"*",各都道府県の状況!$A:$I,H$3,FALSE), "※5", ""))), "")</f>
        <v>809</v>
      </c>
      <c r="I19" s="40">
        <f>IFERROR(INT(TRIM(SUBSTITUTE(VLOOKUP($A19&amp;"*",各都道府県の状況!$A:$I,I$3,FALSE), "※5", ""))), "")</f>
        <v>10</v>
      </c>
    </row>
    <row r="20" spans="1:9" x14ac:dyDescent="0.55000000000000004">
      <c r="A20" s="12" t="s">
        <v>196</v>
      </c>
      <c r="B20" s="13">
        <f t="shared" si="0"/>
        <v>44442</v>
      </c>
      <c r="C20" s="30" t="s">
        <v>25</v>
      </c>
      <c r="D20" s="40">
        <f>IFERROR(INT(TRIM(SUBSTITUTE(VLOOKUP($A20&amp;"*",各都道府県の状況!$A:$I,D$3,FALSE), "※5", ""))), "")</f>
        <v>4492</v>
      </c>
      <c r="E20" s="40">
        <f>IFERROR(INT(TRIM(SUBSTITUTE(VLOOKUP($A20&amp;"*",各都道府県の状況!$A:$I,E$3,FALSE), "※5", ""))), "")</f>
        <v>102442</v>
      </c>
      <c r="F20" s="40">
        <f>IFERROR(INT(TRIM(SUBSTITUTE(VLOOKUP($A20&amp;"*",各都道府県の状況!$A:$I,F$3,FALSE), "※5", ""))), "")</f>
        <v>3710</v>
      </c>
      <c r="G20" s="40">
        <f>IFERROR(INT(TRIM(SUBSTITUTE(VLOOKUP($A20&amp;"*",各都道府県の状況!$A:$I,G$3,FALSE), "※5", ""))), "")</f>
        <v>42</v>
      </c>
      <c r="H20" s="40">
        <f>IFERROR(INT(TRIM(SUBSTITUTE(VLOOKUP($A20&amp;"*",各都道府県の状況!$A:$I,H$3,FALSE), "※5", ""))), "")</f>
        <v>740</v>
      </c>
      <c r="I20" s="40">
        <f>IFERROR(INT(TRIM(SUBSTITUTE(VLOOKUP($A20&amp;"*",各都道府県の状況!$A:$I,I$3,FALSE), "※5", ""))), "")</f>
        <v>14</v>
      </c>
    </row>
    <row r="21" spans="1:9" x14ac:dyDescent="0.55000000000000004">
      <c r="A21" s="12" t="s">
        <v>197</v>
      </c>
      <c r="B21" s="13">
        <f t="shared" si="0"/>
        <v>44442</v>
      </c>
      <c r="C21" s="30" t="s">
        <v>26</v>
      </c>
      <c r="D21" s="40">
        <f>IFERROR(INT(TRIM(SUBSTITUTE(VLOOKUP($A21&amp;"*",各都道府県の状況!$A:$I,D$3,FALSE), "※5", ""))), "")</f>
        <v>7389</v>
      </c>
      <c r="E21" s="40">
        <f>IFERROR(INT(TRIM(SUBSTITUTE(VLOOKUP($A21&amp;"*",各都道府県の状況!$A:$I,E$3,FALSE), "※5", ""))), "")</f>
        <v>171993</v>
      </c>
      <c r="F21" s="40">
        <f>IFERROR(INT(TRIM(SUBSTITUTE(VLOOKUP($A21&amp;"*",各都道府県の状況!$A:$I,F$3,FALSE), "※5", ""))), "")</f>
        <v>6681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566</v>
      </c>
      <c r="I21" s="40">
        <f>IFERROR(INT(TRIM(SUBSTITUTE(VLOOKUP($A21&amp;"*",各都道府県の状況!$A:$I,I$3,FALSE), "※5", ""))), "")</f>
        <v>6</v>
      </c>
    </row>
    <row r="22" spans="1:9" x14ac:dyDescent="0.55000000000000004">
      <c r="A22" s="12" t="s">
        <v>198</v>
      </c>
      <c r="B22" s="13">
        <f t="shared" si="0"/>
        <v>44442</v>
      </c>
      <c r="C22" s="30" t="s">
        <v>27</v>
      </c>
      <c r="D22" s="40">
        <f>IFERROR(INT(TRIM(SUBSTITUTE(VLOOKUP($A22&amp;"*",各都道府県の状況!$A:$I,D$3,FALSE), "※5", ""))), "")</f>
        <v>2645</v>
      </c>
      <c r="E22" s="40">
        <f>IFERROR(INT(TRIM(SUBSTITUTE(VLOOKUP($A22&amp;"*",各都道府県の状況!$A:$I,E$3,FALSE), "※5", ""))), "")</f>
        <v>99877</v>
      </c>
      <c r="F22" s="40">
        <f>IFERROR(INT(TRIM(SUBSTITUTE(VLOOKUP($A22&amp;"*",各都道府県の状況!$A:$I,F$3,FALSE), "※5", ""))), "")</f>
        <v>2350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259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44442</v>
      </c>
      <c r="C23" s="30" t="s">
        <v>28</v>
      </c>
      <c r="D23" s="40">
        <f>IFERROR(INT(TRIM(SUBSTITUTE(VLOOKUP($A23&amp;"*",各都道府県の状況!$A:$I,D$3,FALSE), "※5", ""))), "")</f>
        <v>4582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3985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578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44442</v>
      </c>
      <c r="C24" s="30" t="s">
        <v>29</v>
      </c>
      <c r="D24" s="40">
        <f>IFERROR(INT(TRIM(SUBSTITUTE(VLOOKUP($A24&amp;"*",各都道府県の状況!$A:$I,D$3,FALSE), "※5", ""))), "")</f>
        <v>8068</v>
      </c>
      <c r="E24" s="40">
        <f>IFERROR(INT(TRIM(SUBSTITUTE(VLOOKUP($A24&amp;"*",各都道府県の状況!$A:$I,E$3,FALSE), "※5", ""))), "")</f>
        <v>276256</v>
      </c>
      <c r="F24" s="40">
        <f>IFERROR(INT(TRIM(SUBSTITUTE(VLOOKUP($A24&amp;"*",各都道府県の状況!$A:$I,F$3,FALSE), "※5", ""))), "")</f>
        <v>7300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638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44442</v>
      </c>
      <c r="C25" s="30" t="s">
        <v>30</v>
      </c>
      <c r="D25" s="40">
        <f>IFERROR(INT(TRIM(SUBSTITUTE(VLOOKUP($A25&amp;"*",各都道府県の状況!$A:$I,D$3,FALSE), "※5", ""))), "")</f>
        <v>16533</v>
      </c>
      <c r="E25" s="40">
        <f>IFERROR(INT(TRIM(SUBSTITUTE(VLOOKUP($A25&amp;"*",各都道府県の状況!$A:$I,E$3,FALSE), "※5", ""))), "")</f>
        <v>357773</v>
      </c>
      <c r="F25" s="40">
        <f>IFERROR(INT(TRIM(SUBSTITUTE(VLOOKUP($A25&amp;"*",各都道府県の状況!$A:$I,F$3,FALSE), "※5", ""))), "")</f>
        <v>13671</v>
      </c>
      <c r="G25" s="40">
        <f>IFERROR(INT(TRIM(SUBSTITUTE(VLOOKUP($A25&amp;"*",各都道府県の状況!$A:$I,G$3,FALSE), "※5", ""))), "")</f>
        <v>203</v>
      </c>
      <c r="H25" s="40">
        <f>IFERROR(INT(TRIM(SUBSTITUTE(VLOOKUP($A25&amp;"*",各都道府県の状況!$A:$I,H$3,FALSE), "※5", ""))), "")</f>
        <v>2634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44442</v>
      </c>
      <c r="C26" s="30" t="s">
        <v>31</v>
      </c>
      <c r="D26" s="40">
        <f>IFERROR(INT(TRIM(SUBSTITUTE(VLOOKUP($A26&amp;"*",各都道府県の状況!$A:$I,D$3,FALSE), "※5", ""))), "")</f>
        <v>23390</v>
      </c>
      <c r="E26" s="40">
        <f>IFERROR(INT(TRIM(SUBSTITUTE(VLOOKUP($A26&amp;"*",各都道府県の状況!$A:$I,E$3,FALSE), "※5", ""))), "")</f>
        <v>549011</v>
      </c>
      <c r="F26" s="40">
        <f>IFERROR(INT(TRIM(SUBSTITUTE(VLOOKUP($A26&amp;"*",各都道府県の状況!$A:$I,F$3,FALSE), "※5", ""))), "")</f>
        <v>18024</v>
      </c>
      <c r="G26" s="40">
        <f>IFERROR(INT(TRIM(SUBSTITUTE(VLOOKUP($A26&amp;"*",各都道府県の状況!$A:$I,G$3,FALSE), "※5", ""))), "")</f>
        <v>184</v>
      </c>
      <c r="H26" s="40">
        <f>IFERROR(INT(TRIM(SUBSTITUTE(VLOOKUP($A26&amp;"*",各都道府県の状況!$A:$I,H$3,FALSE), "※5", ""))), "")</f>
        <v>5182</v>
      </c>
      <c r="I26" s="40">
        <f>IFERROR(INT(TRIM(SUBSTITUTE(VLOOKUP($A26&amp;"*",各都道府県の状況!$A:$I,I$3,FALSE), "※5", ""))), "")</f>
        <v>32</v>
      </c>
    </row>
    <row r="27" spans="1:9" x14ac:dyDescent="0.55000000000000004">
      <c r="A27" s="12" t="s">
        <v>203</v>
      </c>
      <c r="B27" s="13">
        <f t="shared" si="0"/>
        <v>44442</v>
      </c>
      <c r="C27" s="30" t="s">
        <v>32</v>
      </c>
      <c r="D27" s="40">
        <f>IFERROR(INT(TRIM(SUBSTITUTE(VLOOKUP($A27&amp;"*",各都道府県の状況!$A:$I,D$3,FALSE), "※5", ""))), "")</f>
        <v>87133</v>
      </c>
      <c r="E27" s="40">
        <f>IFERROR(INT(TRIM(SUBSTITUTE(VLOOKUP($A27&amp;"*",各都道府県の状況!$A:$I,E$3,FALSE), "※5", ""))), "")</f>
        <v>1102894</v>
      </c>
      <c r="F27" s="40">
        <f>IFERROR(INT(TRIM(SUBSTITUTE(VLOOKUP($A27&amp;"*",各都道府県の状況!$A:$I,F$3,FALSE), "※5", ""))), "")</f>
        <v>65512</v>
      </c>
      <c r="G27" s="40">
        <f>IFERROR(INT(TRIM(SUBSTITUTE(VLOOKUP($A27&amp;"*",各都道府県の状況!$A:$I,G$3,FALSE), "※5", ""))), "")</f>
        <v>1048</v>
      </c>
      <c r="H27" s="40">
        <f>IFERROR(INT(TRIM(SUBSTITUTE(VLOOKUP($A27&amp;"*",各都道府県の状況!$A:$I,H$3,FALSE), "※5", ""))), "")</f>
        <v>20573</v>
      </c>
      <c r="I27" s="40">
        <f>IFERROR(INT(TRIM(SUBSTITUTE(VLOOKUP($A27&amp;"*",各都道府県の状況!$A:$I,I$3,FALSE), "※5", ""))), "")</f>
        <v>82</v>
      </c>
    </row>
    <row r="28" spans="1:9" x14ac:dyDescent="0.55000000000000004">
      <c r="A28" s="12" t="s">
        <v>204</v>
      </c>
      <c r="B28" s="13">
        <f t="shared" si="0"/>
        <v>44442</v>
      </c>
      <c r="C28" s="30" t="s">
        <v>33</v>
      </c>
      <c r="D28" s="40">
        <f>IFERROR(INT(TRIM(SUBSTITUTE(VLOOKUP($A28&amp;"*",各都道府県の状況!$A:$I,D$3,FALSE), "※5", ""))), "")</f>
        <v>13118</v>
      </c>
      <c r="E28" s="40">
        <f>IFERROR(INT(TRIM(SUBSTITUTE(VLOOKUP($A28&amp;"*",各都道府県の状況!$A:$I,E$3,FALSE), "※5", ""))), "")</f>
        <v>192585</v>
      </c>
      <c r="F28" s="40">
        <f>IFERROR(INT(TRIM(SUBSTITUTE(VLOOKUP($A28&amp;"*",各都道府県の状況!$A:$I,F$3,FALSE), "※5", ""))), "")</f>
        <v>8869</v>
      </c>
      <c r="G28" s="40">
        <f>IFERROR(INT(TRIM(SUBSTITUTE(VLOOKUP($A28&amp;"*",各都道府県の状況!$A:$I,G$3,FALSE), "※5", ""))), "")</f>
        <v>136</v>
      </c>
      <c r="H28" s="40">
        <f>IFERROR(INT(TRIM(SUBSTITUTE(VLOOKUP($A28&amp;"*",各都道府県の状況!$A:$I,H$3,FALSE), "※5", ""))), "")</f>
        <v>4372</v>
      </c>
      <c r="I28" s="40">
        <f>IFERROR(INT(TRIM(SUBSTITUTE(VLOOKUP($A28&amp;"*",各都道府県の状況!$A:$I,I$3,FALSE), "※5", ""))), "")</f>
        <v>33</v>
      </c>
    </row>
    <row r="29" spans="1:9" x14ac:dyDescent="0.55000000000000004">
      <c r="A29" s="12" t="s">
        <v>205</v>
      </c>
      <c r="B29" s="13">
        <f t="shared" si="0"/>
        <v>44442</v>
      </c>
      <c r="C29" s="30" t="s">
        <v>34</v>
      </c>
      <c r="D29" s="40">
        <f>IFERROR(INT(TRIM(SUBSTITUTE(VLOOKUP($A29&amp;"*",各都道府県の状況!$A:$I,D$3,FALSE), "※5", ""))), "")</f>
        <v>11138</v>
      </c>
      <c r="E29" s="40">
        <f>IFERROR(INT(TRIM(SUBSTITUTE(VLOOKUP($A29&amp;"*",各都道府県の状況!$A:$I,E$3,FALSE), "※5", ""))), "")</f>
        <v>211109</v>
      </c>
      <c r="F29" s="40">
        <f>IFERROR(INT(TRIM(SUBSTITUTE(VLOOKUP($A29&amp;"*",各都道府県の状況!$A:$I,F$3,FALSE), "※5", ""))), "")</f>
        <v>9088</v>
      </c>
      <c r="G29" s="40">
        <f>IFERROR(INT(TRIM(SUBSTITUTE(VLOOKUP($A29&amp;"*",各都道府県の状況!$A:$I,G$3,FALSE), "※5", ""))), "")</f>
        <v>97</v>
      </c>
      <c r="H29" s="40">
        <f>IFERROR(INT(TRIM(SUBSTITUTE(VLOOKUP($A29&amp;"*",各都道府県の状況!$A:$I,H$3,FALSE), "※5", ""))), "")</f>
        <v>1953</v>
      </c>
      <c r="I29" s="40">
        <f>IFERROR(INT(TRIM(SUBSTITUTE(VLOOKUP($A29&amp;"*",各都道府県の状況!$A:$I,I$3,FALSE), "※5", ""))), "")</f>
        <v>14</v>
      </c>
    </row>
    <row r="30" spans="1:9" x14ac:dyDescent="0.55000000000000004">
      <c r="A30" s="12" t="s">
        <v>206</v>
      </c>
      <c r="B30" s="13">
        <f t="shared" si="0"/>
        <v>44442</v>
      </c>
      <c r="C30" s="30" t="s">
        <v>35</v>
      </c>
      <c r="D30" s="40">
        <f>IFERROR(INT(TRIM(SUBSTITUTE(VLOOKUP($A30&amp;"*",各都道府県の状況!$A:$I,D$3,FALSE), "※5", ""))), "")</f>
        <v>31577</v>
      </c>
      <c r="E30" s="40">
        <f>IFERROR(INT(TRIM(SUBSTITUTE(VLOOKUP($A30&amp;"*",各都道府県の状況!$A:$I,E$3,FALSE), "※5", ""))), "")</f>
        <v>374804</v>
      </c>
      <c r="F30" s="40">
        <f>IFERROR(INT(TRIM(SUBSTITUTE(VLOOKUP($A30&amp;"*",各都道府県の状況!$A:$I,F$3,FALSE), "※5", ""))), "")</f>
        <v>22782</v>
      </c>
      <c r="G30" s="40">
        <f>IFERROR(INT(TRIM(SUBSTITUTE(VLOOKUP($A30&amp;"*",各都道府県の状況!$A:$I,G$3,FALSE), "※5", ""))), "")</f>
        <v>254</v>
      </c>
      <c r="H30" s="40">
        <f>IFERROR(INT(TRIM(SUBSTITUTE(VLOOKUP($A30&amp;"*",各都道府県の状況!$A:$I,H$3,FALSE), "※5", ""))), "")</f>
        <v>8169</v>
      </c>
      <c r="I30" s="40">
        <f>IFERROR(INT(TRIM(SUBSTITUTE(VLOOKUP($A30&amp;"*",各都道府県の状況!$A:$I,I$3,FALSE), "※5", ""))), "")</f>
        <v>89</v>
      </c>
    </row>
    <row r="31" spans="1:9" x14ac:dyDescent="0.55000000000000004">
      <c r="A31" s="12" t="s">
        <v>207</v>
      </c>
      <c r="B31" s="13">
        <f t="shared" si="0"/>
        <v>44442</v>
      </c>
      <c r="C31" s="30" t="s">
        <v>36</v>
      </c>
      <c r="D31" s="40">
        <f>IFERROR(INT(TRIM(SUBSTITUTE(VLOOKUP($A31&amp;"*",各都道府県の状況!$A:$I,D$3,FALSE), "※5", ""))), "")</f>
        <v>176533</v>
      </c>
      <c r="E31" s="40">
        <f>IFERROR(INT(TRIM(SUBSTITUTE(VLOOKUP($A31&amp;"*",各都道府県の状況!$A:$I,E$3,FALSE), "※5", ""))), "")</f>
        <v>3004314</v>
      </c>
      <c r="F31" s="40">
        <f>IFERROR(INT(TRIM(SUBSTITUTE(VLOOKUP($A31&amp;"*",各都道府県の状況!$A:$I,F$3,FALSE), "※5", ""))), "")</f>
        <v>144354</v>
      </c>
      <c r="G31" s="40">
        <f>IFERROR(INT(TRIM(SUBSTITUTE(VLOOKUP($A31&amp;"*",各都道府県の状況!$A:$I,G$3,FALSE), "※5", ""))), "")</f>
        <v>2815</v>
      </c>
      <c r="H31" s="40">
        <f>IFERROR(INT(TRIM(SUBSTITUTE(VLOOKUP($A31&amp;"*",各都道府県の状況!$A:$I,H$3,FALSE), "※5", ""))), "")</f>
        <v>27394</v>
      </c>
      <c r="I31" s="40">
        <f>IFERROR(INT(TRIM(SUBSTITUTE(VLOOKUP($A31&amp;"*",各都道府県の状況!$A:$I,I$3,FALSE), "※5", ""))), "")</f>
        <v>588</v>
      </c>
    </row>
    <row r="32" spans="1:9" x14ac:dyDescent="0.55000000000000004">
      <c r="A32" s="12" t="s">
        <v>208</v>
      </c>
      <c r="B32" s="13">
        <f t="shared" si="0"/>
        <v>44442</v>
      </c>
      <c r="C32" s="30" t="s">
        <v>37</v>
      </c>
      <c r="D32" s="40">
        <f>IFERROR(INT(TRIM(SUBSTITUTE(VLOOKUP($A32&amp;"*",各都道府県の状況!$A:$I,D$3,FALSE), "※5", ""))), "")</f>
        <v>67417</v>
      </c>
      <c r="E32" s="40">
        <f>IFERROR(INT(TRIM(SUBSTITUTE(VLOOKUP($A32&amp;"*",各都道府県の状況!$A:$I,E$3,FALSE), "※5", ""))), "")</f>
        <v>659890</v>
      </c>
      <c r="F32" s="40">
        <f>IFERROR(INT(TRIM(SUBSTITUTE(VLOOKUP($A32&amp;"*",各都道府県の状況!$A:$I,F$3,FALSE), "※5", ""))), "")</f>
        <v>58593</v>
      </c>
      <c r="G32" s="40">
        <f>IFERROR(INT(TRIM(SUBSTITUTE(VLOOKUP($A32&amp;"*",各都道府県の状況!$A:$I,G$3,FALSE), "※5", ""))), "")</f>
        <v>1342</v>
      </c>
      <c r="H32" s="40">
        <f>IFERROR(INT(TRIM(SUBSTITUTE(VLOOKUP($A32&amp;"*",各都道府県の状況!$A:$I,H$3,FALSE), "※5", ""))), "")</f>
        <v>7484</v>
      </c>
      <c r="I32" s="40">
        <f>IFERROR(INT(TRIM(SUBSTITUTE(VLOOKUP($A32&amp;"*",各都道府県の状況!$A:$I,I$3,FALSE), "※5", ""))), "")</f>
        <v>76</v>
      </c>
    </row>
    <row r="33" spans="1:9" x14ac:dyDescent="0.55000000000000004">
      <c r="A33" s="12" t="s">
        <v>209</v>
      </c>
      <c r="B33" s="13">
        <f t="shared" si="0"/>
        <v>44442</v>
      </c>
      <c r="C33" s="30" t="s">
        <v>38</v>
      </c>
      <c r="D33" s="40">
        <f>IFERROR(INT(TRIM(SUBSTITUTE(VLOOKUP($A33&amp;"*",各都道府県の状況!$A:$I,D$3,FALSE), "※5", ""))), "")</f>
        <v>13976</v>
      </c>
      <c r="E33" s="40">
        <f>IFERROR(INT(TRIM(SUBSTITUTE(VLOOKUP($A33&amp;"*",各都道府県の状況!$A:$I,E$3,FALSE), "※5", ""))), "")</f>
        <v>223049</v>
      </c>
      <c r="F33" s="40">
        <f>IFERROR(INT(TRIM(SUBSTITUTE(VLOOKUP($A33&amp;"*",各都道府県の状況!$A:$I,F$3,FALSE), "※5", ""))), "")</f>
        <v>12185</v>
      </c>
      <c r="G33" s="40">
        <f>IFERROR(INT(TRIM(SUBSTITUTE(VLOOKUP($A33&amp;"*",各都道府県の状況!$A:$I,G$3,FALSE), "※5", ""))), "")</f>
        <v>139</v>
      </c>
      <c r="H33" s="40">
        <f>IFERROR(INT(TRIM(SUBSTITUTE(VLOOKUP($A33&amp;"*",各都道府県の状況!$A:$I,H$3,FALSE), "※5", ""))), "")</f>
        <v>1652</v>
      </c>
      <c r="I33" s="40">
        <f>IFERROR(INT(TRIM(SUBSTITUTE(VLOOKUP($A33&amp;"*",各都道府県の状況!$A:$I,I$3,FALSE), "※5", ""))), "")</f>
        <v>13</v>
      </c>
    </row>
    <row r="34" spans="1:9" x14ac:dyDescent="0.55000000000000004">
      <c r="A34" s="12" t="s">
        <v>210</v>
      </c>
      <c r="B34" s="13">
        <f t="shared" si="0"/>
        <v>44442</v>
      </c>
      <c r="C34" s="30" t="s">
        <v>39</v>
      </c>
      <c r="D34" s="40">
        <f>IFERROR(INT(TRIM(SUBSTITUTE(VLOOKUP($A34&amp;"*",各都道府県の状況!$A:$I,D$3,FALSE), "※5", ""))), "")</f>
        <v>4748</v>
      </c>
      <c r="E34" s="40">
        <f>IFERROR(INT(TRIM(SUBSTITUTE(VLOOKUP($A34&amp;"*",各都道府県の状況!$A:$I,E$3,FALSE), "※5", ""))), "")</f>
        <v>58292</v>
      </c>
      <c r="F34" s="40">
        <f>IFERROR(INT(TRIM(SUBSTITUTE(VLOOKUP($A34&amp;"*",各都道府県の状況!$A:$I,F$3,FALSE), "※5", ""))), "")</f>
        <v>4125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468</v>
      </c>
      <c r="I34" s="40">
        <f>IFERROR(INT(TRIM(SUBSTITUTE(VLOOKUP($A34&amp;"*",各都道府県の状況!$A:$I,I$3,FALSE), "※5", ""))), "")</f>
        <v>22</v>
      </c>
    </row>
    <row r="35" spans="1:9" x14ac:dyDescent="0.55000000000000004">
      <c r="A35" s="12" t="s">
        <v>211</v>
      </c>
      <c r="B35" s="13">
        <f t="shared" si="0"/>
        <v>44442</v>
      </c>
      <c r="C35" s="30" t="s">
        <v>40</v>
      </c>
      <c r="D35" s="40">
        <f>IFERROR(INT(TRIM(SUBSTITUTE(VLOOKUP($A35&amp;"*",各都道府県の状況!$A:$I,D$3,FALSE), "※5", ""))), "")</f>
        <v>1495</v>
      </c>
      <c r="E35" s="40">
        <f>IFERROR(INT(TRIM(SUBSTITUTE(VLOOKUP($A35&amp;"*",各都道府県の状況!$A:$I,E$3,FALSE), "※5", ""))), "")</f>
        <v>129459</v>
      </c>
      <c r="F35" s="40">
        <f>IFERROR(INT(TRIM(SUBSTITUTE(VLOOKUP($A35&amp;"*",各都道府県の状況!$A:$I,F$3,FALSE), "※5", ""))), "")</f>
        <v>1209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244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44442</v>
      </c>
      <c r="C36" s="30" t="s">
        <v>41</v>
      </c>
      <c r="D36" s="40">
        <f>IFERROR(INT(TRIM(SUBSTITUTE(VLOOKUP($A36&amp;"*",各都道府県の状況!$A:$I,D$3,FALSE), "※5", ""))), "")</f>
        <v>1420</v>
      </c>
      <c r="E36" s="40">
        <f>IFERROR(INT(TRIM(SUBSTITUTE(VLOOKUP($A36&amp;"*",各都道府県の状況!$A:$I,E$3,FALSE), "※5", ""))), "")</f>
        <v>45572</v>
      </c>
      <c r="F36" s="40">
        <f>IFERROR(INT(TRIM(SUBSTITUTE(VLOOKUP($A36&amp;"*",各都道府県の状況!$A:$I,F$3,FALSE), "※5", ""))), "")</f>
        <v>1186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232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44442</v>
      </c>
      <c r="C37" s="30" t="s">
        <v>42</v>
      </c>
      <c r="D37" s="40">
        <f>IFERROR(INT(TRIM(SUBSTITUTE(VLOOKUP($A37&amp;"*",各都道府県の状況!$A:$I,D$3,FALSE), "※5", ""))), "")</f>
        <v>13949</v>
      </c>
      <c r="E37" s="40">
        <f>IFERROR(INT(TRIM(SUBSTITUTE(VLOOKUP($A37&amp;"*",各都道府県の状況!$A:$I,E$3,FALSE), "※5", ""))), "")</f>
        <v>231974</v>
      </c>
      <c r="F37" s="40">
        <f>IFERROR(INT(TRIM(SUBSTITUTE(VLOOKUP($A37&amp;"*",各都道府県の状況!$A:$I,F$3,FALSE), "※5", ""))), "")</f>
        <v>11771</v>
      </c>
      <c r="G37" s="40">
        <f>IFERROR(INT(TRIM(SUBSTITUTE(VLOOKUP($A37&amp;"*",各都道府県の状況!$A:$I,G$3,FALSE), "※5", ""))), "")</f>
        <v>129</v>
      </c>
      <c r="H37" s="40">
        <f>IFERROR(INT(TRIM(SUBSTITUTE(VLOOKUP($A37&amp;"*",各都道府県の状況!$A:$I,H$3,FALSE), "※5", ""))), "")</f>
        <v>1686</v>
      </c>
      <c r="I37" s="40">
        <f>IFERROR(INT(TRIM(SUBSTITUTE(VLOOKUP($A37&amp;"*",各都道府県の状況!$A:$I,I$3,FALSE), "※5", ""))), "")</f>
        <v>21</v>
      </c>
    </row>
    <row r="38" spans="1:9" x14ac:dyDescent="0.55000000000000004">
      <c r="A38" s="12" t="s">
        <v>214</v>
      </c>
      <c r="B38" s="13">
        <f t="shared" si="0"/>
        <v>44442</v>
      </c>
      <c r="C38" s="30" t="s">
        <v>43</v>
      </c>
      <c r="D38" s="40">
        <f>IFERROR(INT(TRIM(SUBSTITUTE(VLOOKUP($A38&amp;"*",各都道府県の状況!$A:$I,D$3,FALSE), "※5", ""))), "")</f>
        <v>19191</v>
      </c>
      <c r="E38" s="40">
        <f>IFERROR(INT(TRIM(SUBSTITUTE(VLOOKUP($A38&amp;"*",各都道府県の状況!$A:$I,E$3,FALSE), "※5", ""))), "")</f>
        <v>769672</v>
      </c>
      <c r="F38" s="40">
        <f>IFERROR(INT(TRIM(SUBSTITUTE(VLOOKUP($A38&amp;"*",各都道府県の状況!$A:$I,F$3,FALSE), "※5", ""))), "")</f>
        <v>16266</v>
      </c>
      <c r="G38" s="40">
        <f>IFERROR(INT(TRIM(SUBSTITUTE(VLOOKUP($A38&amp;"*",各都道府県の状況!$A:$I,G$3,FALSE), "※5", ""))), "")</f>
        <v>183</v>
      </c>
      <c r="H38" s="40">
        <f>IFERROR(INT(TRIM(SUBSTITUTE(VLOOKUP($A38&amp;"*",各都道府県の状況!$A:$I,H$3,FALSE), "※5", ""))), "")</f>
        <v>1377</v>
      </c>
      <c r="I38" s="40">
        <f>IFERROR(INT(TRIM(SUBSTITUTE(VLOOKUP($A38&amp;"*",各都道府県の状況!$A:$I,I$3,FALSE), "※5", ""))), "")</f>
        <v>21</v>
      </c>
    </row>
    <row r="39" spans="1:9" x14ac:dyDescent="0.55000000000000004">
      <c r="A39" s="12" t="s">
        <v>215</v>
      </c>
      <c r="B39" s="13">
        <f t="shared" si="0"/>
        <v>44442</v>
      </c>
      <c r="C39" s="30" t="s">
        <v>44</v>
      </c>
      <c r="D39" s="40">
        <f>IFERROR(INT(TRIM(SUBSTITUTE(VLOOKUP($A39&amp;"*",各都道府県の状況!$A:$I,D$3,FALSE), "※5", ""))), "")</f>
        <v>5135</v>
      </c>
      <c r="E39" s="40">
        <f>IFERROR(INT(TRIM(SUBSTITUTE(VLOOKUP($A39&amp;"*",各都道府県の状況!$A:$I,E$3,FALSE), "※5", ""))), "")</f>
        <v>155099</v>
      </c>
      <c r="F39" s="40">
        <f>IFERROR(INT(TRIM(SUBSTITUTE(VLOOKUP($A39&amp;"*",各都道府県の状況!$A:$I,F$3,FALSE), "※5", ""))), "")</f>
        <v>4394</v>
      </c>
      <c r="G39" s="40">
        <f>IFERROR(INT(TRIM(SUBSTITUTE(VLOOKUP($A39&amp;"*",各都道府県の状況!$A:$I,G$3,FALSE), "※5", ""))), "")</f>
        <v>87</v>
      </c>
      <c r="H39" s="40">
        <f>IFERROR(INT(TRIM(SUBSTITUTE(VLOOKUP($A39&amp;"*",各都道府県の状況!$A:$I,H$3,FALSE), "※5", ""))), "")</f>
        <v>654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44442</v>
      </c>
      <c r="C40" s="30" t="s">
        <v>45</v>
      </c>
      <c r="D40" s="40">
        <f>IFERROR(INT(TRIM(SUBSTITUTE(VLOOKUP($A40&amp;"*",各都道府県の状況!$A:$I,D$3,FALSE), "※5", ""))), "")</f>
        <v>2825</v>
      </c>
      <c r="E40" s="40">
        <f>IFERROR(INT(TRIM(SUBSTITUTE(VLOOKUP($A40&amp;"*",各都道府県の状況!$A:$I,E$3,FALSE), "※5", ""))), "")</f>
        <v>89684</v>
      </c>
      <c r="F40" s="40">
        <f>IFERROR(INT(TRIM(SUBSTITUTE(VLOOKUP($A40&amp;"*",各都道府県の状況!$A:$I,F$3,FALSE), "※5", ""))), "")</f>
        <v>2332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429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44442</v>
      </c>
      <c r="C41" s="30" t="s">
        <v>46</v>
      </c>
      <c r="D41" s="40">
        <f>IFERROR(INT(TRIM(SUBSTITUTE(VLOOKUP($A41&amp;"*",各都道府県の状況!$A:$I,D$3,FALSE), "※5", ""))), "")</f>
        <v>4399</v>
      </c>
      <c r="E41" s="40">
        <f>IFERROR(INT(TRIM(SUBSTITUTE(VLOOKUP($A41&amp;"*",各都道府県の状況!$A:$I,E$3,FALSE), "※5", ""))), "")</f>
        <v>116395</v>
      </c>
      <c r="F41" s="40">
        <f>IFERROR(INT(TRIM(SUBSTITUTE(VLOOKUP($A41&amp;"*",各都道府県の状況!$A:$I,F$3,FALSE), "※5", ""))), "")</f>
        <v>3775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591</v>
      </c>
      <c r="I41" s="40">
        <f>IFERROR(INT(TRIM(SUBSTITUTE(VLOOKUP($A41&amp;"*",各都道府県の状況!$A:$I,I$3,FALSE), "※5", ""))), "")</f>
        <v>11</v>
      </c>
    </row>
    <row r="42" spans="1:9" x14ac:dyDescent="0.55000000000000004">
      <c r="A42" s="12" t="s">
        <v>218</v>
      </c>
      <c r="B42" s="13">
        <f t="shared" si="0"/>
        <v>44442</v>
      </c>
      <c r="C42" s="30" t="s">
        <v>47</v>
      </c>
      <c r="D42" s="40">
        <f>IFERROR(INT(TRIM(SUBSTITUTE(VLOOKUP($A42&amp;"*",各都道府県の状況!$A:$I,D$3,FALSE), "※5", ""))), "")</f>
        <v>4738</v>
      </c>
      <c r="E42" s="40">
        <f>IFERROR(INT(TRIM(SUBSTITUTE(VLOOKUP($A42&amp;"*",各都道府県の状況!$A:$I,E$3,FALSE), "※5", ""))), "")</f>
        <v>133089</v>
      </c>
      <c r="F42" s="40">
        <f>IFERROR(INT(TRIM(SUBSTITUTE(VLOOKUP($A42&amp;"*",各都道府県の状況!$A:$I,F$3,FALSE), "※5", ""))), "")</f>
        <v>4210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447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44442</v>
      </c>
      <c r="C43" s="30" t="s">
        <v>48</v>
      </c>
      <c r="D43" s="40">
        <f>IFERROR(INT(TRIM(SUBSTITUTE(VLOOKUP($A43&amp;"*",各都道府県の状況!$A:$I,D$3,FALSE), "※5", ""))), "")</f>
        <v>3656</v>
      </c>
      <c r="E43" s="40">
        <f>IFERROR(INT(TRIM(SUBSTITUTE(VLOOKUP($A43&amp;"*",各都道府県の状況!$A:$I,E$3,FALSE), "※5", ""))), "")</f>
        <v>82218</v>
      </c>
      <c r="F43" s="40">
        <f>IFERROR(INT(TRIM(SUBSTITUTE(VLOOKUP($A43&amp;"*",各都道府県の状況!$A:$I,F$3,FALSE), "※5", ""))), "")</f>
        <v>3005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620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44442</v>
      </c>
      <c r="C44" s="30" t="s">
        <v>49</v>
      </c>
      <c r="D44" s="40">
        <f>IFERROR(INT(TRIM(SUBSTITUTE(VLOOKUP($A44&amp;"*",各都道府県の状況!$A:$I,D$3,FALSE), "※5", ""))), "")</f>
        <v>67605</v>
      </c>
      <c r="E44" s="40">
        <f>IFERROR(INT(TRIM(SUBSTITUTE(VLOOKUP($A44&amp;"*",各都道府県の状況!$A:$I,E$3,FALSE), "※5", ""))), "")</f>
        <v>1119645</v>
      </c>
      <c r="F44" s="40">
        <f>IFERROR(INT(TRIM(SUBSTITUTE(VLOOKUP($A44&amp;"*",各都道府県の状況!$A:$I,F$3,FALSE), "※5", ""))), "")</f>
        <v>55657</v>
      </c>
      <c r="G44" s="40">
        <f>IFERROR(INT(TRIM(SUBSTITUTE(VLOOKUP($A44&amp;"*",各都道府県の状況!$A:$I,G$3,FALSE), "※5", ""))), "")</f>
        <v>572</v>
      </c>
      <c r="H44" s="40">
        <f>IFERROR(INT(TRIM(SUBSTITUTE(VLOOKUP($A44&amp;"*",各都道府県の状況!$A:$I,H$3,FALSE), "※5", ""))), "")</f>
        <v>10646</v>
      </c>
      <c r="I44" s="40">
        <f>IFERROR(INT(TRIM(SUBSTITUTE(VLOOKUP($A44&amp;"*",各都道府県の状況!$A:$I,I$3,FALSE), "※5", ""))), "")</f>
        <v>36</v>
      </c>
    </row>
    <row r="45" spans="1:9" x14ac:dyDescent="0.55000000000000004">
      <c r="A45" s="12" t="s">
        <v>221</v>
      </c>
      <c r="B45" s="13">
        <f t="shared" si="0"/>
        <v>44442</v>
      </c>
      <c r="C45" s="30" t="s">
        <v>50</v>
      </c>
      <c r="D45" s="40">
        <f>IFERROR(INT(TRIM(SUBSTITUTE(VLOOKUP($A45&amp;"*",各都道府県の状況!$A:$I,D$3,FALSE), "※5", ""))), "")</f>
        <v>5343</v>
      </c>
      <c r="E45" s="40">
        <f>IFERROR(INT(TRIM(SUBSTITUTE(VLOOKUP($A45&amp;"*",各都道府県の状況!$A:$I,E$3,FALSE), "※5", ""))), "")</f>
        <v>88920</v>
      </c>
      <c r="F45" s="40">
        <f>IFERROR(INT(TRIM(SUBSTITUTE(VLOOKUP($A45&amp;"*",各都道府県の状況!$A:$I,F$3,FALSE), "※5", ""))), "")</f>
        <v>3655</v>
      </c>
      <c r="G45" s="40">
        <f>IFERROR(INT(TRIM(SUBSTITUTE(VLOOKUP($A45&amp;"*",各都道府県の状況!$A:$I,G$3,FALSE), "※5", ""))), "")</f>
        <v>28</v>
      </c>
      <c r="H45" s="40">
        <f>IFERROR(INT(TRIM(SUBSTITUTE(VLOOKUP($A45&amp;"*",各都道府県の状況!$A:$I,H$3,FALSE), "※5", ""))), "")</f>
        <v>636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44442</v>
      </c>
      <c r="C46" s="30" t="s">
        <v>51</v>
      </c>
      <c r="D46" s="40">
        <f>IFERROR(INT(TRIM(SUBSTITUTE(VLOOKUP($A46&amp;"*",各都道府県の状況!$A:$I,D$3,FALSE), "※5", ""))), "")</f>
        <v>5461</v>
      </c>
      <c r="E46" s="40">
        <f>IFERROR(INT(TRIM(SUBSTITUTE(VLOOKUP($A46&amp;"*",各都道府県の状況!$A:$I,E$3,FALSE), "※5", ""))), "")</f>
        <v>161232</v>
      </c>
      <c r="F46" s="40">
        <f>IFERROR(INT(TRIM(SUBSTITUTE(VLOOKUP($A46&amp;"*",各都道府県の状況!$A:$I,F$3,FALSE), "※5", ""))), "")</f>
        <v>4789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606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44442</v>
      </c>
      <c r="C47" s="30" t="s">
        <v>52</v>
      </c>
      <c r="D47" s="40">
        <f>IFERROR(INT(TRIM(SUBSTITUTE(VLOOKUP($A47&amp;"*",各都道府県の状況!$A:$I,D$3,FALSE), "※5", ""))), "")</f>
        <v>13012</v>
      </c>
      <c r="E47" s="40">
        <f>IFERROR(INT(TRIM(SUBSTITUTE(VLOOKUP($A47&amp;"*",各都道府県の状況!$A:$I,E$3,FALSE), "※5", ""))), "")</f>
        <v>110451</v>
      </c>
      <c r="F47" s="40">
        <f>IFERROR(INT(TRIM(SUBSTITUTE(VLOOKUP($A47&amp;"*",各都道府県の状況!$A:$I,F$3,FALSE), "※5", ""))), "")</f>
        <v>10873</v>
      </c>
      <c r="G47" s="40">
        <f>IFERROR(INT(TRIM(SUBSTITUTE(VLOOKUP($A47&amp;"*",各都道府県の状況!$A:$I,G$3,FALSE), "※5", ""))), "")</f>
        <v>127</v>
      </c>
      <c r="H47" s="40">
        <f>IFERROR(INT(TRIM(SUBSTITUTE(VLOOKUP($A47&amp;"*",各都道府県の状況!$A:$I,H$3,FALSE), "※5", ""))), "")</f>
        <v>2012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44442</v>
      </c>
      <c r="C48" s="30" t="s">
        <v>53</v>
      </c>
      <c r="D48" s="40">
        <f>IFERROR(INT(TRIM(SUBSTITUTE(VLOOKUP($A48&amp;"*",各都道府県の状況!$A:$I,D$3,FALSE), "※5", ""))), "")</f>
        <v>7312</v>
      </c>
      <c r="E48" s="40">
        <f>IFERROR(INT(TRIM(SUBSTITUTE(VLOOKUP($A48&amp;"*",各都道府県の状況!$A:$I,E$3,FALSE), "※5", ""))), "")</f>
        <v>231773</v>
      </c>
      <c r="F48" s="40">
        <f>IFERROR(INT(TRIM(SUBSTITUTE(VLOOKUP($A48&amp;"*",各都道府県の状況!$A:$I,F$3,FALSE), "※5", ""))), "")</f>
        <v>6165</v>
      </c>
      <c r="G48" s="40">
        <f>IFERROR(INT(TRIM(SUBSTITUTE(VLOOKUP($A48&amp;"*",各都道府県の状況!$A:$I,G$3,FALSE), "※5", ""))), "")</f>
        <v>69</v>
      </c>
      <c r="H48" s="40">
        <f>IFERROR(INT(TRIM(SUBSTITUTE(VLOOKUP($A48&amp;"*",各都道府県の状況!$A:$I,H$3,FALSE), "※5", ""))), "")</f>
        <v>1078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44442</v>
      </c>
      <c r="C49" s="30" t="s">
        <v>54</v>
      </c>
      <c r="D49" s="40">
        <f>IFERROR(INT(TRIM(SUBSTITUTE(VLOOKUP($A49&amp;"*",各都道府県の状況!$A:$I,D$3,FALSE), "※5", ""))), "")</f>
        <v>5653</v>
      </c>
      <c r="E49" s="40">
        <f>IFERROR(INT(TRIM(SUBSTITUTE(VLOOKUP($A49&amp;"*",各都道府県の状況!$A:$I,E$3,FALSE), "※5", ""))), "")</f>
        <v>62925</v>
      </c>
      <c r="F49" s="40">
        <f>IFERROR(INT(TRIM(SUBSTITUTE(VLOOKUP($A49&amp;"*",各都道府県の状況!$A:$I,F$3,FALSE), "※5", ""))), "")</f>
        <v>4690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915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44442</v>
      </c>
      <c r="C50" s="30" t="s">
        <v>55</v>
      </c>
      <c r="D50" s="40">
        <f>IFERROR(INT(TRIM(SUBSTITUTE(VLOOKUP($A50&amp;"*",各都道府県の状況!$A:$I,D$3,FALSE), "※5", ""))), "")</f>
        <v>8378</v>
      </c>
      <c r="E50" s="40">
        <f>IFERROR(INT(TRIM(SUBSTITUTE(VLOOKUP($A50&amp;"*",各都道府県の状況!$A:$I,E$3,FALSE), "※5", ""))), "")</f>
        <v>152448</v>
      </c>
      <c r="F50" s="40">
        <f>IFERROR(INT(TRIM(SUBSTITUTE(VLOOKUP($A50&amp;"*",各都道府県の状況!$A:$I,F$3,FALSE), "※5", ""))), "")</f>
        <v>7123</v>
      </c>
      <c r="G50" s="40">
        <f>IFERROR(INT(TRIM(SUBSTITUTE(VLOOKUP($A50&amp;"*",各都道府県の状況!$A:$I,G$3,FALSE), "※5", ""))), "")</f>
        <v>50</v>
      </c>
      <c r="H50" s="40">
        <f>IFERROR(INT(TRIM(SUBSTITUTE(VLOOKUP($A50&amp;"*",各都道府県の状況!$A:$I,H$3,FALSE), "※5", ""))), "")</f>
        <v>1169</v>
      </c>
      <c r="I50" s="40">
        <f>IFERROR(INT(TRIM(SUBSTITUTE(VLOOKUP($A50&amp;"*",各都道府県の状況!$A:$I,I$3,FALSE), "※5", ""))), "")</f>
        <v>6</v>
      </c>
    </row>
    <row r="51" spans="1:9" x14ac:dyDescent="0.55000000000000004">
      <c r="A51" s="12" t="s">
        <v>227</v>
      </c>
      <c r="B51" s="13">
        <f t="shared" si="0"/>
        <v>44442</v>
      </c>
      <c r="C51" s="30" t="s">
        <v>56</v>
      </c>
      <c r="D51" s="40">
        <f>IFERROR(INT(TRIM(SUBSTITUTE(VLOOKUP($A51&amp;"*",各都道府県の状況!$A:$I,D$3,FALSE), "※5", ""))), "")</f>
        <v>44282</v>
      </c>
      <c r="E51" s="40">
        <f>IFERROR(INT(TRIM(SUBSTITUTE(VLOOKUP($A51&amp;"*",各都道府県の状況!$A:$I,E$3,FALSE), "※5", ""))), "")</f>
        <v>347766</v>
      </c>
      <c r="F51" s="40">
        <f>IFERROR(INT(TRIM(SUBSTITUTE(VLOOKUP($A51&amp;"*",各都道府県の状況!$A:$I,F$3,FALSE), "※5", ""))), "")</f>
        <v>37699</v>
      </c>
      <c r="G51" s="40">
        <f>IFERROR(INT(TRIM(SUBSTITUTE(VLOOKUP($A51&amp;"*",各都道府県の状況!$A:$I,G$3,FALSE), "※5", ""))), "")</f>
        <v>261</v>
      </c>
      <c r="H51" s="40">
        <f>IFERROR(INT(TRIM(SUBSTITUTE(VLOOKUP($A51&amp;"*",各都道府県の状況!$A:$I,H$3,FALSE), "※5", ""))), "")</f>
        <v>6109</v>
      </c>
      <c r="I51" s="40">
        <f>IFERROR(INT(TRIM(SUBSTITUTE(VLOOKUP($A51&amp;"*",各都道府県の状況!$A:$I,I$3,FALSE), "※5", ""))), "")</f>
        <v>130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353</v>
      </c>
      <c r="D4" s="131" t="s">
        <v>354</v>
      </c>
      <c r="E4" s="133" t="s">
        <v>355</v>
      </c>
      <c r="F4" s="134"/>
      <c r="G4" s="135" t="s">
        <v>356</v>
      </c>
      <c r="H4" s="135" t="s">
        <v>357</v>
      </c>
      <c r="I4" s="19"/>
    </row>
    <row r="5" spans="1:9" ht="13.25" customHeight="1" x14ac:dyDescent="0.55000000000000004">
      <c r="B5" s="128"/>
      <c r="C5" s="130"/>
      <c r="D5" s="132"/>
      <c r="E5" s="110" t="s">
        <v>358</v>
      </c>
      <c r="F5" s="111" t="s">
        <v>359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57723</v>
      </c>
      <c r="D6" s="112">
        <v>1011965</v>
      </c>
      <c r="E6" s="112">
        <v>4145</v>
      </c>
      <c r="F6" s="113">
        <v>23</v>
      </c>
      <c r="G6" s="112">
        <v>52450</v>
      </c>
      <c r="H6" s="112">
        <v>1455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4653</v>
      </c>
      <c r="D7" s="112">
        <v>72244</v>
      </c>
      <c r="E7" s="112">
        <v>1062</v>
      </c>
      <c r="F7" s="113">
        <v>2</v>
      </c>
      <c r="G7" s="112">
        <v>3558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3140</v>
      </c>
      <c r="D8" s="112">
        <v>109542</v>
      </c>
      <c r="E8" s="113">
        <v>374</v>
      </c>
      <c r="F8" s="113">
        <v>3</v>
      </c>
      <c r="G8" s="112">
        <v>2717</v>
      </c>
      <c r="H8" s="113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15133</v>
      </c>
      <c r="D9" s="112">
        <v>211743</v>
      </c>
      <c r="E9" s="112">
        <v>1794</v>
      </c>
      <c r="F9" s="113">
        <v>34</v>
      </c>
      <c r="G9" s="112">
        <v>13169</v>
      </c>
      <c r="H9" s="113">
        <v>104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1666</v>
      </c>
      <c r="D10" s="112">
        <v>22454</v>
      </c>
      <c r="E10" s="113">
        <v>170</v>
      </c>
      <c r="F10" s="113">
        <v>2</v>
      </c>
      <c r="G10" s="112">
        <v>1473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3254</v>
      </c>
      <c r="D11" s="112">
        <v>86319</v>
      </c>
      <c r="E11" s="113">
        <v>311</v>
      </c>
      <c r="F11" s="113">
        <v>6</v>
      </c>
      <c r="G11" s="112">
        <v>2894</v>
      </c>
      <c r="H11" s="113">
        <v>49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8904</v>
      </c>
      <c r="D12" s="112">
        <v>371284</v>
      </c>
      <c r="E12" s="113">
        <v>815</v>
      </c>
      <c r="F12" s="113">
        <v>14</v>
      </c>
      <c r="G12" s="112">
        <v>7921</v>
      </c>
      <c r="H12" s="113">
        <v>168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21325</v>
      </c>
      <c r="D13" s="112">
        <v>37826</v>
      </c>
      <c r="E13" s="112">
        <v>2081</v>
      </c>
      <c r="F13" s="113">
        <v>31</v>
      </c>
      <c r="G13" s="112">
        <v>19050</v>
      </c>
      <c r="H13" s="113">
        <v>194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13666</v>
      </c>
      <c r="D14" s="112">
        <v>397415</v>
      </c>
      <c r="E14" s="112">
        <v>1445</v>
      </c>
      <c r="F14" s="113">
        <v>18</v>
      </c>
      <c r="G14" s="112">
        <v>12116</v>
      </c>
      <c r="H14" s="113">
        <v>105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15400</v>
      </c>
      <c r="D15" s="112">
        <v>262794</v>
      </c>
      <c r="E15" s="112">
        <v>1883</v>
      </c>
      <c r="F15" s="113">
        <v>28</v>
      </c>
      <c r="G15" s="112">
        <v>13356</v>
      </c>
      <c r="H15" s="113">
        <v>161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104297</v>
      </c>
      <c r="D16" s="112">
        <v>1320041</v>
      </c>
      <c r="E16" s="112">
        <v>12461</v>
      </c>
      <c r="F16" s="113">
        <v>158</v>
      </c>
      <c r="G16" s="112">
        <v>90934</v>
      </c>
      <c r="H16" s="113">
        <v>902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89078</v>
      </c>
      <c r="D17" s="112">
        <v>951276</v>
      </c>
      <c r="E17" s="112">
        <v>13315</v>
      </c>
      <c r="F17" s="113">
        <v>111</v>
      </c>
      <c r="G17" s="112">
        <v>74889</v>
      </c>
      <c r="H17" s="113">
        <v>874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352380</v>
      </c>
      <c r="D18" s="112">
        <v>3332893</v>
      </c>
      <c r="E18" s="112">
        <v>31508</v>
      </c>
      <c r="F18" s="113">
        <v>278</v>
      </c>
      <c r="G18" s="112">
        <v>318352</v>
      </c>
      <c r="H18" s="112">
        <v>2520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153294</v>
      </c>
      <c r="D19" s="112">
        <v>1433442</v>
      </c>
      <c r="E19" s="112">
        <v>15698</v>
      </c>
      <c r="F19" s="113">
        <v>233</v>
      </c>
      <c r="G19" s="112">
        <v>136465</v>
      </c>
      <c r="H19" s="112">
        <v>1131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6946</v>
      </c>
      <c r="D20" s="112">
        <v>245602</v>
      </c>
      <c r="E20" s="113">
        <v>809</v>
      </c>
      <c r="F20" s="113">
        <v>10</v>
      </c>
      <c r="G20" s="112">
        <v>6082</v>
      </c>
      <c r="H20" s="113">
        <v>55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4492</v>
      </c>
      <c r="D21" s="112">
        <v>102442</v>
      </c>
      <c r="E21" s="113">
        <v>740</v>
      </c>
      <c r="F21" s="113">
        <v>14</v>
      </c>
      <c r="G21" s="112">
        <v>3710</v>
      </c>
      <c r="H21" s="113">
        <v>42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7389</v>
      </c>
      <c r="D22" s="112">
        <v>171993</v>
      </c>
      <c r="E22" s="113">
        <v>566</v>
      </c>
      <c r="F22" s="113">
        <v>6</v>
      </c>
      <c r="G22" s="112">
        <v>6681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2645</v>
      </c>
      <c r="D23" s="112">
        <v>99877</v>
      </c>
      <c r="E23" s="113">
        <v>259</v>
      </c>
      <c r="F23" s="113">
        <v>2</v>
      </c>
      <c r="G23" s="112">
        <v>2350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4582</v>
      </c>
      <c r="D24" s="112">
        <v>92433</v>
      </c>
      <c r="E24" s="113">
        <v>578</v>
      </c>
      <c r="F24" s="113">
        <v>3</v>
      </c>
      <c r="G24" s="112">
        <v>3985</v>
      </c>
      <c r="H24" s="113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8068</v>
      </c>
      <c r="D25" s="112">
        <v>276256</v>
      </c>
      <c r="E25" s="113">
        <v>638</v>
      </c>
      <c r="F25" s="113">
        <v>6</v>
      </c>
      <c r="G25" s="112">
        <v>7300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16533</v>
      </c>
      <c r="D26" s="112">
        <v>357773</v>
      </c>
      <c r="E26" s="112">
        <v>2634</v>
      </c>
      <c r="F26" s="113">
        <v>21</v>
      </c>
      <c r="G26" s="112">
        <v>13671</v>
      </c>
      <c r="H26" s="113">
        <v>203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23390</v>
      </c>
      <c r="D27" s="112">
        <v>549011</v>
      </c>
      <c r="E27" s="112">
        <v>5182</v>
      </c>
      <c r="F27" s="113">
        <v>32</v>
      </c>
      <c r="G27" s="112">
        <v>18024</v>
      </c>
      <c r="H27" s="113">
        <v>184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87133</v>
      </c>
      <c r="D28" s="112">
        <v>1102894</v>
      </c>
      <c r="E28" s="112">
        <v>20573</v>
      </c>
      <c r="F28" s="113">
        <v>82</v>
      </c>
      <c r="G28" s="112">
        <v>65512</v>
      </c>
      <c r="H28" s="112">
        <v>1048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13118</v>
      </c>
      <c r="D29" s="112">
        <v>192585</v>
      </c>
      <c r="E29" s="112">
        <v>4372</v>
      </c>
      <c r="F29" s="113">
        <v>33</v>
      </c>
      <c r="G29" s="112">
        <v>8869</v>
      </c>
      <c r="H29" s="113">
        <v>136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11138</v>
      </c>
      <c r="D30" s="112">
        <v>211109</v>
      </c>
      <c r="E30" s="112">
        <v>1953</v>
      </c>
      <c r="F30" s="113">
        <v>14</v>
      </c>
      <c r="G30" s="112">
        <v>9088</v>
      </c>
      <c r="H30" s="113">
        <v>97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31577</v>
      </c>
      <c r="D31" s="112">
        <v>374804</v>
      </c>
      <c r="E31" s="112">
        <v>8169</v>
      </c>
      <c r="F31" s="113">
        <v>89</v>
      </c>
      <c r="G31" s="112">
        <v>22782</v>
      </c>
      <c r="H31" s="113">
        <v>254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176533</v>
      </c>
      <c r="D32" s="112">
        <v>3004314</v>
      </c>
      <c r="E32" s="112">
        <v>27394</v>
      </c>
      <c r="F32" s="113">
        <v>588</v>
      </c>
      <c r="G32" s="112">
        <v>144354</v>
      </c>
      <c r="H32" s="112">
        <v>2815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67417</v>
      </c>
      <c r="D33" s="112">
        <v>659890</v>
      </c>
      <c r="E33" s="112">
        <v>7484</v>
      </c>
      <c r="F33" s="113">
        <v>76</v>
      </c>
      <c r="G33" s="112">
        <v>58593</v>
      </c>
      <c r="H33" s="112">
        <v>1342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13976</v>
      </c>
      <c r="D34" s="112">
        <v>223049</v>
      </c>
      <c r="E34" s="112">
        <v>1652</v>
      </c>
      <c r="F34" s="113">
        <v>13</v>
      </c>
      <c r="G34" s="112">
        <v>12185</v>
      </c>
      <c r="H34" s="113">
        <v>139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4748</v>
      </c>
      <c r="D35" s="112">
        <v>58292</v>
      </c>
      <c r="E35" s="113">
        <v>468</v>
      </c>
      <c r="F35" s="113">
        <v>22</v>
      </c>
      <c r="G35" s="112">
        <v>4125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1495</v>
      </c>
      <c r="D36" s="112">
        <v>129459</v>
      </c>
      <c r="E36" s="113">
        <v>244</v>
      </c>
      <c r="F36" s="113">
        <v>2</v>
      </c>
      <c r="G36" s="112">
        <v>1209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1420</v>
      </c>
      <c r="D37" s="112">
        <v>45572</v>
      </c>
      <c r="E37" s="113">
        <v>232</v>
      </c>
      <c r="F37" s="113">
        <v>1</v>
      </c>
      <c r="G37" s="112">
        <v>1186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13949</v>
      </c>
      <c r="D38" s="112">
        <v>231974</v>
      </c>
      <c r="E38" s="112">
        <v>1686</v>
      </c>
      <c r="F38" s="113">
        <v>21</v>
      </c>
      <c r="G38" s="112">
        <v>11771</v>
      </c>
      <c r="H38" s="113">
        <v>129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19191</v>
      </c>
      <c r="D39" s="112">
        <v>769672</v>
      </c>
      <c r="E39" s="112">
        <v>1377</v>
      </c>
      <c r="F39" s="113">
        <v>21</v>
      </c>
      <c r="G39" s="112">
        <v>16266</v>
      </c>
      <c r="H39" s="113">
        <v>183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5135</v>
      </c>
      <c r="D40" s="112">
        <v>155099</v>
      </c>
      <c r="E40" s="113">
        <v>654</v>
      </c>
      <c r="F40" s="113">
        <v>1</v>
      </c>
      <c r="G40" s="112">
        <v>4394</v>
      </c>
      <c r="H40" s="113">
        <v>87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2825</v>
      </c>
      <c r="D41" s="112">
        <v>89684</v>
      </c>
      <c r="E41" s="113">
        <v>429</v>
      </c>
      <c r="F41" s="113">
        <v>2</v>
      </c>
      <c r="G41" s="112">
        <v>2332</v>
      </c>
      <c r="H41" s="113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4399</v>
      </c>
      <c r="D42" s="112">
        <v>116395</v>
      </c>
      <c r="E42" s="113">
        <v>591</v>
      </c>
      <c r="F42" s="113">
        <v>11</v>
      </c>
      <c r="G42" s="112">
        <v>3775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4738</v>
      </c>
      <c r="D43" s="112">
        <v>133089</v>
      </c>
      <c r="E43" s="113">
        <v>447</v>
      </c>
      <c r="F43" s="113">
        <v>3</v>
      </c>
      <c r="G43" s="112">
        <v>4210</v>
      </c>
      <c r="H43" s="113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3656</v>
      </c>
      <c r="D44" s="112">
        <v>82218</v>
      </c>
      <c r="E44" s="113">
        <v>620</v>
      </c>
      <c r="F44" s="113">
        <v>3</v>
      </c>
      <c r="G44" s="112">
        <v>3005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67605</v>
      </c>
      <c r="D45" s="112">
        <v>1119645</v>
      </c>
      <c r="E45" s="112">
        <v>10646</v>
      </c>
      <c r="F45" s="113">
        <v>36</v>
      </c>
      <c r="G45" s="112">
        <v>55657</v>
      </c>
      <c r="H45" s="113">
        <v>572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5343</v>
      </c>
      <c r="D46" s="112">
        <v>88920</v>
      </c>
      <c r="E46" s="113">
        <v>636</v>
      </c>
      <c r="F46" s="113">
        <v>2</v>
      </c>
      <c r="G46" s="112">
        <v>3655</v>
      </c>
      <c r="H46" s="113">
        <v>28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5461</v>
      </c>
      <c r="D47" s="112">
        <v>161232</v>
      </c>
      <c r="E47" s="113">
        <v>606</v>
      </c>
      <c r="F47" s="113">
        <v>2</v>
      </c>
      <c r="G47" s="112">
        <v>4789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13012</v>
      </c>
      <c r="D48" s="112">
        <v>110451</v>
      </c>
      <c r="E48" s="112">
        <v>2012</v>
      </c>
      <c r="F48" s="113">
        <v>19</v>
      </c>
      <c r="G48" s="112">
        <v>10873</v>
      </c>
      <c r="H48" s="113">
        <v>127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7312</v>
      </c>
      <c r="D49" s="112">
        <v>231773</v>
      </c>
      <c r="E49" s="112">
        <v>1078</v>
      </c>
      <c r="F49" s="113">
        <v>3</v>
      </c>
      <c r="G49" s="112">
        <v>6165</v>
      </c>
      <c r="H49" s="113">
        <v>69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5653</v>
      </c>
      <c r="D50" s="112">
        <v>62925</v>
      </c>
      <c r="E50" s="113">
        <v>915</v>
      </c>
      <c r="F50" s="113">
        <v>8</v>
      </c>
      <c r="G50" s="112">
        <v>4690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8378</v>
      </c>
      <c r="D51" s="112">
        <v>152448</v>
      </c>
      <c r="E51" s="112">
        <v>1169</v>
      </c>
      <c r="F51" s="113">
        <v>6</v>
      </c>
      <c r="G51" s="112">
        <v>7123</v>
      </c>
      <c r="H51" s="113">
        <v>50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44282</v>
      </c>
      <c r="D52" s="112">
        <v>347766</v>
      </c>
      <c r="E52" s="112">
        <v>6109</v>
      </c>
      <c r="F52" s="113">
        <v>130</v>
      </c>
      <c r="G52" s="112">
        <v>37699</v>
      </c>
      <c r="H52" s="113">
        <v>261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1537601</v>
      </c>
      <c r="D54" s="112">
        <v>21371884</v>
      </c>
      <c r="E54" s="112">
        <v>199984</v>
      </c>
      <c r="F54" s="112">
        <v>2223</v>
      </c>
      <c r="G54" s="112">
        <v>1315603</v>
      </c>
      <c r="H54" s="112">
        <v>16240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4" activePane="bottomLeft" state="frozen"/>
      <selection pane="bottomLeft" activeCell="C150" sqref="A6:C150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8" t="s">
        <v>292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</row>
    <row r="2" spans="1:17" x14ac:dyDescent="0.55000000000000004">
      <c r="A2" s="119" t="s">
        <v>315</v>
      </c>
      <c r="B2" s="119"/>
      <c r="C2" s="119"/>
      <c r="D2" s="139" t="s">
        <v>342</v>
      </c>
      <c r="E2" s="139"/>
      <c r="F2" s="139"/>
      <c r="G2" s="139"/>
      <c r="H2" s="139"/>
      <c r="I2" s="139"/>
      <c r="J2" s="139"/>
      <c r="K2" s="139"/>
      <c r="L2" s="139"/>
      <c r="M2" s="119" t="s">
        <v>346</v>
      </c>
      <c r="N2" s="119"/>
      <c r="O2" s="119"/>
      <c r="P2" s="119"/>
      <c r="Q2" s="119"/>
    </row>
    <row r="3" spans="1:17" x14ac:dyDescent="0.55000000000000004">
      <c r="A3" s="87"/>
      <c r="D3" s="137" t="s">
        <v>345</v>
      </c>
      <c r="E3" s="137"/>
      <c r="F3" s="137"/>
      <c r="G3" s="137"/>
      <c r="H3" s="137"/>
      <c r="I3" s="137"/>
      <c r="J3" s="140" t="s">
        <v>344</v>
      </c>
      <c r="K3" s="140"/>
      <c r="L3" s="140"/>
      <c r="M3" s="140"/>
      <c r="N3" s="140" t="s">
        <v>340</v>
      </c>
      <c r="O3" s="140"/>
      <c r="P3" s="119" t="s">
        <v>343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41" t="s">
        <v>282</v>
      </c>
      <c r="G5" s="141"/>
      <c r="H5" s="141" t="s">
        <v>312</v>
      </c>
      <c r="I5" s="141"/>
      <c r="J5" s="141" t="s">
        <v>282</v>
      </c>
      <c r="K5" s="141"/>
      <c r="L5" s="141" t="s">
        <v>312</v>
      </c>
      <c r="M5" s="141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31632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4782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18004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4108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14821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5252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25741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9104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40609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10913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8054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8054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9270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9270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98926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34201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151574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52952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188939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62751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188529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59895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204143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56154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35768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35768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24825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24825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282647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60970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251566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79497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280532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86527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20009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20009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292915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65248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38914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38914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26020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26020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7510</v>
      </c>
      <c r="C28" s="50">
        <f t="shared" si="2"/>
        <v>850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7510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850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8547</v>
      </c>
      <c r="C29" s="50">
        <f t="shared" si="2"/>
        <v>727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8547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727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9949</v>
      </c>
      <c r="C30" s="50">
        <f t="shared" si="2"/>
        <v>918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9949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918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315945</v>
      </c>
      <c r="C31" s="50">
        <f t="shared" si="2"/>
        <v>71398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46967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8462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145628</v>
      </c>
      <c r="C32" s="50">
        <f t="shared" si="2"/>
        <v>54002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48463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10823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61111</v>
      </c>
      <c r="C33" s="50">
        <f t="shared" si="2"/>
        <v>7763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61111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7763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73948</v>
      </c>
      <c r="C34" s="50">
        <f t="shared" si="2"/>
        <v>8545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73948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8545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259892</v>
      </c>
      <c r="C35" s="50">
        <f t="shared" si="2"/>
        <v>96953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104637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28704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220285</v>
      </c>
      <c r="C36" s="50">
        <f t="shared" si="2"/>
        <v>122813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129998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44362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243576</v>
      </c>
      <c r="C37" s="50">
        <f t="shared" si="2"/>
        <v>151235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160617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52474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250008</v>
      </c>
      <c r="C38" s="50">
        <f t="shared" si="2"/>
        <v>176562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156579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50852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234334</v>
      </c>
      <c r="C39" s="50">
        <f t="shared" si="2"/>
        <v>190518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134841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47133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136852</v>
      </c>
      <c r="C40" s="50">
        <f t="shared" si="2"/>
        <v>32351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136852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32351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186383</v>
      </c>
      <c r="C41" s="50">
        <f t="shared" si="2"/>
        <v>22307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186383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22307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343479</v>
      </c>
      <c r="C42" s="50">
        <f t="shared" si="2"/>
        <v>266664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209636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50941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347332</v>
      </c>
      <c r="C43" s="50">
        <f t="shared" si="2"/>
        <v>220634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252755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64967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395237</v>
      </c>
      <c r="C44" s="50">
        <f t="shared" si="2"/>
        <v>248995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307074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69292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401726</v>
      </c>
      <c r="C45" s="50">
        <f t="shared" si="2"/>
        <v>134933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320304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25822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378340</v>
      </c>
      <c r="C46" s="50">
        <f t="shared" si="2"/>
        <v>205956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278422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56853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284095</v>
      </c>
      <c r="C47" s="50">
        <f t="shared" si="2"/>
        <v>41094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284095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41094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325763</v>
      </c>
      <c r="C48" s="50">
        <f t="shared" si="2"/>
        <v>25715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325763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25715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582950</v>
      </c>
      <c r="C49" s="50">
        <f t="shared" si="2"/>
        <v>203860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436372</v>
      </c>
      <c r="K49" s="98">
        <f>IFERROR(VLOOKUP($D49, V一般接種!$A:$G, K$4, FALSE), 0)</f>
        <v>9818</v>
      </c>
      <c r="L49" s="98">
        <f>IFERROR(VLOOKUP($D49, V一般接種!$A:$G, L$4, FALSE), 0)</f>
        <v>0</v>
      </c>
      <c r="M49" s="98">
        <f>IFERROR(VLOOKUP($D49, V一般接種!$A:$G, M$4, FALSE), 0)</f>
        <v>10031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603188</v>
      </c>
      <c r="C50" s="50">
        <f t="shared" si="2"/>
        <v>62899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505838</v>
      </c>
      <c r="K50" s="98">
        <f>IFERROR(VLOOKUP($D50, V一般接種!$A:$G, K$4, FALSE), 0)</f>
        <v>9760</v>
      </c>
      <c r="L50" s="98">
        <f>IFERROR(VLOOKUP($D50, V一般接種!$A:$G, L$4, FALSE), 0)</f>
        <v>0</v>
      </c>
      <c r="M50" s="98">
        <f>IFERROR(VLOOKUP($D50, V一般接種!$A:$G, M$4, FALSE), 0)</f>
        <v>10837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665227</v>
      </c>
      <c r="C51" s="50">
        <f t="shared" si="2"/>
        <v>61494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560343</v>
      </c>
      <c r="K51" s="98">
        <f>IFERROR(VLOOKUP($D51, V一般接種!$A:$G, K$4, FALSE), 0)</f>
        <v>11469</v>
      </c>
      <c r="L51" s="98">
        <f>IFERROR(VLOOKUP($D51, V一般接種!$A:$G, L$4, FALSE), 0)</f>
        <v>0</v>
      </c>
      <c r="M51" s="98">
        <f>IFERROR(VLOOKUP($D51, V一般接種!$A:$G, M$4, FALSE), 0)</f>
        <v>12320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636544</v>
      </c>
      <c r="C52" s="50">
        <f t="shared" si="2"/>
        <v>105571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539884</v>
      </c>
      <c r="K52" s="98">
        <f>IFERROR(VLOOKUP($D52, V一般接種!$A:$G, K$4, FALSE), 0)</f>
        <v>12403</v>
      </c>
      <c r="L52" s="98">
        <f>IFERROR(VLOOKUP($D52, V一般接種!$A:$G, L$4, FALSE), 0)</f>
        <v>0</v>
      </c>
      <c r="M52" s="98">
        <f>IFERROR(VLOOKUP($D52, V一般接種!$A:$G, M$4, FALSE), 0)</f>
        <v>44679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615240</v>
      </c>
      <c r="C53" s="50">
        <f t="shared" si="2"/>
        <v>122001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513249</v>
      </c>
      <c r="K53" s="98">
        <f>IFERROR(VLOOKUP($D53, V一般接種!$A:$G, K$4, FALSE), 0)</f>
        <v>14250</v>
      </c>
      <c r="L53" s="98">
        <f>IFERROR(VLOOKUP($D53, V一般接種!$A:$G, L$4, FALSE), 0)</f>
        <v>0</v>
      </c>
      <c r="M53" s="98">
        <f>IFERROR(VLOOKUP($D53, V一般接種!$A:$G, M$4, FALSE), 0)</f>
        <v>45226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471525</v>
      </c>
      <c r="C54" s="50">
        <f t="shared" si="2"/>
        <v>58235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456004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58235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461409</v>
      </c>
      <c r="C55" s="50">
        <f t="shared" si="2"/>
        <v>65385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445472</v>
      </c>
      <c r="K55" s="98">
        <f>IFERROR(VLOOKUP($D55, V一般接種!$A:$G, K$4, FALSE), 0)</f>
        <v>15937</v>
      </c>
      <c r="L55" s="98">
        <f>IFERROR(VLOOKUP($D55, V一般接種!$A:$G, L$4, FALSE), 0)</f>
        <v>0</v>
      </c>
      <c r="M55" s="98">
        <f>IFERROR(VLOOKUP($D55, V一般接種!$A:$G, M$4, FALSE), 0)</f>
        <v>65385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664699</v>
      </c>
      <c r="C56" s="50">
        <f t="shared" si="2"/>
        <v>235528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514349</v>
      </c>
      <c r="K56" s="98">
        <f>IFERROR(VLOOKUP($D56, V一般接種!$A:$G, K$4, FALSE), 0)</f>
        <v>18345</v>
      </c>
      <c r="L56" s="98">
        <f>IFERROR(VLOOKUP($D56, V一般接種!$A:$G, L$4, FALSE), 0)</f>
        <v>0</v>
      </c>
      <c r="M56" s="98">
        <f>IFERROR(VLOOKUP($D56, V一般接種!$A:$G, M$4, FALSE), 0)</f>
        <v>94278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708772</v>
      </c>
      <c r="C57" s="50">
        <f t="shared" si="2"/>
        <v>206161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623209</v>
      </c>
      <c r="K57" s="98">
        <f>IFERROR(VLOOKUP($D57, V一般接種!$A:$G, K$4, FALSE), 0)</f>
        <v>19176</v>
      </c>
      <c r="L57" s="98">
        <f>IFERROR(VLOOKUP($D57, V一般接種!$A:$G, L$4, FALSE), 0)</f>
        <v>0</v>
      </c>
      <c r="M57" s="98">
        <f>IFERROR(VLOOKUP($D57, V一般接種!$A:$G, M$4, FALSE), 0)</f>
        <v>113491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734434</v>
      </c>
      <c r="C58" s="50">
        <f t="shared" si="2"/>
        <v>228298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643346</v>
      </c>
      <c r="K58" s="98">
        <f>IFERROR(VLOOKUP($D58, V一般接種!$A:$G, K$4, FALSE), 0)</f>
        <v>19632</v>
      </c>
      <c r="L58" s="98">
        <f>IFERROR(VLOOKUP($D58, V一般接種!$A:$G, L$4, FALSE), 0)</f>
        <v>0</v>
      </c>
      <c r="M58" s="98">
        <f>IFERROR(VLOOKUP($D58, V一般接種!$A:$G, M$4, FALSE), 0)</f>
        <v>140628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726588</v>
      </c>
      <c r="C59" s="50">
        <f t="shared" si="2"/>
        <v>221799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646837</v>
      </c>
      <c r="K59" s="98">
        <f>IFERROR(VLOOKUP($D59, V一般接種!$A:$G, K$4, FALSE), 0)</f>
        <v>19985</v>
      </c>
      <c r="L59" s="98">
        <f>IFERROR(VLOOKUP($D59, V一般接種!$A:$G, L$4, FALSE), 0)</f>
        <v>0</v>
      </c>
      <c r="M59" s="98">
        <f>IFERROR(VLOOKUP($D59, V一般接種!$A:$G, M$4, FALSE), 0)</f>
        <v>138408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713227</v>
      </c>
      <c r="C60" s="50">
        <f t="shared" si="2"/>
        <v>213930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629453</v>
      </c>
      <c r="K60" s="98">
        <f>IFERROR(VLOOKUP($D60, V一般接種!$A:$G, K$4, FALSE), 0)</f>
        <v>20211</v>
      </c>
      <c r="L60" s="98">
        <f>IFERROR(VLOOKUP($D60, V一般接種!$A:$G, L$4, FALSE), 0)</f>
        <v>0</v>
      </c>
      <c r="M60" s="98">
        <f>IFERROR(VLOOKUP($D60, V一般接種!$A:$G, M$4, FALSE), 0)</f>
        <v>118290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614090</v>
      </c>
      <c r="C61" s="50">
        <f t="shared" si="2"/>
        <v>125774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593700</v>
      </c>
      <c r="K61" s="98">
        <f>IFERROR(VLOOKUP($D61, V一般接種!$A:$G, K$4, FALSE), 0)</f>
        <v>20390</v>
      </c>
      <c r="L61" s="98">
        <f>IFERROR(VLOOKUP($D61, V一般接種!$A:$G, L$4, FALSE), 0)</f>
        <v>0</v>
      </c>
      <c r="M61" s="98">
        <f>IFERROR(VLOOKUP($D61, V一般接種!$A:$G, M$4, FALSE), 0)</f>
        <v>125774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561692</v>
      </c>
      <c r="C62" s="50">
        <f t="shared" si="2"/>
        <v>178658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538823</v>
      </c>
      <c r="K62" s="98">
        <f>IFERROR(VLOOKUP($D62, V一般接種!$A:$G, K$4, FALSE), 0)</f>
        <v>22869</v>
      </c>
      <c r="L62" s="98">
        <f>IFERROR(VLOOKUP($D62, V一般接種!$A:$G, L$4, FALSE), 0)</f>
        <v>0</v>
      </c>
      <c r="M62" s="98">
        <f>IFERROR(VLOOKUP($D62, V一般接種!$A:$G, M$4, FALSE), 0)</f>
        <v>178658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766859</v>
      </c>
      <c r="C63" s="50">
        <f t="shared" si="2"/>
        <v>320358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631182</v>
      </c>
      <c r="K63" s="98">
        <f>IFERROR(VLOOKUP($D63, V一般接種!$A:$G, K$4, FALSE), 0)</f>
        <v>29096</v>
      </c>
      <c r="L63" s="98">
        <f>IFERROR(VLOOKUP($D63, V一般接種!$A:$G, L$4, FALSE), 0)</f>
        <v>0</v>
      </c>
      <c r="M63" s="98">
        <f>IFERROR(VLOOKUP($D63, V一般接種!$A:$G, M$4, FALSE), 0)</f>
        <v>187602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789054</v>
      </c>
      <c r="C64" s="50">
        <f t="shared" si="2"/>
        <v>317855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687139</v>
      </c>
      <c r="K64" s="98">
        <f>IFERROR(VLOOKUP($D64, V一般接種!$A:$G, K$4, FALSE), 0)</f>
        <v>29236</v>
      </c>
      <c r="L64" s="98">
        <f>IFERROR(VLOOKUP($D64, V一般接種!$A:$G, L$4, FALSE), 0)</f>
        <v>0</v>
      </c>
      <c r="M64" s="98">
        <f>IFERROR(VLOOKUP($D64, V一般接種!$A:$G, M$4, FALSE), 0)</f>
        <v>228612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768361</v>
      </c>
      <c r="C65" s="50">
        <f t="shared" si="2"/>
        <v>380935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671909</v>
      </c>
      <c r="K65" s="98">
        <f>IFERROR(VLOOKUP($D65, V一般接種!$A:$G, K$4, FALSE), 0)</f>
        <v>27711</v>
      </c>
      <c r="L65" s="98">
        <f>IFERROR(VLOOKUP($D65, V一般接種!$A:$G, L$4, FALSE), 0)</f>
        <v>0</v>
      </c>
      <c r="M65" s="98">
        <f>IFERROR(VLOOKUP($D65, V一般接種!$A:$G, M$4, FALSE), 0)</f>
        <v>282292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740080</v>
      </c>
      <c r="C66" s="50">
        <f t="shared" si="2"/>
        <v>380507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656608</v>
      </c>
      <c r="K66" s="98">
        <f>IFERROR(VLOOKUP($D66, V一般接種!$A:$G, K$4, FALSE), 0)</f>
        <v>29503</v>
      </c>
      <c r="L66" s="98">
        <f>IFERROR(VLOOKUP($D66, V一般接種!$A:$G, L$4, FALSE), 0)</f>
        <v>0</v>
      </c>
      <c r="M66" s="98">
        <f>IFERROR(VLOOKUP($D66, V一般接種!$A:$G, M$4, FALSE), 0)</f>
        <v>297885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747324</v>
      </c>
      <c r="C67" s="50">
        <f t="shared" si="2"/>
        <v>353458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661166</v>
      </c>
      <c r="K67" s="98">
        <f>IFERROR(VLOOKUP($D67, V一般接種!$A:$G, K$4, FALSE), 0)</f>
        <v>29655</v>
      </c>
      <c r="L67" s="98">
        <f>IFERROR(VLOOKUP($D67, V一般接種!$A:$G, L$4, FALSE), 0)</f>
        <v>0</v>
      </c>
      <c r="M67" s="98">
        <f>IFERROR(VLOOKUP($D67, V一般接種!$A:$G, M$4, FALSE), 0)</f>
        <v>261978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653201</v>
      </c>
      <c r="C68" s="50">
        <f t="shared" si="2"/>
        <v>271669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619772</v>
      </c>
      <c r="K68" s="98">
        <f>IFERROR(VLOOKUP($D68, V一般接種!$A:$G, K$4, FALSE), 0)</f>
        <v>33429</v>
      </c>
      <c r="L68" s="98">
        <f>IFERROR(VLOOKUP($D68, V一般接種!$A:$G, L$4, FALSE), 0)</f>
        <v>0</v>
      </c>
      <c r="M68" s="98">
        <f>IFERROR(VLOOKUP($D68, V一般接種!$A:$G, M$4, FALSE), 0)</f>
        <v>271669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595065</v>
      </c>
      <c r="C69" s="50">
        <f t="shared" si="2"/>
        <v>315770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560738</v>
      </c>
      <c r="K69" s="98">
        <f>IFERROR(VLOOKUP($D69, V一般接種!$A:$G, K$4, FALSE), 0)</f>
        <v>34327</v>
      </c>
      <c r="L69" s="98">
        <f>IFERROR(VLOOKUP($D69, V一般接種!$A:$G, L$4, FALSE), 0)</f>
        <v>0</v>
      </c>
      <c r="M69" s="98">
        <f>IFERROR(VLOOKUP($D69, V一般接種!$A:$G, M$4, FALSE), 0)</f>
        <v>315770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688366</v>
      </c>
      <c r="C70" s="50">
        <f t="shared" si="2"/>
        <v>534115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565859</v>
      </c>
      <c r="K70" s="98">
        <f>IFERROR(VLOOKUP($D70, V一般接種!$A:$G, K$4, FALSE), 0)</f>
        <v>31078</v>
      </c>
      <c r="L70" s="98">
        <f>IFERROR(VLOOKUP($D70, V一般接種!$A:$G, L$4, FALSE), 0)</f>
        <v>0</v>
      </c>
      <c r="M70" s="98">
        <f>IFERROR(VLOOKUP($D70, V一般接種!$A:$G, M$4, FALSE), 0)</f>
        <v>410579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687408</v>
      </c>
      <c r="C71" s="50">
        <f t="shared" si="2"/>
        <v>547925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612643</v>
      </c>
      <c r="K71" s="98">
        <f>IFERROR(VLOOKUP($D71, V一般接種!$A:$G, K$4, FALSE), 0)</f>
        <v>31350</v>
      </c>
      <c r="L71" s="98">
        <f>IFERROR(VLOOKUP($D71, V一般接種!$A:$G, L$4, FALSE), 0)</f>
        <v>0</v>
      </c>
      <c r="M71" s="98">
        <f>IFERROR(VLOOKUP($D71, V一般接種!$A:$G, M$4, FALSE), 0)</f>
        <v>475977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671053</v>
      </c>
      <c r="C72" s="50">
        <f t="shared" ref="C72:C135" si="5">IF($D72="", "", H72+I72+L72+M72+O72-Q72)</f>
        <v>599564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591837</v>
      </c>
      <c r="K72" s="98">
        <f>IFERROR(VLOOKUP($D72, V一般接種!$A:$G, K$4, FALSE), 0)</f>
        <v>32522</v>
      </c>
      <c r="L72" s="98">
        <f>IFERROR(VLOOKUP($D72, V一般接種!$A:$G, L$4, FALSE), 0)</f>
        <v>0</v>
      </c>
      <c r="M72" s="98">
        <f>IFERROR(VLOOKUP($D72, V一般接種!$A:$G, M$4, FALSE), 0)</f>
        <v>527523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681533</v>
      </c>
      <c r="C73" s="50">
        <f t="shared" si="5"/>
        <v>592076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597366</v>
      </c>
      <c r="K73" s="98">
        <f>IFERROR(VLOOKUP($D73, V一般接種!$A:$G, K$4, FALSE), 0)</f>
        <v>32630</v>
      </c>
      <c r="L73" s="98">
        <f>IFERROR(VLOOKUP($D73, V一般接種!$A:$G, L$4, FALSE), 0)</f>
        <v>0</v>
      </c>
      <c r="M73" s="98">
        <f>IFERROR(VLOOKUP($D73, V一般接種!$A:$G, M$4, FALSE), 0)</f>
        <v>514283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663296</v>
      </c>
      <c r="C74" s="50">
        <f t="shared" si="5"/>
        <v>564710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580734</v>
      </c>
      <c r="K74" s="98">
        <f>IFERROR(VLOOKUP($D74, V一般接種!$A:$G, K$4, FALSE), 0)</f>
        <v>30305</v>
      </c>
      <c r="L74" s="98">
        <f>IFERROR(VLOOKUP($D74, V一般接種!$A:$G, L$4, FALSE), 0)</f>
        <v>0</v>
      </c>
      <c r="M74" s="98">
        <f>IFERROR(VLOOKUP($D74, V一般接種!$A:$G, M$4, FALSE), 0)</f>
        <v>491019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653092</v>
      </c>
      <c r="C75" s="50">
        <f t="shared" si="5"/>
        <v>438092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612038</v>
      </c>
      <c r="K75" s="98">
        <f>IFERROR(VLOOKUP($D75, V一般接種!$A:$G, K$4, FALSE), 0)</f>
        <v>41054</v>
      </c>
      <c r="L75" s="98">
        <f>IFERROR(VLOOKUP($D75, V一般接種!$A:$G, L$4, FALSE), 0)</f>
        <v>0</v>
      </c>
      <c r="M75" s="98">
        <f>IFERROR(VLOOKUP($D75, V一般接種!$A:$G, M$4, FALSE), 0)</f>
        <v>438092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651672</v>
      </c>
      <c r="C76" s="50">
        <f t="shared" si="5"/>
        <v>436513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609365</v>
      </c>
      <c r="K76" s="98">
        <f>IFERROR(VLOOKUP($D76, V一般接種!$A:$G, K$4, FALSE), 0)</f>
        <v>42307</v>
      </c>
      <c r="L76" s="98">
        <f>IFERROR(VLOOKUP($D76, V一般接種!$A:$G, L$4, FALSE), 0)</f>
        <v>0</v>
      </c>
      <c r="M76" s="98">
        <f>IFERROR(VLOOKUP($D76, V一般接種!$A:$G, M$4, FALSE), 0)</f>
        <v>436513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737557</v>
      </c>
      <c r="C77" s="50">
        <f t="shared" si="5"/>
        <v>619950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592051</v>
      </c>
      <c r="K77" s="98">
        <f>IFERROR(VLOOKUP($D77, V一般接種!$A:$G, K$4, FALSE), 0)</f>
        <v>70509</v>
      </c>
      <c r="L77" s="98">
        <f>IFERROR(VLOOKUP($D77, V一般接種!$A:$G, L$4, FALSE), 0)</f>
        <v>0</v>
      </c>
      <c r="M77" s="98">
        <f>IFERROR(VLOOKUP($D77, V一般接種!$A:$G, M$4, FALSE), 0)</f>
        <v>496167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736158</v>
      </c>
      <c r="C78" s="50">
        <f t="shared" si="5"/>
        <v>647495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612236</v>
      </c>
      <c r="K78" s="98">
        <f>IFERROR(VLOOKUP($D78, V一般接種!$A:$G, K$4, FALSE), 0)</f>
        <v>77503</v>
      </c>
      <c r="L78" s="98">
        <f>IFERROR(VLOOKUP($D78, V一般接種!$A:$G, L$4, FALSE), 0)</f>
        <v>0</v>
      </c>
      <c r="M78" s="98">
        <f>IFERROR(VLOOKUP($D78, V一般接種!$A:$G, M$4, FALSE), 0)</f>
        <v>599779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748377</v>
      </c>
      <c r="C79" s="50">
        <f t="shared" si="5"/>
        <v>679036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615047</v>
      </c>
      <c r="K79" s="98">
        <f>IFERROR(VLOOKUP($D79, V一般接種!$A:$G, K$4, FALSE), 0)</f>
        <v>81676</v>
      </c>
      <c r="L79" s="98">
        <f>IFERROR(VLOOKUP($D79, V一般接種!$A:$G, L$4, FALSE), 0)</f>
        <v>0</v>
      </c>
      <c r="M79" s="98">
        <f>IFERROR(VLOOKUP($D79, V一般接種!$A:$G, M$4, FALSE), 0)</f>
        <v>619204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726481</v>
      </c>
      <c r="C80" s="50">
        <f t="shared" si="5"/>
        <v>685762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601544</v>
      </c>
      <c r="K80" s="98">
        <f>IFERROR(VLOOKUP($D80, V一般接種!$A:$G, K$4, FALSE), 0)</f>
        <v>79555</v>
      </c>
      <c r="L80" s="98">
        <f>IFERROR(VLOOKUP($D80, V一般接種!$A:$G, L$4, FALSE), 0)</f>
        <v>0</v>
      </c>
      <c r="M80" s="98">
        <f>IFERROR(VLOOKUP($D80, V一般接種!$A:$G, M$4, FALSE), 0)</f>
        <v>621723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719318</v>
      </c>
      <c r="C81" s="50">
        <f t="shared" si="5"/>
        <v>688523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579306</v>
      </c>
      <c r="K81" s="98">
        <f>IFERROR(VLOOKUP($D81, V一般接種!$A:$G, K$4, FALSE), 0)</f>
        <v>86717</v>
      </c>
      <c r="L81" s="98">
        <f>IFERROR(VLOOKUP($D81, V一般接種!$A:$G, L$4, FALSE), 0)</f>
        <v>0</v>
      </c>
      <c r="M81" s="98">
        <f>IFERROR(VLOOKUP($D81, V一般接種!$A:$G, M$4, FALSE), 0)</f>
        <v>613463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712297</v>
      </c>
      <c r="C82" s="50">
        <f t="shared" si="5"/>
        <v>580525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630668</v>
      </c>
      <c r="K82" s="98">
        <f>IFERROR(VLOOKUP($D82, V一般接種!$A:$G, K$4, FALSE), 0)</f>
        <v>81629</v>
      </c>
      <c r="L82" s="98">
        <f>IFERROR(VLOOKUP($D82, V一般接種!$A:$G, L$4, FALSE), 0)</f>
        <v>0</v>
      </c>
      <c r="M82" s="98">
        <f>IFERROR(VLOOKUP($D82, V一般接種!$A:$G, M$4, FALSE), 0)</f>
        <v>580525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745656</v>
      </c>
      <c r="C83" s="50">
        <f t="shared" si="5"/>
        <v>534280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662755</v>
      </c>
      <c r="K83" s="98">
        <f>IFERROR(VLOOKUP($D83, V一般接種!$A:$G, K$4, FALSE), 0)</f>
        <v>82901</v>
      </c>
      <c r="L83" s="98">
        <f>IFERROR(VLOOKUP($D83, V一般接種!$A:$G, L$4, FALSE), 0)</f>
        <v>0</v>
      </c>
      <c r="M83" s="98">
        <f>IFERROR(VLOOKUP($D83, V一般接種!$A:$G, M$4, FALSE), 0)</f>
        <v>534280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737486</v>
      </c>
      <c r="C84" s="50">
        <f t="shared" si="5"/>
        <v>697167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554559</v>
      </c>
      <c r="K84" s="98">
        <f>IFERROR(VLOOKUP($D84, V一般接種!$A:$G, K$4, FALSE), 0)</f>
        <v>103818</v>
      </c>
      <c r="L84" s="98">
        <f>IFERROR(VLOOKUP($D84, V一般接種!$A:$G, L$4, FALSE), 0)</f>
        <v>0</v>
      </c>
      <c r="M84" s="98">
        <f>IFERROR(VLOOKUP($D84, V一般接種!$A:$G, M$4, FALSE), 0)</f>
        <v>616621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741533</v>
      </c>
      <c r="C85" s="50">
        <f t="shared" si="5"/>
        <v>730171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592459</v>
      </c>
      <c r="K85" s="98">
        <f>IFERROR(VLOOKUP($D85, V一般接種!$A:$G, K$4, FALSE), 0)</f>
        <v>109638</v>
      </c>
      <c r="L85" s="98">
        <f>IFERROR(VLOOKUP($D85, V一般接種!$A:$G, L$4, FALSE), 0)</f>
        <v>0</v>
      </c>
      <c r="M85" s="98">
        <f>IFERROR(VLOOKUP($D85, V一般接種!$A:$G, M$4, FALSE), 0)</f>
        <v>675126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775216</v>
      </c>
      <c r="C86" s="50">
        <f t="shared" si="5"/>
        <v>718293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610139</v>
      </c>
      <c r="K86" s="98">
        <f>IFERROR(VLOOKUP($D86, V一般接種!$A:$G, K$4, FALSE), 0)</f>
        <v>132976</v>
      </c>
      <c r="L86" s="98">
        <f>IFERROR(VLOOKUP($D86, V一般接種!$A:$G, L$4, FALSE), 0)</f>
        <v>0</v>
      </c>
      <c r="M86" s="98">
        <f>IFERROR(VLOOKUP($D86, V一般接種!$A:$G, M$4, FALSE), 0)</f>
        <v>671215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584557</v>
      </c>
      <c r="C87" s="50">
        <f t="shared" si="5"/>
        <v>694659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406424</v>
      </c>
      <c r="K87" s="98">
        <f>IFERROR(VLOOKUP($D87, V一般接種!$A:$G, K$4, FALSE), 0)</f>
        <v>141198</v>
      </c>
      <c r="L87" s="98">
        <f>IFERROR(VLOOKUP($D87, V一般接種!$A:$G, L$4, FALSE), 0)</f>
        <v>0</v>
      </c>
      <c r="M87" s="98">
        <f>IFERROR(VLOOKUP($D87, V一般接種!$A:$G, M$4, FALSE), 0)</f>
        <v>636797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526774</v>
      </c>
      <c r="C88" s="50">
        <f t="shared" si="5"/>
        <v>703965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347221</v>
      </c>
      <c r="K88" s="98">
        <f>IFERROR(VLOOKUP($D88, V一般接種!$A:$G, K$4, FALSE), 0)</f>
        <v>153169</v>
      </c>
      <c r="L88" s="98">
        <f>IFERROR(VLOOKUP($D88, V一般接種!$A:$G, L$4, FALSE), 0)</f>
        <v>0</v>
      </c>
      <c r="M88" s="98">
        <f>IFERROR(VLOOKUP($D88, V一般接種!$A:$G, M$4, FALSE), 0)</f>
        <v>648525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805919</v>
      </c>
      <c r="C89" s="50">
        <f t="shared" si="5"/>
        <v>601255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667471</v>
      </c>
      <c r="K89" s="98">
        <f>IFERROR(VLOOKUP($D89, V一般接種!$A:$G, K$4, FALSE), 0)</f>
        <v>138448</v>
      </c>
      <c r="L89" s="98">
        <f>IFERROR(VLOOKUP($D89, V一般接種!$A:$G, L$4, FALSE), 0)</f>
        <v>0</v>
      </c>
      <c r="M89" s="98">
        <f>IFERROR(VLOOKUP($D89, V一般接種!$A:$G, M$4, FALSE), 0)</f>
        <v>601255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785320</v>
      </c>
      <c r="C90" s="50">
        <f t="shared" si="5"/>
        <v>534925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670612</v>
      </c>
      <c r="K90" s="98">
        <f>IFERROR(VLOOKUP($D90, V一般接種!$A:$G, K$4, FALSE), 0)</f>
        <v>114708</v>
      </c>
      <c r="L90" s="98">
        <f>IFERROR(VLOOKUP($D90, V一般接種!$A:$G, L$4, FALSE), 0)</f>
        <v>0</v>
      </c>
      <c r="M90" s="98">
        <f>IFERROR(VLOOKUP($D90, V一般接種!$A:$G, M$4, FALSE), 0)</f>
        <v>534925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895001</v>
      </c>
      <c r="C91" s="50">
        <f t="shared" si="5"/>
        <v>642900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664746</v>
      </c>
      <c r="K91" s="98">
        <f>IFERROR(VLOOKUP($D91, V一般接種!$A:$G, K$4, FALSE), 0)</f>
        <v>166577</v>
      </c>
      <c r="L91" s="98">
        <f>IFERROR(VLOOKUP($D91, V一般接種!$A:$G, L$4, FALSE), 0)</f>
        <v>0</v>
      </c>
      <c r="M91" s="98">
        <f>IFERROR(VLOOKUP($D91, V一般接種!$A:$G, M$4, FALSE), 0)</f>
        <v>561489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926744</v>
      </c>
      <c r="C92" s="50">
        <f t="shared" si="5"/>
        <v>656158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703773</v>
      </c>
      <c r="K92" s="98">
        <f>IFERROR(VLOOKUP($D92, V一般接種!$A:$G, K$4, FALSE), 0)</f>
        <v>176380</v>
      </c>
      <c r="L92" s="98">
        <f>IFERROR(VLOOKUP($D92, V一般接種!$A:$G, L$4, FALSE), 0)</f>
        <v>0</v>
      </c>
      <c r="M92" s="98">
        <f>IFERROR(VLOOKUP($D92, V一般接種!$A:$G, M$4, FALSE), 0)</f>
        <v>602984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944845</v>
      </c>
      <c r="C93" s="50">
        <f t="shared" si="5"/>
        <v>631458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734405</v>
      </c>
      <c r="K93" s="98">
        <f>IFERROR(VLOOKUP($D93, V一般接種!$A:$G, K$4, FALSE), 0)</f>
        <v>179475</v>
      </c>
      <c r="L93" s="98">
        <f>IFERROR(VLOOKUP($D93, V一般接種!$A:$G, L$4, FALSE), 0)</f>
        <v>0</v>
      </c>
      <c r="M93" s="98">
        <f>IFERROR(VLOOKUP($D93, V一般接種!$A:$G, M$4, FALSE), 0)</f>
        <v>585770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942888</v>
      </c>
      <c r="C94" s="50">
        <f t="shared" si="5"/>
        <v>628785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708273</v>
      </c>
      <c r="K94" s="98">
        <f>IFERROR(VLOOKUP($D94, V一般接種!$A:$G, K$4, FALSE), 0)</f>
        <v>197879</v>
      </c>
      <c r="L94" s="98">
        <f>IFERROR(VLOOKUP($D94, V一般接種!$A:$G, L$4, FALSE), 0)</f>
        <v>0</v>
      </c>
      <c r="M94" s="98">
        <f>IFERROR(VLOOKUP($D94, V一般接種!$A:$G, M$4, FALSE), 0)</f>
        <v>582181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939314</v>
      </c>
      <c r="C95" s="50">
        <f t="shared" si="5"/>
        <v>625266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703805</v>
      </c>
      <c r="K95" s="98">
        <f>IFERROR(VLOOKUP($D95, V一般接種!$A:$G, K$4, FALSE), 0)</f>
        <v>203550</v>
      </c>
      <c r="L95" s="98">
        <f>IFERROR(VLOOKUP($D95, V一般接種!$A:$G, L$4, FALSE), 0)</f>
        <v>0</v>
      </c>
      <c r="M95" s="98">
        <f>IFERROR(VLOOKUP($D95, V一般接種!$A:$G, M$4, FALSE), 0)</f>
        <v>578913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939516</v>
      </c>
      <c r="C96" s="50">
        <f t="shared" si="5"/>
        <v>604934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753952</v>
      </c>
      <c r="K96" s="98">
        <f>IFERROR(VLOOKUP($D96, V一般接種!$A:$G, K$4, FALSE), 0)</f>
        <v>185564</v>
      </c>
      <c r="L96" s="98">
        <f>IFERROR(VLOOKUP($D96, V一般接種!$A:$G, L$4, FALSE), 0)</f>
        <v>0</v>
      </c>
      <c r="M96" s="98">
        <f>IFERROR(VLOOKUP($D96, V一般接種!$A:$G, M$4, FALSE), 0)</f>
        <v>604934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697743</v>
      </c>
      <c r="C97" s="50">
        <f t="shared" si="5"/>
        <v>615929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557216</v>
      </c>
      <c r="K97" s="98">
        <f>IFERROR(VLOOKUP($D97, V一般接種!$A:$G, K$4, FALSE), 0)</f>
        <v>140527</v>
      </c>
      <c r="L97" s="98">
        <f>IFERROR(VLOOKUP($D97, V一般接種!$A:$G, L$4, FALSE), 0)</f>
        <v>0</v>
      </c>
      <c r="M97" s="98">
        <f>IFERROR(VLOOKUP($D97, V一般接種!$A:$G, M$4, FALSE), 0)</f>
        <v>615929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781810</v>
      </c>
      <c r="C98" s="50">
        <f t="shared" si="5"/>
        <v>668386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562690</v>
      </c>
      <c r="K98" s="98">
        <f>IFERROR(VLOOKUP($D98, V一般接種!$A:$G, K$4, FALSE), 0)</f>
        <v>149405</v>
      </c>
      <c r="L98" s="98">
        <f>IFERROR(VLOOKUP($D98, V一般接種!$A:$G, L$4, FALSE), 0)</f>
        <v>0</v>
      </c>
      <c r="M98" s="98">
        <f>IFERROR(VLOOKUP($D98, V一般接種!$A:$G, M$4, FALSE), 0)</f>
        <v>596517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808314</v>
      </c>
      <c r="C99" s="50">
        <f t="shared" si="5"/>
        <v>652357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596938</v>
      </c>
      <c r="K99" s="98">
        <f>IFERROR(VLOOKUP($D99, V一般接種!$A:$G, K$4, FALSE), 0)</f>
        <v>176270</v>
      </c>
      <c r="L99" s="98">
        <f>IFERROR(VLOOKUP($D99, V一般接種!$A:$G, L$4, FALSE), 0)</f>
        <v>0</v>
      </c>
      <c r="M99" s="98">
        <f>IFERROR(VLOOKUP($D99, V一般接種!$A:$G, M$4, FALSE), 0)</f>
        <v>614018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789512</v>
      </c>
      <c r="C100" s="50">
        <f t="shared" si="5"/>
        <v>659008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595906</v>
      </c>
      <c r="K100" s="98">
        <f>IFERROR(VLOOKUP($D100, V一般接種!$A:$G, K$4, FALSE), 0)</f>
        <v>171252</v>
      </c>
      <c r="L100" s="98">
        <f>IFERROR(VLOOKUP($D100, V一般接種!$A:$G, L$4, FALSE), 0)</f>
        <v>0</v>
      </c>
      <c r="M100" s="98">
        <f>IFERROR(VLOOKUP($D100, V一般接種!$A:$G, M$4, FALSE), 0)</f>
        <v>619205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770671</v>
      </c>
      <c r="C101" s="50">
        <f t="shared" si="5"/>
        <v>633793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580841</v>
      </c>
      <c r="K101" s="98">
        <f>IFERROR(VLOOKUP($D101, V一般接種!$A:$G, K$4, FALSE), 0)</f>
        <v>164734</v>
      </c>
      <c r="L101" s="98">
        <f>IFERROR(VLOOKUP($D101, V一般接種!$A:$G, L$4, FALSE), 0)</f>
        <v>0</v>
      </c>
      <c r="M101" s="98">
        <f>IFERROR(VLOOKUP($D101, V一般接種!$A:$G, M$4, FALSE), 0)</f>
        <v>600602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800386</v>
      </c>
      <c r="C102" s="50">
        <f t="shared" si="5"/>
        <v>624239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601881</v>
      </c>
      <c r="K102" s="98">
        <f>IFERROR(VLOOKUP($D102, V一般接種!$A:$G, K$4, FALSE), 0)</f>
        <v>170237</v>
      </c>
      <c r="L102" s="98">
        <f>IFERROR(VLOOKUP($D102, V一般接種!$A:$G, L$4, FALSE), 0)</f>
        <v>0</v>
      </c>
      <c r="M102" s="98">
        <f>IFERROR(VLOOKUP($D102, V一般接種!$A:$G, M$4, FALSE), 0)</f>
        <v>587053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756549</v>
      </c>
      <c r="C103" s="50">
        <f t="shared" si="5"/>
        <v>631521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619013</v>
      </c>
      <c r="K103" s="98">
        <f>IFERROR(VLOOKUP($D103, V一般接種!$A:$G, K$4, FALSE), 0)</f>
        <v>137536</v>
      </c>
      <c r="L103" s="98">
        <f>IFERROR(VLOOKUP($D103, V一般接種!$A:$G, L$4, FALSE), 0)</f>
        <v>0</v>
      </c>
      <c r="M103" s="98">
        <f>IFERROR(VLOOKUP($D103, V一般接種!$A:$G, M$4, FALSE), 0)</f>
        <v>631521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565891</v>
      </c>
      <c r="C104" s="50">
        <f t="shared" si="5"/>
        <v>649228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454274</v>
      </c>
      <c r="K104" s="98">
        <f>IFERROR(VLOOKUP($D104, V一般接種!$A:$G, K$4, FALSE), 0)</f>
        <v>111617</v>
      </c>
      <c r="L104" s="98">
        <f>IFERROR(VLOOKUP($D104, V一般接種!$A:$G, L$4, FALSE), 0)</f>
        <v>0</v>
      </c>
      <c r="M104" s="98">
        <f>IFERROR(VLOOKUP($D104, V一般接種!$A:$G, M$4, FALSE), 0)</f>
        <v>649228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467006</v>
      </c>
      <c r="C105" s="50">
        <f t="shared" si="5"/>
        <v>625862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270292</v>
      </c>
      <c r="K105" s="98">
        <f>IFERROR(VLOOKUP($D105, V一般接種!$A:$G, K$4, FALSE), 0)</f>
        <v>152517</v>
      </c>
      <c r="L105" s="98">
        <f>IFERROR(VLOOKUP($D105, V一般接種!$A:$G, L$4, FALSE), 0)</f>
        <v>0</v>
      </c>
      <c r="M105" s="98">
        <f>IFERROR(VLOOKUP($D105, V一般接種!$A:$G, M$4, FALSE), 0)</f>
        <v>557891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721262</v>
      </c>
      <c r="C106" s="50">
        <f t="shared" si="5"/>
        <v>637958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522776</v>
      </c>
      <c r="K106" s="98">
        <f>IFERROR(VLOOKUP($D106, V一般接種!$A:$G, K$4, FALSE), 0)</f>
        <v>157955</v>
      </c>
      <c r="L106" s="98">
        <f>IFERROR(VLOOKUP($D106, V一般接種!$A:$G, L$4, FALSE), 0)</f>
        <v>0</v>
      </c>
      <c r="M106" s="98">
        <f>IFERROR(VLOOKUP($D106, V一般接種!$A:$G, M$4, FALSE), 0)</f>
        <v>604918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653424</v>
      </c>
      <c r="C107" s="50">
        <f t="shared" si="5"/>
        <v>683572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484111</v>
      </c>
      <c r="K107" s="98">
        <f>IFERROR(VLOOKUP($D107, V一般接種!$A:$G, K$4, FALSE), 0)</f>
        <v>165323</v>
      </c>
      <c r="L107" s="98">
        <f>IFERROR(VLOOKUP($D107, V一般接種!$A:$G, L$4, FALSE), 0)</f>
        <v>0</v>
      </c>
      <c r="M107" s="98">
        <f>IFERROR(VLOOKUP($D107, V一般接種!$A:$G, M$4, FALSE), 0)</f>
        <v>640696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275468</v>
      </c>
      <c r="C108" s="50">
        <f t="shared" si="5"/>
        <v>271390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182985</v>
      </c>
      <c r="K108" s="98">
        <f>IFERROR(VLOOKUP($D108, V一般接種!$A:$G, K$4, FALSE), 0)</f>
        <v>92483</v>
      </c>
      <c r="L108" s="98">
        <f>IFERROR(VLOOKUP($D108, V一般接種!$A:$G, L$4, FALSE), 0)</f>
        <v>0</v>
      </c>
      <c r="M108" s="98">
        <f>IFERROR(VLOOKUP($D108, V一般接種!$A:$G, M$4, FALSE), 0)</f>
        <v>271390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215061</v>
      </c>
      <c r="C109" s="50">
        <f t="shared" si="5"/>
        <v>192740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125639</v>
      </c>
      <c r="K109" s="98">
        <f>IFERROR(VLOOKUP($D109, V一般接種!$A:$G, K$4, FALSE), 0)</f>
        <v>89422</v>
      </c>
      <c r="L109" s="98">
        <f>IFERROR(VLOOKUP($D109, V一般接種!$A:$G, L$4, FALSE), 0)</f>
        <v>0</v>
      </c>
      <c r="M109" s="98">
        <f>IFERROR(VLOOKUP($D109, V一般接種!$A:$G, M$4, FALSE), 0)</f>
        <v>192740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419554</v>
      </c>
      <c r="C110" s="50">
        <f t="shared" si="5"/>
        <v>725229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297688</v>
      </c>
      <c r="K110" s="98">
        <f>IFERROR(VLOOKUP($D110, V一般接種!$A:$G, K$4, FALSE), 0)</f>
        <v>121866</v>
      </c>
      <c r="L110" s="98">
        <f>IFERROR(VLOOKUP($D110, V一般接種!$A:$G, L$4, FALSE), 0)</f>
        <v>0</v>
      </c>
      <c r="M110" s="98">
        <f>IFERROR(VLOOKUP($D110, V一般接種!$A:$G, M$4, FALSE), 0)</f>
        <v>725229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380769</v>
      </c>
      <c r="C111" s="50">
        <f t="shared" si="5"/>
        <v>674782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267414</v>
      </c>
      <c r="K111" s="98">
        <f>IFERROR(VLOOKUP($D111, V一般接種!$A:$G, K$4, FALSE), 0)</f>
        <v>113355</v>
      </c>
      <c r="L111" s="98">
        <f>IFERROR(VLOOKUP($D111, V一般接種!$A:$G, L$4, FALSE), 0)</f>
        <v>0</v>
      </c>
      <c r="M111" s="98">
        <f>IFERROR(VLOOKUP($D111, V一般接種!$A:$G, M$4, FALSE), 0)</f>
        <v>674782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519911</v>
      </c>
      <c r="C112" s="50">
        <f t="shared" si="5"/>
        <v>762209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361531</v>
      </c>
      <c r="K112" s="98">
        <f>IFERROR(VLOOKUP($D112, V一般接種!$A:$G, K$4, FALSE), 0)</f>
        <v>132150</v>
      </c>
      <c r="L112" s="98">
        <f>IFERROR(VLOOKUP($D112, V一般接種!$A:$G, L$4, FALSE), 0)</f>
        <v>0</v>
      </c>
      <c r="M112" s="98">
        <f>IFERROR(VLOOKUP($D112, V一般接種!$A:$G, M$4, FALSE), 0)</f>
        <v>719294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559216</v>
      </c>
      <c r="C113" s="50">
        <f t="shared" si="5"/>
        <v>759979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428496</v>
      </c>
      <c r="K113" s="98">
        <f>IFERROR(VLOOKUP($D113, V一般接種!$A:$G, K$4, FALSE), 0)</f>
        <v>114197</v>
      </c>
      <c r="L113" s="98">
        <f>IFERROR(VLOOKUP($D113, V一般接種!$A:$G, L$4, FALSE), 0)</f>
        <v>0</v>
      </c>
      <c r="M113" s="98">
        <f>IFERROR(VLOOKUP($D113, V一般接種!$A:$G, M$4, FALSE), 0)</f>
        <v>733781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549359</v>
      </c>
      <c r="C114" s="50">
        <f t="shared" si="5"/>
        <v>767068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423140</v>
      </c>
      <c r="K114" s="98">
        <f>IFERROR(VLOOKUP($D114, V一般接種!$A:$G, K$4, FALSE), 0)</f>
        <v>114419</v>
      </c>
      <c r="L114" s="98">
        <f>IFERROR(VLOOKUP($D114, V一般接種!$A:$G, L$4, FALSE), 0)</f>
        <v>0</v>
      </c>
      <c r="M114" s="98">
        <f>IFERROR(VLOOKUP($D114, V一般接種!$A:$G, M$4, FALSE), 0)</f>
        <v>748621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546449</v>
      </c>
      <c r="C115" s="50">
        <f t="shared" si="5"/>
        <v>752184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419683</v>
      </c>
      <c r="K115" s="98">
        <f>IFERROR(VLOOKUP($D115, V一般接種!$A:$G, K$4, FALSE), 0)</f>
        <v>117669</v>
      </c>
      <c r="L115" s="98">
        <f>IFERROR(VLOOKUP($D115, V一般接種!$A:$G, L$4, FALSE), 0)</f>
        <v>0</v>
      </c>
      <c r="M115" s="98">
        <f>IFERROR(VLOOKUP($D115, V一般接種!$A:$G, M$4, FALSE), 0)</f>
        <v>730909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577231</v>
      </c>
      <c r="C116" s="50">
        <f t="shared" si="5"/>
        <v>757976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450065</v>
      </c>
      <c r="K116" s="98">
        <f>IFERROR(VLOOKUP($D116, V一般接種!$A:$G, K$4, FALSE), 0)</f>
        <v>115706</v>
      </c>
      <c r="L116" s="98">
        <f>IFERROR(VLOOKUP($D116, V一般接種!$A:$G, L$4, FALSE), 0)</f>
        <v>0</v>
      </c>
      <c r="M116" s="98">
        <f>IFERROR(VLOOKUP($D116, V一般接種!$A:$G, M$4, FALSE), 0)</f>
        <v>728848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597317</v>
      </c>
      <c r="C117" s="50">
        <f t="shared" si="5"/>
        <v>781584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491882</v>
      </c>
      <c r="K117" s="98">
        <f>IFERROR(VLOOKUP($D117, V一般接種!$A:$G, K$4, FALSE), 0)</f>
        <v>105435</v>
      </c>
      <c r="L117" s="98">
        <f>IFERROR(VLOOKUP($D117, V一般接種!$A:$G, L$4, FALSE), 0)</f>
        <v>0</v>
      </c>
      <c r="M117" s="98">
        <f>IFERROR(VLOOKUP($D117, V一般接種!$A:$G, M$4, FALSE), 0)</f>
        <v>781584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425857</v>
      </c>
      <c r="C118" s="50">
        <f t="shared" si="5"/>
        <v>1053712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427993</v>
      </c>
      <c r="K118" s="98">
        <f>IFERROR(VLOOKUP($D118, V一般接種!$A:$G, K$4, FALSE), 0)</f>
        <v>95519</v>
      </c>
      <c r="L118" s="98">
        <f>IFERROR(VLOOKUP($D118, V一般接種!$A:$G, L$4, FALSE), 0)</f>
        <v>0</v>
      </c>
      <c r="M118" s="98">
        <f>IFERROR(VLOOKUP($D118, V一般接種!$A:$G, M$4, FALSE), 0)</f>
        <v>527297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520358</v>
      </c>
      <c r="C119" s="50">
        <f t="shared" si="5"/>
        <v>550814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427261</v>
      </c>
      <c r="K119" s="98">
        <f>IFERROR(VLOOKUP($D119, V一般接種!$A:$G, K$4, FALSE), 0)</f>
        <v>93097</v>
      </c>
      <c r="L119" s="98">
        <f>IFERROR(VLOOKUP($D119, V一般接種!$A:$G, L$4, FALSE), 0)</f>
        <v>0</v>
      </c>
      <c r="M119" s="98">
        <f>IFERROR(VLOOKUP($D119, V一般接種!$A:$G, M$4, FALSE), 0)</f>
        <v>550814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537911</v>
      </c>
      <c r="C120" s="50">
        <f t="shared" si="5"/>
        <v>582887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447990</v>
      </c>
      <c r="K120" s="98">
        <f>IFERROR(VLOOKUP($D120, V一般接種!$A:$G, K$4, FALSE), 0)</f>
        <v>89921</v>
      </c>
      <c r="L120" s="98">
        <f>IFERROR(VLOOKUP($D120, V一般接種!$A:$G, L$4, FALSE), 0)</f>
        <v>0</v>
      </c>
      <c r="M120" s="98">
        <f>IFERROR(VLOOKUP($D120, V一般接種!$A:$G, M$4, FALSE), 0)</f>
        <v>582887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531797</v>
      </c>
      <c r="C121" s="50">
        <f t="shared" si="5"/>
        <v>579464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445012</v>
      </c>
      <c r="K121" s="98">
        <f>IFERROR(VLOOKUP($D121, V一般接種!$A:$G, K$4, FALSE), 0)</f>
        <v>86785</v>
      </c>
      <c r="L121" s="98">
        <f>IFERROR(VLOOKUP($D121, V一般接種!$A:$G, L$4, FALSE), 0)</f>
        <v>0</v>
      </c>
      <c r="M121" s="98">
        <f>IFERROR(VLOOKUP($D121, V一般接種!$A:$G, M$4, FALSE), 0)</f>
        <v>579464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521523</v>
      </c>
      <c r="C122" s="50">
        <f t="shared" si="5"/>
        <v>568909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431438</v>
      </c>
      <c r="K122" s="98">
        <f>IFERROR(VLOOKUP($D122, V一般接種!$A:$G, K$4, FALSE), 0)</f>
        <v>90085</v>
      </c>
      <c r="L122" s="98">
        <f>IFERROR(VLOOKUP($D122, V一般接種!$A:$G, L$4, FALSE), 0)</f>
        <v>0</v>
      </c>
      <c r="M122" s="98">
        <f>IFERROR(VLOOKUP($D122, V一般接種!$A:$G, M$4, FALSE), 0)</f>
        <v>568909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537230</v>
      </c>
      <c r="C123" s="50">
        <f t="shared" si="5"/>
        <v>597888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455862</v>
      </c>
      <c r="K123" s="98">
        <f>IFERROR(VLOOKUP($D123, V一般接種!$A:$G, K$4, FALSE), 0)</f>
        <v>81368</v>
      </c>
      <c r="L123" s="98">
        <f>IFERROR(VLOOKUP($D123, V一般接種!$A:$G, L$4, FALSE), 0)</f>
        <v>0</v>
      </c>
      <c r="M123" s="98">
        <f>IFERROR(VLOOKUP($D123, V一般接種!$A:$G, M$4, FALSE), 0)</f>
        <v>597888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669683</v>
      </c>
      <c r="C124" s="50">
        <f t="shared" si="5"/>
        <v>616473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571903</v>
      </c>
      <c r="K124" s="98">
        <f>IFERROR(VLOOKUP($D124, V一般接種!$A:$G, K$4, FALSE), 0)</f>
        <v>97780</v>
      </c>
      <c r="L124" s="98">
        <f>IFERROR(VLOOKUP($D124, V一般接種!$A:$G, L$4, FALSE), 0)</f>
        <v>0</v>
      </c>
      <c r="M124" s="98">
        <f>IFERROR(VLOOKUP($D124, V一般接種!$A:$G, M$4, FALSE), 0)</f>
        <v>616473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-3907820</v>
      </c>
      <c r="C125" s="50">
        <f t="shared" si="5"/>
        <v>-318231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487002</v>
      </c>
      <c r="K125" s="98">
        <f>IFERROR(VLOOKUP($D125, V一般接種!$A:$G, K$4, FALSE), 0)</f>
        <v>100219</v>
      </c>
      <c r="L125" s="98">
        <f>IFERROR(VLOOKUP($D125, V一般接種!$A:$G, L$4, FALSE), 0)</f>
        <v>0</v>
      </c>
      <c r="M125" s="98">
        <f>IFERROR(VLOOKUP($D125, V一般接種!$A:$G, M$4, FALSE), 0)</f>
        <v>433987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158937</v>
      </c>
      <c r="C126" s="50">
        <f t="shared" si="5"/>
        <v>99500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101445</v>
      </c>
      <c r="K126" s="98">
        <f>IFERROR(VLOOKUP($D126, V一般接種!$A:$G, K$4, FALSE), 0)</f>
        <v>57492</v>
      </c>
      <c r="L126" s="98">
        <f>IFERROR(VLOOKUP($D126, V一般接種!$A:$G, L$4, FALSE), 0)</f>
        <v>0</v>
      </c>
      <c r="M126" s="98">
        <f>IFERROR(VLOOKUP($D126, V一般接種!$A:$G, M$4, FALSE), 0)</f>
        <v>99500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458674</v>
      </c>
      <c r="C127" s="50">
        <f t="shared" si="5"/>
        <v>557581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382496</v>
      </c>
      <c r="K127" s="98">
        <f>IFERROR(VLOOKUP($D127, V一般接種!$A:$G, K$4, FALSE), 0)</f>
        <v>76178</v>
      </c>
      <c r="L127" s="98">
        <f>IFERROR(VLOOKUP($D127, V一般接種!$A:$G, L$4, FALSE), 0)</f>
        <v>0</v>
      </c>
      <c r="M127" s="98">
        <f>IFERROR(VLOOKUP($D127, V一般接種!$A:$G, M$4, FALSE), 0)</f>
        <v>557581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471143</v>
      </c>
      <c r="C128" s="50">
        <f t="shared" si="5"/>
        <v>486076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395883</v>
      </c>
      <c r="K128" s="98">
        <f>IFERROR(VLOOKUP($D128, V一般接種!$A:$G, K$4, FALSE), 0)</f>
        <v>75260</v>
      </c>
      <c r="L128" s="98">
        <f>IFERROR(VLOOKUP($D128, V一般接種!$A:$G, L$4, FALSE), 0)</f>
        <v>0</v>
      </c>
      <c r="M128" s="98">
        <f>IFERROR(VLOOKUP($D128, V一般接種!$A:$G, M$4, FALSE), 0)</f>
        <v>486076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461843</v>
      </c>
      <c r="C129" s="50">
        <f t="shared" si="5"/>
        <v>221894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388256</v>
      </c>
      <c r="K129" s="98">
        <f>IFERROR(VLOOKUP($D129, V一般接種!$A:$G, K$4, FALSE), 0)</f>
        <v>73587</v>
      </c>
      <c r="L129" s="98">
        <f>IFERROR(VLOOKUP($D129, V一般接種!$A:$G, L$4, FALSE), 0)</f>
        <v>0</v>
      </c>
      <c r="M129" s="98">
        <f>IFERROR(VLOOKUP($D129, V一般接種!$A:$G, M$4, FALSE), 0)</f>
        <v>221894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321583</v>
      </c>
      <c r="C130" s="50">
        <f t="shared" si="5"/>
        <v>132533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256578</v>
      </c>
      <c r="K130" s="98">
        <f>IFERROR(VLOOKUP($D130, V一般接種!$A:$G, K$4, FALSE), 0)</f>
        <v>65005</v>
      </c>
      <c r="L130" s="98">
        <f>IFERROR(VLOOKUP($D130, V一般接種!$A:$G, L$4, FALSE), 0)</f>
        <v>0</v>
      </c>
      <c r="M130" s="98">
        <f>IFERROR(VLOOKUP($D130, V一般接種!$A:$G, M$4, FALSE), 0)</f>
        <v>132533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340963</v>
      </c>
      <c r="C131" s="50">
        <f t="shared" si="5"/>
        <v>247468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262777</v>
      </c>
      <c r="K131" s="98">
        <f>IFERROR(VLOOKUP($D131, V一般接種!$A:$G, K$4, FALSE), 0)</f>
        <v>78186</v>
      </c>
      <c r="L131" s="98">
        <f>IFERROR(VLOOKUP($D131, V一般接種!$A:$G, L$4, FALSE), 0)</f>
        <v>0</v>
      </c>
      <c r="M131" s="98">
        <f>IFERROR(VLOOKUP($D131, V一般接種!$A:$G, M$4, FALSE), 0)</f>
        <v>247468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-7109805</v>
      </c>
      <c r="C132" s="50">
        <f t="shared" si="5"/>
        <v>-2493793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272655</v>
      </c>
      <c r="K132" s="98">
        <f>IFERROR(VLOOKUP($D132, V一般接種!$A:$G, K$4, FALSE), 0)</f>
        <v>83457</v>
      </c>
      <c r="L132" s="98">
        <f>IFERROR(VLOOKUP($D132, V一般接種!$A:$G, L$4, FALSE), 0)</f>
        <v>0</v>
      </c>
      <c r="M132" s="98">
        <f>IFERROR(VLOOKUP($D132, V一般接種!$A:$G, M$4, FALSE), 0)</f>
        <v>242285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404928</v>
      </c>
      <c r="C133" s="50">
        <f t="shared" si="5"/>
        <v>348065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338291</v>
      </c>
      <c r="K133" s="98">
        <f>IFERROR(VLOOKUP($D133, V一般接種!$A:$G, K$4, FALSE), 0)</f>
        <v>66637</v>
      </c>
      <c r="L133" s="98">
        <f>IFERROR(VLOOKUP($D133, V一般接種!$A:$G, L$4, FALSE), 0)</f>
        <v>0</v>
      </c>
      <c r="M133" s="98">
        <f>IFERROR(VLOOKUP($D133, V一般接種!$A:$G, M$4, FALSE), 0)</f>
        <v>348065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508407</v>
      </c>
      <c r="C134" s="50">
        <f t="shared" si="5"/>
        <v>431286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436661</v>
      </c>
      <c r="K134" s="98">
        <f>IFERROR(VLOOKUP($D134, V一般接種!$A:$G, K$4, FALSE), 0)</f>
        <v>71746</v>
      </c>
      <c r="L134" s="98">
        <f>IFERROR(VLOOKUP($D134, V一般接種!$A:$G, L$4, FALSE), 0)</f>
        <v>0</v>
      </c>
      <c r="M134" s="98">
        <f>IFERROR(VLOOKUP($D134, V一般接種!$A:$G, M$4, FALSE), 0)</f>
        <v>431286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535775</v>
      </c>
      <c r="C135" s="50">
        <f t="shared" si="5"/>
        <v>420608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462611</v>
      </c>
      <c r="K135" s="98">
        <f>IFERROR(VLOOKUP($D135, V一般接種!$A:$G, K$4, FALSE), 0)</f>
        <v>73164</v>
      </c>
      <c r="L135" s="98">
        <f>IFERROR(VLOOKUP($D135, V一般接種!$A:$G, L$4, FALSE), 0)</f>
        <v>0</v>
      </c>
      <c r="M135" s="98">
        <f>IFERROR(VLOOKUP($D135, V一般接種!$A:$G, M$4, FALSE), 0)</f>
        <v>420608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531561</v>
      </c>
      <c r="C136" s="50">
        <f t="shared" ref="C136:C199" si="8">IF($D136="", "", H136+I136+L136+M136+O136-Q136)</f>
        <v>407483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449364</v>
      </c>
      <c r="K136" s="98">
        <f>IFERROR(VLOOKUP($D136, V一般接種!$A:$G, K$4, FALSE), 0)</f>
        <v>82197</v>
      </c>
      <c r="L136" s="98">
        <f>IFERROR(VLOOKUP($D136, V一般接種!$A:$G, L$4, FALSE), 0)</f>
        <v>0</v>
      </c>
      <c r="M136" s="98">
        <f>IFERROR(VLOOKUP($D136, V一般接種!$A:$G, M$4, FALSE), 0)</f>
        <v>407483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556996</v>
      </c>
      <c r="C137" s="50">
        <f t="shared" si="8"/>
        <v>450625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484549</v>
      </c>
      <c r="K137" s="98">
        <f>IFERROR(VLOOKUP($D137, V一般接種!$A:$G, K$4, FALSE), 0)</f>
        <v>72447</v>
      </c>
      <c r="L137" s="98">
        <f>IFERROR(VLOOKUP($D137, V一般接種!$A:$G, L$4, FALSE), 0)</f>
        <v>0</v>
      </c>
      <c r="M137" s="98">
        <f>IFERROR(VLOOKUP($D137, V一般接種!$A:$G, M$4, FALSE), 0)</f>
        <v>450625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668136</v>
      </c>
      <c r="C138" s="50">
        <f t="shared" si="8"/>
        <v>510354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576389</v>
      </c>
      <c r="K138" s="98">
        <f>IFERROR(VLOOKUP($D138, V一般接種!$A:$G, K$4, FALSE), 0)</f>
        <v>91747</v>
      </c>
      <c r="L138" s="98">
        <f>IFERROR(VLOOKUP($D138, V一般接種!$A:$G, L$4, FALSE), 0)</f>
        <v>35</v>
      </c>
      <c r="M138" s="98">
        <f>IFERROR(VLOOKUP($D138, V一般接種!$A:$G, M$4, FALSE), 0)</f>
        <v>510319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-10586423</v>
      </c>
      <c r="C139" s="50">
        <f t="shared" si="8"/>
        <v>-5393733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492632</v>
      </c>
      <c r="K139" s="98">
        <f>IFERROR(VLOOKUP($D139, V一般接種!$A:$G, K$4, FALSE), 0)</f>
        <v>96687</v>
      </c>
      <c r="L139" s="98">
        <f>IFERROR(VLOOKUP($D139, V一般接種!$A:$G, L$4, FALSE), 0)</f>
        <v>0</v>
      </c>
      <c r="M139" s="98">
        <f>IFERROR(VLOOKUP($D139, V一般接種!$A:$G, M$4, FALSE), 0)</f>
        <v>432499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485936</v>
      </c>
      <c r="C140" s="50">
        <f t="shared" si="8"/>
        <v>413566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408335</v>
      </c>
      <c r="K140" s="98">
        <f>IFERROR(VLOOKUP($D140, V一般接種!$A:$G, K$4, FALSE), 0)</f>
        <v>77601</v>
      </c>
      <c r="L140" s="98">
        <f>IFERROR(VLOOKUP($D140, V一般接種!$A:$G, L$4, FALSE), 0)</f>
        <v>990</v>
      </c>
      <c r="M140" s="98">
        <f>IFERROR(VLOOKUP($D140, V一般接種!$A:$G, M$4, FALSE), 0)</f>
        <v>412576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535347</v>
      </c>
      <c r="C141" s="50">
        <f t="shared" si="8"/>
        <v>424389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440466</v>
      </c>
      <c r="K141" s="98">
        <f>IFERROR(VLOOKUP($D141, V一般接種!$A:$G, K$4, FALSE), 0)</f>
        <v>94881</v>
      </c>
      <c r="L141" s="98">
        <f>IFERROR(VLOOKUP($D141, V一般接種!$A:$G, L$4, FALSE), 0)</f>
        <v>976</v>
      </c>
      <c r="M141" s="98">
        <f>IFERROR(VLOOKUP($D141, V一般接種!$A:$G, M$4, FALSE), 0)</f>
        <v>423413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523597</v>
      </c>
      <c r="C142" s="50">
        <f t="shared" si="8"/>
        <v>421442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434512</v>
      </c>
      <c r="K142" s="98">
        <f>IFERROR(VLOOKUP($D142, V一般接種!$A:$G, K$4, FALSE), 0)</f>
        <v>89085</v>
      </c>
      <c r="L142" s="98">
        <f>IFERROR(VLOOKUP($D142, V一般接種!$A:$G, L$4, FALSE), 0)</f>
        <v>1948</v>
      </c>
      <c r="M142" s="98">
        <f>IFERROR(VLOOKUP($D142, V一般接種!$A:$G, M$4, FALSE), 0)</f>
        <v>419494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498351</v>
      </c>
      <c r="C143" s="50">
        <f t="shared" si="8"/>
        <v>403095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422730</v>
      </c>
      <c r="K143" s="98">
        <f>IFERROR(VLOOKUP($D143, V一般接種!$A:$G, K$4, FALSE), 0)</f>
        <v>75621</v>
      </c>
      <c r="L143" s="98">
        <f>IFERROR(VLOOKUP($D143, V一般接種!$A:$G, L$4, FALSE), 0)</f>
        <v>2009</v>
      </c>
      <c r="M143" s="98">
        <f>IFERROR(VLOOKUP($D143, V一般接種!$A:$G, M$4, FALSE), 0)</f>
        <v>401086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538446</v>
      </c>
      <c r="C144" s="50">
        <f t="shared" si="8"/>
        <v>436756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459258</v>
      </c>
      <c r="K144" s="98">
        <f>IFERROR(VLOOKUP($D144, V一般接種!$A:$G, K$4, FALSE), 0)</f>
        <v>79188</v>
      </c>
      <c r="L144" s="98">
        <f>IFERROR(VLOOKUP($D144, V一般接種!$A:$G, L$4, FALSE), 0)</f>
        <v>538</v>
      </c>
      <c r="M144" s="98">
        <f>IFERROR(VLOOKUP($D144, V一般接種!$A:$G, M$4, FALSE), 0)</f>
        <v>436218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624676</v>
      </c>
      <c r="C145" s="50">
        <f t="shared" si="8"/>
        <v>545622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529074</v>
      </c>
      <c r="K145" s="98">
        <f>IFERROR(VLOOKUP($D145, V一般接種!$A:$G, K$4, FALSE), 0)</f>
        <v>95602</v>
      </c>
      <c r="L145" s="98">
        <f>IFERROR(VLOOKUP($D145, V一般接種!$A:$G, L$4, FALSE), 0)</f>
        <v>537</v>
      </c>
      <c r="M145" s="98">
        <f>IFERROR(VLOOKUP($D145, V一般接種!$A:$G, M$4, FALSE), 0)</f>
        <v>545085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-5027558</v>
      </c>
      <c r="C146" s="50">
        <f t="shared" si="8"/>
        <v>-2637551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433111</v>
      </c>
      <c r="K146" s="98">
        <f>IFERROR(VLOOKUP($D146, V一般接種!$A:$G, K$4, FALSE), 0)</f>
        <v>88995</v>
      </c>
      <c r="L146" s="98">
        <f>IFERROR(VLOOKUP($D146, V一般接種!$A:$G, L$4, FALSE), 0)</f>
        <v>1120</v>
      </c>
      <c r="M146" s="98">
        <f>IFERROR(VLOOKUP($D146, V一般接種!$A:$G, M$4, FALSE), 0)</f>
        <v>461789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12976362</v>
      </c>
      <c r="Q146" s="98">
        <f>SUMIF(V重複!$C:$C, 'Conv-vaccine'!$D146, V重複!G:G)</f>
        <v>8898783</v>
      </c>
    </row>
    <row r="147" spans="1:17" x14ac:dyDescent="0.55000000000000004">
      <c r="A147" s="95">
        <f t="shared" si="6"/>
        <v>44438</v>
      </c>
      <c r="B147" s="50">
        <f t="shared" si="7"/>
        <v>282260</v>
      </c>
      <c r="C147" s="50">
        <f t="shared" si="8"/>
        <v>121658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204083</v>
      </c>
      <c r="K147" s="98">
        <f>IFERROR(VLOOKUP($D147, V一般接種!$A:$G, K$4, FALSE), 0)</f>
        <v>78177</v>
      </c>
      <c r="L147" s="98">
        <f>IFERROR(VLOOKUP($D147, V一般接種!$A:$G, L$4, FALSE), 0)</f>
        <v>889</v>
      </c>
      <c r="M147" s="98">
        <f>IFERROR(VLOOKUP($D147, V一般接種!$A:$G, M$4, FALSE), 0)</f>
        <v>120769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465713</v>
      </c>
      <c r="C148" s="50">
        <f t="shared" si="8"/>
        <v>313607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391870</v>
      </c>
      <c r="K148" s="98">
        <f>IFERROR(VLOOKUP($D148, V一般接種!$A:$G, K$4, FALSE), 0)</f>
        <v>73843</v>
      </c>
      <c r="L148" s="98">
        <f>IFERROR(VLOOKUP($D148, V一般接種!$A:$G, L$4, FALSE), 0)</f>
        <v>1141</v>
      </c>
      <c r="M148" s="98">
        <f>IFERROR(VLOOKUP($D148, V一般接種!$A:$G, M$4, FALSE), 0)</f>
        <v>312466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408198</v>
      </c>
      <c r="C149" s="50">
        <f t="shared" si="8"/>
        <v>271151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341531</v>
      </c>
      <c r="K149" s="98">
        <f>IFERROR(VLOOKUP($D149, V一般接種!$A:$G, K$4, FALSE), 0)</f>
        <v>66667</v>
      </c>
      <c r="L149" s="98">
        <f>IFERROR(VLOOKUP($D149, V一般接種!$A:$G, L$4, FALSE), 0)</f>
        <v>1204</v>
      </c>
      <c r="M149" s="98">
        <f>IFERROR(VLOOKUP($D149, V一般接種!$A:$G, M$4, FALSE), 0)</f>
        <v>269947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189094</v>
      </c>
      <c r="C150" s="50">
        <f t="shared" si="8"/>
        <v>208106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136893</v>
      </c>
      <c r="K150" s="98">
        <f>IFERROR(VLOOKUP($D150, V一般接種!$A:$G, K$4, FALSE), 0)</f>
        <v>52201</v>
      </c>
      <c r="L150" s="98">
        <f>IFERROR(VLOOKUP($D150, V一般接種!$A:$G, L$4, FALSE), 0)</f>
        <v>1033</v>
      </c>
      <c r="M150" s="98">
        <f>IFERROR(VLOOKUP($D150, V一般接種!$A:$G, M$4, FALSE), 0)</f>
        <v>207073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DEAB-5048-4073-9792-E2BA2FDABE2D}">
  <dimension ref="A1:C432"/>
  <sheetViews>
    <sheetView workbookViewId="0">
      <selection activeCell="B1" sqref="B1:C432"/>
    </sheetView>
  </sheetViews>
  <sheetFormatPr defaultRowHeight="18" x14ac:dyDescent="0.55000000000000004"/>
  <sheetData>
    <row r="1" spans="1:3" x14ac:dyDescent="0.55000000000000004">
      <c r="A1">
        <v>44298</v>
      </c>
      <c r="B1">
        <v>31632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18004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14821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25741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40609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8054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9270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98926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151574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188939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188529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204143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35768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24825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282647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251566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280532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20009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292915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38914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26020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7510</v>
      </c>
      <c r="C64">
        <v>850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8547</v>
      </c>
      <c r="C67">
        <v>727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9949</v>
      </c>
      <c r="C70">
        <v>918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315945</v>
      </c>
      <c r="C73">
        <v>71398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145628</v>
      </c>
      <c r="C76">
        <v>54002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61111</v>
      </c>
      <c r="C79">
        <v>7763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73948</v>
      </c>
      <c r="C82">
        <v>8545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259892</v>
      </c>
      <c r="C85">
        <v>96953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220285</v>
      </c>
      <c r="C88">
        <v>122813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243576</v>
      </c>
      <c r="C91">
        <v>151235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250008</v>
      </c>
      <c r="C94">
        <v>176562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234334</v>
      </c>
      <c r="C97">
        <v>190518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136852</v>
      </c>
      <c r="C100">
        <v>32351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186383</v>
      </c>
      <c r="C103">
        <v>22307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343479</v>
      </c>
      <c r="C106">
        <v>266664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347332</v>
      </c>
      <c r="C109">
        <v>220634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395237</v>
      </c>
      <c r="C112">
        <v>248995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401726</v>
      </c>
      <c r="C115">
        <v>134933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378340</v>
      </c>
      <c r="C118">
        <v>205956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284095</v>
      </c>
      <c r="C121">
        <v>41094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325763</v>
      </c>
      <c r="C124">
        <v>25715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582950</v>
      </c>
      <c r="C127">
        <v>203860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603188</v>
      </c>
      <c r="C130">
        <v>62899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665227</v>
      </c>
      <c r="C133">
        <v>61494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636544</v>
      </c>
      <c r="C136">
        <v>105571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615240</v>
      </c>
      <c r="C139">
        <v>122001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471525</v>
      </c>
      <c r="C142">
        <v>58235</v>
      </c>
    </row>
    <row r="143" spans="1:3" x14ac:dyDescent="0.55000000000000004">
      <c r="A143">
        <v>44345</v>
      </c>
      <c r="B143">
        <v>0</v>
      </c>
      <c r="C143">
        <v>0</v>
      </c>
    </row>
    <row r="144" spans="1:3" x14ac:dyDescent="0.55000000000000004">
      <c r="A144">
        <v>44345</v>
      </c>
      <c r="B144">
        <v>0</v>
      </c>
      <c r="C144">
        <v>0</v>
      </c>
    </row>
    <row r="145" spans="1:3" x14ac:dyDescent="0.55000000000000004">
      <c r="A145">
        <v>44346</v>
      </c>
      <c r="B145">
        <v>461409</v>
      </c>
      <c r="C145">
        <v>65385</v>
      </c>
    </row>
    <row r="146" spans="1:3" x14ac:dyDescent="0.55000000000000004">
      <c r="A146">
        <v>44346</v>
      </c>
      <c r="B146" s="27">
        <v>0</v>
      </c>
      <c r="C146" s="27">
        <v>0</v>
      </c>
    </row>
    <row r="147" spans="1:3" x14ac:dyDescent="0.55000000000000004">
      <c r="A147">
        <v>44346</v>
      </c>
      <c r="B147" s="27">
        <v>0</v>
      </c>
      <c r="C147" s="27">
        <v>0</v>
      </c>
    </row>
    <row r="148" spans="1:3" x14ac:dyDescent="0.55000000000000004">
      <c r="A148">
        <v>44347</v>
      </c>
      <c r="B148" s="27">
        <v>664699</v>
      </c>
      <c r="C148" s="27">
        <v>235528</v>
      </c>
    </row>
    <row r="149" spans="1:3" x14ac:dyDescent="0.55000000000000004">
      <c r="A149">
        <v>44347</v>
      </c>
      <c r="B149" s="27">
        <v>0</v>
      </c>
      <c r="C149" s="27">
        <v>0</v>
      </c>
    </row>
    <row r="150" spans="1:3" x14ac:dyDescent="0.55000000000000004">
      <c r="A150">
        <v>44347</v>
      </c>
      <c r="B150" s="27">
        <v>0</v>
      </c>
      <c r="C150" s="27">
        <v>0</v>
      </c>
    </row>
    <row r="151" spans="1:3" x14ac:dyDescent="0.55000000000000004">
      <c r="A151">
        <v>44348</v>
      </c>
      <c r="B151" s="27">
        <v>708772</v>
      </c>
      <c r="C151" s="27">
        <v>206161</v>
      </c>
    </row>
    <row r="152" spans="1:3" x14ac:dyDescent="0.55000000000000004">
      <c r="A152">
        <v>44348</v>
      </c>
      <c r="B152" s="27">
        <v>0</v>
      </c>
      <c r="C152" s="27">
        <v>0</v>
      </c>
    </row>
    <row r="153" spans="1:3" x14ac:dyDescent="0.55000000000000004">
      <c r="A153">
        <v>44348</v>
      </c>
      <c r="B153" s="27">
        <v>0</v>
      </c>
      <c r="C153" s="27">
        <v>0</v>
      </c>
    </row>
    <row r="154" spans="1:3" x14ac:dyDescent="0.55000000000000004">
      <c r="A154">
        <v>44349</v>
      </c>
      <c r="B154" s="27">
        <v>734434</v>
      </c>
      <c r="C154" s="27">
        <v>228298</v>
      </c>
    </row>
    <row r="155" spans="1:3" x14ac:dyDescent="0.55000000000000004">
      <c r="A155">
        <v>44349</v>
      </c>
      <c r="B155" s="27">
        <v>0</v>
      </c>
      <c r="C155" s="27">
        <v>0</v>
      </c>
    </row>
    <row r="156" spans="1:3" x14ac:dyDescent="0.55000000000000004">
      <c r="A156">
        <v>44349</v>
      </c>
      <c r="B156" s="27">
        <v>0</v>
      </c>
      <c r="C156" s="27">
        <v>0</v>
      </c>
    </row>
    <row r="157" spans="1:3" x14ac:dyDescent="0.55000000000000004">
      <c r="A157">
        <v>44350</v>
      </c>
      <c r="B157" s="27">
        <v>726588</v>
      </c>
      <c r="C157" s="27">
        <v>221799</v>
      </c>
    </row>
    <row r="158" spans="1:3" x14ac:dyDescent="0.55000000000000004">
      <c r="A158">
        <v>44350</v>
      </c>
      <c r="B158" s="27">
        <v>0</v>
      </c>
      <c r="C158" s="27">
        <v>0</v>
      </c>
    </row>
    <row r="159" spans="1:3" x14ac:dyDescent="0.55000000000000004">
      <c r="A159">
        <v>44350</v>
      </c>
      <c r="B159" s="27">
        <v>0</v>
      </c>
      <c r="C159" s="27">
        <v>0</v>
      </c>
    </row>
    <row r="160" spans="1:3" x14ac:dyDescent="0.55000000000000004">
      <c r="A160">
        <v>44351</v>
      </c>
      <c r="B160" s="27">
        <v>713227</v>
      </c>
      <c r="C160" s="27">
        <v>213930</v>
      </c>
    </row>
    <row r="161" spans="1:3" x14ac:dyDescent="0.55000000000000004">
      <c r="A161">
        <v>44351</v>
      </c>
      <c r="B161" s="27">
        <v>0</v>
      </c>
      <c r="C161" s="27">
        <v>0</v>
      </c>
    </row>
    <row r="162" spans="1:3" x14ac:dyDescent="0.55000000000000004">
      <c r="A162">
        <v>44351</v>
      </c>
      <c r="B162" s="27">
        <v>0</v>
      </c>
      <c r="C162" s="27">
        <v>0</v>
      </c>
    </row>
    <row r="163" spans="1:3" x14ac:dyDescent="0.55000000000000004">
      <c r="A163">
        <v>44352</v>
      </c>
      <c r="B163" s="27">
        <v>614090</v>
      </c>
      <c r="C163" s="27">
        <v>125774</v>
      </c>
    </row>
    <row r="164" spans="1:3" x14ac:dyDescent="0.55000000000000004">
      <c r="A164">
        <v>44352</v>
      </c>
      <c r="B164" s="27">
        <v>0</v>
      </c>
      <c r="C164" s="27">
        <v>0</v>
      </c>
    </row>
    <row r="165" spans="1:3" x14ac:dyDescent="0.55000000000000004">
      <c r="A165">
        <v>44352</v>
      </c>
      <c r="B165" s="27">
        <v>0</v>
      </c>
      <c r="C165" s="27">
        <v>0</v>
      </c>
    </row>
    <row r="166" spans="1:3" x14ac:dyDescent="0.55000000000000004">
      <c r="A166">
        <v>44353</v>
      </c>
      <c r="B166" s="27">
        <v>561692</v>
      </c>
      <c r="C166" s="27">
        <v>178658</v>
      </c>
    </row>
    <row r="167" spans="1:3" x14ac:dyDescent="0.55000000000000004">
      <c r="A167">
        <v>44353</v>
      </c>
      <c r="B167" s="27">
        <v>0</v>
      </c>
      <c r="C167" s="27">
        <v>0</v>
      </c>
    </row>
    <row r="168" spans="1:3" x14ac:dyDescent="0.55000000000000004">
      <c r="A168">
        <v>44353</v>
      </c>
      <c r="B168" s="27">
        <v>0</v>
      </c>
      <c r="C168" s="27">
        <v>0</v>
      </c>
    </row>
    <row r="169" spans="1:3" x14ac:dyDescent="0.55000000000000004">
      <c r="A169">
        <v>44354</v>
      </c>
      <c r="B169" s="27">
        <v>766859</v>
      </c>
      <c r="C169" s="27">
        <v>320358</v>
      </c>
    </row>
    <row r="170" spans="1:3" x14ac:dyDescent="0.55000000000000004">
      <c r="A170">
        <v>44354</v>
      </c>
      <c r="B170" s="27">
        <v>0</v>
      </c>
      <c r="C170" s="27">
        <v>0</v>
      </c>
    </row>
    <row r="171" spans="1:3" x14ac:dyDescent="0.55000000000000004">
      <c r="A171">
        <v>44354</v>
      </c>
      <c r="B171" s="27">
        <v>0</v>
      </c>
      <c r="C171" s="27">
        <v>0</v>
      </c>
    </row>
    <row r="172" spans="1:3" x14ac:dyDescent="0.55000000000000004">
      <c r="A172">
        <v>44355</v>
      </c>
      <c r="B172" s="27">
        <v>789054</v>
      </c>
      <c r="C172" s="27">
        <v>317855</v>
      </c>
    </row>
    <row r="173" spans="1:3" x14ac:dyDescent="0.55000000000000004">
      <c r="A173">
        <v>44355</v>
      </c>
      <c r="B173" s="27">
        <v>0</v>
      </c>
      <c r="C173" s="27">
        <v>0</v>
      </c>
    </row>
    <row r="174" spans="1:3" x14ac:dyDescent="0.55000000000000004">
      <c r="A174">
        <v>44355</v>
      </c>
      <c r="B174" s="27">
        <v>0</v>
      </c>
      <c r="C174" s="27">
        <v>0</v>
      </c>
    </row>
    <row r="175" spans="1:3" x14ac:dyDescent="0.55000000000000004">
      <c r="A175">
        <v>44356</v>
      </c>
      <c r="B175" s="27">
        <v>768361</v>
      </c>
      <c r="C175" s="27">
        <v>380935</v>
      </c>
    </row>
    <row r="176" spans="1:3" x14ac:dyDescent="0.55000000000000004">
      <c r="A176">
        <v>44356</v>
      </c>
      <c r="B176" s="27">
        <v>0</v>
      </c>
      <c r="C176" s="27">
        <v>0</v>
      </c>
    </row>
    <row r="177" spans="1:3" x14ac:dyDescent="0.55000000000000004">
      <c r="A177">
        <v>44356</v>
      </c>
      <c r="B177" s="27">
        <v>0</v>
      </c>
      <c r="C177" s="27">
        <v>0</v>
      </c>
    </row>
    <row r="178" spans="1:3" x14ac:dyDescent="0.55000000000000004">
      <c r="A178">
        <v>44357</v>
      </c>
      <c r="B178" s="27">
        <v>740080</v>
      </c>
      <c r="C178" s="27">
        <v>380507</v>
      </c>
    </row>
    <row r="179" spans="1:3" x14ac:dyDescent="0.55000000000000004">
      <c r="A179">
        <v>44357</v>
      </c>
      <c r="B179" s="27">
        <v>0</v>
      </c>
      <c r="C179" s="27">
        <v>0</v>
      </c>
    </row>
    <row r="180" spans="1:3" x14ac:dyDescent="0.55000000000000004">
      <c r="A180">
        <v>44357</v>
      </c>
      <c r="B180" s="27">
        <v>0</v>
      </c>
      <c r="C180" s="27">
        <v>0</v>
      </c>
    </row>
    <row r="181" spans="1:3" x14ac:dyDescent="0.55000000000000004">
      <c r="A181">
        <v>44358</v>
      </c>
      <c r="B181" s="27">
        <v>747324</v>
      </c>
      <c r="C181" s="27">
        <v>353458</v>
      </c>
    </row>
    <row r="182" spans="1:3" x14ac:dyDescent="0.55000000000000004">
      <c r="A182">
        <v>44358</v>
      </c>
      <c r="B182" s="27">
        <v>0</v>
      </c>
      <c r="C182" s="27">
        <v>0</v>
      </c>
    </row>
    <row r="183" spans="1:3" x14ac:dyDescent="0.55000000000000004">
      <c r="A183">
        <v>44358</v>
      </c>
      <c r="B183" s="27">
        <v>0</v>
      </c>
      <c r="C183" s="27">
        <v>0</v>
      </c>
    </row>
    <row r="184" spans="1:3" x14ac:dyDescent="0.55000000000000004">
      <c r="A184">
        <v>44359</v>
      </c>
      <c r="B184" s="27">
        <v>653201</v>
      </c>
      <c r="C184" s="27">
        <v>271669</v>
      </c>
    </row>
    <row r="185" spans="1:3" x14ac:dyDescent="0.55000000000000004">
      <c r="A185">
        <v>44359</v>
      </c>
      <c r="B185" s="27">
        <v>0</v>
      </c>
      <c r="C185" s="27">
        <v>0</v>
      </c>
    </row>
    <row r="186" spans="1:3" x14ac:dyDescent="0.55000000000000004">
      <c r="A186">
        <v>44359</v>
      </c>
      <c r="B186" s="27">
        <v>0</v>
      </c>
      <c r="C186" s="27">
        <v>0</v>
      </c>
    </row>
    <row r="187" spans="1:3" x14ac:dyDescent="0.55000000000000004">
      <c r="A187">
        <v>44360</v>
      </c>
      <c r="B187" s="27">
        <v>595065</v>
      </c>
      <c r="C187" s="27">
        <v>315770</v>
      </c>
    </row>
    <row r="188" spans="1:3" x14ac:dyDescent="0.55000000000000004">
      <c r="A188">
        <v>44360</v>
      </c>
      <c r="B188" s="27">
        <v>0</v>
      </c>
      <c r="C188" s="27">
        <v>0</v>
      </c>
    </row>
    <row r="189" spans="1:3" x14ac:dyDescent="0.55000000000000004">
      <c r="A189">
        <v>44360</v>
      </c>
      <c r="B189" s="27">
        <v>0</v>
      </c>
      <c r="C189" s="27">
        <v>0</v>
      </c>
    </row>
    <row r="190" spans="1:3" x14ac:dyDescent="0.55000000000000004">
      <c r="A190">
        <v>44361</v>
      </c>
      <c r="B190" s="27">
        <v>688366</v>
      </c>
      <c r="C190" s="27">
        <v>534115</v>
      </c>
    </row>
    <row r="191" spans="1:3" x14ac:dyDescent="0.55000000000000004">
      <c r="A191">
        <v>44361</v>
      </c>
      <c r="B191" s="27">
        <v>0</v>
      </c>
      <c r="C191" s="27">
        <v>0</v>
      </c>
    </row>
    <row r="192" spans="1:3" x14ac:dyDescent="0.55000000000000004">
      <c r="A192">
        <v>44361</v>
      </c>
      <c r="B192" s="27">
        <v>0</v>
      </c>
      <c r="C192" s="27">
        <v>0</v>
      </c>
    </row>
    <row r="193" spans="1:3" x14ac:dyDescent="0.55000000000000004">
      <c r="A193">
        <v>44362</v>
      </c>
      <c r="B193" s="27">
        <v>687408</v>
      </c>
      <c r="C193" s="27">
        <v>547925</v>
      </c>
    </row>
    <row r="194" spans="1:3" x14ac:dyDescent="0.55000000000000004">
      <c r="A194">
        <v>44362</v>
      </c>
      <c r="B194" s="27">
        <v>0</v>
      </c>
      <c r="C194" s="27">
        <v>0</v>
      </c>
    </row>
    <row r="195" spans="1:3" x14ac:dyDescent="0.55000000000000004">
      <c r="A195">
        <v>44362</v>
      </c>
      <c r="B195" s="27">
        <v>0</v>
      </c>
      <c r="C195" s="27">
        <v>0</v>
      </c>
    </row>
    <row r="196" spans="1:3" x14ac:dyDescent="0.55000000000000004">
      <c r="A196">
        <v>44363</v>
      </c>
      <c r="B196" s="27">
        <v>671053</v>
      </c>
      <c r="C196" s="27">
        <v>599564</v>
      </c>
    </row>
    <row r="197" spans="1:3" x14ac:dyDescent="0.55000000000000004">
      <c r="A197">
        <v>44363</v>
      </c>
      <c r="B197" s="27">
        <v>0</v>
      </c>
      <c r="C197" s="27">
        <v>0</v>
      </c>
    </row>
    <row r="198" spans="1:3" x14ac:dyDescent="0.55000000000000004">
      <c r="A198">
        <v>44363</v>
      </c>
      <c r="B198" s="27">
        <v>0</v>
      </c>
      <c r="C198" s="27">
        <v>0</v>
      </c>
    </row>
    <row r="199" spans="1:3" x14ac:dyDescent="0.55000000000000004">
      <c r="A199">
        <v>44364</v>
      </c>
      <c r="B199" s="27">
        <v>681533</v>
      </c>
      <c r="C199" s="27">
        <v>592076</v>
      </c>
    </row>
    <row r="200" spans="1:3" x14ac:dyDescent="0.55000000000000004">
      <c r="A200">
        <v>44364</v>
      </c>
      <c r="B200" s="27">
        <v>0</v>
      </c>
      <c r="C200" s="27">
        <v>0</v>
      </c>
    </row>
    <row r="201" spans="1:3" x14ac:dyDescent="0.55000000000000004">
      <c r="A201">
        <v>44364</v>
      </c>
      <c r="B201" s="27">
        <v>0</v>
      </c>
      <c r="C201" s="27">
        <v>0</v>
      </c>
    </row>
    <row r="202" spans="1:3" x14ac:dyDescent="0.55000000000000004">
      <c r="A202">
        <v>44365</v>
      </c>
      <c r="B202" s="27">
        <v>663296</v>
      </c>
      <c r="C202" s="27">
        <v>564710</v>
      </c>
    </row>
    <row r="203" spans="1:3" x14ac:dyDescent="0.55000000000000004">
      <c r="A203">
        <v>44365</v>
      </c>
      <c r="B203" s="27">
        <v>0</v>
      </c>
      <c r="C203" s="27">
        <v>0</v>
      </c>
    </row>
    <row r="204" spans="1:3" x14ac:dyDescent="0.55000000000000004">
      <c r="A204">
        <v>44365</v>
      </c>
      <c r="B204" s="27">
        <v>0</v>
      </c>
      <c r="C204" s="27">
        <v>0</v>
      </c>
    </row>
    <row r="205" spans="1:3" x14ac:dyDescent="0.55000000000000004">
      <c r="A205">
        <v>44366</v>
      </c>
      <c r="B205" s="27">
        <v>653092</v>
      </c>
      <c r="C205" s="27">
        <v>438092</v>
      </c>
    </row>
    <row r="206" spans="1:3" x14ac:dyDescent="0.55000000000000004">
      <c r="A206">
        <v>44366</v>
      </c>
      <c r="B206" s="27">
        <v>0</v>
      </c>
      <c r="C206" s="27">
        <v>0</v>
      </c>
    </row>
    <row r="207" spans="1:3" x14ac:dyDescent="0.55000000000000004">
      <c r="A207">
        <v>44366</v>
      </c>
      <c r="B207" s="27">
        <v>0</v>
      </c>
      <c r="C207" s="27">
        <v>0</v>
      </c>
    </row>
    <row r="208" spans="1:3" x14ac:dyDescent="0.55000000000000004">
      <c r="A208">
        <v>44367</v>
      </c>
      <c r="B208" s="27">
        <v>651672</v>
      </c>
      <c r="C208" s="27">
        <v>436513</v>
      </c>
    </row>
    <row r="209" spans="1:3" x14ac:dyDescent="0.55000000000000004">
      <c r="A209">
        <v>44367</v>
      </c>
      <c r="B209" s="27">
        <v>0</v>
      </c>
      <c r="C209" s="27">
        <v>0</v>
      </c>
    </row>
    <row r="210" spans="1:3" x14ac:dyDescent="0.55000000000000004">
      <c r="A210">
        <v>44367</v>
      </c>
      <c r="B210" s="27">
        <v>0</v>
      </c>
      <c r="C210" s="27">
        <v>0</v>
      </c>
    </row>
    <row r="211" spans="1:3" x14ac:dyDescent="0.55000000000000004">
      <c r="A211">
        <v>44368</v>
      </c>
      <c r="B211" s="27">
        <v>737557</v>
      </c>
      <c r="C211" s="27">
        <v>619950</v>
      </c>
    </row>
    <row r="212" spans="1:3" x14ac:dyDescent="0.55000000000000004">
      <c r="A212">
        <v>44368</v>
      </c>
      <c r="B212" s="27">
        <v>0</v>
      </c>
      <c r="C212" s="27">
        <v>0</v>
      </c>
    </row>
    <row r="213" spans="1:3" x14ac:dyDescent="0.55000000000000004">
      <c r="A213">
        <v>44368</v>
      </c>
      <c r="B213" s="27">
        <v>0</v>
      </c>
      <c r="C213" s="27">
        <v>0</v>
      </c>
    </row>
    <row r="214" spans="1:3" x14ac:dyDescent="0.55000000000000004">
      <c r="A214">
        <v>44369</v>
      </c>
      <c r="B214" s="27">
        <v>736158</v>
      </c>
      <c r="C214" s="27">
        <v>647495</v>
      </c>
    </row>
    <row r="215" spans="1:3" x14ac:dyDescent="0.55000000000000004">
      <c r="A215">
        <v>44369</v>
      </c>
      <c r="B215" s="27">
        <v>0</v>
      </c>
      <c r="C215" s="27">
        <v>0</v>
      </c>
    </row>
    <row r="216" spans="1:3" x14ac:dyDescent="0.55000000000000004">
      <c r="A216">
        <v>44369</v>
      </c>
      <c r="B216" s="27">
        <v>0</v>
      </c>
      <c r="C216" s="27">
        <v>0</v>
      </c>
    </row>
    <row r="217" spans="1:3" x14ac:dyDescent="0.55000000000000004">
      <c r="A217">
        <v>44370</v>
      </c>
      <c r="B217" s="27">
        <v>748377</v>
      </c>
      <c r="C217" s="27">
        <v>679036</v>
      </c>
    </row>
    <row r="218" spans="1:3" x14ac:dyDescent="0.55000000000000004">
      <c r="A218">
        <v>44370</v>
      </c>
      <c r="B218" s="27">
        <v>0</v>
      </c>
      <c r="C218" s="27">
        <v>0</v>
      </c>
    </row>
    <row r="219" spans="1:3" x14ac:dyDescent="0.55000000000000004">
      <c r="A219">
        <v>44370</v>
      </c>
      <c r="B219" s="27">
        <v>0</v>
      </c>
      <c r="C219" s="27">
        <v>0</v>
      </c>
    </row>
    <row r="220" spans="1:3" x14ac:dyDescent="0.55000000000000004">
      <c r="A220">
        <v>44371</v>
      </c>
      <c r="B220" s="27">
        <v>726481</v>
      </c>
      <c r="C220" s="27">
        <v>685762</v>
      </c>
    </row>
    <row r="221" spans="1:3" x14ac:dyDescent="0.55000000000000004">
      <c r="A221">
        <v>44371</v>
      </c>
      <c r="B221" s="27">
        <v>0</v>
      </c>
      <c r="C221" s="27">
        <v>0</v>
      </c>
    </row>
    <row r="222" spans="1:3" x14ac:dyDescent="0.55000000000000004">
      <c r="A222">
        <v>44371</v>
      </c>
      <c r="B222" s="27">
        <v>0</v>
      </c>
      <c r="C222" s="27">
        <v>0</v>
      </c>
    </row>
    <row r="223" spans="1:3" x14ac:dyDescent="0.55000000000000004">
      <c r="A223">
        <v>44372</v>
      </c>
      <c r="B223" s="27">
        <v>719318</v>
      </c>
      <c r="C223" s="27">
        <v>688523</v>
      </c>
    </row>
    <row r="224" spans="1:3" x14ac:dyDescent="0.55000000000000004">
      <c r="A224">
        <v>44372</v>
      </c>
      <c r="B224" s="27">
        <v>0</v>
      </c>
      <c r="C224" s="27">
        <v>0</v>
      </c>
    </row>
    <row r="225" spans="1:3" x14ac:dyDescent="0.55000000000000004">
      <c r="A225">
        <v>44372</v>
      </c>
      <c r="B225" s="27">
        <v>0</v>
      </c>
      <c r="C225" s="27">
        <v>0</v>
      </c>
    </row>
    <row r="226" spans="1:3" x14ac:dyDescent="0.55000000000000004">
      <c r="A226">
        <v>44373</v>
      </c>
      <c r="B226" s="27">
        <v>712297</v>
      </c>
      <c r="C226" s="27">
        <v>580525</v>
      </c>
    </row>
    <row r="227" spans="1:3" x14ac:dyDescent="0.55000000000000004">
      <c r="A227">
        <v>44373</v>
      </c>
      <c r="B227" s="27">
        <v>0</v>
      </c>
      <c r="C227" s="27">
        <v>0</v>
      </c>
    </row>
    <row r="228" spans="1:3" x14ac:dyDescent="0.55000000000000004">
      <c r="A228">
        <v>44373</v>
      </c>
      <c r="B228" s="27">
        <v>0</v>
      </c>
      <c r="C228" s="27">
        <v>0</v>
      </c>
    </row>
    <row r="229" spans="1:3" x14ac:dyDescent="0.55000000000000004">
      <c r="A229">
        <v>44374</v>
      </c>
      <c r="B229" s="27">
        <v>745656</v>
      </c>
      <c r="C229" s="27">
        <v>534280</v>
      </c>
    </row>
    <row r="230" spans="1:3" x14ac:dyDescent="0.55000000000000004">
      <c r="A230">
        <v>44374</v>
      </c>
      <c r="B230" s="27">
        <v>0</v>
      </c>
      <c r="C230" s="27">
        <v>0</v>
      </c>
    </row>
    <row r="231" spans="1:3" x14ac:dyDescent="0.55000000000000004">
      <c r="A231">
        <v>44374</v>
      </c>
      <c r="B231" s="27">
        <v>0</v>
      </c>
      <c r="C231" s="27">
        <v>0</v>
      </c>
    </row>
    <row r="232" spans="1:3" x14ac:dyDescent="0.55000000000000004">
      <c r="A232">
        <v>44375</v>
      </c>
      <c r="B232" s="27">
        <v>737486</v>
      </c>
      <c r="C232" s="27">
        <v>697167</v>
      </c>
    </row>
    <row r="233" spans="1:3" x14ac:dyDescent="0.55000000000000004">
      <c r="A233">
        <v>44375</v>
      </c>
      <c r="B233" s="27">
        <v>0</v>
      </c>
      <c r="C233" s="27">
        <v>0</v>
      </c>
    </row>
    <row r="234" spans="1:3" x14ac:dyDescent="0.55000000000000004">
      <c r="A234">
        <v>44375</v>
      </c>
      <c r="B234" s="27">
        <v>0</v>
      </c>
      <c r="C234" s="27">
        <v>0</v>
      </c>
    </row>
    <row r="235" spans="1:3" x14ac:dyDescent="0.55000000000000004">
      <c r="A235">
        <v>44376</v>
      </c>
      <c r="B235" s="27">
        <v>741533</v>
      </c>
      <c r="C235" s="27">
        <v>730171</v>
      </c>
    </row>
    <row r="236" spans="1:3" x14ac:dyDescent="0.55000000000000004">
      <c r="A236">
        <v>44376</v>
      </c>
      <c r="B236" s="27">
        <v>0</v>
      </c>
      <c r="C236" s="27">
        <v>0</v>
      </c>
    </row>
    <row r="237" spans="1:3" x14ac:dyDescent="0.55000000000000004">
      <c r="A237">
        <v>44376</v>
      </c>
      <c r="B237" s="27">
        <v>0</v>
      </c>
      <c r="C237" s="27">
        <v>0</v>
      </c>
    </row>
    <row r="238" spans="1:3" x14ac:dyDescent="0.55000000000000004">
      <c r="A238">
        <v>44377</v>
      </c>
      <c r="B238" s="27">
        <v>775216</v>
      </c>
      <c r="C238" s="27">
        <v>718293</v>
      </c>
    </row>
    <row r="239" spans="1:3" x14ac:dyDescent="0.55000000000000004">
      <c r="A239">
        <v>44377</v>
      </c>
      <c r="B239" s="27">
        <v>0</v>
      </c>
      <c r="C239" s="27">
        <v>0</v>
      </c>
    </row>
    <row r="240" spans="1:3" x14ac:dyDescent="0.55000000000000004">
      <c r="A240">
        <v>44377</v>
      </c>
      <c r="B240" s="27">
        <v>0</v>
      </c>
      <c r="C240" s="27">
        <v>0</v>
      </c>
    </row>
    <row r="241" spans="1:3" x14ac:dyDescent="0.55000000000000004">
      <c r="A241">
        <v>44378</v>
      </c>
      <c r="B241" s="27">
        <v>584557</v>
      </c>
      <c r="C241" s="27">
        <v>694659</v>
      </c>
    </row>
    <row r="242" spans="1:3" x14ac:dyDescent="0.55000000000000004">
      <c r="A242">
        <v>44378</v>
      </c>
      <c r="B242" s="27">
        <v>0</v>
      </c>
      <c r="C242" s="27">
        <v>0</v>
      </c>
    </row>
    <row r="243" spans="1:3" x14ac:dyDescent="0.55000000000000004">
      <c r="A243">
        <v>44378</v>
      </c>
      <c r="B243" s="27">
        <v>0</v>
      </c>
      <c r="C243" s="27">
        <v>0</v>
      </c>
    </row>
    <row r="244" spans="1:3" x14ac:dyDescent="0.55000000000000004">
      <c r="A244">
        <v>44379</v>
      </c>
      <c r="B244" s="27">
        <v>526774</v>
      </c>
      <c r="C244" s="27">
        <v>703965</v>
      </c>
    </row>
    <row r="245" spans="1:3" x14ac:dyDescent="0.55000000000000004">
      <c r="A245">
        <v>44379</v>
      </c>
      <c r="B245" s="27">
        <v>0</v>
      </c>
      <c r="C245" s="27">
        <v>0</v>
      </c>
    </row>
    <row r="246" spans="1:3" x14ac:dyDescent="0.55000000000000004">
      <c r="A246">
        <v>44379</v>
      </c>
      <c r="B246" s="27">
        <v>0</v>
      </c>
      <c r="C246" s="27">
        <v>0</v>
      </c>
    </row>
    <row r="247" spans="1:3" x14ac:dyDescent="0.55000000000000004">
      <c r="A247">
        <v>44380</v>
      </c>
      <c r="B247" s="27">
        <v>805919</v>
      </c>
      <c r="C247" s="27">
        <v>601255</v>
      </c>
    </row>
    <row r="248" spans="1:3" x14ac:dyDescent="0.55000000000000004">
      <c r="A248">
        <v>44380</v>
      </c>
      <c r="B248" s="27">
        <v>0</v>
      </c>
      <c r="C248" s="27">
        <v>0</v>
      </c>
    </row>
    <row r="249" spans="1:3" x14ac:dyDescent="0.55000000000000004">
      <c r="A249">
        <v>44380</v>
      </c>
      <c r="B249" s="27">
        <v>0</v>
      </c>
      <c r="C249" s="27">
        <v>0</v>
      </c>
    </row>
    <row r="250" spans="1:3" x14ac:dyDescent="0.55000000000000004">
      <c r="A250">
        <v>44381</v>
      </c>
      <c r="B250" s="27">
        <v>785320</v>
      </c>
      <c r="C250" s="27">
        <v>534925</v>
      </c>
    </row>
    <row r="251" spans="1:3" x14ac:dyDescent="0.55000000000000004">
      <c r="A251">
        <v>44381</v>
      </c>
      <c r="B251" s="27">
        <v>0</v>
      </c>
      <c r="C251" s="27">
        <v>0</v>
      </c>
    </row>
    <row r="252" spans="1:3" x14ac:dyDescent="0.55000000000000004">
      <c r="A252">
        <v>44381</v>
      </c>
      <c r="B252" s="27">
        <v>0</v>
      </c>
      <c r="C252" s="27">
        <v>0</v>
      </c>
    </row>
    <row r="253" spans="1:3" x14ac:dyDescent="0.55000000000000004">
      <c r="A253">
        <v>44382</v>
      </c>
      <c r="B253" s="27">
        <v>895001</v>
      </c>
      <c r="C253" s="27">
        <v>642900</v>
      </c>
    </row>
    <row r="254" spans="1:3" x14ac:dyDescent="0.55000000000000004">
      <c r="A254">
        <v>44382</v>
      </c>
      <c r="B254" s="27">
        <v>0</v>
      </c>
      <c r="C254" s="27">
        <v>0</v>
      </c>
    </row>
    <row r="255" spans="1:3" x14ac:dyDescent="0.55000000000000004">
      <c r="A255">
        <v>44382</v>
      </c>
      <c r="B255" s="27">
        <v>0</v>
      </c>
      <c r="C255" s="27">
        <v>0</v>
      </c>
    </row>
    <row r="256" spans="1:3" x14ac:dyDescent="0.55000000000000004">
      <c r="A256">
        <v>44383</v>
      </c>
      <c r="B256" s="27">
        <v>926744</v>
      </c>
      <c r="C256" s="27">
        <v>656158</v>
      </c>
    </row>
    <row r="257" spans="1:3" x14ac:dyDescent="0.55000000000000004">
      <c r="A257">
        <v>44383</v>
      </c>
      <c r="B257" s="27">
        <v>0</v>
      </c>
      <c r="C257" s="27">
        <v>0</v>
      </c>
    </row>
    <row r="258" spans="1:3" x14ac:dyDescent="0.55000000000000004">
      <c r="A258">
        <v>44383</v>
      </c>
      <c r="B258" s="27">
        <v>0</v>
      </c>
      <c r="C258" s="27">
        <v>0</v>
      </c>
    </row>
    <row r="259" spans="1:3" x14ac:dyDescent="0.55000000000000004">
      <c r="A259">
        <v>44384</v>
      </c>
      <c r="B259" s="27">
        <v>944845</v>
      </c>
      <c r="C259" s="27">
        <v>631458</v>
      </c>
    </row>
    <row r="260" spans="1:3" x14ac:dyDescent="0.55000000000000004">
      <c r="A260">
        <v>44384</v>
      </c>
      <c r="B260" s="27">
        <v>0</v>
      </c>
      <c r="C260" s="27">
        <v>0</v>
      </c>
    </row>
    <row r="261" spans="1:3" x14ac:dyDescent="0.55000000000000004">
      <c r="A261">
        <v>44384</v>
      </c>
      <c r="B261" s="27">
        <v>0</v>
      </c>
      <c r="C261" s="27">
        <v>0</v>
      </c>
    </row>
    <row r="262" spans="1:3" x14ac:dyDescent="0.55000000000000004">
      <c r="A262">
        <v>44385</v>
      </c>
      <c r="B262" s="27">
        <v>942888</v>
      </c>
      <c r="C262" s="27">
        <v>628785</v>
      </c>
    </row>
    <row r="263" spans="1:3" x14ac:dyDescent="0.55000000000000004">
      <c r="A263">
        <v>44385</v>
      </c>
      <c r="B263" s="27">
        <v>0</v>
      </c>
      <c r="C263" s="27">
        <v>0</v>
      </c>
    </row>
    <row r="264" spans="1:3" x14ac:dyDescent="0.55000000000000004">
      <c r="A264">
        <v>44385</v>
      </c>
      <c r="B264" s="27">
        <v>0</v>
      </c>
      <c r="C264" s="27">
        <v>0</v>
      </c>
    </row>
    <row r="265" spans="1:3" x14ac:dyDescent="0.55000000000000004">
      <c r="A265">
        <v>44386</v>
      </c>
      <c r="B265" s="27">
        <v>939314</v>
      </c>
      <c r="C265" s="27">
        <v>625266</v>
      </c>
    </row>
    <row r="266" spans="1:3" x14ac:dyDescent="0.55000000000000004">
      <c r="A266">
        <v>44386</v>
      </c>
      <c r="B266" s="27">
        <v>0</v>
      </c>
      <c r="C266" s="27">
        <v>0</v>
      </c>
    </row>
    <row r="267" spans="1:3" x14ac:dyDescent="0.55000000000000004">
      <c r="A267">
        <v>44386</v>
      </c>
      <c r="B267" s="27">
        <v>0</v>
      </c>
      <c r="C267" s="27">
        <v>0</v>
      </c>
    </row>
    <row r="268" spans="1:3" x14ac:dyDescent="0.55000000000000004">
      <c r="A268">
        <v>44387</v>
      </c>
      <c r="B268" s="27">
        <v>939516</v>
      </c>
      <c r="C268" s="27">
        <v>604934</v>
      </c>
    </row>
    <row r="269" spans="1:3" x14ac:dyDescent="0.55000000000000004">
      <c r="A269">
        <v>44387</v>
      </c>
      <c r="B269" s="27">
        <v>0</v>
      </c>
      <c r="C269" s="27">
        <v>0</v>
      </c>
    </row>
    <row r="270" spans="1:3" x14ac:dyDescent="0.55000000000000004">
      <c r="A270">
        <v>44387</v>
      </c>
      <c r="B270" s="27">
        <v>0</v>
      </c>
      <c r="C270" s="27">
        <v>0</v>
      </c>
    </row>
    <row r="271" spans="1:3" x14ac:dyDescent="0.55000000000000004">
      <c r="A271">
        <v>44388</v>
      </c>
      <c r="B271" s="27">
        <v>697743</v>
      </c>
      <c r="C271" s="27">
        <v>615929</v>
      </c>
    </row>
    <row r="272" spans="1:3" x14ac:dyDescent="0.55000000000000004">
      <c r="A272">
        <v>44388</v>
      </c>
      <c r="B272" s="27">
        <v>0</v>
      </c>
      <c r="C272" s="27">
        <v>0</v>
      </c>
    </row>
    <row r="273" spans="1:3" x14ac:dyDescent="0.55000000000000004">
      <c r="A273">
        <v>44388</v>
      </c>
      <c r="B273" s="27">
        <v>0</v>
      </c>
      <c r="C273" s="27">
        <v>0</v>
      </c>
    </row>
    <row r="274" spans="1:3" x14ac:dyDescent="0.55000000000000004">
      <c r="A274">
        <v>44389</v>
      </c>
      <c r="B274" s="27">
        <v>781810</v>
      </c>
      <c r="C274" s="27">
        <v>668386</v>
      </c>
    </row>
    <row r="275" spans="1:3" x14ac:dyDescent="0.55000000000000004">
      <c r="A275">
        <v>44389</v>
      </c>
      <c r="B275" s="27">
        <v>0</v>
      </c>
      <c r="C275" s="27">
        <v>0</v>
      </c>
    </row>
    <row r="276" spans="1:3" x14ac:dyDescent="0.55000000000000004">
      <c r="A276">
        <v>44389</v>
      </c>
      <c r="B276" s="27">
        <v>0</v>
      </c>
      <c r="C276" s="27">
        <v>0</v>
      </c>
    </row>
    <row r="277" spans="1:3" x14ac:dyDescent="0.55000000000000004">
      <c r="A277">
        <v>44390</v>
      </c>
      <c r="B277" s="27">
        <v>808314</v>
      </c>
      <c r="C277" s="27">
        <v>652357</v>
      </c>
    </row>
    <row r="278" spans="1:3" x14ac:dyDescent="0.55000000000000004">
      <c r="A278">
        <v>44390</v>
      </c>
      <c r="B278" s="27">
        <v>0</v>
      </c>
      <c r="C278" s="27">
        <v>0</v>
      </c>
    </row>
    <row r="279" spans="1:3" x14ac:dyDescent="0.55000000000000004">
      <c r="A279">
        <v>44390</v>
      </c>
      <c r="B279" s="27">
        <v>0</v>
      </c>
      <c r="C279" s="27">
        <v>0</v>
      </c>
    </row>
    <row r="280" spans="1:3" x14ac:dyDescent="0.55000000000000004">
      <c r="A280">
        <v>44391</v>
      </c>
      <c r="B280" s="27">
        <v>789512</v>
      </c>
      <c r="C280" s="27">
        <v>659008</v>
      </c>
    </row>
    <row r="281" spans="1:3" x14ac:dyDescent="0.55000000000000004">
      <c r="A281">
        <v>44391</v>
      </c>
      <c r="B281" s="27">
        <v>0</v>
      </c>
      <c r="C281" s="27">
        <v>0</v>
      </c>
    </row>
    <row r="282" spans="1:3" x14ac:dyDescent="0.55000000000000004">
      <c r="A282">
        <v>44391</v>
      </c>
      <c r="B282" s="27">
        <v>0</v>
      </c>
      <c r="C282" s="27">
        <v>0</v>
      </c>
    </row>
    <row r="283" spans="1:3" x14ac:dyDescent="0.55000000000000004">
      <c r="A283">
        <v>44392</v>
      </c>
      <c r="B283" s="27">
        <v>770671</v>
      </c>
      <c r="C283" s="27">
        <v>633793</v>
      </c>
    </row>
    <row r="284" spans="1:3" x14ac:dyDescent="0.55000000000000004">
      <c r="A284">
        <v>44392</v>
      </c>
      <c r="B284" s="27">
        <v>0</v>
      </c>
      <c r="C284" s="27">
        <v>0</v>
      </c>
    </row>
    <row r="285" spans="1:3" x14ac:dyDescent="0.55000000000000004">
      <c r="A285">
        <v>44392</v>
      </c>
      <c r="B285" s="27">
        <v>0</v>
      </c>
      <c r="C285" s="27">
        <v>0</v>
      </c>
    </row>
    <row r="286" spans="1:3" x14ac:dyDescent="0.55000000000000004">
      <c r="A286">
        <v>44393</v>
      </c>
      <c r="B286" s="27">
        <v>800386</v>
      </c>
      <c r="C286" s="27">
        <v>624239</v>
      </c>
    </row>
    <row r="287" spans="1:3" x14ac:dyDescent="0.55000000000000004">
      <c r="A287">
        <v>44393</v>
      </c>
      <c r="B287" s="27">
        <v>0</v>
      </c>
      <c r="C287" s="27">
        <v>0</v>
      </c>
    </row>
    <row r="288" spans="1:3" x14ac:dyDescent="0.55000000000000004">
      <c r="A288">
        <v>44393</v>
      </c>
      <c r="B288" s="27">
        <v>0</v>
      </c>
      <c r="C288" s="27">
        <v>0</v>
      </c>
    </row>
    <row r="289" spans="1:3" x14ac:dyDescent="0.55000000000000004">
      <c r="A289">
        <v>44394</v>
      </c>
      <c r="B289" s="27">
        <v>756549</v>
      </c>
      <c r="C289" s="27">
        <v>631521</v>
      </c>
    </row>
    <row r="290" spans="1:3" x14ac:dyDescent="0.55000000000000004">
      <c r="A290">
        <v>44394</v>
      </c>
      <c r="B290" s="27">
        <v>0</v>
      </c>
      <c r="C290" s="27">
        <v>0</v>
      </c>
    </row>
    <row r="291" spans="1:3" x14ac:dyDescent="0.55000000000000004">
      <c r="A291">
        <v>44394</v>
      </c>
      <c r="B291" s="27">
        <v>0</v>
      </c>
      <c r="C291" s="27">
        <v>0</v>
      </c>
    </row>
    <row r="292" spans="1:3" x14ac:dyDescent="0.55000000000000004">
      <c r="A292">
        <v>44395</v>
      </c>
      <c r="B292" s="27">
        <v>565891</v>
      </c>
      <c r="C292" s="27">
        <v>649228</v>
      </c>
    </row>
    <row r="293" spans="1:3" x14ac:dyDescent="0.55000000000000004">
      <c r="A293">
        <v>44395</v>
      </c>
      <c r="B293" s="27">
        <v>0</v>
      </c>
      <c r="C293" s="27">
        <v>0</v>
      </c>
    </row>
    <row r="294" spans="1:3" x14ac:dyDescent="0.55000000000000004">
      <c r="A294">
        <v>44395</v>
      </c>
      <c r="B294" s="27">
        <v>0</v>
      </c>
      <c r="C294" s="27">
        <v>0</v>
      </c>
    </row>
    <row r="295" spans="1:3" x14ac:dyDescent="0.55000000000000004">
      <c r="A295">
        <v>44396</v>
      </c>
      <c r="B295" s="27">
        <v>467006</v>
      </c>
      <c r="C295" s="27">
        <v>625862</v>
      </c>
    </row>
    <row r="296" spans="1:3" x14ac:dyDescent="0.55000000000000004">
      <c r="A296">
        <v>44396</v>
      </c>
      <c r="B296" s="27">
        <v>0</v>
      </c>
      <c r="C296" s="27">
        <v>0</v>
      </c>
    </row>
    <row r="297" spans="1:3" x14ac:dyDescent="0.55000000000000004">
      <c r="A297">
        <v>44396</v>
      </c>
      <c r="B297" s="27">
        <v>0</v>
      </c>
      <c r="C297" s="27">
        <v>0</v>
      </c>
    </row>
    <row r="298" spans="1:3" x14ac:dyDescent="0.55000000000000004">
      <c r="A298">
        <v>44397</v>
      </c>
      <c r="B298" s="27">
        <v>721262</v>
      </c>
      <c r="C298" s="27">
        <v>637958</v>
      </c>
    </row>
    <row r="299" spans="1:3" x14ac:dyDescent="0.55000000000000004">
      <c r="A299">
        <v>44397</v>
      </c>
      <c r="B299" s="27">
        <v>0</v>
      </c>
      <c r="C299" s="27">
        <v>0</v>
      </c>
    </row>
    <row r="300" spans="1:3" x14ac:dyDescent="0.55000000000000004">
      <c r="A300">
        <v>44397</v>
      </c>
      <c r="B300" s="27">
        <v>0</v>
      </c>
      <c r="C300" s="27">
        <v>0</v>
      </c>
    </row>
    <row r="301" spans="1:3" x14ac:dyDescent="0.55000000000000004">
      <c r="A301">
        <v>44398</v>
      </c>
      <c r="B301" s="27">
        <v>653424</v>
      </c>
      <c r="C301" s="27">
        <v>683572</v>
      </c>
    </row>
    <row r="302" spans="1:3" x14ac:dyDescent="0.55000000000000004">
      <c r="A302">
        <v>44398</v>
      </c>
      <c r="B302" s="27">
        <v>0</v>
      </c>
      <c r="C302" s="27">
        <v>0</v>
      </c>
    </row>
    <row r="303" spans="1:3" x14ac:dyDescent="0.55000000000000004">
      <c r="A303">
        <v>44398</v>
      </c>
      <c r="B303" s="27">
        <v>0</v>
      </c>
      <c r="C303" s="27">
        <v>0</v>
      </c>
    </row>
    <row r="304" spans="1:3" x14ac:dyDescent="0.55000000000000004">
      <c r="A304">
        <v>44399</v>
      </c>
      <c r="B304" s="27">
        <v>275468</v>
      </c>
      <c r="C304" s="27">
        <v>271390</v>
      </c>
    </row>
    <row r="305" spans="1:3" x14ac:dyDescent="0.55000000000000004">
      <c r="A305">
        <v>44399</v>
      </c>
      <c r="B305" s="27">
        <v>0</v>
      </c>
      <c r="C305" s="27">
        <v>0</v>
      </c>
    </row>
    <row r="306" spans="1:3" x14ac:dyDescent="0.55000000000000004">
      <c r="A306">
        <v>44399</v>
      </c>
      <c r="B306" s="27">
        <v>0</v>
      </c>
      <c r="C306" s="27">
        <v>0</v>
      </c>
    </row>
    <row r="307" spans="1:3" x14ac:dyDescent="0.55000000000000004">
      <c r="A307">
        <v>44400</v>
      </c>
      <c r="B307" s="27">
        <v>215061</v>
      </c>
      <c r="C307" s="27">
        <v>192740</v>
      </c>
    </row>
    <row r="308" spans="1:3" x14ac:dyDescent="0.55000000000000004">
      <c r="A308">
        <v>44400</v>
      </c>
      <c r="B308" s="27">
        <v>0</v>
      </c>
      <c r="C308" s="27">
        <v>0</v>
      </c>
    </row>
    <row r="309" spans="1:3" x14ac:dyDescent="0.55000000000000004">
      <c r="A309">
        <v>44400</v>
      </c>
      <c r="B309" s="27">
        <v>0</v>
      </c>
      <c r="C309" s="27">
        <v>0</v>
      </c>
    </row>
    <row r="310" spans="1:3" x14ac:dyDescent="0.55000000000000004">
      <c r="A310">
        <v>44401</v>
      </c>
      <c r="B310" s="27">
        <v>419554</v>
      </c>
      <c r="C310" s="27">
        <v>725229</v>
      </c>
    </row>
    <row r="311" spans="1:3" x14ac:dyDescent="0.55000000000000004">
      <c r="A311">
        <v>44401</v>
      </c>
      <c r="B311" s="27">
        <v>0</v>
      </c>
      <c r="C311" s="27">
        <v>0</v>
      </c>
    </row>
    <row r="312" spans="1:3" x14ac:dyDescent="0.55000000000000004">
      <c r="A312">
        <v>44401</v>
      </c>
      <c r="B312" s="27">
        <v>0</v>
      </c>
      <c r="C312" s="27">
        <v>0</v>
      </c>
    </row>
    <row r="313" spans="1:3" x14ac:dyDescent="0.55000000000000004">
      <c r="A313">
        <v>44402</v>
      </c>
      <c r="B313" s="27">
        <v>380769</v>
      </c>
      <c r="C313" s="27">
        <v>674782</v>
      </c>
    </row>
    <row r="314" spans="1:3" x14ac:dyDescent="0.55000000000000004">
      <c r="A314">
        <v>44402</v>
      </c>
      <c r="B314" s="27">
        <v>0</v>
      </c>
      <c r="C314" s="27">
        <v>0</v>
      </c>
    </row>
    <row r="315" spans="1:3" x14ac:dyDescent="0.55000000000000004">
      <c r="A315">
        <v>44402</v>
      </c>
      <c r="B315" s="27">
        <v>0</v>
      </c>
      <c r="C315" s="27">
        <v>0</v>
      </c>
    </row>
    <row r="316" spans="1:3" x14ac:dyDescent="0.55000000000000004">
      <c r="A316">
        <v>44403</v>
      </c>
      <c r="B316" s="27">
        <v>519911</v>
      </c>
      <c r="C316" s="27">
        <v>762209</v>
      </c>
    </row>
    <row r="317" spans="1:3" x14ac:dyDescent="0.55000000000000004">
      <c r="A317">
        <v>44403</v>
      </c>
      <c r="B317" s="27">
        <v>0</v>
      </c>
      <c r="C317" s="27">
        <v>0</v>
      </c>
    </row>
    <row r="318" spans="1:3" x14ac:dyDescent="0.55000000000000004">
      <c r="A318">
        <v>44403</v>
      </c>
      <c r="B318" s="27">
        <v>0</v>
      </c>
      <c r="C318" s="27">
        <v>0</v>
      </c>
    </row>
    <row r="319" spans="1:3" x14ac:dyDescent="0.55000000000000004">
      <c r="A319">
        <v>44404</v>
      </c>
      <c r="B319" s="27">
        <v>559216</v>
      </c>
      <c r="C319" s="27">
        <v>759979</v>
      </c>
    </row>
    <row r="320" spans="1:3" x14ac:dyDescent="0.55000000000000004">
      <c r="A320">
        <v>44404</v>
      </c>
      <c r="B320" s="27">
        <v>0</v>
      </c>
      <c r="C320" s="27">
        <v>0</v>
      </c>
    </row>
    <row r="321" spans="1:3" x14ac:dyDescent="0.55000000000000004">
      <c r="A321">
        <v>44404</v>
      </c>
      <c r="B321" s="27">
        <v>0</v>
      </c>
      <c r="C321" s="27">
        <v>0</v>
      </c>
    </row>
    <row r="322" spans="1:3" x14ac:dyDescent="0.55000000000000004">
      <c r="A322">
        <v>44405</v>
      </c>
      <c r="B322" s="27">
        <v>549359</v>
      </c>
      <c r="C322" s="27">
        <v>767068</v>
      </c>
    </row>
    <row r="323" spans="1:3" x14ac:dyDescent="0.55000000000000004">
      <c r="A323">
        <v>44405</v>
      </c>
      <c r="B323" s="27">
        <v>0</v>
      </c>
      <c r="C323" s="27">
        <v>0</v>
      </c>
    </row>
    <row r="324" spans="1:3" x14ac:dyDescent="0.55000000000000004">
      <c r="A324">
        <v>44405</v>
      </c>
      <c r="B324" s="27">
        <v>0</v>
      </c>
      <c r="C324" s="27">
        <v>0</v>
      </c>
    </row>
    <row r="325" spans="1:3" x14ac:dyDescent="0.55000000000000004">
      <c r="A325">
        <v>44406</v>
      </c>
      <c r="B325" s="27">
        <v>546449</v>
      </c>
      <c r="C325" s="27">
        <v>752184</v>
      </c>
    </row>
    <row r="326" spans="1:3" x14ac:dyDescent="0.55000000000000004">
      <c r="A326">
        <v>44406</v>
      </c>
      <c r="B326" s="27">
        <v>0</v>
      </c>
      <c r="C326" s="27">
        <v>0</v>
      </c>
    </row>
    <row r="327" spans="1:3" x14ac:dyDescent="0.55000000000000004">
      <c r="A327">
        <v>44406</v>
      </c>
      <c r="B327" s="27">
        <v>0</v>
      </c>
      <c r="C327" s="27">
        <v>0</v>
      </c>
    </row>
    <row r="328" spans="1:3" x14ac:dyDescent="0.55000000000000004">
      <c r="A328">
        <v>44407</v>
      </c>
      <c r="B328" s="27">
        <v>577231</v>
      </c>
      <c r="C328" s="27">
        <v>757976</v>
      </c>
    </row>
    <row r="329" spans="1:3" x14ac:dyDescent="0.55000000000000004">
      <c r="A329">
        <v>44407</v>
      </c>
      <c r="B329" s="27">
        <v>0</v>
      </c>
      <c r="C329" s="27">
        <v>0</v>
      </c>
    </row>
    <row r="330" spans="1:3" x14ac:dyDescent="0.55000000000000004">
      <c r="A330">
        <v>44407</v>
      </c>
      <c r="B330" s="27">
        <v>0</v>
      </c>
      <c r="C330" s="27">
        <v>0</v>
      </c>
    </row>
    <row r="331" spans="1:3" x14ac:dyDescent="0.55000000000000004">
      <c r="A331">
        <v>44408</v>
      </c>
      <c r="B331" s="27">
        <v>597317</v>
      </c>
      <c r="C331" s="27">
        <v>781584</v>
      </c>
    </row>
    <row r="332" spans="1:3" x14ac:dyDescent="0.55000000000000004">
      <c r="A332">
        <v>44408</v>
      </c>
      <c r="B332" s="27">
        <v>0</v>
      </c>
      <c r="C332" s="27">
        <v>0</v>
      </c>
    </row>
    <row r="333" spans="1:3" x14ac:dyDescent="0.55000000000000004">
      <c r="A333">
        <v>44408</v>
      </c>
      <c r="B333" s="27">
        <v>0</v>
      </c>
      <c r="C333" s="27">
        <v>0</v>
      </c>
    </row>
    <row r="334" spans="1:3" x14ac:dyDescent="0.55000000000000004">
      <c r="A334">
        <v>44409</v>
      </c>
      <c r="B334" s="27">
        <v>425857</v>
      </c>
      <c r="C334" s="27">
        <v>1053712</v>
      </c>
    </row>
    <row r="335" spans="1:3" x14ac:dyDescent="0.55000000000000004">
      <c r="A335">
        <v>44409</v>
      </c>
      <c r="B335" s="27">
        <v>0</v>
      </c>
      <c r="C335" s="27">
        <v>0</v>
      </c>
    </row>
    <row r="336" spans="1:3" x14ac:dyDescent="0.55000000000000004">
      <c r="A336">
        <v>44409</v>
      </c>
      <c r="B336" s="27">
        <v>0</v>
      </c>
      <c r="C336" s="27">
        <v>0</v>
      </c>
    </row>
    <row r="337" spans="1:3" x14ac:dyDescent="0.55000000000000004">
      <c r="A337">
        <v>44410</v>
      </c>
      <c r="B337" s="27">
        <v>520358</v>
      </c>
      <c r="C337" s="27">
        <v>550814</v>
      </c>
    </row>
    <row r="338" spans="1:3" x14ac:dyDescent="0.55000000000000004">
      <c r="A338">
        <v>44410</v>
      </c>
      <c r="B338" s="27">
        <v>0</v>
      </c>
      <c r="C338" s="27">
        <v>0</v>
      </c>
    </row>
    <row r="339" spans="1:3" x14ac:dyDescent="0.55000000000000004">
      <c r="A339">
        <v>44410</v>
      </c>
      <c r="B339" s="27">
        <v>0</v>
      </c>
      <c r="C339" s="27">
        <v>0</v>
      </c>
    </row>
    <row r="340" spans="1:3" x14ac:dyDescent="0.55000000000000004">
      <c r="A340">
        <v>44411</v>
      </c>
      <c r="B340" s="27">
        <v>537911</v>
      </c>
      <c r="C340" s="27">
        <v>582887</v>
      </c>
    </row>
    <row r="341" spans="1:3" x14ac:dyDescent="0.55000000000000004">
      <c r="A341">
        <v>44411</v>
      </c>
      <c r="B341" s="27">
        <v>0</v>
      </c>
      <c r="C341" s="27">
        <v>0</v>
      </c>
    </row>
    <row r="342" spans="1:3" x14ac:dyDescent="0.55000000000000004">
      <c r="A342">
        <v>44411</v>
      </c>
      <c r="B342" s="27">
        <v>0</v>
      </c>
      <c r="C342" s="27">
        <v>0</v>
      </c>
    </row>
    <row r="343" spans="1:3" x14ac:dyDescent="0.55000000000000004">
      <c r="A343">
        <v>44412</v>
      </c>
      <c r="B343" s="27">
        <v>531797</v>
      </c>
      <c r="C343" s="27">
        <v>579464</v>
      </c>
    </row>
    <row r="344" spans="1:3" x14ac:dyDescent="0.55000000000000004">
      <c r="A344">
        <v>44412</v>
      </c>
      <c r="B344" s="27">
        <v>0</v>
      </c>
      <c r="C344" s="27">
        <v>0</v>
      </c>
    </row>
    <row r="345" spans="1:3" x14ac:dyDescent="0.55000000000000004">
      <c r="A345">
        <v>44412</v>
      </c>
      <c r="B345" s="27">
        <v>0</v>
      </c>
      <c r="C345" s="27">
        <v>0</v>
      </c>
    </row>
    <row r="346" spans="1:3" x14ac:dyDescent="0.55000000000000004">
      <c r="A346">
        <v>44413</v>
      </c>
      <c r="B346" s="27">
        <v>521523</v>
      </c>
      <c r="C346" s="27">
        <v>568909</v>
      </c>
    </row>
    <row r="347" spans="1:3" x14ac:dyDescent="0.55000000000000004">
      <c r="A347">
        <v>44413</v>
      </c>
      <c r="B347" s="27">
        <v>0</v>
      </c>
      <c r="C347" s="27">
        <v>0</v>
      </c>
    </row>
    <row r="348" spans="1:3" x14ac:dyDescent="0.55000000000000004">
      <c r="A348">
        <v>44413</v>
      </c>
      <c r="B348" s="27">
        <v>0</v>
      </c>
      <c r="C348" s="27">
        <v>0</v>
      </c>
    </row>
    <row r="349" spans="1:3" x14ac:dyDescent="0.55000000000000004">
      <c r="A349">
        <v>44414</v>
      </c>
      <c r="B349" s="27">
        <v>537230</v>
      </c>
      <c r="C349" s="27">
        <v>597888</v>
      </c>
    </row>
    <row r="350" spans="1:3" x14ac:dyDescent="0.55000000000000004">
      <c r="A350">
        <v>44414</v>
      </c>
      <c r="B350" s="27">
        <v>0</v>
      </c>
      <c r="C350" s="27">
        <v>0</v>
      </c>
    </row>
    <row r="351" spans="1:3" x14ac:dyDescent="0.55000000000000004">
      <c r="A351">
        <v>44414</v>
      </c>
      <c r="B351" s="27">
        <v>0</v>
      </c>
      <c r="C351" s="27">
        <v>0</v>
      </c>
    </row>
    <row r="352" spans="1:3" x14ac:dyDescent="0.55000000000000004">
      <c r="A352">
        <v>44415</v>
      </c>
      <c r="B352" s="27">
        <v>669683</v>
      </c>
      <c r="C352" s="27">
        <v>616473</v>
      </c>
    </row>
    <row r="353" spans="1:3" x14ac:dyDescent="0.55000000000000004">
      <c r="A353">
        <v>44415</v>
      </c>
      <c r="B353" s="27">
        <v>0</v>
      </c>
      <c r="C353" s="27">
        <v>0</v>
      </c>
    </row>
    <row r="354" spans="1:3" x14ac:dyDescent="0.55000000000000004">
      <c r="A354">
        <v>44415</v>
      </c>
      <c r="B354" s="27">
        <v>0</v>
      </c>
      <c r="C354" s="27">
        <v>0</v>
      </c>
    </row>
    <row r="355" spans="1:3" x14ac:dyDescent="0.55000000000000004">
      <c r="A355">
        <v>44416</v>
      </c>
      <c r="B355" s="27">
        <v>-3907820</v>
      </c>
      <c r="C355" s="27">
        <v>-318231</v>
      </c>
    </row>
    <row r="356" spans="1:3" x14ac:dyDescent="0.55000000000000004">
      <c r="A356">
        <v>44416</v>
      </c>
      <c r="B356" s="27">
        <v>0</v>
      </c>
      <c r="C356" s="27">
        <v>0</v>
      </c>
    </row>
    <row r="357" spans="1:3" x14ac:dyDescent="0.55000000000000004">
      <c r="A357">
        <v>44416</v>
      </c>
      <c r="B357" s="27">
        <v>0</v>
      </c>
      <c r="C357" s="27">
        <v>0</v>
      </c>
    </row>
    <row r="358" spans="1:3" x14ac:dyDescent="0.55000000000000004">
      <c r="A358">
        <v>44417</v>
      </c>
      <c r="B358" s="27">
        <v>158937</v>
      </c>
      <c r="C358" s="27">
        <v>99500</v>
      </c>
    </row>
    <row r="359" spans="1:3" x14ac:dyDescent="0.55000000000000004">
      <c r="A359">
        <v>44417</v>
      </c>
      <c r="B359" s="27">
        <v>0</v>
      </c>
      <c r="C359" s="27">
        <v>0</v>
      </c>
    </row>
    <row r="360" spans="1:3" x14ac:dyDescent="0.55000000000000004">
      <c r="A360">
        <v>44417</v>
      </c>
      <c r="B360" s="27">
        <v>0</v>
      </c>
      <c r="C360" s="27">
        <v>0</v>
      </c>
    </row>
    <row r="361" spans="1:3" x14ac:dyDescent="0.55000000000000004">
      <c r="A361">
        <v>44418</v>
      </c>
      <c r="B361" s="27">
        <v>458674</v>
      </c>
      <c r="C361" s="27">
        <v>557581</v>
      </c>
    </row>
    <row r="362" spans="1:3" x14ac:dyDescent="0.55000000000000004">
      <c r="A362">
        <v>44418</v>
      </c>
      <c r="B362" s="27">
        <v>0</v>
      </c>
      <c r="C362" s="27">
        <v>0</v>
      </c>
    </row>
    <row r="363" spans="1:3" x14ac:dyDescent="0.55000000000000004">
      <c r="A363">
        <v>44418</v>
      </c>
      <c r="B363" s="27">
        <v>0</v>
      </c>
      <c r="C363" s="27">
        <v>0</v>
      </c>
    </row>
    <row r="364" spans="1:3" x14ac:dyDescent="0.55000000000000004">
      <c r="A364">
        <v>44419</v>
      </c>
      <c r="B364" s="27">
        <v>471143</v>
      </c>
      <c r="C364" s="27">
        <v>486076</v>
      </c>
    </row>
    <row r="365" spans="1:3" x14ac:dyDescent="0.55000000000000004">
      <c r="A365">
        <v>44419</v>
      </c>
      <c r="B365" s="27">
        <v>0</v>
      </c>
      <c r="C365" s="27">
        <v>0</v>
      </c>
    </row>
    <row r="366" spans="1:3" x14ac:dyDescent="0.55000000000000004">
      <c r="A366">
        <v>44419</v>
      </c>
      <c r="B366" s="27">
        <v>0</v>
      </c>
      <c r="C366" s="27">
        <v>0</v>
      </c>
    </row>
    <row r="367" spans="1:3" x14ac:dyDescent="0.55000000000000004">
      <c r="A367">
        <v>44420</v>
      </c>
      <c r="B367" s="27">
        <v>461843</v>
      </c>
      <c r="C367" s="27">
        <v>221894</v>
      </c>
    </row>
    <row r="368" spans="1:3" x14ac:dyDescent="0.55000000000000004">
      <c r="A368">
        <v>44420</v>
      </c>
      <c r="B368" s="27">
        <v>0</v>
      </c>
      <c r="C368" s="27">
        <v>0</v>
      </c>
    </row>
    <row r="369" spans="1:3" x14ac:dyDescent="0.55000000000000004">
      <c r="A369">
        <v>44420</v>
      </c>
      <c r="B369" s="27">
        <v>0</v>
      </c>
      <c r="C369" s="27">
        <v>0</v>
      </c>
    </row>
    <row r="370" spans="1:3" x14ac:dyDescent="0.55000000000000004">
      <c r="A370">
        <v>44421</v>
      </c>
      <c r="B370" s="27">
        <v>321583</v>
      </c>
      <c r="C370" s="27">
        <v>132533</v>
      </c>
    </row>
    <row r="371" spans="1:3" x14ac:dyDescent="0.55000000000000004">
      <c r="A371">
        <v>44421</v>
      </c>
      <c r="B371" s="27">
        <v>0</v>
      </c>
      <c r="C371" s="27">
        <v>0</v>
      </c>
    </row>
    <row r="372" spans="1:3" x14ac:dyDescent="0.55000000000000004">
      <c r="A372">
        <v>44421</v>
      </c>
      <c r="B372" s="27">
        <v>0</v>
      </c>
      <c r="C372" s="27">
        <v>0</v>
      </c>
    </row>
    <row r="373" spans="1:3" x14ac:dyDescent="0.55000000000000004">
      <c r="A373">
        <v>44422</v>
      </c>
      <c r="B373" s="27">
        <v>340963</v>
      </c>
      <c r="C373" s="27">
        <v>247468</v>
      </c>
    </row>
    <row r="374" spans="1:3" x14ac:dyDescent="0.55000000000000004">
      <c r="A374">
        <v>44422</v>
      </c>
      <c r="B374" s="27">
        <v>0</v>
      </c>
      <c r="C374" s="27">
        <v>0</v>
      </c>
    </row>
    <row r="375" spans="1:3" x14ac:dyDescent="0.55000000000000004">
      <c r="A375">
        <v>44422</v>
      </c>
      <c r="B375" s="27">
        <v>0</v>
      </c>
      <c r="C375" s="27">
        <v>0</v>
      </c>
    </row>
    <row r="376" spans="1:3" x14ac:dyDescent="0.55000000000000004">
      <c r="A376">
        <v>44423</v>
      </c>
      <c r="B376" s="27">
        <v>-7109805</v>
      </c>
      <c r="C376" s="27">
        <v>-2493793</v>
      </c>
    </row>
    <row r="377" spans="1:3" x14ac:dyDescent="0.55000000000000004">
      <c r="A377">
        <v>44423</v>
      </c>
      <c r="B377" s="27">
        <v>0</v>
      </c>
      <c r="C377" s="27">
        <v>0</v>
      </c>
    </row>
    <row r="378" spans="1:3" x14ac:dyDescent="0.55000000000000004">
      <c r="A378">
        <v>44423</v>
      </c>
      <c r="B378" s="27">
        <v>0</v>
      </c>
      <c r="C378" s="27">
        <v>0</v>
      </c>
    </row>
    <row r="379" spans="1:3" x14ac:dyDescent="0.55000000000000004">
      <c r="A379">
        <v>44424</v>
      </c>
      <c r="B379" s="27">
        <v>404928</v>
      </c>
      <c r="C379" s="27">
        <v>348065</v>
      </c>
    </row>
    <row r="380" spans="1:3" x14ac:dyDescent="0.55000000000000004">
      <c r="A380">
        <v>44424</v>
      </c>
      <c r="B380" s="27">
        <v>0</v>
      </c>
      <c r="C380" s="27">
        <v>0</v>
      </c>
    </row>
    <row r="381" spans="1:3" x14ac:dyDescent="0.55000000000000004">
      <c r="A381">
        <v>44424</v>
      </c>
      <c r="B381" s="27">
        <v>0</v>
      </c>
      <c r="C381" s="27">
        <v>0</v>
      </c>
    </row>
    <row r="382" spans="1:3" x14ac:dyDescent="0.55000000000000004">
      <c r="A382">
        <v>44425</v>
      </c>
      <c r="B382" s="27">
        <v>508407</v>
      </c>
      <c r="C382" s="27">
        <v>431286</v>
      </c>
    </row>
    <row r="383" spans="1:3" x14ac:dyDescent="0.55000000000000004">
      <c r="A383">
        <v>44425</v>
      </c>
      <c r="B383" s="27">
        <v>0</v>
      </c>
      <c r="C383" s="27">
        <v>0</v>
      </c>
    </row>
    <row r="384" spans="1:3" x14ac:dyDescent="0.55000000000000004">
      <c r="A384">
        <v>44425</v>
      </c>
      <c r="B384" s="27">
        <v>0</v>
      </c>
      <c r="C384" s="27">
        <v>0</v>
      </c>
    </row>
    <row r="385" spans="1:3" x14ac:dyDescent="0.55000000000000004">
      <c r="A385">
        <v>44426</v>
      </c>
      <c r="B385" s="27">
        <v>535775</v>
      </c>
      <c r="C385" s="27">
        <v>420608</v>
      </c>
    </row>
    <row r="386" spans="1:3" x14ac:dyDescent="0.55000000000000004">
      <c r="A386">
        <v>44426</v>
      </c>
      <c r="B386" s="27">
        <v>0</v>
      </c>
      <c r="C386" s="27">
        <v>0</v>
      </c>
    </row>
    <row r="387" spans="1:3" x14ac:dyDescent="0.55000000000000004">
      <c r="A387">
        <v>44426</v>
      </c>
      <c r="B387" s="27">
        <v>0</v>
      </c>
      <c r="C387" s="27">
        <v>0</v>
      </c>
    </row>
    <row r="388" spans="1:3" x14ac:dyDescent="0.55000000000000004">
      <c r="A388">
        <v>44427</v>
      </c>
      <c r="B388" s="27">
        <v>531561</v>
      </c>
      <c r="C388" s="27">
        <v>407483</v>
      </c>
    </row>
    <row r="389" spans="1:3" x14ac:dyDescent="0.55000000000000004">
      <c r="A389">
        <v>44427</v>
      </c>
      <c r="B389" s="27">
        <v>0</v>
      </c>
      <c r="C389" s="27">
        <v>0</v>
      </c>
    </row>
    <row r="390" spans="1:3" x14ac:dyDescent="0.55000000000000004">
      <c r="A390">
        <v>44427</v>
      </c>
      <c r="B390" s="27">
        <v>0</v>
      </c>
      <c r="C390" s="27">
        <v>0</v>
      </c>
    </row>
    <row r="391" spans="1:3" x14ac:dyDescent="0.55000000000000004">
      <c r="A391">
        <v>44428</v>
      </c>
      <c r="B391" s="27">
        <v>556996</v>
      </c>
      <c r="C391" s="27">
        <v>450625</v>
      </c>
    </row>
    <row r="392" spans="1:3" x14ac:dyDescent="0.55000000000000004">
      <c r="A392">
        <v>44428</v>
      </c>
      <c r="B392" s="27">
        <v>0</v>
      </c>
      <c r="C392" s="27">
        <v>0</v>
      </c>
    </row>
    <row r="393" spans="1:3" x14ac:dyDescent="0.55000000000000004">
      <c r="A393">
        <v>44428</v>
      </c>
      <c r="B393" s="27">
        <v>0</v>
      </c>
      <c r="C393" s="27">
        <v>0</v>
      </c>
    </row>
    <row r="394" spans="1:3" x14ac:dyDescent="0.55000000000000004">
      <c r="A394">
        <v>44429</v>
      </c>
      <c r="B394" s="27">
        <v>668136</v>
      </c>
      <c r="C394" s="27">
        <v>510354</v>
      </c>
    </row>
    <row r="395" spans="1:3" x14ac:dyDescent="0.55000000000000004">
      <c r="A395">
        <v>44429</v>
      </c>
      <c r="B395" s="27">
        <v>0</v>
      </c>
      <c r="C395" s="27">
        <v>0</v>
      </c>
    </row>
    <row r="396" spans="1:3" x14ac:dyDescent="0.55000000000000004">
      <c r="A396">
        <v>44429</v>
      </c>
      <c r="B396" s="27">
        <v>0</v>
      </c>
      <c r="C396" s="27">
        <v>0</v>
      </c>
    </row>
    <row r="397" spans="1:3" x14ac:dyDescent="0.55000000000000004">
      <c r="A397">
        <v>44430</v>
      </c>
      <c r="B397" s="27">
        <v>-10586423</v>
      </c>
      <c r="C397" s="27">
        <v>-5393733</v>
      </c>
    </row>
    <row r="398" spans="1:3" x14ac:dyDescent="0.55000000000000004">
      <c r="A398">
        <v>44430</v>
      </c>
      <c r="B398" s="27">
        <v>0</v>
      </c>
      <c r="C398" s="27">
        <v>0</v>
      </c>
    </row>
    <row r="399" spans="1:3" x14ac:dyDescent="0.55000000000000004">
      <c r="A399">
        <v>44430</v>
      </c>
      <c r="B399" s="27">
        <v>0</v>
      </c>
      <c r="C399" s="27">
        <v>0</v>
      </c>
    </row>
    <row r="400" spans="1:3" x14ac:dyDescent="0.55000000000000004">
      <c r="A400">
        <v>44431</v>
      </c>
      <c r="B400" s="27">
        <v>485936</v>
      </c>
      <c r="C400" s="27">
        <v>413566</v>
      </c>
    </row>
    <row r="401" spans="1:3" x14ac:dyDescent="0.55000000000000004">
      <c r="A401">
        <v>44431</v>
      </c>
      <c r="B401" s="27">
        <v>0</v>
      </c>
      <c r="C401" s="27">
        <v>0</v>
      </c>
    </row>
    <row r="402" spans="1:3" x14ac:dyDescent="0.55000000000000004">
      <c r="A402">
        <v>44431</v>
      </c>
      <c r="B402" s="27">
        <v>0</v>
      </c>
      <c r="C402" s="27">
        <v>0</v>
      </c>
    </row>
    <row r="403" spans="1:3" x14ac:dyDescent="0.55000000000000004">
      <c r="A403">
        <v>44432</v>
      </c>
      <c r="B403" s="27">
        <v>535347</v>
      </c>
      <c r="C403" s="27">
        <v>424389</v>
      </c>
    </row>
    <row r="404" spans="1:3" x14ac:dyDescent="0.55000000000000004">
      <c r="A404">
        <v>44432</v>
      </c>
      <c r="B404" s="27">
        <v>0</v>
      </c>
      <c r="C404" s="27">
        <v>0</v>
      </c>
    </row>
    <row r="405" spans="1:3" x14ac:dyDescent="0.55000000000000004">
      <c r="A405">
        <v>44432</v>
      </c>
      <c r="B405" s="27">
        <v>0</v>
      </c>
      <c r="C405" s="27">
        <v>0</v>
      </c>
    </row>
    <row r="406" spans="1:3" x14ac:dyDescent="0.55000000000000004">
      <c r="A406">
        <v>44433</v>
      </c>
      <c r="B406" s="27">
        <v>523597</v>
      </c>
      <c r="C406" s="27">
        <v>421442</v>
      </c>
    </row>
    <row r="407" spans="1:3" x14ac:dyDescent="0.55000000000000004">
      <c r="A407">
        <v>44433</v>
      </c>
      <c r="B407" s="27">
        <v>0</v>
      </c>
      <c r="C407" s="27">
        <v>0</v>
      </c>
    </row>
    <row r="408" spans="1:3" x14ac:dyDescent="0.55000000000000004">
      <c r="A408">
        <v>44433</v>
      </c>
      <c r="B408" s="27">
        <v>0</v>
      </c>
      <c r="C408" s="27">
        <v>0</v>
      </c>
    </row>
    <row r="409" spans="1:3" x14ac:dyDescent="0.55000000000000004">
      <c r="A409">
        <v>44434</v>
      </c>
      <c r="B409" s="27">
        <v>498351</v>
      </c>
      <c r="C409" s="27">
        <v>403095</v>
      </c>
    </row>
    <row r="410" spans="1:3" x14ac:dyDescent="0.55000000000000004">
      <c r="A410">
        <v>44434</v>
      </c>
      <c r="B410" s="27">
        <v>0</v>
      </c>
      <c r="C410" s="27">
        <v>0</v>
      </c>
    </row>
    <row r="411" spans="1:3" x14ac:dyDescent="0.55000000000000004">
      <c r="A411">
        <v>44434</v>
      </c>
      <c r="B411" s="27">
        <v>0</v>
      </c>
      <c r="C411" s="27">
        <v>0</v>
      </c>
    </row>
    <row r="412" spans="1:3" x14ac:dyDescent="0.55000000000000004">
      <c r="A412">
        <v>44435</v>
      </c>
      <c r="B412" s="27">
        <v>538446</v>
      </c>
      <c r="C412" s="27">
        <v>436756</v>
      </c>
    </row>
    <row r="413" spans="1:3" x14ac:dyDescent="0.55000000000000004">
      <c r="A413">
        <v>44435</v>
      </c>
      <c r="B413" s="27">
        <v>0</v>
      </c>
      <c r="C413" s="27">
        <v>0</v>
      </c>
    </row>
    <row r="414" spans="1:3" x14ac:dyDescent="0.55000000000000004">
      <c r="A414">
        <v>44435</v>
      </c>
      <c r="B414" s="27">
        <v>0</v>
      </c>
      <c r="C414" s="27">
        <v>0</v>
      </c>
    </row>
    <row r="415" spans="1:3" x14ac:dyDescent="0.55000000000000004">
      <c r="A415">
        <v>44436</v>
      </c>
      <c r="B415" s="27">
        <v>624676</v>
      </c>
      <c r="C415" s="27">
        <v>545622</v>
      </c>
    </row>
    <row r="416" spans="1:3" x14ac:dyDescent="0.55000000000000004">
      <c r="A416">
        <v>44436</v>
      </c>
      <c r="B416" s="27">
        <v>0</v>
      </c>
      <c r="C416" s="27">
        <v>0</v>
      </c>
    </row>
    <row r="417" spans="1:3" x14ac:dyDescent="0.55000000000000004">
      <c r="A417">
        <v>44436</v>
      </c>
      <c r="B417" s="27">
        <v>0</v>
      </c>
      <c r="C417" s="27">
        <v>0</v>
      </c>
    </row>
    <row r="418" spans="1:3" x14ac:dyDescent="0.55000000000000004">
      <c r="A418">
        <v>44437</v>
      </c>
      <c r="B418" s="27">
        <v>-5027558</v>
      </c>
      <c r="C418" s="27">
        <v>-2637551</v>
      </c>
    </row>
    <row r="419" spans="1:3" x14ac:dyDescent="0.55000000000000004">
      <c r="A419">
        <v>44437</v>
      </c>
      <c r="B419" s="27">
        <v>0</v>
      </c>
      <c r="C419" s="27">
        <v>0</v>
      </c>
    </row>
    <row r="420" spans="1:3" x14ac:dyDescent="0.55000000000000004">
      <c r="A420">
        <v>44437</v>
      </c>
      <c r="B420" s="27">
        <v>0</v>
      </c>
      <c r="C420" s="27">
        <v>0</v>
      </c>
    </row>
    <row r="421" spans="1:3" x14ac:dyDescent="0.55000000000000004">
      <c r="A421">
        <v>44438</v>
      </c>
      <c r="B421" s="27">
        <v>282260</v>
      </c>
      <c r="C421" s="27">
        <v>121658</v>
      </c>
    </row>
    <row r="422" spans="1:3" x14ac:dyDescent="0.55000000000000004">
      <c r="A422">
        <v>44438</v>
      </c>
      <c r="B422" s="27">
        <v>0</v>
      </c>
      <c r="C422" s="27">
        <v>0</v>
      </c>
    </row>
    <row r="423" spans="1:3" x14ac:dyDescent="0.55000000000000004">
      <c r="A423">
        <v>44438</v>
      </c>
      <c r="B423" s="27">
        <v>0</v>
      </c>
      <c r="C423" s="27">
        <v>0</v>
      </c>
    </row>
    <row r="424" spans="1:3" x14ac:dyDescent="0.55000000000000004">
      <c r="A424">
        <v>44439</v>
      </c>
      <c r="B424" s="27">
        <v>465713</v>
      </c>
      <c r="C424" s="27">
        <v>313607</v>
      </c>
    </row>
    <row r="425" spans="1:3" x14ac:dyDescent="0.55000000000000004">
      <c r="A425">
        <v>44439</v>
      </c>
      <c r="B425" s="27">
        <v>0</v>
      </c>
      <c r="C425" s="27">
        <v>0</v>
      </c>
    </row>
    <row r="426" spans="1:3" x14ac:dyDescent="0.55000000000000004">
      <c r="A426">
        <v>44439</v>
      </c>
      <c r="B426" s="27">
        <v>0</v>
      </c>
      <c r="C426" s="27">
        <v>0</v>
      </c>
    </row>
    <row r="427" spans="1:3" x14ac:dyDescent="0.55000000000000004">
      <c r="A427">
        <v>44440</v>
      </c>
      <c r="B427" s="27">
        <v>408198</v>
      </c>
      <c r="C427" s="27">
        <v>271151</v>
      </c>
    </row>
    <row r="428" spans="1:3" x14ac:dyDescent="0.55000000000000004">
      <c r="A428">
        <v>44440</v>
      </c>
      <c r="B428" s="27">
        <v>0</v>
      </c>
      <c r="C428" s="27">
        <v>0</v>
      </c>
    </row>
    <row r="429" spans="1:3" x14ac:dyDescent="0.55000000000000004">
      <c r="A429">
        <v>44440</v>
      </c>
      <c r="B429" s="27">
        <v>0</v>
      </c>
      <c r="C429" s="27">
        <v>0</v>
      </c>
    </row>
    <row r="430" spans="1:3" x14ac:dyDescent="0.55000000000000004">
      <c r="A430">
        <v>44441</v>
      </c>
      <c r="B430" s="27">
        <v>189094</v>
      </c>
      <c r="C430" s="27">
        <v>208106</v>
      </c>
    </row>
    <row r="431" spans="1:3" x14ac:dyDescent="0.55000000000000004">
      <c r="A431">
        <v>44441</v>
      </c>
      <c r="B431" s="27">
        <v>0</v>
      </c>
      <c r="C431" s="27">
        <v>0</v>
      </c>
    </row>
    <row r="432" spans="1:3" x14ac:dyDescent="0.55000000000000004">
      <c r="A432">
        <v>44441</v>
      </c>
      <c r="B432" s="27">
        <v>0</v>
      </c>
      <c r="C432" s="27">
        <v>0</v>
      </c>
    </row>
  </sheetData>
  <sortState xmlns:xlrd2="http://schemas.microsoft.com/office/spreadsheetml/2017/richdata2" ref="A1:C43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3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TEXT(MAX(A3:A150)+1,"m月d日") &amp; "公表時点）"</f>
        <v>（9月3日公表時点）</v>
      </c>
    </row>
    <row r="3" spans="1:15" x14ac:dyDescent="0.55000000000000004">
      <c r="A3" s="144" t="s">
        <v>323</v>
      </c>
      <c r="B3" s="144" t="s">
        <v>297</v>
      </c>
      <c r="C3" s="144" t="s">
        <v>298</v>
      </c>
      <c r="D3" s="145" t="s">
        <v>324</v>
      </c>
      <c r="E3" s="145"/>
      <c r="F3" s="145"/>
      <c r="G3" s="145"/>
      <c r="H3" s="145"/>
      <c r="I3" s="145"/>
      <c r="J3" s="145" t="s">
        <v>325</v>
      </c>
      <c r="K3" s="145"/>
      <c r="L3" s="145"/>
      <c r="M3" s="145"/>
      <c r="N3" s="145"/>
      <c r="O3" s="145"/>
    </row>
    <row r="4" spans="1:15" x14ac:dyDescent="0.55000000000000004">
      <c r="A4" s="144"/>
      <c r="B4" s="144"/>
      <c r="C4" s="144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4"/>
      <c r="B5" s="144"/>
      <c r="C5" s="144"/>
      <c r="D5" s="115" t="s">
        <v>301</v>
      </c>
      <c r="E5" s="115" t="s">
        <v>302</v>
      </c>
      <c r="F5" s="115" t="s">
        <v>351</v>
      </c>
      <c r="G5" s="115" t="s">
        <v>301</v>
      </c>
      <c r="H5" s="115" t="s">
        <v>302</v>
      </c>
      <c r="I5" s="115" t="s">
        <v>351</v>
      </c>
      <c r="J5" s="115" t="s">
        <v>301</v>
      </c>
      <c r="K5" s="115" t="s">
        <v>302</v>
      </c>
      <c r="L5" s="115" t="s">
        <v>351</v>
      </c>
      <c r="M5" s="115" t="s">
        <v>301</v>
      </c>
      <c r="N5" s="115" t="s">
        <v>302</v>
      </c>
      <c r="O5" s="115" t="s">
        <v>351</v>
      </c>
    </row>
    <row r="6" spans="1:15" x14ac:dyDescent="0.55000000000000004">
      <c r="A6" s="142" t="s">
        <v>287</v>
      </c>
      <c r="B6" s="143"/>
      <c r="C6" s="62">
        <f ca="1">SUM(D6:I6)</f>
        <v>115071715</v>
      </c>
      <c r="D6" s="62">
        <f ca="1">SUM(OFFSET(D$6,1,0,MAX($A$6:$A150)-DATE(2021,4,12)+1,1))</f>
        <v>55207718</v>
      </c>
      <c r="E6" s="62">
        <f ca="1">SUM(OFFSET(E$6,1,0,MAX($A$6:$A150)-DATE(2021,4,12)+1,1))</f>
        <v>8732339</v>
      </c>
      <c r="F6" s="62">
        <f ca="1">SUM(OFFSET(F$6,1,0,MAX($A$6:$A150)-DATE(2021,4,12)+1,1))</f>
        <v>12420</v>
      </c>
      <c r="G6" s="62">
        <f ca="1">SUM(OFFSET(G$6,1,0,MAX($A$6:$A150)-DATE(2021,4,12)+1,1))</f>
        <v>45393478</v>
      </c>
      <c r="H6" s="62">
        <f ca="1">SUM(OFFSET(H$6,1,0,MAX($A$6:$A150)-DATE(2021,4,12)+1,1))</f>
        <v>5725752</v>
      </c>
      <c r="I6" s="62">
        <f ca="1">SUM(OFFSET(I$6,1,0,MAX($A$6:$A150)-DATE(2021,4,12)+1,1))</f>
        <v>8</v>
      </c>
      <c r="J6" s="62">
        <f ca="1">SUM(OFFSET(J$6,1,0,MAX($A$6:$A150)-DATE(2021,4,12)+1,1))</f>
        <v>30997813</v>
      </c>
      <c r="K6" s="62">
        <f ca="1">SUM(OFFSET(K$6,1,0,MAX($A$6:$A150)-DATE(2021,4,12)+1,1))</f>
        <v>866007</v>
      </c>
      <c r="L6" s="62">
        <f ca="1">SUM(OFFSET(L$6,1,0,MAX($A$6:$A150)-DATE(2021,4,12)+1,1))</f>
        <v>513</v>
      </c>
      <c r="M6" s="62">
        <f ca="1">SUM(OFFSET(M$6,1,0,MAX($A$6:$A150)-DATE(2021,4,12)+1,1))</f>
        <v>30320491</v>
      </c>
      <c r="N6" s="62">
        <f ca="1">SUM(OFFSET(N$6,1,0,MAX($A$6:$A150)-DATE(2021,4,12)+1,1))</f>
        <v>838346</v>
      </c>
      <c r="O6" s="62">
        <f ca="1">SUM(OFFSET(O$6,1,0,MAX($A$6:$A150)-DATE(2021,4,12)+1,1))</f>
        <v>2</v>
      </c>
    </row>
    <row r="7" spans="1:15" x14ac:dyDescent="0.55000000000000004">
      <c r="A7" s="117">
        <v>44441</v>
      </c>
      <c r="B7" s="105" t="str">
        <f t="shared" ref="B7:B70" si="0">"(" &amp; TEXT(A7,"aaa") &amp; ")"</f>
        <v>(木)</v>
      </c>
      <c r="C7" s="62">
        <f t="shared" ref="C7" si="1">SUM(D7:I7)</f>
        <v>451354</v>
      </c>
      <c r="D7" s="62">
        <v>136893</v>
      </c>
      <c r="E7" s="62">
        <v>52201</v>
      </c>
      <c r="F7" s="62">
        <v>1033</v>
      </c>
      <c r="G7" s="62">
        <v>207073</v>
      </c>
      <c r="H7" s="62">
        <v>54154</v>
      </c>
      <c r="I7" s="62">
        <v>0</v>
      </c>
      <c r="J7" s="62">
        <v>3640</v>
      </c>
      <c r="K7" s="62">
        <v>322</v>
      </c>
      <c r="L7" s="62">
        <v>53</v>
      </c>
      <c r="M7" s="62">
        <v>13856</v>
      </c>
      <c r="N7" s="62">
        <v>462</v>
      </c>
      <c r="O7" s="62">
        <v>0</v>
      </c>
    </row>
    <row r="8" spans="1:15" x14ac:dyDescent="0.55000000000000004">
      <c r="A8" s="117">
        <v>44440</v>
      </c>
      <c r="B8" s="105" t="str">
        <f t="shared" si="0"/>
        <v>(水)</v>
      </c>
      <c r="C8" s="62">
        <f>SUM(D8:I8)</f>
        <v>744293</v>
      </c>
      <c r="D8" s="62">
        <v>341531</v>
      </c>
      <c r="E8" s="62">
        <v>66667</v>
      </c>
      <c r="F8" s="62">
        <v>1204</v>
      </c>
      <c r="G8" s="62">
        <v>269947</v>
      </c>
      <c r="H8" s="62">
        <v>64943</v>
      </c>
      <c r="I8" s="62">
        <v>1</v>
      </c>
      <c r="J8" s="62">
        <v>12187</v>
      </c>
      <c r="K8" s="62">
        <v>531</v>
      </c>
      <c r="L8" s="62">
        <v>69</v>
      </c>
      <c r="M8" s="62">
        <v>19000</v>
      </c>
      <c r="N8" s="62">
        <v>605</v>
      </c>
      <c r="O8" s="62">
        <v>0</v>
      </c>
    </row>
    <row r="9" spans="1:15" x14ac:dyDescent="0.55000000000000004">
      <c r="A9" s="117">
        <v>44439</v>
      </c>
      <c r="B9" s="105" t="str">
        <f t="shared" si="0"/>
        <v>(火)</v>
      </c>
      <c r="C9" s="62">
        <f t="shared" ref="C9:C15" si="2">SUM(D9:I9)</f>
        <v>857861</v>
      </c>
      <c r="D9" s="62">
        <v>391870</v>
      </c>
      <c r="E9" s="62">
        <v>73843</v>
      </c>
      <c r="F9" s="62">
        <v>1141</v>
      </c>
      <c r="G9" s="62">
        <v>312466</v>
      </c>
      <c r="H9" s="62">
        <v>78541</v>
      </c>
      <c r="I9" s="62">
        <v>0</v>
      </c>
      <c r="J9" s="62">
        <v>15769</v>
      </c>
      <c r="K9" s="62">
        <v>497</v>
      </c>
      <c r="L9" s="62">
        <v>57</v>
      </c>
      <c r="M9" s="62">
        <v>25848</v>
      </c>
      <c r="N9" s="62">
        <v>1184</v>
      </c>
      <c r="O9" s="62">
        <v>0</v>
      </c>
    </row>
    <row r="10" spans="1:15" x14ac:dyDescent="0.55000000000000004">
      <c r="A10" s="117">
        <v>44438</v>
      </c>
      <c r="B10" s="105" t="str">
        <f t="shared" si="0"/>
        <v>(月)</v>
      </c>
      <c r="C10" s="62">
        <f t="shared" si="2"/>
        <v>488765</v>
      </c>
      <c r="D10" s="62">
        <v>204083</v>
      </c>
      <c r="E10" s="62">
        <v>78177</v>
      </c>
      <c r="F10" s="62">
        <v>889</v>
      </c>
      <c r="G10" s="62">
        <v>120769</v>
      </c>
      <c r="H10" s="62">
        <v>84847</v>
      </c>
      <c r="I10" s="62">
        <v>0</v>
      </c>
      <c r="J10" s="62">
        <v>7051</v>
      </c>
      <c r="K10" s="62">
        <v>478</v>
      </c>
      <c r="L10" s="62">
        <v>39</v>
      </c>
      <c r="M10" s="62">
        <v>7707</v>
      </c>
      <c r="N10" s="62">
        <v>1175</v>
      </c>
      <c r="O10" s="62">
        <v>0</v>
      </c>
    </row>
    <row r="11" spans="1:15" x14ac:dyDescent="0.55000000000000004">
      <c r="A11" s="117">
        <v>44437</v>
      </c>
      <c r="B11" s="105" t="str">
        <f t="shared" si="0"/>
        <v>(日)</v>
      </c>
      <c r="C11" s="62">
        <f t="shared" si="2"/>
        <v>1074658</v>
      </c>
      <c r="D11" s="62">
        <v>433111</v>
      </c>
      <c r="E11" s="62">
        <v>88995</v>
      </c>
      <c r="F11" s="62">
        <v>1120</v>
      </c>
      <c r="G11" s="62">
        <v>461789</v>
      </c>
      <c r="H11" s="62">
        <v>89642</v>
      </c>
      <c r="I11" s="62">
        <v>1</v>
      </c>
      <c r="J11" s="62">
        <v>8606</v>
      </c>
      <c r="K11" s="62">
        <v>677</v>
      </c>
      <c r="L11" s="62">
        <v>47</v>
      </c>
      <c r="M11" s="62">
        <v>18005</v>
      </c>
      <c r="N11" s="62">
        <v>2322</v>
      </c>
      <c r="O11" s="62">
        <v>0</v>
      </c>
    </row>
    <row r="12" spans="1:15" x14ac:dyDescent="0.55000000000000004">
      <c r="A12" s="117">
        <v>44436</v>
      </c>
      <c r="B12" s="105" t="str">
        <f t="shared" si="0"/>
        <v>(土)</v>
      </c>
      <c r="C12" s="62">
        <f t="shared" si="2"/>
        <v>1267396</v>
      </c>
      <c r="D12" s="62">
        <v>529074</v>
      </c>
      <c r="E12" s="62">
        <v>95602</v>
      </c>
      <c r="F12" s="62">
        <v>537</v>
      </c>
      <c r="G12" s="62">
        <v>545085</v>
      </c>
      <c r="H12" s="62">
        <v>97098</v>
      </c>
      <c r="I12" s="62">
        <v>0</v>
      </c>
      <c r="J12" s="62">
        <v>11536</v>
      </c>
      <c r="K12" s="62">
        <v>600</v>
      </c>
      <c r="L12" s="62">
        <v>12</v>
      </c>
      <c r="M12" s="62">
        <v>27971</v>
      </c>
      <c r="N12" s="62">
        <v>2796</v>
      </c>
      <c r="O12" s="62">
        <v>0</v>
      </c>
    </row>
    <row r="13" spans="1:15" x14ac:dyDescent="0.55000000000000004">
      <c r="A13" s="117">
        <v>44435</v>
      </c>
      <c r="B13" s="105" t="str">
        <f t="shared" si="0"/>
        <v>(金)</v>
      </c>
      <c r="C13" s="62">
        <f t="shared" si="2"/>
        <v>1068198</v>
      </c>
      <c r="D13" s="62">
        <v>459258</v>
      </c>
      <c r="E13" s="62">
        <v>79188</v>
      </c>
      <c r="F13" s="62">
        <v>538</v>
      </c>
      <c r="G13" s="62">
        <v>436218</v>
      </c>
      <c r="H13" s="62">
        <v>92996</v>
      </c>
      <c r="I13" s="62">
        <v>0</v>
      </c>
      <c r="J13" s="62">
        <v>15490</v>
      </c>
      <c r="K13" s="62">
        <v>385</v>
      </c>
      <c r="L13" s="62">
        <v>9</v>
      </c>
      <c r="M13" s="62">
        <v>34451</v>
      </c>
      <c r="N13" s="62">
        <v>1217</v>
      </c>
      <c r="O13" s="62">
        <v>0</v>
      </c>
    </row>
    <row r="14" spans="1:15" x14ac:dyDescent="0.55000000000000004">
      <c r="A14" s="117">
        <v>44434</v>
      </c>
      <c r="B14" s="105" t="str">
        <f t="shared" si="0"/>
        <v>(木)</v>
      </c>
      <c r="C14" s="62">
        <f t="shared" si="2"/>
        <v>992552</v>
      </c>
      <c r="D14" s="62">
        <v>422730</v>
      </c>
      <c r="E14" s="62">
        <v>75621</v>
      </c>
      <c r="F14" s="62">
        <v>2009</v>
      </c>
      <c r="G14" s="62">
        <v>401086</v>
      </c>
      <c r="H14" s="62">
        <v>91105</v>
      </c>
      <c r="I14" s="62">
        <v>1</v>
      </c>
      <c r="J14" s="62">
        <v>16728</v>
      </c>
      <c r="K14" s="62">
        <v>576</v>
      </c>
      <c r="L14" s="62">
        <v>64</v>
      </c>
      <c r="M14" s="62">
        <v>36130</v>
      </c>
      <c r="N14" s="62">
        <v>1602</v>
      </c>
      <c r="O14" s="62">
        <v>0</v>
      </c>
    </row>
    <row r="15" spans="1:15" x14ac:dyDescent="0.55000000000000004">
      <c r="A15" s="117">
        <v>44433</v>
      </c>
      <c r="B15" s="105" t="str">
        <f t="shared" si="0"/>
        <v>(水)</v>
      </c>
      <c r="C15" s="62">
        <f t="shared" si="2"/>
        <v>1043833</v>
      </c>
      <c r="D15" s="62">
        <v>434512</v>
      </c>
      <c r="E15" s="62">
        <v>89085</v>
      </c>
      <c r="F15" s="62">
        <v>1948</v>
      </c>
      <c r="G15" s="62">
        <v>419494</v>
      </c>
      <c r="H15" s="62">
        <v>98792</v>
      </c>
      <c r="I15" s="62">
        <v>2</v>
      </c>
      <c r="J15" s="62">
        <v>19180</v>
      </c>
      <c r="K15" s="62">
        <v>600</v>
      </c>
      <c r="L15" s="62">
        <v>64</v>
      </c>
      <c r="M15" s="62">
        <v>40814</v>
      </c>
      <c r="N15" s="62">
        <v>1811</v>
      </c>
      <c r="O15" s="62">
        <v>0</v>
      </c>
    </row>
    <row r="16" spans="1:15" x14ac:dyDescent="0.55000000000000004">
      <c r="A16" s="117">
        <v>44432</v>
      </c>
      <c r="B16" s="105" t="str">
        <f t="shared" si="0"/>
        <v>(火)</v>
      </c>
      <c r="C16" s="62">
        <f>SUM(D16:I16)</f>
        <v>1059514</v>
      </c>
      <c r="D16" s="62">
        <v>440466</v>
      </c>
      <c r="E16" s="62">
        <v>94881</v>
      </c>
      <c r="F16" s="62">
        <v>976</v>
      </c>
      <c r="G16" s="62">
        <v>423413</v>
      </c>
      <c r="H16" s="62">
        <v>99776</v>
      </c>
      <c r="I16" s="62">
        <v>2</v>
      </c>
      <c r="J16" s="62">
        <v>22753</v>
      </c>
      <c r="K16" s="62">
        <v>683</v>
      </c>
      <c r="L16" s="62">
        <v>47</v>
      </c>
      <c r="M16" s="62">
        <v>49656</v>
      </c>
      <c r="N16" s="62">
        <v>2010</v>
      </c>
      <c r="O16" s="62">
        <v>1</v>
      </c>
    </row>
    <row r="17" spans="1:15" x14ac:dyDescent="0.55000000000000004">
      <c r="A17" s="117">
        <v>44431</v>
      </c>
      <c r="B17" s="105" t="str">
        <f t="shared" si="0"/>
        <v>(月)</v>
      </c>
      <c r="C17" s="62">
        <f>SUM(D17:I17)</f>
        <v>1010209</v>
      </c>
      <c r="D17" s="62">
        <v>408335</v>
      </c>
      <c r="E17" s="62">
        <v>77601</v>
      </c>
      <c r="F17" s="62">
        <v>990</v>
      </c>
      <c r="G17" s="62">
        <v>412576</v>
      </c>
      <c r="H17" s="62">
        <v>110706</v>
      </c>
      <c r="I17" s="62">
        <v>1</v>
      </c>
      <c r="J17" s="62">
        <v>21407</v>
      </c>
      <c r="K17" s="62">
        <v>626</v>
      </c>
      <c r="L17" s="62">
        <v>50</v>
      </c>
      <c r="M17" s="62">
        <v>53876</v>
      </c>
      <c r="N17" s="62">
        <v>2642</v>
      </c>
      <c r="O17" s="67">
        <v>1</v>
      </c>
    </row>
    <row r="18" spans="1:15" x14ac:dyDescent="0.55000000000000004">
      <c r="A18" s="117">
        <v>44430</v>
      </c>
      <c r="B18" s="105" t="str">
        <f t="shared" si="0"/>
        <v>(日)</v>
      </c>
      <c r="C18" s="62">
        <f>SUM(D18:I18)</f>
        <v>1135554</v>
      </c>
      <c r="D18" s="62">
        <v>492632</v>
      </c>
      <c r="E18" s="62">
        <v>96687</v>
      </c>
      <c r="F18" s="62">
        <v>0</v>
      </c>
      <c r="G18" s="62">
        <v>432499</v>
      </c>
      <c r="H18" s="62">
        <v>113736</v>
      </c>
      <c r="I18" s="62">
        <v>0</v>
      </c>
      <c r="J18" s="62">
        <v>11045</v>
      </c>
      <c r="K18" s="62">
        <v>818</v>
      </c>
      <c r="L18" s="62">
        <v>0</v>
      </c>
      <c r="M18" s="62">
        <v>32858</v>
      </c>
      <c r="N18" s="62">
        <v>4246</v>
      </c>
      <c r="O18" s="67">
        <v>0</v>
      </c>
    </row>
    <row r="19" spans="1:15" x14ac:dyDescent="0.55000000000000004">
      <c r="A19" s="117">
        <v>44429</v>
      </c>
      <c r="B19" s="105" t="str">
        <f t="shared" si="0"/>
        <v>(土)</v>
      </c>
      <c r="C19" s="62">
        <f t="shared" ref="C19:C81" si="3">SUM(D19:I19)</f>
        <v>1304847</v>
      </c>
      <c r="D19" s="67">
        <v>576389</v>
      </c>
      <c r="E19" s="62">
        <v>91747</v>
      </c>
      <c r="F19" s="62">
        <v>35</v>
      </c>
      <c r="G19" s="62">
        <v>510319</v>
      </c>
      <c r="H19" s="62">
        <v>126357</v>
      </c>
      <c r="I19" s="62">
        <v>0</v>
      </c>
      <c r="J19" s="62">
        <v>15675</v>
      </c>
      <c r="K19" s="62">
        <v>680</v>
      </c>
      <c r="L19" s="62">
        <v>2</v>
      </c>
      <c r="M19" s="62">
        <v>59698</v>
      </c>
      <c r="N19" s="62">
        <v>4489</v>
      </c>
      <c r="O19" s="67">
        <v>0</v>
      </c>
    </row>
    <row r="20" spans="1:15" x14ac:dyDescent="0.55000000000000004">
      <c r="A20" s="117">
        <v>44428</v>
      </c>
      <c r="B20" s="105" t="str">
        <f t="shared" si="0"/>
        <v>(金)</v>
      </c>
      <c r="C20" s="62">
        <f t="shared" si="3"/>
        <v>1130825</v>
      </c>
      <c r="D20" s="62">
        <v>484549</v>
      </c>
      <c r="E20" s="62">
        <v>72447</v>
      </c>
      <c r="F20" s="62">
        <v>0</v>
      </c>
      <c r="G20" s="62">
        <v>450625</v>
      </c>
      <c r="H20" s="62">
        <v>123204</v>
      </c>
      <c r="I20" s="62">
        <v>0</v>
      </c>
      <c r="J20" s="62">
        <v>22842</v>
      </c>
      <c r="K20" s="62">
        <v>408</v>
      </c>
      <c r="L20" s="62">
        <v>0</v>
      </c>
      <c r="M20" s="62">
        <v>75415</v>
      </c>
      <c r="N20" s="62">
        <v>2503</v>
      </c>
      <c r="O20" s="67">
        <v>0</v>
      </c>
    </row>
    <row r="21" spans="1:15" x14ac:dyDescent="0.55000000000000004">
      <c r="A21" s="117">
        <v>44427</v>
      </c>
      <c r="B21" s="105" t="str">
        <f t="shared" si="0"/>
        <v>(木)</v>
      </c>
      <c r="C21" s="62">
        <f t="shared" si="3"/>
        <v>1060956</v>
      </c>
      <c r="D21" s="62">
        <v>449364</v>
      </c>
      <c r="E21" s="62">
        <v>82197</v>
      </c>
      <c r="F21" s="62">
        <v>0</v>
      </c>
      <c r="G21" s="62">
        <v>407483</v>
      </c>
      <c r="H21" s="62">
        <v>121912</v>
      </c>
      <c r="I21" s="62">
        <v>0</v>
      </c>
      <c r="J21" s="62">
        <v>23140</v>
      </c>
      <c r="K21" s="62">
        <v>571</v>
      </c>
      <c r="L21" s="62">
        <v>0</v>
      </c>
      <c r="M21" s="62">
        <v>75424</v>
      </c>
      <c r="N21" s="62">
        <v>3274</v>
      </c>
      <c r="O21" s="67">
        <v>0</v>
      </c>
    </row>
    <row r="22" spans="1:15" x14ac:dyDescent="0.55000000000000004">
      <c r="A22" s="117">
        <v>44426</v>
      </c>
      <c r="B22" s="105" t="str">
        <f t="shared" si="0"/>
        <v>(水)</v>
      </c>
      <c r="C22" s="62">
        <f t="shared" si="3"/>
        <v>1096496</v>
      </c>
      <c r="D22" s="62">
        <v>462611</v>
      </c>
      <c r="E22" s="62">
        <v>73164</v>
      </c>
      <c r="F22" s="62">
        <v>0</v>
      </c>
      <c r="G22" s="62">
        <v>420608</v>
      </c>
      <c r="H22" s="62">
        <v>140113</v>
      </c>
      <c r="I22" s="62">
        <v>0</v>
      </c>
      <c r="J22" s="62">
        <v>26128</v>
      </c>
      <c r="K22" s="62">
        <v>653</v>
      </c>
      <c r="L22" s="62">
        <v>0</v>
      </c>
      <c r="M22" s="62">
        <v>82922</v>
      </c>
      <c r="N22" s="62">
        <v>3115</v>
      </c>
      <c r="O22" s="67">
        <v>0</v>
      </c>
    </row>
    <row r="23" spans="1:15" x14ac:dyDescent="0.55000000000000004">
      <c r="A23" s="117">
        <v>44425</v>
      </c>
      <c r="B23" s="105" t="str">
        <f t="shared" si="0"/>
        <v>(火)</v>
      </c>
      <c r="C23" s="62">
        <f t="shared" si="3"/>
        <v>1079719</v>
      </c>
      <c r="D23" s="62">
        <v>436661</v>
      </c>
      <c r="E23" s="62">
        <v>71746</v>
      </c>
      <c r="F23" s="62">
        <v>0</v>
      </c>
      <c r="G23" s="62">
        <v>431286</v>
      </c>
      <c r="H23" s="62">
        <v>140026</v>
      </c>
      <c r="I23" s="62">
        <v>0</v>
      </c>
      <c r="J23" s="62">
        <v>29059</v>
      </c>
      <c r="K23" s="62">
        <v>622</v>
      </c>
      <c r="L23" s="62">
        <v>0</v>
      </c>
      <c r="M23" s="62">
        <v>99401</v>
      </c>
      <c r="N23" s="62">
        <v>2576</v>
      </c>
      <c r="O23" s="67">
        <v>0</v>
      </c>
    </row>
    <row r="24" spans="1:15" x14ac:dyDescent="0.55000000000000004">
      <c r="A24" s="117">
        <v>44424</v>
      </c>
      <c r="B24" s="105" t="str">
        <f t="shared" si="0"/>
        <v>(月)</v>
      </c>
      <c r="C24" s="62">
        <f t="shared" si="3"/>
        <v>873649</v>
      </c>
      <c r="D24" s="62">
        <v>338291</v>
      </c>
      <c r="E24" s="62">
        <v>66637</v>
      </c>
      <c r="F24" s="62">
        <v>0</v>
      </c>
      <c r="G24" s="62">
        <v>348065</v>
      </c>
      <c r="H24" s="62">
        <v>120656</v>
      </c>
      <c r="I24" s="62">
        <v>0</v>
      </c>
      <c r="J24" s="62">
        <v>23142</v>
      </c>
      <c r="K24" s="62">
        <v>546</v>
      </c>
      <c r="L24" s="62">
        <v>0</v>
      </c>
      <c r="M24" s="62">
        <v>81130</v>
      </c>
      <c r="N24" s="62">
        <v>2572</v>
      </c>
      <c r="O24" s="67">
        <v>0</v>
      </c>
    </row>
    <row r="25" spans="1:15" x14ac:dyDescent="0.55000000000000004">
      <c r="A25" s="117">
        <v>44423</v>
      </c>
      <c r="B25" s="105" t="str">
        <f t="shared" si="0"/>
        <v>(日)</v>
      </c>
      <c r="C25" s="62">
        <f t="shared" si="3"/>
        <v>688429</v>
      </c>
      <c r="D25" s="62">
        <v>272655</v>
      </c>
      <c r="E25" s="62">
        <v>83457</v>
      </c>
      <c r="F25" s="62">
        <v>0</v>
      </c>
      <c r="G25" s="62">
        <v>242285</v>
      </c>
      <c r="H25" s="62">
        <v>90032</v>
      </c>
      <c r="I25" s="62">
        <v>0</v>
      </c>
      <c r="J25" s="62">
        <v>7059</v>
      </c>
      <c r="K25" s="62">
        <v>920</v>
      </c>
      <c r="L25" s="62">
        <v>0</v>
      </c>
      <c r="M25" s="62">
        <v>34605</v>
      </c>
      <c r="N25" s="62">
        <v>2307</v>
      </c>
      <c r="O25" s="67">
        <v>0</v>
      </c>
    </row>
    <row r="26" spans="1:15" x14ac:dyDescent="0.55000000000000004">
      <c r="A26" s="117">
        <v>44422</v>
      </c>
      <c r="B26" s="118" t="str">
        <f t="shared" si="0"/>
        <v>(土)</v>
      </c>
      <c r="C26" s="62">
        <f t="shared" si="3"/>
        <v>692019</v>
      </c>
      <c r="D26" s="62">
        <v>262777</v>
      </c>
      <c r="E26" s="62">
        <v>78186</v>
      </c>
      <c r="F26" s="62">
        <v>0</v>
      </c>
      <c r="G26" s="62">
        <v>247468</v>
      </c>
      <c r="H26" s="62">
        <v>103588</v>
      </c>
      <c r="I26" s="62">
        <v>0</v>
      </c>
      <c r="J26" s="62">
        <v>8303</v>
      </c>
      <c r="K26" s="62">
        <v>796</v>
      </c>
      <c r="L26" s="62">
        <v>0</v>
      </c>
      <c r="M26" s="62">
        <v>42688</v>
      </c>
      <c r="N26" s="62">
        <v>2427</v>
      </c>
      <c r="O26" s="67">
        <v>0</v>
      </c>
    </row>
    <row r="27" spans="1:15" x14ac:dyDescent="0.55000000000000004">
      <c r="A27" s="117">
        <v>44421</v>
      </c>
      <c r="B27" s="105" t="str">
        <f t="shared" si="0"/>
        <v>(金)</v>
      </c>
      <c r="C27" s="62">
        <f t="shared" si="3"/>
        <v>574027</v>
      </c>
      <c r="D27" s="62">
        <v>256578</v>
      </c>
      <c r="E27" s="62">
        <v>65005</v>
      </c>
      <c r="F27" s="62">
        <v>0</v>
      </c>
      <c r="G27" s="62">
        <v>132533</v>
      </c>
      <c r="H27" s="62">
        <v>119911</v>
      </c>
      <c r="I27" s="62">
        <v>0</v>
      </c>
      <c r="J27" s="62">
        <v>13645</v>
      </c>
      <c r="K27" s="62">
        <v>603</v>
      </c>
      <c r="L27" s="62">
        <v>0</v>
      </c>
      <c r="M27" s="62">
        <v>22799</v>
      </c>
      <c r="N27" s="62">
        <v>3356</v>
      </c>
      <c r="O27" s="67">
        <v>0</v>
      </c>
    </row>
    <row r="28" spans="1:15" x14ac:dyDescent="0.55000000000000004">
      <c r="A28" s="117">
        <v>44420</v>
      </c>
      <c r="B28" s="118" t="str">
        <f t="shared" si="0"/>
        <v>(木)</v>
      </c>
      <c r="C28" s="62">
        <f t="shared" si="3"/>
        <v>805389</v>
      </c>
      <c r="D28" s="62">
        <v>388256</v>
      </c>
      <c r="E28" s="62">
        <v>73587</v>
      </c>
      <c r="F28" s="62">
        <v>0</v>
      </c>
      <c r="G28" s="62">
        <v>221894</v>
      </c>
      <c r="H28" s="62">
        <v>121652</v>
      </c>
      <c r="I28" s="62">
        <v>0</v>
      </c>
      <c r="J28" s="62">
        <v>23288</v>
      </c>
      <c r="K28" s="62">
        <v>771</v>
      </c>
      <c r="L28" s="62">
        <v>0</v>
      </c>
      <c r="M28" s="62">
        <v>47953</v>
      </c>
      <c r="N28" s="62">
        <v>3379</v>
      </c>
      <c r="O28" s="67">
        <v>0</v>
      </c>
    </row>
    <row r="29" spans="1:15" x14ac:dyDescent="0.55000000000000004">
      <c r="A29" s="117">
        <v>44419</v>
      </c>
      <c r="B29" s="105" t="str">
        <f t="shared" si="0"/>
        <v>(水)</v>
      </c>
      <c r="C29" s="62">
        <f t="shared" si="3"/>
        <v>1097233</v>
      </c>
      <c r="D29" s="62">
        <v>395883</v>
      </c>
      <c r="E29" s="62">
        <v>75260</v>
      </c>
      <c r="F29" s="62">
        <v>0</v>
      </c>
      <c r="G29" s="62">
        <v>486076</v>
      </c>
      <c r="H29" s="62">
        <v>140014</v>
      </c>
      <c r="I29" s="62">
        <v>0</v>
      </c>
      <c r="J29" s="62">
        <v>26262</v>
      </c>
      <c r="K29" s="62">
        <v>699</v>
      </c>
      <c r="L29" s="62">
        <v>0</v>
      </c>
      <c r="M29" s="62">
        <v>134811</v>
      </c>
      <c r="N29" s="62">
        <v>2564</v>
      </c>
      <c r="O29" s="67">
        <v>0</v>
      </c>
    </row>
    <row r="30" spans="1:15" x14ac:dyDescent="0.55000000000000004">
      <c r="A30" s="117">
        <v>44418</v>
      </c>
      <c r="B30" s="118" t="str">
        <f t="shared" si="0"/>
        <v>(火)</v>
      </c>
      <c r="C30" s="62">
        <f t="shared" si="3"/>
        <v>1166861</v>
      </c>
      <c r="D30" s="62">
        <v>382496</v>
      </c>
      <c r="E30" s="62">
        <v>76178</v>
      </c>
      <c r="F30" s="62">
        <v>0</v>
      </c>
      <c r="G30" s="62">
        <v>557581</v>
      </c>
      <c r="H30" s="62">
        <v>150606</v>
      </c>
      <c r="I30" s="62">
        <v>0</v>
      </c>
      <c r="J30" s="62">
        <v>30112</v>
      </c>
      <c r="K30" s="62">
        <v>705</v>
      </c>
      <c r="L30" s="62">
        <v>0</v>
      </c>
      <c r="M30" s="62">
        <v>170235</v>
      </c>
      <c r="N30" s="62">
        <v>2994</v>
      </c>
      <c r="O30" s="67">
        <v>0</v>
      </c>
    </row>
    <row r="31" spans="1:15" x14ac:dyDescent="0.55000000000000004">
      <c r="A31" s="117">
        <v>44417</v>
      </c>
      <c r="B31" s="105" t="str">
        <f t="shared" si="0"/>
        <v>(月)</v>
      </c>
      <c r="C31" s="62">
        <f t="shared" si="3"/>
        <v>326543</v>
      </c>
      <c r="D31" s="62">
        <v>101445</v>
      </c>
      <c r="E31" s="62">
        <v>57492</v>
      </c>
      <c r="F31" s="62">
        <v>0</v>
      </c>
      <c r="G31" s="62">
        <v>99500</v>
      </c>
      <c r="H31" s="62">
        <v>68106</v>
      </c>
      <c r="I31" s="62">
        <v>0</v>
      </c>
      <c r="J31" s="62">
        <v>3355</v>
      </c>
      <c r="K31" s="62">
        <v>655</v>
      </c>
      <c r="L31" s="62">
        <v>0</v>
      </c>
      <c r="M31" s="62">
        <v>19803</v>
      </c>
      <c r="N31" s="62">
        <v>2047</v>
      </c>
      <c r="O31" s="67">
        <v>0</v>
      </c>
    </row>
    <row r="32" spans="1:15" x14ac:dyDescent="0.55000000000000004">
      <c r="A32" s="117">
        <v>44416</v>
      </c>
      <c r="B32" s="118" t="str">
        <f t="shared" si="0"/>
        <v>(日)</v>
      </c>
      <c r="C32" s="62">
        <f t="shared" si="3"/>
        <v>1146762</v>
      </c>
      <c r="D32" s="62">
        <v>487002</v>
      </c>
      <c r="E32" s="62">
        <v>100219</v>
      </c>
      <c r="F32" s="62">
        <v>0</v>
      </c>
      <c r="G32" s="62">
        <v>433987</v>
      </c>
      <c r="H32" s="62">
        <v>125554</v>
      </c>
      <c r="I32" s="62">
        <v>0</v>
      </c>
      <c r="J32" s="62">
        <v>16842</v>
      </c>
      <c r="K32" s="62">
        <v>1853</v>
      </c>
      <c r="L32" s="62">
        <v>0</v>
      </c>
      <c r="M32" s="62">
        <v>97056</v>
      </c>
      <c r="N32" s="62">
        <v>2486</v>
      </c>
      <c r="O32" s="67">
        <v>0</v>
      </c>
    </row>
    <row r="33" spans="1:15" x14ac:dyDescent="0.55000000000000004">
      <c r="A33" s="117">
        <v>44415</v>
      </c>
      <c r="B33" s="105" t="str">
        <f t="shared" si="0"/>
        <v>(土)</v>
      </c>
      <c r="C33" s="62">
        <f t="shared" si="3"/>
        <v>1449065</v>
      </c>
      <c r="D33" s="62">
        <v>571903</v>
      </c>
      <c r="E33" s="62">
        <v>97780</v>
      </c>
      <c r="F33" s="62">
        <v>0</v>
      </c>
      <c r="G33" s="62">
        <v>616473</v>
      </c>
      <c r="H33" s="62">
        <v>162909</v>
      </c>
      <c r="I33" s="62">
        <v>0</v>
      </c>
      <c r="J33" s="62">
        <v>26227</v>
      </c>
      <c r="K33" s="62">
        <v>1949</v>
      </c>
      <c r="L33" s="62">
        <v>0</v>
      </c>
      <c r="M33" s="62">
        <v>157672</v>
      </c>
      <c r="N33" s="62">
        <v>2539</v>
      </c>
      <c r="O33" s="67">
        <v>0</v>
      </c>
    </row>
    <row r="34" spans="1:15" x14ac:dyDescent="0.55000000000000004">
      <c r="A34" s="117">
        <v>44414</v>
      </c>
      <c r="B34" s="118" t="str">
        <f t="shared" si="0"/>
        <v>(金)</v>
      </c>
      <c r="C34" s="62">
        <f t="shared" si="3"/>
        <v>1321755</v>
      </c>
      <c r="D34" s="62">
        <v>455862</v>
      </c>
      <c r="E34" s="62">
        <v>81368</v>
      </c>
      <c r="F34" s="62">
        <v>0</v>
      </c>
      <c r="G34" s="62">
        <v>597888</v>
      </c>
      <c r="H34" s="62">
        <v>186637</v>
      </c>
      <c r="I34" s="62">
        <v>0</v>
      </c>
      <c r="J34" s="62">
        <v>34489</v>
      </c>
      <c r="K34" s="62">
        <v>701</v>
      </c>
      <c r="L34" s="62">
        <v>0</v>
      </c>
      <c r="M34" s="62">
        <v>208991</v>
      </c>
      <c r="N34" s="62">
        <v>2923</v>
      </c>
      <c r="O34" s="67">
        <v>0</v>
      </c>
    </row>
    <row r="35" spans="1:15" x14ac:dyDescent="0.55000000000000004">
      <c r="A35" s="117">
        <v>44413</v>
      </c>
      <c r="B35" s="105" t="str">
        <f t="shared" si="0"/>
        <v>(木)</v>
      </c>
      <c r="C35" s="62">
        <f t="shared" si="3"/>
        <v>1262988</v>
      </c>
      <c r="D35" s="62">
        <v>431438</v>
      </c>
      <c r="E35" s="62">
        <v>90085</v>
      </c>
      <c r="F35" s="62">
        <v>0</v>
      </c>
      <c r="G35" s="62">
        <v>568909</v>
      </c>
      <c r="H35" s="62">
        <v>172556</v>
      </c>
      <c r="I35" s="62">
        <v>0</v>
      </c>
      <c r="J35" s="62">
        <v>35234</v>
      </c>
      <c r="K35" s="62">
        <v>925</v>
      </c>
      <c r="L35" s="62">
        <v>0</v>
      </c>
      <c r="M35" s="62">
        <v>215686</v>
      </c>
      <c r="N35" s="62">
        <v>3001</v>
      </c>
      <c r="O35" s="67">
        <v>0</v>
      </c>
    </row>
    <row r="36" spans="1:15" x14ac:dyDescent="0.55000000000000004">
      <c r="A36" s="117">
        <v>44412</v>
      </c>
      <c r="B36" s="118" t="str">
        <f t="shared" si="0"/>
        <v>(水)</v>
      </c>
      <c r="C36" s="62">
        <f t="shared" si="3"/>
        <v>1266836</v>
      </c>
      <c r="D36" s="62">
        <v>445012</v>
      </c>
      <c r="E36" s="62">
        <v>86785</v>
      </c>
      <c r="F36" s="62">
        <v>0</v>
      </c>
      <c r="G36" s="62">
        <v>579464</v>
      </c>
      <c r="H36" s="62">
        <v>155575</v>
      </c>
      <c r="I36" s="62">
        <v>0</v>
      </c>
      <c r="J36" s="62">
        <v>39267</v>
      </c>
      <c r="K36" s="62">
        <v>930</v>
      </c>
      <c r="L36" s="62">
        <v>0</v>
      </c>
      <c r="M36" s="62">
        <v>233038</v>
      </c>
      <c r="N36" s="62">
        <v>3048</v>
      </c>
      <c r="O36" s="67">
        <v>0</v>
      </c>
    </row>
    <row r="37" spans="1:15" x14ac:dyDescent="0.55000000000000004">
      <c r="A37" s="117">
        <v>44411</v>
      </c>
      <c r="B37" s="105" t="str">
        <f t="shared" si="0"/>
        <v>(火)</v>
      </c>
      <c r="C37" s="62">
        <f t="shared" si="3"/>
        <v>1276811</v>
      </c>
      <c r="D37" s="62">
        <v>447990</v>
      </c>
      <c r="E37" s="62">
        <v>89921</v>
      </c>
      <c r="F37" s="62">
        <v>0</v>
      </c>
      <c r="G37" s="62">
        <v>582887</v>
      </c>
      <c r="H37" s="62">
        <v>156013</v>
      </c>
      <c r="I37" s="62">
        <v>0</v>
      </c>
      <c r="J37" s="62">
        <v>47616</v>
      </c>
      <c r="K37" s="62">
        <v>945</v>
      </c>
      <c r="L37" s="62">
        <v>0</v>
      </c>
      <c r="M37" s="62">
        <v>260078</v>
      </c>
      <c r="N37" s="62">
        <v>2933</v>
      </c>
      <c r="O37" s="67">
        <v>0</v>
      </c>
    </row>
    <row r="38" spans="1:15" x14ac:dyDescent="0.55000000000000004">
      <c r="A38" s="117">
        <v>44410</v>
      </c>
      <c r="B38" s="118" t="str">
        <f t="shared" si="0"/>
        <v>(月)</v>
      </c>
      <c r="C38" s="62">
        <f t="shared" si="3"/>
        <v>1222599</v>
      </c>
      <c r="D38" s="62">
        <v>427261</v>
      </c>
      <c r="E38" s="62">
        <v>93097</v>
      </c>
      <c r="F38" s="62">
        <v>0</v>
      </c>
      <c r="G38" s="62">
        <v>550814</v>
      </c>
      <c r="H38" s="62">
        <v>151427</v>
      </c>
      <c r="I38" s="62">
        <v>0</v>
      </c>
      <c r="J38" s="62">
        <v>50831</v>
      </c>
      <c r="K38" s="62">
        <v>982</v>
      </c>
      <c r="L38" s="62">
        <v>0</v>
      </c>
      <c r="M38" s="62">
        <v>252413</v>
      </c>
      <c r="N38" s="62">
        <v>3160</v>
      </c>
      <c r="O38" s="67">
        <v>0</v>
      </c>
    </row>
    <row r="39" spans="1:15" x14ac:dyDescent="0.55000000000000004">
      <c r="A39" s="117">
        <v>44409</v>
      </c>
      <c r="B39" s="105" t="str">
        <f t="shared" si="0"/>
        <v>(日)</v>
      </c>
      <c r="C39" s="62">
        <f t="shared" si="3"/>
        <v>1155049</v>
      </c>
      <c r="D39" s="62">
        <v>427993</v>
      </c>
      <c r="E39" s="62">
        <v>95519</v>
      </c>
      <c r="F39" s="62">
        <v>0</v>
      </c>
      <c r="G39" s="62">
        <v>527297</v>
      </c>
      <c r="H39" s="62">
        <v>104240</v>
      </c>
      <c r="I39" s="62">
        <v>0</v>
      </c>
      <c r="J39" s="62">
        <v>25992</v>
      </c>
      <c r="K39" s="62">
        <v>2529</v>
      </c>
      <c r="L39" s="62">
        <v>0</v>
      </c>
      <c r="M39" s="62">
        <v>205087</v>
      </c>
      <c r="N39" s="62">
        <v>5553</v>
      </c>
      <c r="O39" s="67">
        <v>0</v>
      </c>
    </row>
    <row r="40" spans="1:15" x14ac:dyDescent="0.55000000000000004">
      <c r="A40" s="117">
        <v>44408</v>
      </c>
      <c r="B40" s="118" t="str">
        <f t="shared" si="0"/>
        <v>(土)</v>
      </c>
      <c r="C40" s="62">
        <f t="shared" si="3"/>
        <v>1512068</v>
      </c>
      <c r="D40" s="62">
        <v>491882</v>
      </c>
      <c r="E40" s="62">
        <v>105435</v>
      </c>
      <c r="F40" s="62">
        <v>0</v>
      </c>
      <c r="G40" s="62">
        <v>781584</v>
      </c>
      <c r="H40" s="62">
        <v>133167</v>
      </c>
      <c r="I40" s="62">
        <v>0</v>
      </c>
      <c r="J40" s="62">
        <v>52588</v>
      </c>
      <c r="K40" s="62">
        <v>3201</v>
      </c>
      <c r="L40" s="62">
        <v>0</v>
      </c>
      <c r="M40" s="62">
        <v>390356</v>
      </c>
      <c r="N40" s="62">
        <v>11163</v>
      </c>
      <c r="O40" s="67">
        <v>0</v>
      </c>
    </row>
    <row r="41" spans="1:15" x14ac:dyDescent="0.55000000000000004">
      <c r="A41" s="117">
        <v>44407</v>
      </c>
      <c r="B41" s="105" t="str">
        <f t="shared" si="0"/>
        <v>(金)</v>
      </c>
      <c r="C41" s="62">
        <f t="shared" si="3"/>
        <v>1449421</v>
      </c>
      <c r="D41" s="62">
        <v>450065</v>
      </c>
      <c r="E41" s="62">
        <v>115706</v>
      </c>
      <c r="F41" s="62">
        <v>0</v>
      </c>
      <c r="G41" s="62">
        <v>728848</v>
      </c>
      <c r="H41" s="62">
        <v>154802</v>
      </c>
      <c r="I41" s="62">
        <v>0</v>
      </c>
      <c r="J41" s="62">
        <v>72735</v>
      </c>
      <c r="K41" s="62">
        <v>1404</v>
      </c>
      <c r="L41" s="62">
        <v>0</v>
      </c>
      <c r="M41" s="62">
        <v>408264</v>
      </c>
      <c r="N41" s="62">
        <v>9299</v>
      </c>
      <c r="O41" s="67">
        <v>0</v>
      </c>
    </row>
    <row r="42" spans="1:15" x14ac:dyDescent="0.55000000000000004">
      <c r="A42" s="117">
        <v>44406</v>
      </c>
      <c r="B42" s="118" t="str">
        <f t="shared" si="0"/>
        <v>(木)</v>
      </c>
      <c r="C42" s="62">
        <f t="shared" si="3"/>
        <v>1401313</v>
      </c>
      <c r="D42" s="62">
        <v>419683</v>
      </c>
      <c r="E42" s="62">
        <v>117669</v>
      </c>
      <c r="F42" s="62">
        <v>0</v>
      </c>
      <c r="G42" s="62">
        <v>730909</v>
      </c>
      <c r="H42" s="62">
        <v>133052</v>
      </c>
      <c r="I42" s="62">
        <v>0</v>
      </c>
      <c r="J42" s="62">
        <v>71687</v>
      </c>
      <c r="K42" s="62">
        <v>1436</v>
      </c>
      <c r="L42" s="62">
        <v>0</v>
      </c>
      <c r="M42" s="62">
        <v>454766</v>
      </c>
      <c r="N42" s="62">
        <v>9250</v>
      </c>
      <c r="O42" s="67">
        <v>0</v>
      </c>
    </row>
    <row r="43" spans="1:15" x14ac:dyDescent="0.55000000000000004">
      <c r="A43" s="117">
        <v>44405</v>
      </c>
      <c r="B43" s="105" t="str">
        <f t="shared" si="0"/>
        <v>(水)</v>
      </c>
      <c r="C43" s="62">
        <f t="shared" si="3"/>
        <v>1420886</v>
      </c>
      <c r="D43" s="62">
        <v>423140</v>
      </c>
      <c r="E43" s="62">
        <v>114419</v>
      </c>
      <c r="F43" s="62">
        <v>0</v>
      </c>
      <c r="G43" s="62">
        <v>748621</v>
      </c>
      <c r="H43" s="62">
        <v>134706</v>
      </c>
      <c r="I43" s="62">
        <v>0</v>
      </c>
      <c r="J43" s="62">
        <v>77548</v>
      </c>
      <c r="K43" s="62">
        <v>1305</v>
      </c>
      <c r="L43" s="62">
        <v>0</v>
      </c>
      <c r="M43" s="62">
        <v>482558</v>
      </c>
      <c r="N43" s="62">
        <v>13121</v>
      </c>
      <c r="O43" s="67">
        <v>0</v>
      </c>
    </row>
    <row r="44" spans="1:15" x14ac:dyDescent="0.55000000000000004">
      <c r="A44" s="117">
        <v>44404</v>
      </c>
      <c r="B44" s="118" t="str">
        <f t="shared" si="0"/>
        <v>(火)</v>
      </c>
      <c r="C44" s="62">
        <f t="shared" si="3"/>
        <v>1394986</v>
      </c>
      <c r="D44" s="62">
        <v>428496</v>
      </c>
      <c r="E44" s="62">
        <v>114197</v>
      </c>
      <c r="F44" s="62">
        <v>0</v>
      </c>
      <c r="G44" s="62">
        <v>733781</v>
      </c>
      <c r="H44" s="62">
        <v>118512</v>
      </c>
      <c r="I44" s="62">
        <v>0</v>
      </c>
      <c r="J44" s="62">
        <v>91561</v>
      </c>
      <c r="K44" s="62">
        <v>1434</v>
      </c>
      <c r="L44" s="62">
        <v>0</v>
      </c>
      <c r="M44" s="62">
        <v>485693</v>
      </c>
      <c r="N44" s="62">
        <v>12629</v>
      </c>
      <c r="O44" s="67">
        <v>0</v>
      </c>
    </row>
    <row r="45" spans="1:15" x14ac:dyDescent="0.55000000000000004">
      <c r="A45" s="117">
        <v>44403</v>
      </c>
      <c r="B45" s="105" t="str">
        <f t="shared" si="0"/>
        <v>(月)</v>
      </c>
      <c r="C45" s="62">
        <f t="shared" si="3"/>
        <v>1327142</v>
      </c>
      <c r="D45" s="62">
        <v>361531</v>
      </c>
      <c r="E45" s="62">
        <v>132150</v>
      </c>
      <c r="F45" s="62">
        <v>0</v>
      </c>
      <c r="G45" s="62">
        <v>719294</v>
      </c>
      <c r="H45" s="62">
        <v>114167</v>
      </c>
      <c r="I45" s="62">
        <v>0</v>
      </c>
      <c r="J45" s="62">
        <v>79352</v>
      </c>
      <c r="K45" s="62">
        <v>1790</v>
      </c>
      <c r="L45" s="62">
        <v>0</v>
      </c>
      <c r="M45" s="62">
        <v>490619</v>
      </c>
      <c r="N45" s="62">
        <v>14621</v>
      </c>
      <c r="O45" s="67">
        <v>0</v>
      </c>
    </row>
    <row r="46" spans="1:15" x14ac:dyDescent="0.55000000000000004">
      <c r="A46" s="117">
        <v>44402</v>
      </c>
      <c r="B46" s="118" t="str">
        <f t="shared" si="0"/>
        <v>(日)</v>
      </c>
      <c r="C46" s="62">
        <f t="shared" si="3"/>
        <v>1131457</v>
      </c>
      <c r="D46" s="62">
        <v>267414</v>
      </c>
      <c r="E46" s="62">
        <v>113355</v>
      </c>
      <c r="F46" s="62">
        <v>0</v>
      </c>
      <c r="G46" s="62">
        <v>674782</v>
      </c>
      <c r="H46" s="62">
        <v>75906</v>
      </c>
      <c r="I46" s="62">
        <v>0</v>
      </c>
      <c r="J46" s="62">
        <v>37909</v>
      </c>
      <c r="K46" s="62">
        <v>4289</v>
      </c>
      <c r="L46" s="62">
        <v>0</v>
      </c>
      <c r="M46" s="62">
        <v>454198</v>
      </c>
      <c r="N46" s="62">
        <v>16739</v>
      </c>
      <c r="O46" s="67">
        <v>0</v>
      </c>
    </row>
    <row r="47" spans="1:15" x14ac:dyDescent="0.55000000000000004">
      <c r="A47" s="117">
        <v>44401</v>
      </c>
      <c r="B47" s="105" t="str">
        <f t="shared" si="0"/>
        <v>(土)</v>
      </c>
      <c r="C47" s="62">
        <f t="shared" si="3"/>
        <v>1222243</v>
      </c>
      <c r="D47" s="62">
        <v>297688</v>
      </c>
      <c r="E47" s="62">
        <v>121866</v>
      </c>
      <c r="F47" s="62">
        <v>0</v>
      </c>
      <c r="G47" s="62">
        <v>725229</v>
      </c>
      <c r="H47" s="62">
        <v>77460</v>
      </c>
      <c r="I47" s="62">
        <v>0</v>
      </c>
      <c r="J47" s="62">
        <v>49113</v>
      </c>
      <c r="K47" s="62">
        <v>4600</v>
      </c>
      <c r="L47" s="62">
        <v>0</v>
      </c>
      <c r="M47" s="62">
        <v>501008</v>
      </c>
      <c r="N47" s="62">
        <v>21478</v>
      </c>
      <c r="O47" s="67">
        <v>0</v>
      </c>
    </row>
    <row r="48" spans="1:15" x14ac:dyDescent="0.55000000000000004">
      <c r="A48" s="117">
        <v>44400</v>
      </c>
      <c r="B48" s="118" t="str">
        <f t="shared" si="0"/>
        <v>(金)</v>
      </c>
      <c r="C48" s="62">
        <f t="shared" si="3"/>
        <v>464441</v>
      </c>
      <c r="D48" s="62">
        <v>125639</v>
      </c>
      <c r="E48" s="62">
        <v>89422</v>
      </c>
      <c r="F48" s="62">
        <v>0</v>
      </c>
      <c r="G48" s="62">
        <v>192740</v>
      </c>
      <c r="H48" s="62">
        <v>56640</v>
      </c>
      <c r="I48" s="62">
        <v>0</v>
      </c>
      <c r="J48" s="62">
        <v>15925</v>
      </c>
      <c r="K48" s="62">
        <v>2121</v>
      </c>
      <c r="L48" s="62">
        <v>0</v>
      </c>
      <c r="M48" s="62">
        <v>132444</v>
      </c>
      <c r="N48" s="62">
        <v>17944</v>
      </c>
      <c r="O48" s="67">
        <v>0</v>
      </c>
    </row>
    <row r="49" spans="1:15" x14ac:dyDescent="0.55000000000000004">
      <c r="A49" s="117">
        <v>44399</v>
      </c>
      <c r="B49" s="105" t="str">
        <f t="shared" si="0"/>
        <v>(木)</v>
      </c>
      <c r="C49" s="62">
        <f t="shared" si="3"/>
        <v>597670</v>
      </c>
      <c r="D49" s="62">
        <v>182985</v>
      </c>
      <c r="E49" s="62">
        <v>92483</v>
      </c>
      <c r="F49" s="62">
        <v>0</v>
      </c>
      <c r="G49" s="62">
        <v>271390</v>
      </c>
      <c r="H49" s="62">
        <v>50812</v>
      </c>
      <c r="I49" s="62">
        <v>0</v>
      </c>
      <c r="J49" s="62">
        <v>28880</v>
      </c>
      <c r="K49" s="62">
        <v>3079</v>
      </c>
      <c r="L49" s="62">
        <v>0</v>
      </c>
      <c r="M49" s="62">
        <v>207093</v>
      </c>
      <c r="N49" s="62">
        <v>18643</v>
      </c>
      <c r="O49" s="67">
        <v>0</v>
      </c>
    </row>
    <row r="50" spans="1:15" x14ac:dyDescent="0.55000000000000004">
      <c r="A50" s="117">
        <v>44398</v>
      </c>
      <c r="B50" s="118" t="str">
        <f t="shared" si="0"/>
        <v>(水)</v>
      </c>
      <c r="C50" s="62">
        <f t="shared" si="3"/>
        <v>1363853</v>
      </c>
      <c r="D50" s="62">
        <v>484111</v>
      </c>
      <c r="E50" s="62">
        <v>165323</v>
      </c>
      <c r="F50" s="62">
        <v>0</v>
      </c>
      <c r="G50" s="62">
        <v>640696</v>
      </c>
      <c r="H50" s="62">
        <v>73723</v>
      </c>
      <c r="I50" s="62">
        <v>0</v>
      </c>
      <c r="J50" s="62">
        <v>123328</v>
      </c>
      <c r="K50" s="62">
        <v>2712</v>
      </c>
      <c r="L50" s="62">
        <v>0</v>
      </c>
      <c r="M50" s="62">
        <v>503254</v>
      </c>
      <c r="N50" s="62">
        <v>19876</v>
      </c>
      <c r="O50" s="67">
        <v>0</v>
      </c>
    </row>
    <row r="51" spans="1:15" x14ac:dyDescent="0.55000000000000004">
      <c r="A51" s="117">
        <v>44397</v>
      </c>
      <c r="B51" s="105" t="str">
        <f t="shared" si="0"/>
        <v>(火)</v>
      </c>
      <c r="C51" s="62">
        <f t="shared" si="3"/>
        <v>1355996</v>
      </c>
      <c r="D51" s="62">
        <v>522776</v>
      </c>
      <c r="E51" s="62">
        <v>157955</v>
      </c>
      <c r="F51" s="62">
        <v>0</v>
      </c>
      <c r="G51" s="62">
        <v>604918</v>
      </c>
      <c r="H51" s="62">
        <v>70347</v>
      </c>
      <c r="I51" s="62">
        <v>0</v>
      </c>
      <c r="J51" s="62">
        <v>150085</v>
      </c>
      <c r="K51" s="62">
        <v>2608</v>
      </c>
      <c r="L51" s="62">
        <v>0</v>
      </c>
      <c r="M51" s="62">
        <v>488857</v>
      </c>
      <c r="N51" s="62">
        <v>23391</v>
      </c>
      <c r="O51" s="67">
        <v>0</v>
      </c>
    </row>
    <row r="52" spans="1:15" x14ac:dyDescent="0.55000000000000004">
      <c r="A52" s="117">
        <v>44396</v>
      </c>
      <c r="B52" s="118" t="str">
        <f t="shared" si="0"/>
        <v>(月)</v>
      </c>
      <c r="C52" s="62">
        <f t="shared" si="3"/>
        <v>1042421</v>
      </c>
      <c r="D52" s="62">
        <v>270292</v>
      </c>
      <c r="E52" s="62">
        <v>152517</v>
      </c>
      <c r="F52" s="62">
        <v>0</v>
      </c>
      <c r="G52" s="62">
        <v>557891</v>
      </c>
      <c r="H52" s="62">
        <v>61721</v>
      </c>
      <c r="I52" s="62">
        <v>0</v>
      </c>
      <c r="J52" s="62">
        <v>67868</v>
      </c>
      <c r="K52" s="62">
        <v>3117</v>
      </c>
      <c r="L52" s="62">
        <v>0</v>
      </c>
      <c r="M52" s="62">
        <v>455996</v>
      </c>
      <c r="N52" s="62">
        <v>22787</v>
      </c>
      <c r="O52" s="67">
        <v>0</v>
      </c>
    </row>
    <row r="53" spans="1:15" x14ac:dyDescent="0.55000000000000004">
      <c r="A53" s="117">
        <v>44395</v>
      </c>
      <c r="B53" s="105" t="str">
        <f t="shared" si="0"/>
        <v>(日)</v>
      </c>
      <c r="C53" s="62">
        <f t="shared" si="3"/>
        <v>1256789</v>
      </c>
      <c r="D53" s="62">
        <v>454274</v>
      </c>
      <c r="E53" s="62">
        <v>111617</v>
      </c>
      <c r="F53" s="62">
        <v>0</v>
      </c>
      <c r="G53" s="62">
        <v>649228</v>
      </c>
      <c r="H53" s="62">
        <v>41670</v>
      </c>
      <c r="I53" s="62">
        <v>0</v>
      </c>
      <c r="J53" s="62">
        <v>94470</v>
      </c>
      <c r="K53" s="62">
        <v>3192</v>
      </c>
      <c r="L53" s="62">
        <v>0</v>
      </c>
      <c r="M53" s="62">
        <v>535585</v>
      </c>
      <c r="N53" s="62">
        <v>28328</v>
      </c>
      <c r="O53" s="67">
        <v>0</v>
      </c>
    </row>
    <row r="54" spans="1:15" x14ac:dyDescent="0.55000000000000004">
      <c r="A54" s="117">
        <v>44394</v>
      </c>
      <c r="B54" s="118" t="str">
        <f t="shared" si="0"/>
        <v>(土)</v>
      </c>
      <c r="C54" s="62">
        <f t="shared" si="3"/>
        <v>1425231</v>
      </c>
      <c r="D54" s="62">
        <v>619013</v>
      </c>
      <c r="E54" s="62">
        <v>137536</v>
      </c>
      <c r="F54" s="62">
        <v>0</v>
      </c>
      <c r="G54" s="62">
        <v>631521</v>
      </c>
      <c r="H54" s="62">
        <v>37161</v>
      </c>
      <c r="I54" s="62">
        <v>0</v>
      </c>
      <c r="J54" s="62">
        <v>152767</v>
      </c>
      <c r="K54" s="62">
        <v>2795</v>
      </c>
      <c r="L54" s="62">
        <v>0</v>
      </c>
      <c r="M54" s="62">
        <v>526231</v>
      </c>
      <c r="N54" s="62">
        <v>29274</v>
      </c>
      <c r="O54" s="67">
        <v>0</v>
      </c>
    </row>
    <row r="55" spans="1:15" x14ac:dyDescent="0.55000000000000004">
      <c r="A55" s="117">
        <v>44393</v>
      </c>
      <c r="B55" s="105" t="str">
        <f t="shared" si="0"/>
        <v>(金)</v>
      </c>
      <c r="C55" s="62">
        <f t="shared" si="3"/>
        <v>1390256</v>
      </c>
      <c r="D55" s="62">
        <v>601881</v>
      </c>
      <c r="E55" s="62">
        <v>170237</v>
      </c>
      <c r="F55" s="62">
        <v>0</v>
      </c>
      <c r="G55" s="62">
        <v>587053</v>
      </c>
      <c r="H55" s="62">
        <v>31085</v>
      </c>
      <c r="I55" s="62">
        <v>0</v>
      </c>
      <c r="J55" s="62">
        <v>202299</v>
      </c>
      <c r="K55" s="62">
        <v>2139</v>
      </c>
      <c r="L55" s="62">
        <v>0</v>
      </c>
      <c r="M55" s="62">
        <v>497650</v>
      </c>
      <c r="N55" s="62">
        <v>24354</v>
      </c>
      <c r="O55" s="67">
        <v>0</v>
      </c>
    </row>
    <row r="56" spans="1:15" x14ac:dyDescent="0.55000000000000004">
      <c r="A56" s="117">
        <v>44392</v>
      </c>
      <c r="B56" s="118" t="str">
        <f t="shared" si="0"/>
        <v>(木)</v>
      </c>
      <c r="C56" s="62">
        <f t="shared" si="3"/>
        <v>1379639</v>
      </c>
      <c r="D56" s="62">
        <v>580841</v>
      </c>
      <c r="E56" s="62">
        <v>164734</v>
      </c>
      <c r="F56" s="62">
        <v>0</v>
      </c>
      <c r="G56" s="62">
        <v>600602</v>
      </c>
      <c r="H56" s="62">
        <v>33462</v>
      </c>
      <c r="I56" s="62">
        <v>0</v>
      </c>
      <c r="J56" s="62">
        <v>208437</v>
      </c>
      <c r="K56" s="62">
        <v>5201</v>
      </c>
      <c r="L56" s="62">
        <v>0</v>
      </c>
      <c r="M56" s="62">
        <v>530009</v>
      </c>
      <c r="N56" s="62">
        <v>28617</v>
      </c>
      <c r="O56" s="67">
        <v>0</v>
      </c>
    </row>
    <row r="57" spans="1:15" x14ac:dyDescent="0.55000000000000004">
      <c r="A57" s="117">
        <v>44391</v>
      </c>
      <c r="B57" s="105" t="str">
        <f t="shared" si="0"/>
        <v>(水)</v>
      </c>
      <c r="C57" s="62">
        <f t="shared" si="3"/>
        <v>1420351</v>
      </c>
      <c r="D57" s="62">
        <v>595906</v>
      </c>
      <c r="E57" s="62">
        <v>171252</v>
      </c>
      <c r="F57" s="62">
        <v>0</v>
      </c>
      <c r="G57" s="62">
        <v>619205</v>
      </c>
      <c r="H57" s="62">
        <v>33988</v>
      </c>
      <c r="I57" s="62">
        <v>0</v>
      </c>
      <c r="J57" s="62">
        <v>230063</v>
      </c>
      <c r="K57" s="62">
        <v>1871</v>
      </c>
      <c r="L57" s="62">
        <v>0</v>
      </c>
      <c r="M57" s="62">
        <v>551441</v>
      </c>
      <c r="N57" s="62">
        <v>28232</v>
      </c>
      <c r="O57" s="67">
        <v>0</v>
      </c>
    </row>
    <row r="58" spans="1:15" x14ac:dyDescent="0.55000000000000004">
      <c r="A58" s="117">
        <v>44390</v>
      </c>
      <c r="B58" s="118" t="str">
        <f t="shared" si="0"/>
        <v>(火)</v>
      </c>
      <c r="C58" s="62">
        <f t="shared" si="3"/>
        <v>1419812</v>
      </c>
      <c r="D58" s="62">
        <v>596938</v>
      </c>
      <c r="E58" s="62">
        <v>176270</v>
      </c>
      <c r="F58" s="62">
        <v>0</v>
      </c>
      <c r="G58" s="62">
        <v>614018</v>
      </c>
      <c r="H58" s="62">
        <v>32586</v>
      </c>
      <c r="I58" s="62">
        <v>0</v>
      </c>
      <c r="J58" s="62">
        <v>257180</v>
      </c>
      <c r="K58" s="62">
        <v>2297</v>
      </c>
      <c r="L58" s="62">
        <v>0</v>
      </c>
      <c r="M58" s="62">
        <v>553777</v>
      </c>
      <c r="N58" s="62">
        <v>28488</v>
      </c>
      <c r="O58" s="67">
        <v>0</v>
      </c>
    </row>
    <row r="59" spans="1:15" x14ac:dyDescent="0.55000000000000004">
      <c r="A59" s="117">
        <v>44389</v>
      </c>
      <c r="B59" s="105" t="str">
        <f t="shared" si="0"/>
        <v>(月)</v>
      </c>
      <c r="C59" s="62">
        <f t="shared" si="3"/>
        <v>1340917</v>
      </c>
      <c r="D59" s="62">
        <v>562690</v>
      </c>
      <c r="E59" s="62">
        <v>149405</v>
      </c>
      <c r="F59" s="62">
        <v>0</v>
      </c>
      <c r="G59" s="62">
        <v>596517</v>
      </c>
      <c r="H59" s="62">
        <v>32305</v>
      </c>
      <c r="I59" s="62">
        <v>0</v>
      </c>
      <c r="J59" s="62">
        <v>252595</v>
      </c>
      <c r="K59" s="62">
        <v>1817</v>
      </c>
      <c r="L59" s="62">
        <v>0</v>
      </c>
      <c r="M59" s="62">
        <v>544929</v>
      </c>
      <c r="N59" s="62">
        <v>28527</v>
      </c>
      <c r="O59" s="67">
        <v>0</v>
      </c>
    </row>
    <row r="60" spans="1:15" x14ac:dyDescent="0.55000000000000004">
      <c r="A60" s="117">
        <v>44388</v>
      </c>
      <c r="B60" s="118" t="str">
        <f t="shared" si="0"/>
        <v>(日)</v>
      </c>
      <c r="C60" s="62">
        <f t="shared" si="3"/>
        <v>1347099</v>
      </c>
      <c r="D60" s="62">
        <v>557216</v>
      </c>
      <c r="E60" s="62">
        <v>140527</v>
      </c>
      <c r="F60" s="62">
        <v>0</v>
      </c>
      <c r="G60" s="62">
        <v>615929</v>
      </c>
      <c r="H60" s="62">
        <v>33427</v>
      </c>
      <c r="I60" s="62">
        <v>0</v>
      </c>
      <c r="J60" s="62">
        <v>209042</v>
      </c>
      <c r="K60" s="62">
        <v>3147</v>
      </c>
      <c r="L60" s="62">
        <v>0</v>
      </c>
      <c r="M60" s="62">
        <v>556552</v>
      </c>
      <c r="N60" s="62">
        <v>30409</v>
      </c>
      <c r="O60" s="67">
        <v>0</v>
      </c>
    </row>
    <row r="61" spans="1:15" x14ac:dyDescent="0.55000000000000004">
      <c r="A61" s="117">
        <v>44387</v>
      </c>
      <c r="B61" s="105" t="str">
        <f t="shared" si="0"/>
        <v>(土)</v>
      </c>
      <c r="C61" s="62">
        <f t="shared" si="3"/>
        <v>1577511</v>
      </c>
      <c r="D61" s="62">
        <v>753952</v>
      </c>
      <c r="E61" s="62">
        <v>185564</v>
      </c>
      <c r="F61" s="62">
        <v>0</v>
      </c>
      <c r="G61" s="62">
        <v>604934</v>
      </c>
      <c r="H61" s="62">
        <v>33061</v>
      </c>
      <c r="I61" s="62">
        <v>0</v>
      </c>
      <c r="J61" s="62">
        <v>363723</v>
      </c>
      <c r="K61" s="62">
        <v>3599</v>
      </c>
      <c r="L61" s="62">
        <v>0</v>
      </c>
      <c r="M61" s="62">
        <v>550762</v>
      </c>
      <c r="N61" s="62">
        <v>30259</v>
      </c>
      <c r="O61" s="67">
        <v>0</v>
      </c>
    </row>
    <row r="62" spans="1:15" x14ac:dyDescent="0.55000000000000004">
      <c r="A62" s="117">
        <v>44386</v>
      </c>
      <c r="B62" s="118" t="str">
        <f t="shared" si="0"/>
        <v>(金)</v>
      </c>
      <c r="C62" s="62">
        <f t="shared" si="3"/>
        <v>1515498</v>
      </c>
      <c r="D62" s="62">
        <v>703805</v>
      </c>
      <c r="E62" s="62">
        <v>203550</v>
      </c>
      <c r="F62" s="62">
        <v>0</v>
      </c>
      <c r="G62" s="62">
        <v>578913</v>
      </c>
      <c r="H62" s="62">
        <v>29230</v>
      </c>
      <c r="I62" s="62">
        <v>0</v>
      </c>
      <c r="J62" s="62">
        <v>383664</v>
      </c>
      <c r="K62" s="62">
        <v>3011</v>
      </c>
      <c r="L62" s="62">
        <v>0</v>
      </c>
      <c r="M62" s="62">
        <v>533630</v>
      </c>
      <c r="N62" s="62">
        <v>26572</v>
      </c>
      <c r="O62" s="67">
        <v>0</v>
      </c>
    </row>
    <row r="63" spans="1:15" x14ac:dyDescent="0.55000000000000004">
      <c r="A63" s="117">
        <v>44385</v>
      </c>
      <c r="B63" s="105" t="str">
        <f t="shared" si="0"/>
        <v>(木)</v>
      </c>
      <c r="C63" s="62">
        <f t="shared" si="3"/>
        <v>1517146</v>
      </c>
      <c r="D63" s="62">
        <v>708273</v>
      </c>
      <c r="E63" s="62">
        <v>197879</v>
      </c>
      <c r="F63" s="62">
        <v>0</v>
      </c>
      <c r="G63" s="62">
        <v>582181</v>
      </c>
      <c r="H63" s="62">
        <v>28813</v>
      </c>
      <c r="I63" s="62">
        <v>0</v>
      </c>
      <c r="J63" s="62">
        <v>427836</v>
      </c>
      <c r="K63" s="62">
        <v>3188</v>
      </c>
      <c r="L63" s="62">
        <v>0</v>
      </c>
      <c r="M63" s="62">
        <v>545939</v>
      </c>
      <c r="N63" s="62">
        <v>26256</v>
      </c>
      <c r="O63" s="67">
        <v>0</v>
      </c>
    </row>
    <row r="64" spans="1:15" x14ac:dyDescent="0.55000000000000004">
      <c r="A64" s="117">
        <v>44384</v>
      </c>
      <c r="B64" s="118" t="str">
        <f t="shared" si="0"/>
        <v>(水)</v>
      </c>
      <c r="C64" s="62">
        <f t="shared" si="3"/>
        <v>1526384</v>
      </c>
      <c r="D64" s="62">
        <v>734405</v>
      </c>
      <c r="E64" s="62">
        <v>179475</v>
      </c>
      <c r="F64" s="62">
        <v>0</v>
      </c>
      <c r="G64" s="62">
        <v>585770</v>
      </c>
      <c r="H64" s="62">
        <v>26734</v>
      </c>
      <c r="I64" s="62">
        <v>0</v>
      </c>
      <c r="J64" s="62">
        <v>463304</v>
      </c>
      <c r="K64" s="62">
        <v>3405</v>
      </c>
      <c r="L64" s="62">
        <v>0</v>
      </c>
      <c r="M64" s="62">
        <v>550717</v>
      </c>
      <c r="N64" s="62">
        <v>24871</v>
      </c>
      <c r="O64" s="67">
        <v>0</v>
      </c>
    </row>
    <row r="65" spans="1:15" x14ac:dyDescent="0.55000000000000004">
      <c r="A65" s="117">
        <v>44383</v>
      </c>
      <c r="B65" s="105" t="str">
        <f t="shared" si="0"/>
        <v>(火)</v>
      </c>
      <c r="C65" s="62">
        <f t="shared" si="3"/>
        <v>1511730</v>
      </c>
      <c r="D65" s="62">
        <v>703773</v>
      </c>
      <c r="E65" s="62">
        <v>176380</v>
      </c>
      <c r="F65" s="62">
        <v>0</v>
      </c>
      <c r="G65" s="62">
        <v>602984</v>
      </c>
      <c r="H65" s="62">
        <v>28593</v>
      </c>
      <c r="I65" s="62">
        <v>0</v>
      </c>
      <c r="J65" s="62">
        <v>455274</v>
      </c>
      <c r="K65" s="62">
        <v>3047</v>
      </c>
      <c r="L65" s="62">
        <v>0</v>
      </c>
      <c r="M65" s="62">
        <v>571599</v>
      </c>
      <c r="N65" s="62">
        <v>26968</v>
      </c>
      <c r="O65" s="67">
        <v>0</v>
      </c>
    </row>
    <row r="66" spans="1:15" x14ac:dyDescent="0.55000000000000004">
      <c r="A66" s="117">
        <v>44382</v>
      </c>
      <c r="B66" s="118" t="str">
        <f t="shared" si="0"/>
        <v>(月)</v>
      </c>
      <c r="C66" s="62">
        <f t="shared" si="3"/>
        <v>1421236</v>
      </c>
      <c r="D66" s="62">
        <v>664746</v>
      </c>
      <c r="E66" s="62">
        <v>166577</v>
      </c>
      <c r="F66" s="62">
        <v>0</v>
      </c>
      <c r="G66" s="62">
        <v>561489</v>
      </c>
      <c r="H66" s="62">
        <v>28424</v>
      </c>
      <c r="I66" s="62">
        <v>0</v>
      </c>
      <c r="J66" s="62">
        <v>445137</v>
      </c>
      <c r="K66" s="62">
        <v>3106</v>
      </c>
      <c r="L66" s="62">
        <v>0</v>
      </c>
      <c r="M66" s="62">
        <v>534169</v>
      </c>
      <c r="N66" s="62">
        <v>26676</v>
      </c>
      <c r="O66" s="67">
        <v>0</v>
      </c>
    </row>
    <row r="67" spans="1:15" x14ac:dyDescent="0.55000000000000004">
      <c r="A67" s="117">
        <v>44381</v>
      </c>
      <c r="B67" s="105" t="str">
        <f t="shared" si="0"/>
        <v>(日)</v>
      </c>
      <c r="C67" s="62">
        <f t="shared" si="3"/>
        <v>1342564</v>
      </c>
      <c r="D67" s="62">
        <v>670612</v>
      </c>
      <c r="E67" s="62">
        <v>114708</v>
      </c>
      <c r="F67" s="62">
        <v>0</v>
      </c>
      <c r="G67" s="62">
        <v>534925</v>
      </c>
      <c r="H67" s="62">
        <v>22319</v>
      </c>
      <c r="I67" s="62">
        <v>0</v>
      </c>
      <c r="J67" s="62">
        <v>445200</v>
      </c>
      <c r="K67" s="62">
        <v>4815</v>
      </c>
      <c r="L67" s="62">
        <v>0</v>
      </c>
      <c r="M67" s="62">
        <v>506657</v>
      </c>
      <c r="N67" s="62">
        <v>21374</v>
      </c>
      <c r="O67" s="67">
        <v>0</v>
      </c>
    </row>
    <row r="68" spans="1:15" x14ac:dyDescent="0.55000000000000004">
      <c r="A68" s="117">
        <v>44380</v>
      </c>
      <c r="B68" s="118" t="str">
        <f t="shared" si="0"/>
        <v>(土)</v>
      </c>
      <c r="C68" s="62">
        <f t="shared" si="3"/>
        <v>1427057</v>
      </c>
      <c r="D68" s="62">
        <v>667471</v>
      </c>
      <c r="E68" s="62">
        <v>138448</v>
      </c>
      <c r="F68" s="62">
        <v>0</v>
      </c>
      <c r="G68" s="62">
        <v>601255</v>
      </c>
      <c r="H68" s="62">
        <v>19883</v>
      </c>
      <c r="I68" s="62">
        <v>0</v>
      </c>
      <c r="J68" s="62">
        <v>451003</v>
      </c>
      <c r="K68" s="62">
        <v>9842</v>
      </c>
      <c r="L68" s="62">
        <v>0</v>
      </c>
      <c r="M68" s="62">
        <v>570168</v>
      </c>
      <c r="N68" s="62">
        <v>18663</v>
      </c>
      <c r="O68" s="67">
        <v>0</v>
      </c>
    </row>
    <row r="69" spans="1:15" x14ac:dyDescent="0.55000000000000004">
      <c r="A69" s="117">
        <v>44379</v>
      </c>
      <c r="B69" s="105" t="str">
        <f t="shared" si="0"/>
        <v>(金)</v>
      </c>
      <c r="C69" s="62">
        <f t="shared" si="3"/>
        <v>1168374</v>
      </c>
      <c r="D69" s="62">
        <v>347221</v>
      </c>
      <c r="E69" s="62">
        <v>153169</v>
      </c>
      <c r="F69" s="62">
        <v>0</v>
      </c>
      <c r="G69" s="62">
        <v>648525</v>
      </c>
      <c r="H69" s="62">
        <v>19459</v>
      </c>
      <c r="I69" s="62">
        <v>0</v>
      </c>
      <c r="J69" s="62">
        <v>236371</v>
      </c>
      <c r="K69" s="62">
        <v>7658</v>
      </c>
      <c r="L69" s="62">
        <v>0</v>
      </c>
      <c r="M69" s="62">
        <v>618014</v>
      </c>
      <c r="N69" s="62">
        <v>18389</v>
      </c>
      <c r="O69" s="67">
        <v>0</v>
      </c>
    </row>
    <row r="70" spans="1:15" x14ac:dyDescent="0.55000000000000004">
      <c r="A70" s="117">
        <v>44378</v>
      </c>
      <c r="B70" s="118" t="str">
        <f t="shared" si="0"/>
        <v>(木)</v>
      </c>
      <c r="C70" s="62">
        <f t="shared" si="3"/>
        <v>1203999</v>
      </c>
      <c r="D70" s="62">
        <v>406424</v>
      </c>
      <c r="E70" s="62">
        <v>141198</v>
      </c>
      <c r="F70" s="62">
        <v>0</v>
      </c>
      <c r="G70" s="62">
        <v>636797</v>
      </c>
      <c r="H70" s="62">
        <v>19580</v>
      </c>
      <c r="I70" s="62">
        <v>0</v>
      </c>
      <c r="J70" s="62">
        <v>304328</v>
      </c>
      <c r="K70" s="62">
        <v>7747</v>
      </c>
      <c r="L70" s="62">
        <v>0</v>
      </c>
      <c r="M70" s="62">
        <v>611160</v>
      </c>
      <c r="N70" s="62">
        <v>18539</v>
      </c>
      <c r="O70" s="67">
        <v>0</v>
      </c>
    </row>
    <row r="71" spans="1:15" x14ac:dyDescent="0.55000000000000004">
      <c r="A71" s="117">
        <v>44377</v>
      </c>
      <c r="B71" s="105" t="str">
        <f t="shared" ref="B71" si="4">"(" &amp; TEXT(A71,"aaa") &amp; ")"</f>
        <v>(水)</v>
      </c>
      <c r="C71" s="62">
        <f t="shared" si="3"/>
        <v>1433340</v>
      </c>
      <c r="D71" s="62">
        <v>610139</v>
      </c>
      <c r="E71" s="62">
        <v>132976</v>
      </c>
      <c r="F71" s="62">
        <v>0</v>
      </c>
      <c r="G71" s="62">
        <v>671215</v>
      </c>
      <c r="H71" s="62">
        <v>19010</v>
      </c>
      <c r="I71" s="62">
        <v>0</v>
      </c>
      <c r="J71" s="62">
        <v>478706</v>
      </c>
      <c r="K71" s="62">
        <v>11381</v>
      </c>
      <c r="L71" s="62">
        <v>0</v>
      </c>
      <c r="M71" s="62">
        <v>641524</v>
      </c>
      <c r="N71" s="62">
        <v>18089</v>
      </c>
      <c r="O71" s="67">
        <v>0</v>
      </c>
    </row>
    <row r="72" spans="1:15" x14ac:dyDescent="0.55000000000000004">
      <c r="A72" s="117">
        <v>44376</v>
      </c>
      <c r="B72" s="118" t="str">
        <f>"(" &amp; TEXT(A72,"aaa") &amp; ")"</f>
        <v>(火)</v>
      </c>
      <c r="C72" s="62">
        <f t="shared" si="3"/>
        <v>1396315</v>
      </c>
      <c r="D72" s="62">
        <v>592459</v>
      </c>
      <c r="E72" s="62">
        <v>109638</v>
      </c>
      <c r="F72" s="62">
        <v>0</v>
      </c>
      <c r="G72" s="62">
        <v>675126</v>
      </c>
      <c r="H72" s="62">
        <v>19092</v>
      </c>
      <c r="I72" s="62">
        <v>0</v>
      </c>
      <c r="J72" s="62">
        <v>473224</v>
      </c>
      <c r="K72" s="62">
        <v>10906</v>
      </c>
      <c r="L72" s="62">
        <v>0</v>
      </c>
      <c r="M72" s="62">
        <v>648124</v>
      </c>
      <c r="N72" s="62">
        <v>18044</v>
      </c>
      <c r="O72" s="67">
        <v>0</v>
      </c>
    </row>
    <row r="73" spans="1:15" x14ac:dyDescent="0.55000000000000004">
      <c r="A73" s="117">
        <v>44375</v>
      </c>
      <c r="B73" s="105" t="str">
        <f t="shared" ref="B73:B97" si="5">"(" &amp; TEXT(A73,"aaa") &amp; ")"</f>
        <v>(月)</v>
      </c>
      <c r="C73" s="62">
        <f t="shared" si="3"/>
        <v>1293516</v>
      </c>
      <c r="D73" s="62">
        <v>554559</v>
      </c>
      <c r="E73" s="62">
        <v>103818</v>
      </c>
      <c r="F73" s="62">
        <v>0</v>
      </c>
      <c r="G73" s="62">
        <v>616621</v>
      </c>
      <c r="H73" s="62">
        <v>18518</v>
      </c>
      <c r="I73" s="62">
        <v>0</v>
      </c>
      <c r="J73" s="62">
        <v>449425</v>
      </c>
      <c r="K73" s="62">
        <v>12528</v>
      </c>
      <c r="L73" s="62">
        <v>0</v>
      </c>
      <c r="M73" s="62">
        <v>593472</v>
      </c>
      <c r="N73" s="62">
        <v>17577</v>
      </c>
      <c r="O73" s="67">
        <v>0</v>
      </c>
    </row>
    <row r="74" spans="1:15" x14ac:dyDescent="0.55000000000000004">
      <c r="A74" s="117">
        <v>44374</v>
      </c>
      <c r="B74" s="105" t="str">
        <f t="shared" si="5"/>
        <v>(日)</v>
      </c>
      <c r="C74" s="62">
        <f t="shared" si="3"/>
        <v>1284546</v>
      </c>
      <c r="D74" s="62">
        <v>662755</v>
      </c>
      <c r="E74" s="62">
        <v>82901</v>
      </c>
      <c r="F74" s="62">
        <v>0</v>
      </c>
      <c r="G74" s="62">
        <v>534280</v>
      </c>
      <c r="H74" s="62">
        <v>4610</v>
      </c>
      <c r="I74" s="62">
        <v>0</v>
      </c>
      <c r="J74" s="62">
        <v>537769</v>
      </c>
      <c r="K74" s="62">
        <v>15455</v>
      </c>
      <c r="L74" s="62">
        <v>0</v>
      </c>
      <c r="M74" s="62">
        <v>513697</v>
      </c>
      <c r="N74" s="62">
        <v>4387</v>
      </c>
      <c r="O74" s="67">
        <v>0</v>
      </c>
    </row>
    <row r="75" spans="1:15" x14ac:dyDescent="0.55000000000000004">
      <c r="A75" s="117">
        <v>44373</v>
      </c>
      <c r="B75" s="105" t="str">
        <f t="shared" si="5"/>
        <v>(土)</v>
      </c>
      <c r="C75" s="62">
        <f t="shared" si="3"/>
        <v>1296605</v>
      </c>
      <c r="D75" s="62">
        <v>630668</v>
      </c>
      <c r="E75" s="62">
        <v>81629</v>
      </c>
      <c r="F75" s="62">
        <v>0</v>
      </c>
      <c r="G75" s="62">
        <v>580525</v>
      </c>
      <c r="H75" s="62">
        <v>3783</v>
      </c>
      <c r="I75" s="62">
        <v>0</v>
      </c>
      <c r="J75" s="62">
        <v>514693</v>
      </c>
      <c r="K75" s="62">
        <v>18908</v>
      </c>
      <c r="L75" s="62">
        <v>0</v>
      </c>
      <c r="M75" s="62">
        <v>557346</v>
      </c>
      <c r="N75" s="62">
        <v>3549</v>
      </c>
      <c r="O75" s="67">
        <v>0</v>
      </c>
    </row>
    <row r="76" spans="1:15" x14ac:dyDescent="0.55000000000000004">
      <c r="A76" s="117">
        <v>44372</v>
      </c>
      <c r="B76" s="105" t="str">
        <f t="shared" si="5"/>
        <v>(金)</v>
      </c>
      <c r="C76" s="62">
        <f t="shared" si="3"/>
        <v>1283290</v>
      </c>
      <c r="D76" s="62">
        <v>579306</v>
      </c>
      <c r="E76" s="62">
        <v>86717</v>
      </c>
      <c r="F76" s="62">
        <v>0</v>
      </c>
      <c r="G76" s="62">
        <v>613463</v>
      </c>
      <c r="H76" s="62">
        <v>3804</v>
      </c>
      <c r="I76" s="62">
        <v>0</v>
      </c>
      <c r="J76" s="62">
        <v>484842</v>
      </c>
      <c r="K76" s="62">
        <v>14335</v>
      </c>
      <c r="L76" s="62">
        <v>0</v>
      </c>
      <c r="M76" s="62">
        <v>586194</v>
      </c>
      <c r="N76" s="62">
        <v>3599</v>
      </c>
      <c r="O76" s="67">
        <v>0</v>
      </c>
    </row>
    <row r="77" spans="1:15" x14ac:dyDescent="0.55000000000000004">
      <c r="A77" s="117">
        <v>44371</v>
      </c>
      <c r="B77" s="105" t="str">
        <f t="shared" si="5"/>
        <v>(木)</v>
      </c>
      <c r="C77" s="62">
        <f t="shared" si="3"/>
        <v>1306169</v>
      </c>
      <c r="D77" s="62">
        <v>601544</v>
      </c>
      <c r="E77" s="62">
        <v>79555</v>
      </c>
      <c r="F77" s="62">
        <v>0</v>
      </c>
      <c r="G77" s="62">
        <v>621723</v>
      </c>
      <c r="H77" s="62">
        <v>3347</v>
      </c>
      <c r="I77" s="62">
        <v>0</v>
      </c>
      <c r="J77" s="62">
        <v>522181</v>
      </c>
      <c r="K77" s="62">
        <v>14480</v>
      </c>
      <c r="L77" s="62">
        <v>0</v>
      </c>
      <c r="M77" s="62">
        <v>596871</v>
      </c>
      <c r="N77" s="62">
        <v>3159</v>
      </c>
      <c r="O77" s="67">
        <v>0</v>
      </c>
    </row>
    <row r="78" spans="1:15" x14ac:dyDescent="0.55000000000000004">
      <c r="A78" s="117">
        <v>44370</v>
      </c>
      <c r="B78" s="105" t="str">
        <f t="shared" si="5"/>
        <v>(水)</v>
      </c>
      <c r="C78" s="62">
        <f t="shared" si="3"/>
        <v>1319318</v>
      </c>
      <c r="D78" s="62">
        <v>615047</v>
      </c>
      <c r="E78" s="62">
        <v>81676</v>
      </c>
      <c r="F78" s="62">
        <v>0</v>
      </c>
      <c r="G78" s="62">
        <v>619204</v>
      </c>
      <c r="H78" s="62">
        <v>3391</v>
      </c>
      <c r="I78" s="62">
        <v>0</v>
      </c>
      <c r="J78" s="62">
        <v>543099</v>
      </c>
      <c r="K78" s="62">
        <v>15122</v>
      </c>
      <c r="L78" s="62">
        <v>0</v>
      </c>
      <c r="M78" s="62">
        <v>595404</v>
      </c>
      <c r="N78" s="62">
        <v>3186</v>
      </c>
      <c r="O78" s="67">
        <v>0</v>
      </c>
    </row>
    <row r="79" spans="1:15" x14ac:dyDescent="0.55000000000000004">
      <c r="A79" s="117">
        <v>44369</v>
      </c>
      <c r="B79" s="105" t="str">
        <f t="shared" si="5"/>
        <v>(火)</v>
      </c>
      <c r="C79" s="62">
        <f t="shared" si="3"/>
        <v>1292254</v>
      </c>
      <c r="D79" s="62">
        <v>612236</v>
      </c>
      <c r="E79" s="62">
        <v>77503</v>
      </c>
      <c r="F79" s="62">
        <v>0</v>
      </c>
      <c r="G79" s="62">
        <v>599779</v>
      </c>
      <c r="H79" s="62">
        <v>2736</v>
      </c>
      <c r="I79" s="62">
        <v>0</v>
      </c>
      <c r="J79" s="62">
        <v>547050</v>
      </c>
      <c r="K79" s="62">
        <v>18757</v>
      </c>
      <c r="L79" s="62">
        <v>0</v>
      </c>
      <c r="M79" s="62">
        <v>577752</v>
      </c>
      <c r="N79" s="62">
        <v>2588</v>
      </c>
      <c r="O79" s="67">
        <v>0</v>
      </c>
    </row>
    <row r="80" spans="1:15" x14ac:dyDescent="0.55000000000000004">
      <c r="A80" s="117">
        <v>44368</v>
      </c>
      <c r="B80" s="105" t="str">
        <f t="shared" si="5"/>
        <v>(月)</v>
      </c>
      <c r="C80" s="62">
        <f t="shared" si="3"/>
        <v>1161969</v>
      </c>
      <c r="D80" s="62">
        <v>592051</v>
      </c>
      <c r="E80" s="62">
        <v>70509</v>
      </c>
      <c r="F80" s="62">
        <v>0</v>
      </c>
      <c r="G80" s="62">
        <v>496167</v>
      </c>
      <c r="H80" s="62">
        <v>3242</v>
      </c>
      <c r="I80" s="62">
        <v>0</v>
      </c>
      <c r="J80" s="62">
        <v>537181</v>
      </c>
      <c r="K80" s="62">
        <v>18723</v>
      </c>
      <c r="L80" s="62">
        <v>0</v>
      </c>
      <c r="M80" s="62">
        <v>479291</v>
      </c>
      <c r="N80" s="62">
        <v>3113</v>
      </c>
      <c r="O80" s="67">
        <v>0</v>
      </c>
    </row>
    <row r="81" spans="1:15" x14ac:dyDescent="0.55000000000000004">
      <c r="A81" s="117">
        <v>44367</v>
      </c>
      <c r="B81" s="105" t="str">
        <f t="shared" si="5"/>
        <v>(日)</v>
      </c>
      <c r="C81" s="62">
        <f t="shared" si="3"/>
        <v>1088185</v>
      </c>
      <c r="D81" s="62">
        <v>609365</v>
      </c>
      <c r="E81" s="62">
        <v>42307</v>
      </c>
      <c r="F81" s="62">
        <v>0</v>
      </c>
      <c r="G81" s="62">
        <v>436513</v>
      </c>
      <c r="H81" s="62">
        <v>0</v>
      </c>
      <c r="I81" s="62">
        <v>0</v>
      </c>
      <c r="J81" s="62">
        <v>547106</v>
      </c>
      <c r="K81" s="62">
        <v>23393</v>
      </c>
      <c r="L81" s="62">
        <v>0</v>
      </c>
      <c r="M81" s="62">
        <v>423327</v>
      </c>
      <c r="N81" s="62">
        <v>0</v>
      </c>
      <c r="O81" s="67">
        <v>0</v>
      </c>
    </row>
    <row r="82" spans="1:15" x14ac:dyDescent="0.55000000000000004">
      <c r="A82" s="117">
        <v>44366</v>
      </c>
      <c r="B82" s="105" t="str">
        <f t="shared" si="5"/>
        <v>(土)</v>
      </c>
      <c r="C82" s="62">
        <f t="shared" ref="C82:C145" si="6">SUM(D82:I82)</f>
        <v>1091184</v>
      </c>
      <c r="D82" s="62">
        <v>612038</v>
      </c>
      <c r="E82" s="62">
        <v>41054</v>
      </c>
      <c r="F82" s="62">
        <v>0</v>
      </c>
      <c r="G82" s="62">
        <v>438092</v>
      </c>
      <c r="H82" s="62">
        <v>0</v>
      </c>
      <c r="I82" s="62">
        <v>0</v>
      </c>
      <c r="J82" s="62">
        <v>553371</v>
      </c>
      <c r="K82" s="62">
        <v>24667</v>
      </c>
      <c r="L82" s="62">
        <v>0</v>
      </c>
      <c r="M82" s="62">
        <v>420844</v>
      </c>
      <c r="N82" s="62">
        <v>0</v>
      </c>
      <c r="O82" s="67">
        <v>0</v>
      </c>
    </row>
    <row r="83" spans="1:15" x14ac:dyDescent="0.55000000000000004">
      <c r="A83" s="117">
        <v>44365</v>
      </c>
      <c r="B83" s="105" t="str">
        <f t="shared" si="5"/>
        <v>(金)</v>
      </c>
      <c r="C83" s="62">
        <f t="shared" si="6"/>
        <v>1102058</v>
      </c>
      <c r="D83" s="62">
        <v>580734</v>
      </c>
      <c r="E83" s="62">
        <v>30305</v>
      </c>
      <c r="F83" s="62">
        <v>0</v>
      </c>
      <c r="G83" s="62">
        <v>491019</v>
      </c>
      <c r="H83" s="62">
        <v>0</v>
      </c>
      <c r="I83" s="62">
        <v>0</v>
      </c>
      <c r="J83" s="62">
        <v>530898</v>
      </c>
      <c r="K83" s="62">
        <v>19900</v>
      </c>
      <c r="L83" s="62">
        <v>0</v>
      </c>
      <c r="M83" s="62">
        <v>469001</v>
      </c>
      <c r="N83" s="62">
        <v>0</v>
      </c>
      <c r="O83" s="67">
        <v>0</v>
      </c>
    </row>
    <row r="84" spans="1:15" x14ac:dyDescent="0.55000000000000004">
      <c r="A84" s="117">
        <v>44364</v>
      </c>
      <c r="B84" s="105" t="str">
        <f t="shared" si="5"/>
        <v>(木)</v>
      </c>
      <c r="C84" s="62">
        <f t="shared" si="6"/>
        <v>1144279</v>
      </c>
      <c r="D84" s="62">
        <v>597366</v>
      </c>
      <c r="E84" s="62">
        <v>32630</v>
      </c>
      <c r="F84" s="62">
        <v>0</v>
      </c>
      <c r="G84" s="62">
        <v>514283</v>
      </c>
      <c r="H84" s="62">
        <v>0</v>
      </c>
      <c r="I84" s="62">
        <v>0</v>
      </c>
      <c r="J84" s="62">
        <v>554268</v>
      </c>
      <c r="K84" s="62">
        <v>24268</v>
      </c>
      <c r="L84" s="62">
        <v>0</v>
      </c>
      <c r="M84" s="62">
        <v>493147</v>
      </c>
      <c r="N84" s="62">
        <v>0</v>
      </c>
      <c r="O84" s="67">
        <v>0</v>
      </c>
    </row>
    <row r="85" spans="1:15" x14ac:dyDescent="0.55000000000000004">
      <c r="A85" s="117">
        <v>44363</v>
      </c>
      <c r="B85" s="105" t="str">
        <f t="shared" si="5"/>
        <v>(水)</v>
      </c>
      <c r="C85" s="62">
        <f t="shared" si="6"/>
        <v>1151882</v>
      </c>
      <c r="D85" s="62">
        <v>591837</v>
      </c>
      <c r="E85" s="62">
        <v>32522</v>
      </c>
      <c r="F85" s="62">
        <v>0</v>
      </c>
      <c r="G85" s="62">
        <v>527523</v>
      </c>
      <c r="H85" s="62">
        <v>0</v>
      </c>
      <c r="I85" s="62">
        <v>0</v>
      </c>
      <c r="J85" s="62">
        <v>552221</v>
      </c>
      <c r="K85" s="62">
        <v>25851</v>
      </c>
      <c r="L85" s="62">
        <v>0</v>
      </c>
      <c r="M85" s="62">
        <v>505384</v>
      </c>
      <c r="N85" s="62">
        <v>0</v>
      </c>
      <c r="O85" s="67">
        <v>0</v>
      </c>
    </row>
    <row r="86" spans="1:15" x14ac:dyDescent="0.55000000000000004">
      <c r="A86" s="117">
        <v>44362</v>
      </c>
      <c r="B86" s="105" t="str">
        <f t="shared" si="5"/>
        <v>(火)</v>
      </c>
      <c r="C86" s="62">
        <f t="shared" si="6"/>
        <v>1119970</v>
      </c>
      <c r="D86" s="68">
        <v>612643</v>
      </c>
      <c r="E86" s="68">
        <v>31350</v>
      </c>
      <c r="F86" s="68">
        <v>0</v>
      </c>
      <c r="G86" s="68">
        <v>475977</v>
      </c>
      <c r="H86" s="62">
        <v>0</v>
      </c>
      <c r="I86" s="62">
        <v>0</v>
      </c>
      <c r="J86" s="68">
        <v>576388</v>
      </c>
      <c r="K86" s="68">
        <v>26258</v>
      </c>
      <c r="L86" s="68">
        <v>0</v>
      </c>
      <c r="M86" s="68">
        <v>455331</v>
      </c>
      <c r="N86" s="62">
        <v>0</v>
      </c>
      <c r="O86" s="67">
        <v>0</v>
      </c>
    </row>
    <row r="87" spans="1:15" x14ac:dyDescent="0.55000000000000004">
      <c r="A87" s="117">
        <v>44361</v>
      </c>
      <c r="B87" s="105" t="str">
        <f t="shared" si="5"/>
        <v>(月)</v>
      </c>
      <c r="C87" s="62">
        <f t="shared" si="6"/>
        <v>1007516</v>
      </c>
      <c r="D87" s="68">
        <v>565859</v>
      </c>
      <c r="E87" s="68">
        <v>31078</v>
      </c>
      <c r="F87" s="68">
        <v>0</v>
      </c>
      <c r="G87" s="68">
        <v>410579</v>
      </c>
      <c r="H87" s="62">
        <v>0</v>
      </c>
      <c r="I87" s="62">
        <v>0</v>
      </c>
      <c r="J87" s="68">
        <v>534846</v>
      </c>
      <c r="K87" s="68">
        <v>27127</v>
      </c>
      <c r="L87" s="68">
        <v>0</v>
      </c>
      <c r="M87" s="68">
        <v>393965</v>
      </c>
      <c r="N87" s="62">
        <v>0</v>
      </c>
      <c r="O87" s="67">
        <v>0</v>
      </c>
    </row>
    <row r="88" spans="1:15" x14ac:dyDescent="0.55000000000000004">
      <c r="A88" s="117">
        <v>44360</v>
      </c>
      <c r="B88" s="105" t="str">
        <f t="shared" si="5"/>
        <v>(日)</v>
      </c>
      <c r="C88" s="62">
        <f t="shared" si="6"/>
        <v>910835</v>
      </c>
      <c r="D88" s="68">
        <v>560738</v>
      </c>
      <c r="E88" s="68">
        <v>34327</v>
      </c>
      <c r="F88" s="68">
        <v>0</v>
      </c>
      <c r="G88" s="68">
        <v>315770</v>
      </c>
      <c r="H88" s="62">
        <v>0</v>
      </c>
      <c r="I88" s="62">
        <v>0</v>
      </c>
      <c r="J88" s="68">
        <v>528887</v>
      </c>
      <c r="K88" s="68">
        <v>30718</v>
      </c>
      <c r="L88" s="68">
        <v>0</v>
      </c>
      <c r="M88" s="68">
        <v>304593</v>
      </c>
      <c r="N88" s="62">
        <v>0</v>
      </c>
      <c r="O88" s="67">
        <v>0</v>
      </c>
    </row>
    <row r="89" spans="1:15" x14ac:dyDescent="0.55000000000000004">
      <c r="A89" s="117">
        <v>44359</v>
      </c>
      <c r="B89" s="105" t="str">
        <f t="shared" si="5"/>
        <v>(土)</v>
      </c>
      <c r="C89" s="62">
        <f t="shared" si="6"/>
        <v>924870</v>
      </c>
      <c r="D89" s="68">
        <v>619772</v>
      </c>
      <c r="E89" s="68">
        <v>33429</v>
      </c>
      <c r="F89" s="68">
        <v>0</v>
      </c>
      <c r="G89" s="68">
        <v>271669</v>
      </c>
      <c r="H89" s="62">
        <v>0</v>
      </c>
      <c r="I89" s="62">
        <v>0</v>
      </c>
      <c r="J89" s="68">
        <v>586280</v>
      </c>
      <c r="K89" s="68">
        <v>30545</v>
      </c>
      <c r="L89" s="68">
        <v>0</v>
      </c>
      <c r="M89" s="68">
        <v>258558</v>
      </c>
      <c r="N89" s="62">
        <v>0</v>
      </c>
      <c r="O89" s="67">
        <v>0</v>
      </c>
    </row>
    <row r="90" spans="1:15" x14ac:dyDescent="0.55000000000000004">
      <c r="A90" s="117">
        <v>44358</v>
      </c>
      <c r="B90" s="105" t="str">
        <f t="shared" si="5"/>
        <v>(金)</v>
      </c>
      <c r="C90" s="62">
        <f t="shared" si="6"/>
        <v>952799</v>
      </c>
      <c r="D90" s="68">
        <v>661166</v>
      </c>
      <c r="E90" s="68">
        <v>29655</v>
      </c>
      <c r="F90" s="68">
        <v>0</v>
      </c>
      <c r="G90" s="68">
        <v>261978</v>
      </c>
      <c r="H90" s="62">
        <v>0</v>
      </c>
      <c r="I90" s="62">
        <v>0</v>
      </c>
      <c r="J90" s="68">
        <v>626336</v>
      </c>
      <c r="K90" s="68">
        <v>26964</v>
      </c>
      <c r="L90" s="68">
        <v>0</v>
      </c>
      <c r="M90" s="68">
        <v>243907</v>
      </c>
      <c r="N90" s="62">
        <v>0</v>
      </c>
      <c r="O90" s="67">
        <v>0</v>
      </c>
    </row>
    <row r="91" spans="1:15" x14ac:dyDescent="0.55000000000000004">
      <c r="A91" s="117">
        <v>44357</v>
      </c>
      <c r="B91" s="105" t="str">
        <f t="shared" si="5"/>
        <v>(木)</v>
      </c>
      <c r="C91" s="62">
        <f t="shared" si="6"/>
        <v>983996</v>
      </c>
      <c r="D91" s="68">
        <v>656608</v>
      </c>
      <c r="E91" s="68">
        <v>29503</v>
      </c>
      <c r="F91" s="68">
        <v>0</v>
      </c>
      <c r="G91" s="68">
        <v>297885</v>
      </c>
      <c r="H91" s="62">
        <v>0</v>
      </c>
      <c r="I91" s="62">
        <v>0</v>
      </c>
      <c r="J91" s="68">
        <v>625290</v>
      </c>
      <c r="K91" s="68">
        <v>26924</v>
      </c>
      <c r="L91" s="68">
        <v>0</v>
      </c>
      <c r="M91" s="68">
        <v>278955</v>
      </c>
      <c r="N91" s="62">
        <v>0</v>
      </c>
      <c r="O91" s="67">
        <v>0</v>
      </c>
    </row>
    <row r="92" spans="1:15" x14ac:dyDescent="0.55000000000000004">
      <c r="A92" s="117">
        <v>44356</v>
      </c>
      <c r="B92" s="105" t="str">
        <f t="shared" si="5"/>
        <v>(水)</v>
      </c>
      <c r="C92" s="62">
        <f t="shared" si="6"/>
        <v>981912</v>
      </c>
      <c r="D92" s="68">
        <v>671909</v>
      </c>
      <c r="E92" s="68">
        <v>27711</v>
      </c>
      <c r="F92" s="68">
        <v>0</v>
      </c>
      <c r="G92" s="68">
        <v>282292</v>
      </c>
      <c r="H92" s="62">
        <v>0</v>
      </c>
      <c r="I92" s="62">
        <v>0</v>
      </c>
      <c r="J92" s="68">
        <v>640925</v>
      </c>
      <c r="K92" s="68">
        <v>25481</v>
      </c>
      <c r="L92" s="68">
        <v>0</v>
      </c>
      <c r="M92" s="68">
        <v>264543</v>
      </c>
      <c r="N92" s="62">
        <v>0</v>
      </c>
      <c r="O92" s="67">
        <v>0</v>
      </c>
    </row>
    <row r="93" spans="1:15" x14ac:dyDescent="0.55000000000000004">
      <c r="A93" s="117">
        <v>44355</v>
      </c>
      <c r="B93" s="105" t="str">
        <f t="shared" si="5"/>
        <v>(火)</v>
      </c>
      <c r="C93" s="62">
        <f t="shared" si="6"/>
        <v>944987</v>
      </c>
      <c r="D93" s="68">
        <v>687139</v>
      </c>
      <c r="E93" s="68">
        <v>29236</v>
      </c>
      <c r="F93" s="68">
        <v>0</v>
      </c>
      <c r="G93" s="68">
        <v>228612</v>
      </c>
      <c r="H93" s="62">
        <v>0</v>
      </c>
      <c r="I93" s="62">
        <v>0</v>
      </c>
      <c r="J93" s="68">
        <v>658363</v>
      </c>
      <c r="K93" s="68">
        <v>27580</v>
      </c>
      <c r="L93" s="68">
        <v>0</v>
      </c>
      <c r="M93" s="68">
        <v>213546</v>
      </c>
      <c r="N93" s="62">
        <v>0</v>
      </c>
      <c r="O93" s="67">
        <v>0</v>
      </c>
    </row>
    <row r="94" spans="1:15" x14ac:dyDescent="0.55000000000000004">
      <c r="A94" s="117">
        <v>44354</v>
      </c>
      <c r="B94" s="105" t="str">
        <f t="shared" si="5"/>
        <v>(月)</v>
      </c>
      <c r="C94" s="62">
        <f t="shared" si="6"/>
        <v>847880</v>
      </c>
      <c r="D94" s="68">
        <v>631182</v>
      </c>
      <c r="E94" s="68">
        <v>29096</v>
      </c>
      <c r="F94" s="68">
        <v>0</v>
      </c>
      <c r="G94" s="68">
        <v>187602</v>
      </c>
      <c r="H94" s="62">
        <v>0</v>
      </c>
      <c r="I94" s="62">
        <v>0</v>
      </c>
      <c r="J94" s="68">
        <v>606729</v>
      </c>
      <c r="K94" s="68">
        <v>27323</v>
      </c>
      <c r="L94" s="68">
        <v>0</v>
      </c>
      <c r="M94" s="68">
        <v>175233</v>
      </c>
      <c r="N94" s="62">
        <v>0</v>
      </c>
      <c r="O94" s="67">
        <v>0</v>
      </c>
    </row>
    <row r="95" spans="1:15" x14ac:dyDescent="0.55000000000000004">
      <c r="A95" s="65">
        <v>44353</v>
      </c>
      <c r="B95" s="105" t="str">
        <f t="shared" si="5"/>
        <v>(日)</v>
      </c>
      <c r="C95" s="62">
        <f t="shared" si="6"/>
        <v>740350</v>
      </c>
      <c r="D95" s="68">
        <v>538823</v>
      </c>
      <c r="E95" s="68">
        <v>22869</v>
      </c>
      <c r="F95" s="68">
        <v>0</v>
      </c>
      <c r="G95" s="68">
        <v>178658</v>
      </c>
      <c r="H95" s="62">
        <v>0</v>
      </c>
      <c r="I95" s="62">
        <v>0</v>
      </c>
      <c r="J95" s="68">
        <v>516951</v>
      </c>
      <c r="K95" s="68">
        <v>21629</v>
      </c>
      <c r="L95" s="68">
        <v>0</v>
      </c>
      <c r="M95" s="68">
        <v>172707</v>
      </c>
      <c r="N95" s="62">
        <v>0</v>
      </c>
      <c r="O95" s="67">
        <v>0</v>
      </c>
    </row>
    <row r="96" spans="1:15" x14ac:dyDescent="0.55000000000000004">
      <c r="A96" s="65">
        <v>44352</v>
      </c>
      <c r="B96" s="105" t="str">
        <f t="shared" si="5"/>
        <v>(土)</v>
      </c>
      <c r="C96" s="62">
        <f t="shared" si="6"/>
        <v>739864</v>
      </c>
      <c r="D96" s="68">
        <v>593700</v>
      </c>
      <c r="E96" s="68">
        <v>20390</v>
      </c>
      <c r="F96" s="68">
        <v>0</v>
      </c>
      <c r="G96" s="68">
        <v>125774</v>
      </c>
      <c r="H96" s="62">
        <v>0</v>
      </c>
      <c r="I96" s="62">
        <v>0</v>
      </c>
      <c r="J96" s="68">
        <v>569243</v>
      </c>
      <c r="K96" s="68">
        <v>19010</v>
      </c>
      <c r="L96" s="68">
        <v>0</v>
      </c>
      <c r="M96" s="68">
        <v>116591</v>
      </c>
      <c r="N96" s="62">
        <v>0</v>
      </c>
      <c r="O96" s="67">
        <v>0</v>
      </c>
    </row>
    <row r="97" spans="1:15" x14ac:dyDescent="0.55000000000000004">
      <c r="A97" s="65">
        <v>44351</v>
      </c>
      <c r="B97" s="105" t="str">
        <f t="shared" si="5"/>
        <v>(金)</v>
      </c>
      <c r="C97" s="62">
        <f t="shared" si="6"/>
        <v>767954</v>
      </c>
      <c r="D97" s="68">
        <v>629453</v>
      </c>
      <c r="E97" s="68">
        <v>20211</v>
      </c>
      <c r="F97" s="68">
        <v>0</v>
      </c>
      <c r="G97" s="68">
        <v>118290</v>
      </c>
      <c r="H97" s="62">
        <v>0</v>
      </c>
      <c r="I97" s="62">
        <v>0</v>
      </c>
      <c r="J97" s="68">
        <v>601787</v>
      </c>
      <c r="K97" s="68">
        <v>18942</v>
      </c>
      <c r="L97" s="68">
        <v>0</v>
      </c>
      <c r="M97" s="68">
        <v>103940</v>
      </c>
      <c r="N97" s="62">
        <v>0</v>
      </c>
      <c r="O97" s="67">
        <v>0</v>
      </c>
    </row>
    <row r="98" spans="1:15" x14ac:dyDescent="0.55000000000000004">
      <c r="A98" s="65">
        <v>44350</v>
      </c>
      <c r="B98" s="105" t="str">
        <f>"(" &amp; TEXT(A98,"aaa") &amp; ")"</f>
        <v>(木)</v>
      </c>
      <c r="C98" s="62">
        <f t="shared" si="6"/>
        <v>805230</v>
      </c>
      <c r="D98" s="68">
        <v>646837</v>
      </c>
      <c r="E98" s="68">
        <v>19985</v>
      </c>
      <c r="F98" s="68">
        <v>0</v>
      </c>
      <c r="G98" s="68">
        <v>138408</v>
      </c>
      <c r="H98" s="62">
        <v>0</v>
      </c>
      <c r="I98" s="62">
        <v>0</v>
      </c>
      <c r="J98" s="68">
        <v>619434</v>
      </c>
      <c r="K98" s="68">
        <v>18914</v>
      </c>
      <c r="L98" s="68">
        <v>0</v>
      </c>
      <c r="M98" s="68">
        <v>124461</v>
      </c>
      <c r="N98" s="62">
        <v>0</v>
      </c>
      <c r="O98" s="67">
        <v>0</v>
      </c>
    </row>
    <row r="99" spans="1:15" x14ac:dyDescent="0.55000000000000004">
      <c r="A99" s="65">
        <v>44349</v>
      </c>
      <c r="B99" s="105" t="str">
        <f t="shared" ref="B99:B150" si="7">"(" &amp; TEXT(A99,"aaa") &amp; ")"</f>
        <v>(水)</v>
      </c>
      <c r="C99" s="62">
        <f t="shared" si="6"/>
        <v>803606</v>
      </c>
      <c r="D99" s="68">
        <v>643346</v>
      </c>
      <c r="E99" s="68">
        <v>19632</v>
      </c>
      <c r="F99" s="68">
        <v>0</v>
      </c>
      <c r="G99" s="68">
        <v>140628</v>
      </c>
      <c r="H99" s="62">
        <v>0</v>
      </c>
      <c r="I99" s="62">
        <v>0</v>
      </c>
      <c r="J99" s="68">
        <v>617680</v>
      </c>
      <c r="K99" s="68">
        <v>18566</v>
      </c>
      <c r="L99" s="68">
        <v>0</v>
      </c>
      <c r="M99" s="68">
        <v>126459</v>
      </c>
      <c r="N99" s="62">
        <v>0</v>
      </c>
      <c r="O99" s="67">
        <v>0</v>
      </c>
    </row>
    <row r="100" spans="1:15" x14ac:dyDescent="0.55000000000000004">
      <c r="A100" s="65">
        <v>44348</v>
      </c>
      <c r="B100" s="105" t="str">
        <f t="shared" si="7"/>
        <v>(火)</v>
      </c>
      <c r="C100" s="62">
        <f t="shared" si="6"/>
        <v>755876</v>
      </c>
      <c r="D100" s="68">
        <v>623209</v>
      </c>
      <c r="E100" s="68">
        <v>19176</v>
      </c>
      <c r="F100" s="68">
        <v>0</v>
      </c>
      <c r="G100" s="68">
        <v>113491</v>
      </c>
      <c r="H100" s="62">
        <v>0</v>
      </c>
      <c r="I100" s="62">
        <v>0</v>
      </c>
      <c r="J100" s="68">
        <v>599205</v>
      </c>
      <c r="K100" s="68">
        <v>18202</v>
      </c>
      <c r="L100" s="68">
        <v>0</v>
      </c>
      <c r="M100" s="68">
        <v>99919</v>
      </c>
      <c r="N100" s="62">
        <v>0</v>
      </c>
      <c r="O100" s="67">
        <v>0</v>
      </c>
    </row>
    <row r="101" spans="1:15" x14ac:dyDescent="0.55000000000000004">
      <c r="A101" s="65">
        <v>44347</v>
      </c>
      <c r="B101" s="105" t="str">
        <f t="shared" si="7"/>
        <v>(月)</v>
      </c>
      <c r="C101" s="62">
        <f t="shared" si="6"/>
        <v>626972</v>
      </c>
      <c r="D101" s="68">
        <v>514349</v>
      </c>
      <c r="E101" s="68">
        <v>18345</v>
      </c>
      <c r="F101" s="68">
        <v>0</v>
      </c>
      <c r="G101" s="68">
        <v>94278</v>
      </c>
      <c r="H101" s="62">
        <v>0</v>
      </c>
      <c r="I101" s="62">
        <v>0</v>
      </c>
      <c r="J101" s="68">
        <v>493200</v>
      </c>
      <c r="K101" s="68">
        <v>17248</v>
      </c>
      <c r="L101" s="68">
        <v>0</v>
      </c>
      <c r="M101" s="68">
        <v>77842</v>
      </c>
      <c r="N101" s="62">
        <v>0</v>
      </c>
      <c r="O101" s="67">
        <v>0</v>
      </c>
    </row>
    <row r="102" spans="1:15" x14ac:dyDescent="0.55000000000000004">
      <c r="A102" s="65">
        <v>44346</v>
      </c>
      <c r="B102" s="105" t="str">
        <f t="shared" si="7"/>
        <v>(日)</v>
      </c>
      <c r="C102" s="62">
        <f t="shared" si="6"/>
        <v>526794</v>
      </c>
      <c r="D102" s="68">
        <v>445472</v>
      </c>
      <c r="E102" s="68">
        <v>15937</v>
      </c>
      <c r="F102" s="68">
        <v>0</v>
      </c>
      <c r="G102" s="68">
        <v>65385</v>
      </c>
      <c r="H102" s="62">
        <v>0</v>
      </c>
      <c r="I102" s="62">
        <v>0</v>
      </c>
      <c r="J102" s="68">
        <v>430003</v>
      </c>
      <c r="K102" s="68">
        <v>15132</v>
      </c>
      <c r="L102" s="68">
        <v>0</v>
      </c>
      <c r="M102" s="68">
        <v>58945</v>
      </c>
      <c r="N102" s="62">
        <v>0</v>
      </c>
      <c r="O102" s="67">
        <v>0</v>
      </c>
    </row>
    <row r="103" spans="1:15" x14ac:dyDescent="0.55000000000000004">
      <c r="A103" s="65">
        <v>44345</v>
      </c>
      <c r="B103" s="105" t="str">
        <f t="shared" si="7"/>
        <v>(土)</v>
      </c>
      <c r="C103" s="62">
        <f t="shared" si="6"/>
        <v>529760</v>
      </c>
      <c r="D103" s="68">
        <v>456004</v>
      </c>
      <c r="E103" s="68">
        <v>15521</v>
      </c>
      <c r="F103" s="68">
        <v>0</v>
      </c>
      <c r="G103" s="68">
        <v>58235</v>
      </c>
      <c r="H103" s="62">
        <v>0</v>
      </c>
      <c r="I103" s="62">
        <v>0</v>
      </c>
      <c r="J103" s="68">
        <v>435722</v>
      </c>
      <c r="K103" s="68">
        <v>14708</v>
      </c>
      <c r="L103" s="68">
        <v>0</v>
      </c>
      <c r="M103" s="68">
        <v>47018</v>
      </c>
      <c r="N103" s="62">
        <v>0</v>
      </c>
      <c r="O103" s="67">
        <v>0</v>
      </c>
    </row>
    <row r="104" spans="1:15" x14ac:dyDescent="0.55000000000000004">
      <c r="A104" s="65">
        <v>44344</v>
      </c>
      <c r="B104" s="105" t="str">
        <f t="shared" si="7"/>
        <v>(金)</v>
      </c>
      <c r="C104" s="62">
        <f t="shared" si="6"/>
        <v>572725</v>
      </c>
      <c r="D104" s="68">
        <v>513249</v>
      </c>
      <c r="E104" s="68">
        <v>14250</v>
      </c>
      <c r="F104" s="68">
        <v>0</v>
      </c>
      <c r="G104" s="68">
        <v>45226</v>
      </c>
      <c r="H104" s="62">
        <v>0</v>
      </c>
      <c r="I104" s="62">
        <v>0</v>
      </c>
      <c r="J104" s="68">
        <v>485970</v>
      </c>
      <c r="K104" s="68">
        <v>13522</v>
      </c>
      <c r="L104" s="68">
        <v>0</v>
      </c>
      <c r="M104" s="68">
        <v>29866</v>
      </c>
      <c r="N104" s="62">
        <v>0</v>
      </c>
      <c r="O104" s="67">
        <v>0</v>
      </c>
    </row>
    <row r="105" spans="1:15" x14ac:dyDescent="0.55000000000000004">
      <c r="A105" s="65">
        <v>44343</v>
      </c>
      <c r="B105" s="105" t="str">
        <f t="shared" si="7"/>
        <v>(木)</v>
      </c>
      <c r="C105" s="62">
        <f t="shared" si="6"/>
        <v>596966</v>
      </c>
      <c r="D105" s="68">
        <v>539884</v>
      </c>
      <c r="E105" s="68">
        <v>12403</v>
      </c>
      <c r="F105" s="68">
        <v>0</v>
      </c>
      <c r="G105" s="68">
        <v>44679</v>
      </c>
      <c r="H105" s="62">
        <v>0</v>
      </c>
      <c r="I105" s="62">
        <v>0</v>
      </c>
      <c r="J105" s="68">
        <v>511719</v>
      </c>
      <c r="K105" s="68">
        <v>11820</v>
      </c>
      <c r="L105" s="68">
        <v>0</v>
      </c>
      <c r="M105" s="68">
        <v>32087</v>
      </c>
      <c r="N105" s="62">
        <v>0</v>
      </c>
      <c r="O105" s="67">
        <v>0</v>
      </c>
    </row>
    <row r="106" spans="1:15" x14ac:dyDescent="0.55000000000000004">
      <c r="A106" s="65">
        <v>44342</v>
      </c>
      <c r="B106" s="105" t="str">
        <f t="shared" si="7"/>
        <v>(水)</v>
      </c>
      <c r="C106" s="62">
        <f t="shared" si="6"/>
        <v>584132</v>
      </c>
      <c r="D106" s="68">
        <v>560343</v>
      </c>
      <c r="E106" s="68">
        <v>11469</v>
      </c>
      <c r="F106" s="68">
        <v>0</v>
      </c>
      <c r="G106" s="68">
        <v>12320</v>
      </c>
      <c r="H106" s="62">
        <v>0</v>
      </c>
      <c r="I106" s="62">
        <v>0</v>
      </c>
      <c r="J106" s="68">
        <v>529921</v>
      </c>
      <c r="K106" s="68">
        <v>10830</v>
      </c>
      <c r="L106" s="68">
        <v>0</v>
      </c>
      <c r="M106" s="68">
        <v>9098</v>
      </c>
      <c r="N106" s="62">
        <v>0</v>
      </c>
      <c r="O106" s="67">
        <v>0</v>
      </c>
    </row>
    <row r="107" spans="1:15" x14ac:dyDescent="0.55000000000000004">
      <c r="A107" s="65">
        <v>44341</v>
      </c>
      <c r="B107" s="105" t="str">
        <f t="shared" si="7"/>
        <v>(火)</v>
      </c>
      <c r="C107" s="62">
        <f t="shared" si="6"/>
        <v>526435</v>
      </c>
      <c r="D107" s="68">
        <v>505838</v>
      </c>
      <c r="E107" s="68">
        <v>9760</v>
      </c>
      <c r="F107" s="68">
        <v>0</v>
      </c>
      <c r="G107" s="68">
        <v>10837</v>
      </c>
      <c r="H107" s="62">
        <v>0</v>
      </c>
      <c r="I107" s="62">
        <v>0</v>
      </c>
      <c r="J107" s="68">
        <v>478601</v>
      </c>
      <c r="K107" s="68">
        <v>9326</v>
      </c>
      <c r="L107" s="68">
        <v>0</v>
      </c>
      <c r="M107" s="68">
        <v>7705</v>
      </c>
      <c r="N107" s="62">
        <v>0</v>
      </c>
      <c r="O107" s="67">
        <v>0</v>
      </c>
    </row>
    <row r="108" spans="1:15" x14ac:dyDescent="0.55000000000000004">
      <c r="A108" s="65">
        <v>44340</v>
      </c>
      <c r="B108" s="105" t="str">
        <f t="shared" si="7"/>
        <v>(月)</v>
      </c>
      <c r="C108" s="62">
        <f t="shared" si="6"/>
        <v>456221</v>
      </c>
      <c r="D108" s="68">
        <v>436372</v>
      </c>
      <c r="E108" s="68">
        <v>9818</v>
      </c>
      <c r="F108" s="68">
        <v>0</v>
      </c>
      <c r="G108" s="68">
        <v>10031</v>
      </c>
      <c r="H108" s="62">
        <v>0</v>
      </c>
      <c r="I108" s="62">
        <v>0</v>
      </c>
      <c r="J108" s="68">
        <v>414789</v>
      </c>
      <c r="K108" s="68">
        <v>9355</v>
      </c>
      <c r="L108" s="68">
        <v>0</v>
      </c>
      <c r="M108" s="68">
        <v>6937</v>
      </c>
      <c r="N108" s="62">
        <v>0</v>
      </c>
      <c r="O108" s="67">
        <v>0</v>
      </c>
    </row>
    <row r="109" spans="1:15" x14ac:dyDescent="0.55000000000000004">
      <c r="A109" s="65">
        <v>44339</v>
      </c>
      <c r="B109" s="105" t="str">
        <f t="shared" si="7"/>
        <v>(日)</v>
      </c>
      <c r="C109" s="62">
        <f t="shared" si="6"/>
        <v>351478</v>
      </c>
      <c r="D109" s="68">
        <v>325763</v>
      </c>
      <c r="E109" s="68">
        <v>0</v>
      </c>
      <c r="F109" s="68">
        <v>0</v>
      </c>
      <c r="G109" s="68">
        <v>25715</v>
      </c>
      <c r="H109" s="62">
        <v>0</v>
      </c>
      <c r="I109" s="62">
        <v>0</v>
      </c>
      <c r="J109" s="68">
        <v>313038</v>
      </c>
      <c r="K109" s="68">
        <v>0</v>
      </c>
      <c r="L109" s="68">
        <v>0</v>
      </c>
      <c r="M109" s="68">
        <v>20737</v>
      </c>
      <c r="N109" s="62">
        <v>0</v>
      </c>
      <c r="O109" s="67">
        <v>0</v>
      </c>
    </row>
    <row r="110" spans="1:15" x14ac:dyDescent="0.55000000000000004">
      <c r="A110" s="65">
        <v>44338</v>
      </c>
      <c r="B110" s="105" t="str">
        <f t="shared" si="7"/>
        <v>(土)</v>
      </c>
      <c r="C110" s="62">
        <f t="shared" si="6"/>
        <v>325189</v>
      </c>
      <c r="D110" s="68">
        <v>284095</v>
      </c>
      <c r="E110" s="68">
        <v>0</v>
      </c>
      <c r="F110" s="68">
        <v>0</v>
      </c>
      <c r="G110" s="68">
        <v>41094</v>
      </c>
      <c r="H110" s="62">
        <v>0</v>
      </c>
      <c r="I110" s="62">
        <v>0</v>
      </c>
      <c r="J110" s="68">
        <v>267851</v>
      </c>
      <c r="K110" s="68">
        <v>0</v>
      </c>
      <c r="L110" s="68">
        <v>0</v>
      </c>
      <c r="M110" s="68">
        <v>22756</v>
      </c>
      <c r="N110" s="62">
        <v>0</v>
      </c>
      <c r="O110" s="67">
        <v>0</v>
      </c>
    </row>
    <row r="111" spans="1:15" x14ac:dyDescent="0.55000000000000004">
      <c r="A111" s="65">
        <v>44337</v>
      </c>
      <c r="B111" s="105" t="str">
        <f t="shared" si="7"/>
        <v>(金)</v>
      </c>
      <c r="C111" s="62">
        <f t="shared" si="6"/>
        <v>335275</v>
      </c>
      <c r="D111" s="68">
        <v>278422</v>
      </c>
      <c r="E111" s="68">
        <v>0</v>
      </c>
      <c r="F111" s="68">
        <v>0</v>
      </c>
      <c r="G111" s="68">
        <v>56853</v>
      </c>
      <c r="H111" s="62">
        <v>0</v>
      </c>
      <c r="I111" s="62">
        <v>0</v>
      </c>
      <c r="J111" s="68">
        <v>254022</v>
      </c>
      <c r="K111" s="68">
        <v>0</v>
      </c>
      <c r="L111" s="68">
        <v>0</v>
      </c>
      <c r="M111" s="68">
        <v>25242</v>
      </c>
      <c r="N111" s="62">
        <v>0</v>
      </c>
      <c r="O111" s="67">
        <v>0</v>
      </c>
    </row>
    <row r="112" spans="1:15" x14ac:dyDescent="0.55000000000000004">
      <c r="A112" s="65">
        <v>44336</v>
      </c>
      <c r="B112" s="105" t="str">
        <f t="shared" si="7"/>
        <v>(木)</v>
      </c>
      <c r="C112" s="62">
        <f t="shared" si="6"/>
        <v>346126</v>
      </c>
      <c r="D112" s="68">
        <v>320304</v>
      </c>
      <c r="E112" s="68">
        <v>0</v>
      </c>
      <c r="F112" s="68">
        <v>0</v>
      </c>
      <c r="G112" s="68">
        <v>25822</v>
      </c>
      <c r="H112" s="62">
        <v>0</v>
      </c>
      <c r="I112" s="62">
        <v>0</v>
      </c>
      <c r="J112" s="68">
        <v>293586</v>
      </c>
      <c r="K112" s="68">
        <v>0</v>
      </c>
      <c r="L112" s="68">
        <v>0</v>
      </c>
      <c r="M112" s="68">
        <v>14038</v>
      </c>
      <c r="N112" s="62">
        <v>0</v>
      </c>
      <c r="O112" s="67">
        <v>0</v>
      </c>
    </row>
    <row r="113" spans="1:15" x14ac:dyDescent="0.55000000000000004">
      <c r="A113" s="65">
        <v>44335</v>
      </c>
      <c r="B113" s="105" t="str">
        <f t="shared" si="7"/>
        <v>(水)</v>
      </c>
      <c r="C113" s="62">
        <f t="shared" si="6"/>
        <v>376366</v>
      </c>
      <c r="D113" s="68">
        <v>307074</v>
      </c>
      <c r="E113" s="68">
        <v>0</v>
      </c>
      <c r="F113" s="68">
        <v>0</v>
      </c>
      <c r="G113" s="68">
        <v>69292</v>
      </c>
      <c r="H113" s="62">
        <v>0</v>
      </c>
      <c r="I113" s="62">
        <v>0</v>
      </c>
      <c r="J113" s="68">
        <v>282224</v>
      </c>
      <c r="K113" s="68">
        <v>0</v>
      </c>
      <c r="L113" s="68">
        <v>0</v>
      </c>
      <c r="M113" s="68">
        <v>33903</v>
      </c>
      <c r="N113" s="62">
        <v>0</v>
      </c>
      <c r="O113" s="67">
        <v>0</v>
      </c>
    </row>
    <row r="114" spans="1:15" x14ac:dyDescent="0.55000000000000004">
      <c r="A114" s="65">
        <v>44334</v>
      </c>
      <c r="B114" s="105" t="str">
        <f t="shared" si="7"/>
        <v>(火)</v>
      </c>
      <c r="C114" s="62">
        <f t="shared" si="6"/>
        <v>317722</v>
      </c>
      <c r="D114" s="68">
        <v>252755</v>
      </c>
      <c r="E114" s="68">
        <v>0</v>
      </c>
      <c r="F114" s="68">
        <v>0</v>
      </c>
      <c r="G114" s="68">
        <v>64967</v>
      </c>
      <c r="H114" s="62">
        <v>0</v>
      </c>
      <c r="I114" s="62">
        <v>0</v>
      </c>
      <c r="J114" s="68">
        <v>231426</v>
      </c>
      <c r="K114" s="68">
        <v>0</v>
      </c>
      <c r="L114" s="68">
        <v>0</v>
      </c>
      <c r="M114" s="68">
        <v>34994</v>
      </c>
      <c r="N114" s="62">
        <v>0</v>
      </c>
      <c r="O114" s="67">
        <v>0</v>
      </c>
    </row>
    <row r="115" spans="1:15" x14ac:dyDescent="0.55000000000000004">
      <c r="A115" s="65">
        <v>44333</v>
      </c>
      <c r="B115" s="105" t="str">
        <f t="shared" si="7"/>
        <v>(月)</v>
      </c>
      <c r="C115" s="62">
        <f t="shared" si="6"/>
        <v>260577</v>
      </c>
      <c r="D115" s="68">
        <v>209636</v>
      </c>
      <c r="E115" s="68">
        <v>0</v>
      </c>
      <c r="F115" s="68">
        <v>0</v>
      </c>
      <c r="G115" s="68">
        <v>50941</v>
      </c>
      <c r="H115" s="62">
        <v>0</v>
      </c>
      <c r="I115" s="62">
        <v>0</v>
      </c>
      <c r="J115" s="68">
        <v>191934</v>
      </c>
      <c r="K115" s="68">
        <v>0</v>
      </c>
      <c r="L115" s="68">
        <v>0</v>
      </c>
      <c r="M115" s="68">
        <v>26269</v>
      </c>
      <c r="N115" s="62">
        <v>0</v>
      </c>
      <c r="O115" s="67">
        <v>0</v>
      </c>
    </row>
    <row r="116" spans="1:15" x14ac:dyDescent="0.55000000000000004">
      <c r="A116" s="65">
        <v>44332</v>
      </c>
      <c r="B116" s="105" t="str">
        <f t="shared" si="7"/>
        <v>(日)</v>
      </c>
      <c r="C116" s="62">
        <f t="shared" si="6"/>
        <v>208690</v>
      </c>
      <c r="D116" s="68">
        <v>186383</v>
      </c>
      <c r="E116" s="68">
        <v>0</v>
      </c>
      <c r="F116" s="68">
        <v>0</v>
      </c>
      <c r="G116" s="68">
        <v>22307</v>
      </c>
      <c r="H116" s="62">
        <v>0</v>
      </c>
      <c r="I116" s="62">
        <v>0</v>
      </c>
      <c r="J116" s="68">
        <v>178879</v>
      </c>
      <c r="K116" s="68">
        <v>0</v>
      </c>
      <c r="L116" s="68">
        <v>0</v>
      </c>
      <c r="M116" s="68">
        <v>14878</v>
      </c>
      <c r="N116" s="62">
        <v>0</v>
      </c>
      <c r="O116" s="67">
        <v>0</v>
      </c>
    </row>
    <row r="117" spans="1:15" x14ac:dyDescent="0.55000000000000004">
      <c r="A117" s="65">
        <v>44331</v>
      </c>
      <c r="B117" s="105" t="str">
        <f t="shared" si="7"/>
        <v>(土)</v>
      </c>
      <c r="C117" s="62">
        <f t="shared" si="6"/>
        <v>169203</v>
      </c>
      <c r="D117" s="68">
        <v>136852</v>
      </c>
      <c r="E117" s="68">
        <v>0</v>
      </c>
      <c r="F117" s="68">
        <v>0</v>
      </c>
      <c r="G117" s="68">
        <v>32351</v>
      </c>
      <c r="H117" s="62">
        <v>0</v>
      </c>
      <c r="I117" s="62">
        <v>0</v>
      </c>
      <c r="J117" s="68">
        <v>125383</v>
      </c>
      <c r="K117" s="68">
        <v>0</v>
      </c>
      <c r="L117" s="68">
        <v>0</v>
      </c>
      <c r="M117" s="68">
        <v>15830</v>
      </c>
      <c r="N117" s="62">
        <v>0</v>
      </c>
      <c r="O117" s="67">
        <v>0</v>
      </c>
    </row>
    <row r="118" spans="1:15" x14ac:dyDescent="0.55000000000000004">
      <c r="A118" s="65">
        <v>44330</v>
      </c>
      <c r="B118" s="105" t="str">
        <f t="shared" si="7"/>
        <v>(金)</v>
      </c>
      <c r="C118" s="62">
        <f t="shared" si="6"/>
        <v>181974</v>
      </c>
      <c r="D118" s="68">
        <v>134841</v>
      </c>
      <c r="E118" s="68">
        <v>0</v>
      </c>
      <c r="F118" s="68">
        <v>0</v>
      </c>
      <c r="G118" s="68">
        <v>47133</v>
      </c>
      <c r="H118" s="62">
        <v>0</v>
      </c>
      <c r="I118" s="62">
        <v>0</v>
      </c>
      <c r="J118" s="68">
        <v>114341</v>
      </c>
      <c r="K118" s="68">
        <v>0</v>
      </c>
      <c r="L118" s="68">
        <v>0</v>
      </c>
      <c r="M118" s="68">
        <v>18318</v>
      </c>
      <c r="N118" s="62">
        <v>0</v>
      </c>
      <c r="O118" s="67">
        <v>0</v>
      </c>
    </row>
    <row r="119" spans="1:15" x14ac:dyDescent="0.55000000000000004">
      <c r="A119" s="65">
        <v>44329</v>
      </c>
      <c r="B119" s="105" t="str">
        <f t="shared" si="7"/>
        <v>(木)</v>
      </c>
      <c r="C119" s="62">
        <f t="shared" si="6"/>
        <v>207431</v>
      </c>
      <c r="D119" s="68">
        <v>156579</v>
      </c>
      <c r="E119" s="68">
        <v>0</v>
      </c>
      <c r="F119" s="68">
        <v>0</v>
      </c>
      <c r="G119" s="68">
        <v>50852</v>
      </c>
      <c r="H119" s="62">
        <v>0</v>
      </c>
      <c r="I119" s="62">
        <v>0</v>
      </c>
      <c r="J119" s="68">
        <v>135985</v>
      </c>
      <c r="K119" s="68">
        <v>0</v>
      </c>
      <c r="L119" s="68">
        <v>0</v>
      </c>
      <c r="M119" s="68">
        <v>24929</v>
      </c>
      <c r="N119" s="62">
        <v>0</v>
      </c>
      <c r="O119" s="67">
        <v>0</v>
      </c>
    </row>
    <row r="120" spans="1:15" x14ac:dyDescent="0.55000000000000004">
      <c r="A120" s="65">
        <v>44328</v>
      </c>
      <c r="B120" s="105" t="str">
        <f t="shared" si="7"/>
        <v>(水)</v>
      </c>
      <c r="C120" s="62">
        <f t="shared" si="6"/>
        <v>213091</v>
      </c>
      <c r="D120" s="68">
        <v>160617</v>
      </c>
      <c r="E120" s="68">
        <v>0</v>
      </c>
      <c r="F120" s="68">
        <v>0</v>
      </c>
      <c r="G120" s="68">
        <v>52474</v>
      </c>
      <c r="H120" s="62">
        <v>0</v>
      </c>
      <c r="I120" s="62">
        <v>0</v>
      </c>
      <c r="J120" s="68">
        <v>139424</v>
      </c>
      <c r="K120" s="68">
        <v>0</v>
      </c>
      <c r="L120" s="68">
        <v>0</v>
      </c>
      <c r="M120" s="68">
        <v>26097</v>
      </c>
      <c r="N120" s="62">
        <v>0</v>
      </c>
      <c r="O120" s="67">
        <v>0</v>
      </c>
    </row>
    <row r="121" spans="1:15" x14ac:dyDescent="0.55000000000000004">
      <c r="A121" s="65">
        <v>44327</v>
      </c>
      <c r="B121" s="105" t="str">
        <f t="shared" si="7"/>
        <v>(火)</v>
      </c>
      <c r="C121" s="62">
        <f t="shared" si="6"/>
        <v>174360</v>
      </c>
      <c r="D121" s="68">
        <v>129998</v>
      </c>
      <c r="E121" s="68">
        <v>0</v>
      </c>
      <c r="F121" s="68">
        <v>0</v>
      </c>
      <c r="G121" s="68">
        <v>44362</v>
      </c>
      <c r="H121" s="62">
        <v>0</v>
      </c>
      <c r="I121" s="62">
        <v>0</v>
      </c>
      <c r="J121" s="68">
        <v>109406</v>
      </c>
      <c r="K121" s="68">
        <v>0</v>
      </c>
      <c r="L121" s="68">
        <v>0</v>
      </c>
      <c r="M121" s="68">
        <v>22133</v>
      </c>
      <c r="N121" s="62">
        <v>0</v>
      </c>
      <c r="O121" s="67">
        <v>0</v>
      </c>
    </row>
    <row r="122" spans="1:15" x14ac:dyDescent="0.55000000000000004">
      <c r="A122" s="65">
        <v>44326</v>
      </c>
      <c r="B122" s="105" t="str">
        <f t="shared" si="7"/>
        <v>(月)</v>
      </c>
      <c r="C122" s="62">
        <f t="shared" si="6"/>
        <v>133341</v>
      </c>
      <c r="D122" s="68">
        <v>104637</v>
      </c>
      <c r="E122" s="68">
        <v>0</v>
      </c>
      <c r="F122" s="68">
        <v>0</v>
      </c>
      <c r="G122" s="68">
        <v>28704</v>
      </c>
      <c r="H122" s="62">
        <v>0</v>
      </c>
      <c r="I122" s="62">
        <v>0</v>
      </c>
      <c r="J122" s="68">
        <v>86525</v>
      </c>
      <c r="K122" s="68">
        <v>0</v>
      </c>
      <c r="L122" s="68">
        <v>0</v>
      </c>
      <c r="M122" s="68">
        <v>14125</v>
      </c>
      <c r="N122" s="62">
        <v>0</v>
      </c>
      <c r="O122" s="67">
        <v>0</v>
      </c>
    </row>
    <row r="123" spans="1:15" x14ac:dyDescent="0.55000000000000004">
      <c r="A123" s="65">
        <v>44325</v>
      </c>
      <c r="B123" s="105" t="str">
        <f t="shared" si="7"/>
        <v>(日)</v>
      </c>
      <c r="C123" s="62">
        <f t="shared" si="6"/>
        <v>82493</v>
      </c>
      <c r="D123" s="68">
        <v>73948</v>
      </c>
      <c r="E123" s="68">
        <v>0</v>
      </c>
      <c r="F123" s="68">
        <v>0</v>
      </c>
      <c r="G123" s="68">
        <v>8545</v>
      </c>
      <c r="H123" s="62">
        <v>0</v>
      </c>
      <c r="I123" s="62">
        <v>0</v>
      </c>
      <c r="J123" s="68">
        <v>66651</v>
      </c>
      <c r="K123" s="68">
        <v>0</v>
      </c>
      <c r="L123" s="68">
        <v>0</v>
      </c>
      <c r="M123" s="68">
        <v>5784</v>
      </c>
      <c r="N123" s="62">
        <v>0</v>
      </c>
      <c r="O123" s="67">
        <v>0</v>
      </c>
    </row>
    <row r="124" spans="1:15" x14ac:dyDescent="0.55000000000000004">
      <c r="A124" s="65">
        <v>44324</v>
      </c>
      <c r="B124" s="105" t="str">
        <f t="shared" si="7"/>
        <v>(土)</v>
      </c>
      <c r="C124" s="62">
        <f t="shared" si="6"/>
        <v>68874</v>
      </c>
      <c r="D124" s="68">
        <v>61111</v>
      </c>
      <c r="E124" s="68">
        <v>0</v>
      </c>
      <c r="F124" s="68">
        <v>0</v>
      </c>
      <c r="G124" s="68">
        <v>7763</v>
      </c>
      <c r="H124" s="62">
        <v>0</v>
      </c>
      <c r="I124" s="62">
        <v>0</v>
      </c>
      <c r="J124" s="68">
        <v>49769</v>
      </c>
      <c r="K124" s="68">
        <v>0</v>
      </c>
      <c r="L124" s="68">
        <v>0</v>
      </c>
      <c r="M124" s="68">
        <v>4021</v>
      </c>
      <c r="N124" s="62">
        <v>0</v>
      </c>
      <c r="O124" s="67">
        <v>0</v>
      </c>
    </row>
    <row r="125" spans="1:15" x14ac:dyDescent="0.55000000000000004">
      <c r="A125" s="65">
        <v>44323</v>
      </c>
      <c r="B125" s="105" t="str">
        <f t="shared" si="7"/>
        <v>(金)</v>
      </c>
      <c r="C125" s="62">
        <f t="shared" si="6"/>
        <v>59286</v>
      </c>
      <c r="D125" s="68">
        <v>48463</v>
      </c>
      <c r="E125" s="68">
        <v>0</v>
      </c>
      <c r="F125" s="68">
        <v>0</v>
      </c>
      <c r="G125" s="68">
        <v>10823</v>
      </c>
      <c r="H125" s="62">
        <v>0</v>
      </c>
      <c r="I125" s="62">
        <v>0</v>
      </c>
      <c r="J125" s="68">
        <v>32735</v>
      </c>
      <c r="K125" s="68">
        <v>0</v>
      </c>
      <c r="L125" s="68">
        <v>0</v>
      </c>
      <c r="M125" s="68">
        <v>4754</v>
      </c>
      <c r="N125" s="62">
        <v>0</v>
      </c>
      <c r="O125" s="67">
        <v>0</v>
      </c>
    </row>
    <row r="126" spans="1:15" x14ac:dyDescent="0.55000000000000004">
      <c r="A126" s="65">
        <v>44322</v>
      </c>
      <c r="B126" s="105" t="str">
        <f t="shared" si="7"/>
        <v>(木)</v>
      </c>
      <c r="C126" s="62">
        <f t="shared" si="6"/>
        <v>55429</v>
      </c>
      <c r="D126" s="68">
        <v>46967</v>
      </c>
      <c r="E126" s="68">
        <v>0</v>
      </c>
      <c r="F126" s="68">
        <v>0</v>
      </c>
      <c r="G126" s="68">
        <v>8462</v>
      </c>
      <c r="H126" s="62">
        <v>0</v>
      </c>
      <c r="I126" s="62">
        <v>0</v>
      </c>
      <c r="J126" s="68">
        <v>33996</v>
      </c>
      <c r="K126" s="68">
        <v>0</v>
      </c>
      <c r="L126" s="68">
        <v>0</v>
      </c>
      <c r="M126" s="68">
        <v>4849</v>
      </c>
      <c r="N126" s="62">
        <v>0</v>
      </c>
      <c r="O126" s="67">
        <v>0</v>
      </c>
    </row>
    <row r="127" spans="1:15" x14ac:dyDescent="0.55000000000000004">
      <c r="A127" s="65">
        <v>44321</v>
      </c>
      <c r="B127" s="105" t="str">
        <f t="shared" si="7"/>
        <v>(水)</v>
      </c>
      <c r="C127" s="62">
        <f t="shared" si="6"/>
        <v>10867</v>
      </c>
      <c r="D127" s="68">
        <v>9949</v>
      </c>
      <c r="E127" s="68">
        <v>0</v>
      </c>
      <c r="F127" s="68">
        <v>0</v>
      </c>
      <c r="G127" s="68">
        <v>918</v>
      </c>
      <c r="H127" s="62">
        <v>0</v>
      </c>
      <c r="I127" s="62">
        <v>0</v>
      </c>
      <c r="J127" s="68">
        <v>8382</v>
      </c>
      <c r="K127" s="68">
        <v>0</v>
      </c>
      <c r="L127" s="68">
        <v>0</v>
      </c>
      <c r="M127" s="68">
        <v>749</v>
      </c>
      <c r="N127" s="62">
        <v>0</v>
      </c>
      <c r="O127" s="67">
        <v>0</v>
      </c>
    </row>
    <row r="128" spans="1:15" x14ac:dyDescent="0.55000000000000004">
      <c r="A128" s="65">
        <v>44320</v>
      </c>
      <c r="B128" s="105" t="str">
        <f t="shared" si="7"/>
        <v>(火)</v>
      </c>
      <c r="C128" s="62">
        <f t="shared" si="6"/>
        <v>9274</v>
      </c>
      <c r="D128" s="68">
        <v>8547</v>
      </c>
      <c r="E128" s="68">
        <v>0</v>
      </c>
      <c r="F128" s="68">
        <v>0</v>
      </c>
      <c r="G128" s="68">
        <v>727</v>
      </c>
      <c r="H128" s="62">
        <v>0</v>
      </c>
      <c r="I128" s="62">
        <v>0</v>
      </c>
      <c r="J128" s="68">
        <v>6895</v>
      </c>
      <c r="K128" s="68">
        <v>0</v>
      </c>
      <c r="L128" s="68">
        <v>0</v>
      </c>
      <c r="M128" s="68">
        <v>545</v>
      </c>
      <c r="N128" s="62">
        <v>0</v>
      </c>
      <c r="O128" s="67">
        <v>0</v>
      </c>
    </row>
    <row r="129" spans="1:15" x14ac:dyDescent="0.55000000000000004">
      <c r="A129" s="65">
        <v>44319</v>
      </c>
      <c r="B129" s="105" t="str">
        <f t="shared" si="7"/>
        <v>(月)</v>
      </c>
      <c r="C129" s="62">
        <f t="shared" si="6"/>
        <v>8360</v>
      </c>
      <c r="D129" s="68">
        <v>7510</v>
      </c>
      <c r="E129" s="68">
        <v>0</v>
      </c>
      <c r="F129" s="68">
        <v>0</v>
      </c>
      <c r="G129" s="68">
        <v>850</v>
      </c>
      <c r="H129" s="62">
        <v>0</v>
      </c>
      <c r="I129" s="62">
        <v>0</v>
      </c>
      <c r="J129" s="68">
        <v>5865</v>
      </c>
      <c r="K129" s="68">
        <v>0</v>
      </c>
      <c r="L129" s="68">
        <v>0</v>
      </c>
      <c r="M129" s="68">
        <v>784</v>
      </c>
      <c r="N129" s="62">
        <v>0</v>
      </c>
      <c r="O129" s="67">
        <v>0</v>
      </c>
    </row>
    <row r="130" spans="1:15" x14ac:dyDescent="0.55000000000000004">
      <c r="A130" s="65">
        <v>44318</v>
      </c>
      <c r="B130" s="105" t="str">
        <f t="shared" si="7"/>
        <v>(日)</v>
      </c>
      <c r="C130" s="62">
        <f t="shared" si="6"/>
        <v>26020</v>
      </c>
      <c r="D130" s="68">
        <v>26020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20698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44317</v>
      </c>
      <c r="B131" s="105" t="str">
        <f t="shared" si="7"/>
        <v>(土)</v>
      </c>
      <c r="C131" s="62">
        <f t="shared" si="6"/>
        <v>38914</v>
      </c>
      <c r="D131" s="68">
        <v>38914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21890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44316</v>
      </c>
      <c r="B132" s="105" t="str">
        <f t="shared" si="7"/>
        <v>(金)</v>
      </c>
      <c r="C132" s="62">
        <f t="shared" si="6"/>
        <v>65248</v>
      </c>
      <c r="D132" s="68">
        <v>65248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27708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44315</v>
      </c>
      <c r="B133" s="105" t="str">
        <f>"(" &amp; TEXT(A133,"aaa") &amp; ")"</f>
        <v>(木)</v>
      </c>
      <c r="C133" s="62">
        <f t="shared" si="6"/>
        <v>20009</v>
      </c>
      <c r="D133" s="68">
        <v>20009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13269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44314</v>
      </c>
      <c r="B134" s="105" t="str">
        <f t="shared" si="7"/>
        <v>(水)</v>
      </c>
      <c r="C134" s="62">
        <f t="shared" si="6"/>
        <v>86527</v>
      </c>
      <c r="D134" s="68">
        <v>86527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38069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44313</v>
      </c>
      <c r="B135" s="105" t="str">
        <f t="shared" si="7"/>
        <v>(火)</v>
      </c>
      <c r="C135" s="62">
        <f t="shared" si="6"/>
        <v>79497</v>
      </c>
      <c r="D135" s="68">
        <v>79497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38473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44312</v>
      </c>
      <c r="B136" s="105" t="str">
        <f t="shared" si="7"/>
        <v>(月)</v>
      </c>
      <c r="C136" s="62">
        <f t="shared" si="6"/>
        <v>60970</v>
      </c>
      <c r="D136" s="68">
        <v>60970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28655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44311</v>
      </c>
      <c r="B137" s="105" t="str">
        <f t="shared" si="7"/>
        <v>(日)</v>
      </c>
      <c r="C137" s="62">
        <f t="shared" si="6"/>
        <v>24825</v>
      </c>
      <c r="D137" s="68">
        <v>24825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15611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44310</v>
      </c>
      <c r="B138" s="105" t="str">
        <f t="shared" si="7"/>
        <v>(土)</v>
      </c>
      <c r="C138" s="62">
        <f t="shared" si="6"/>
        <v>35768</v>
      </c>
      <c r="D138" s="68">
        <v>35768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16662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44309</v>
      </c>
      <c r="B139" s="105" t="str">
        <f t="shared" si="7"/>
        <v>(金)</v>
      </c>
      <c r="C139" s="62">
        <f t="shared" si="6"/>
        <v>56154</v>
      </c>
      <c r="D139" s="68">
        <v>56154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19612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44308</v>
      </c>
      <c r="B140" s="105" t="str">
        <f t="shared" si="7"/>
        <v>(木)</v>
      </c>
      <c r="C140" s="62">
        <f t="shared" si="6"/>
        <v>59895</v>
      </c>
      <c r="D140" s="68">
        <v>59895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26213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44307</v>
      </c>
      <c r="B141" s="105" t="str">
        <f t="shared" si="7"/>
        <v>(水)</v>
      </c>
      <c r="C141" s="62">
        <f t="shared" si="6"/>
        <v>62751</v>
      </c>
      <c r="D141" s="68">
        <v>62751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27670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44306</v>
      </c>
      <c r="B142" s="105" t="str">
        <f t="shared" si="7"/>
        <v>(火)</v>
      </c>
      <c r="C142" s="62">
        <f t="shared" si="6"/>
        <v>52952</v>
      </c>
      <c r="D142" s="68">
        <v>52952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23460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44305</v>
      </c>
      <c r="B143" s="105" t="str">
        <f t="shared" si="7"/>
        <v>(月)</v>
      </c>
      <c r="C143" s="62">
        <f t="shared" si="6"/>
        <v>34201</v>
      </c>
      <c r="D143" s="68">
        <v>34201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14916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44304</v>
      </c>
      <c r="B144" s="105" t="str">
        <f t="shared" si="7"/>
        <v>(日)</v>
      </c>
      <c r="C144" s="62">
        <f t="shared" si="6"/>
        <v>9270</v>
      </c>
      <c r="D144" s="68">
        <v>9270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5740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44303</v>
      </c>
      <c r="B145" s="105" t="str">
        <f t="shared" si="7"/>
        <v>(土)</v>
      </c>
      <c r="C145" s="62">
        <f t="shared" si="6"/>
        <v>8054</v>
      </c>
      <c r="D145" s="68">
        <v>8054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3765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44302</v>
      </c>
      <c r="B146" s="105" t="str">
        <f t="shared" si="7"/>
        <v>(金)</v>
      </c>
      <c r="C146" s="62">
        <f t="shared" ref="C146:C150" si="8">SUM(D146:I146)</f>
        <v>10913</v>
      </c>
      <c r="D146" s="68">
        <v>10913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3558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44301</v>
      </c>
      <c r="B147" s="105" t="str">
        <f t="shared" si="7"/>
        <v>(木)</v>
      </c>
      <c r="C147" s="62">
        <f t="shared" si="8"/>
        <v>9104</v>
      </c>
      <c r="D147" s="68">
        <v>9104</v>
      </c>
      <c r="E147" s="68">
        <v>0</v>
      </c>
      <c r="F147" s="68">
        <v>0</v>
      </c>
      <c r="G147" s="68">
        <v>0</v>
      </c>
      <c r="H147" s="62">
        <v>0</v>
      </c>
      <c r="I147" s="62">
        <v>0</v>
      </c>
      <c r="J147" s="68">
        <v>4409</v>
      </c>
      <c r="K147" s="68">
        <v>0</v>
      </c>
      <c r="L147" s="68">
        <v>0</v>
      </c>
      <c r="M147" s="68">
        <v>0</v>
      </c>
      <c r="N147" s="62">
        <v>0</v>
      </c>
      <c r="O147" s="67">
        <v>0</v>
      </c>
    </row>
    <row r="148" spans="1:15" x14ac:dyDescent="0.55000000000000004">
      <c r="A148" s="65">
        <v>44300</v>
      </c>
      <c r="B148" s="105" t="str">
        <f t="shared" si="7"/>
        <v>(水)</v>
      </c>
      <c r="C148" s="62">
        <f t="shared" si="8"/>
        <v>5252</v>
      </c>
      <c r="D148" s="68">
        <v>5252</v>
      </c>
      <c r="E148" s="68">
        <v>0</v>
      </c>
      <c r="F148" s="68">
        <v>0</v>
      </c>
      <c r="G148" s="68">
        <v>0</v>
      </c>
      <c r="H148" s="62">
        <v>0</v>
      </c>
      <c r="I148" s="62">
        <v>0</v>
      </c>
      <c r="J148" s="68">
        <v>3290</v>
      </c>
      <c r="K148" s="68">
        <v>0</v>
      </c>
      <c r="L148" s="68">
        <v>0</v>
      </c>
      <c r="M148" s="68">
        <v>0</v>
      </c>
      <c r="N148" s="62">
        <v>0</v>
      </c>
      <c r="O148" s="67">
        <v>0</v>
      </c>
    </row>
    <row r="149" spans="1:15" x14ac:dyDescent="0.55000000000000004">
      <c r="A149" s="65">
        <v>44299</v>
      </c>
      <c r="B149" s="105" t="str">
        <f t="shared" si="7"/>
        <v>(火)</v>
      </c>
      <c r="C149" s="62">
        <f t="shared" si="8"/>
        <v>4108</v>
      </c>
      <c r="D149" s="68">
        <v>4108</v>
      </c>
      <c r="E149" s="68">
        <v>0</v>
      </c>
      <c r="F149" s="68">
        <v>0</v>
      </c>
      <c r="G149" s="68">
        <v>0</v>
      </c>
      <c r="H149" s="62">
        <v>0</v>
      </c>
      <c r="I149" s="62">
        <v>0</v>
      </c>
      <c r="J149" s="68">
        <v>2869</v>
      </c>
      <c r="K149" s="68">
        <v>0</v>
      </c>
      <c r="L149" s="68">
        <v>0</v>
      </c>
      <c r="M149" s="68">
        <v>0</v>
      </c>
      <c r="N149" s="62">
        <v>0</v>
      </c>
      <c r="O149" s="67">
        <v>0</v>
      </c>
    </row>
    <row r="150" spans="1:15" x14ac:dyDescent="0.55000000000000004">
      <c r="A150" s="65">
        <v>44298</v>
      </c>
      <c r="B150" s="105" t="str">
        <f t="shared" si="7"/>
        <v>(月)</v>
      </c>
      <c r="C150" s="62">
        <f t="shared" si="8"/>
        <v>4782</v>
      </c>
      <c r="D150" s="80">
        <v>4782</v>
      </c>
      <c r="E150" s="80">
        <v>0</v>
      </c>
      <c r="F150" s="80">
        <v>0</v>
      </c>
      <c r="G150" s="80">
        <v>0</v>
      </c>
      <c r="H150" s="80">
        <v>0</v>
      </c>
      <c r="I150" s="80">
        <v>0</v>
      </c>
      <c r="J150" s="80">
        <v>3484</v>
      </c>
      <c r="K150" s="80">
        <v>0</v>
      </c>
      <c r="L150" s="80">
        <v>0</v>
      </c>
      <c r="M150" s="80">
        <v>0</v>
      </c>
      <c r="N150" s="80">
        <v>0</v>
      </c>
      <c r="O150" s="67">
        <v>0</v>
      </c>
    </row>
    <row r="151" spans="1:15" x14ac:dyDescent="0.55000000000000004">
      <c r="A151" s="78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</row>
    <row r="152" spans="1:15" x14ac:dyDescent="0.55000000000000004">
      <c r="A152" s="78" t="s">
        <v>326</v>
      </c>
      <c r="B152" s="78"/>
    </row>
    <row r="153" spans="1:15" x14ac:dyDescent="0.55000000000000004">
      <c r="A153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4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2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（９月３日公表時点）</v>
      </c>
    </row>
    <row r="3" spans="1:9" x14ac:dyDescent="0.55000000000000004">
      <c r="A3" s="149" t="s">
        <v>331</v>
      </c>
      <c r="B3" s="144" t="s">
        <v>297</v>
      </c>
      <c r="C3" s="144" t="s">
        <v>334</v>
      </c>
      <c r="D3" s="144" t="s">
        <v>297</v>
      </c>
      <c r="E3" s="143" t="s">
        <v>337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44442</v>
      </c>
      <c r="B5" s="118" t="s">
        <v>347</v>
      </c>
      <c r="C5" s="117">
        <v>44437</v>
      </c>
      <c r="D5" s="118" t="s">
        <v>348</v>
      </c>
      <c r="E5" s="85">
        <v>7532648</v>
      </c>
      <c r="F5" s="85">
        <v>4446465</v>
      </c>
      <c r="G5" s="85">
        <v>3086183</v>
      </c>
      <c r="H5" s="75"/>
      <c r="I5" s="75"/>
    </row>
    <row r="6" spans="1:9" x14ac:dyDescent="0.55000000000000004">
      <c r="A6" s="117">
        <v>44441</v>
      </c>
      <c r="B6" s="118" t="s">
        <v>316</v>
      </c>
      <c r="C6" s="117">
        <v>44437</v>
      </c>
      <c r="D6" s="118" t="s">
        <v>348</v>
      </c>
      <c r="E6" s="85">
        <v>7293150</v>
      </c>
      <c r="F6" s="85">
        <v>4323860</v>
      </c>
      <c r="G6" s="85">
        <v>2969290</v>
      </c>
      <c r="H6" s="75"/>
      <c r="I6" s="75"/>
    </row>
    <row r="7" spans="1:9" x14ac:dyDescent="0.55000000000000004">
      <c r="A7" s="117">
        <v>44440</v>
      </c>
      <c r="B7" s="118" t="s">
        <v>352</v>
      </c>
      <c r="C7" s="117">
        <v>44437</v>
      </c>
      <c r="D7" s="118" t="s">
        <v>348</v>
      </c>
      <c r="E7" s="85">
        <v>7049347</v>
      </c>
      <c r="F7" s="85">
        <v>4206037</v>
      </c>
      <c r="G7" s="85">
        <v>2843310</v>
      </c>
      <c r="H7" s="75"/>
      <c r="I7" s="75"/>
    </row>
    <row r="8" spans="1:9" x14ac:dyDescent="0.55000000000000004">
      <c r="A8" s="117">
        <v>44439</v>
      </c>
      <c r="B8" s="118" t="s">
        <v>349</v>
      </c>
      <c r="C8" s="117">
        <v>44430</v>
      </c>
      <c r="D8" s="118" t="s">
        <v>348</v>
      </c>
      <c r="E8" s="85">
        <v>6366259</v>
      </c>
      <c r="F8" s="85">
        <v>3939155</v>
      </c>
      <c r="G8" s="85">
        <v>2427104</v>
      </c>
      <c r="H8" s="75"/>
      <c r="I8" s="75"/>
    </row>
    <row r="9" spans="1:9" x14ac:dyDescent="0.55000000000000004">
      <c r="A9" s="117">
        <v>44438</v>
      </c>
      <c r="B9" s="118" t="s">
        <v>350</v>
      </c>
      <c r="C9" s="117">
        <v>44430</v>
      </c>
      <c r="D9" s="118" t="s">
        <v>348</v>
      </c>
      <c r="E9" s="85">
        <v>6130651</v>
      </c>
      <c r="F9" s="85">
        <v>3818332</v>
      </c>
      <c r="G9" s="85">
        <v>2312319</v>
      </c>
      <c r="H9" s="75"/>
      <c r="I9" s="75"/>
    </row>
    <row r="10" spans="1:9" x14ac:dyDescent="0.55000000000000004">
      <c r="A10" s="117">
        <v>44435</v>
      </c>
      <c r="B10" s="118" t="s">
        <v>347</v>
      </c>
      <c r="C10" s="117">
        <v>44430</v>
      </c>
      <c r="D10" s="118" t="s">
        <v>348</v>
      </c>
      <c r="E10" s="85">
        <v>5767203</v>
      </c>
      <c r="F10" s="85">
        <v>3613973</v>
      </c>
      <c r="G10" s="85">
        <v>2153230</v>
      </c>
      <c r="H10" s="75"/>
      <c r="I10" s="75"/>
    </row>
    <row r="11" spans="1:9" x14ac:dyDescent="0.55000000000000004">
      <c r="A11" s="117">
        <v>44434</v>
      </c>
      <c r="B11" s="118" t="s">
        <v>316</v>
      </c>
      <c r="C11" s="117">
        <v>44430</v>
      </c>
      <c r="D11" s="118" t="s">
        <v>348</v>
      </c>
      <c r="E11" s="85">
        <v>5515725</v>
      </c>
      <c r="F11" s="85">
        <v>3481057</v>
      </c>
      <c r="G11" s="85">
        <v>2034668</v>
      </c>
      <c r="H11" s="75"/>
      <c r="I11" s="75"/>
    </row>
    <row r="12" spans="1:9" x14ac:dyDescent="0.55000000000000004">
      <c r="A12" s="117">
        <v>44433</v>
      </c>
      <c r="B12" s="118" t="s">
        <v>352</v>
      </c>
      <c r="C12" s="117">
        <v>44430</v>
      </c>
      <c r="D12" s="118" t="s">
        <v>348</v>
      </c>
      <c r="E12" s="85">
        <v>5251138</v>
      </c>
      <c r="F12" s="85">
        <v>3336803</v>
      </c>
      <c r="G12" s="85">
        <v>1914335</v>
      </c>
      <c r="H12" s="75"/>
      <c r="I12" s="75"/>
    </row>
    <row r="13" spans="1:9" x14ac:dyDescent="0.55000000000000004">
      <c r="A13" s="117">
        <v>44432</v>
      </c>
      <c r="B13" s="118" t="s">
        <v>349</v>
      </c>
      <c r="C13" s="117">
        <v>44423</v>
      </c>
      <c r="D13" s="118" t="s">
        <v>348</v>
      </c>
      <c r="E13" s="85">
        <v>4642683</v>
      </c>
      <c r="F13" s="85">
        <v>3121870</v>
      </c>
      <c r="G13" s="85">
        <v>1520813</v>
      </c>
      <c r="H13" s="75"/>
      <c r="I13" s="75"/>
    </row>
    <row r="14" spans="1:9" x14ac:dyDescent="0.55000000000000004">
      <c r="A14" s="117">
        <v>44431</v>
      </c>
      <c r="B14" s="118" t="s">
        <v>350</v>
      </c>
      <c r="C14" s="117">
        <v>44423</v>
      </c>
      <c r="D14" s="118" t="s">
        <v>348</v>
      </c>
      <c r="E14" s="85">
        <v>4441321</v>
      </c>
      <c r="F14" s="85">
        <v>3000348</v>
      </c>
      <c r="G14" s="85">
        <v>1440973</v>
      </c>
      <c r="H14" s="75"/>
      <c r="I14" s="75"/>
    </row>
    <row r="15" spans="1:9" x14ac:dyDescent="0.55000000000000004">
      <c r="A15" s="117">
        <v>44428</v>
      </c>
      <c r="B15" s="118" t="s">
        <v>347</v>
      </c>
      <c r="C15" s="117">
        <v>44423</v>
      </c>
      <c r="D15" s="118" t="s">
        <v>348</v>
      </c>
      <c r="E15" s="85">
        <v>4130976</v>
      </c>
      <c r="F15" s="85">
        <v>2827197</v>
      </c>
      <c r="G15" s="85">
        <v>1303779</v>
      </c>
      <c r="H15" s="75"/>
      <c r="I15" s="75"/>
    </row>
    <row r="16" spans="1:9" x14ac:dyDescent="0.55000000000000004">
      <c r="A16" s="117">
        <v>44427</v>
      </c>
      <c r="B16" s="118" t="s">
        <v>316</v>
      </c>
      <c r="C16" s="117">
        <v>44423</v>
      </c>
      <c r="D16" s="118" t="s">
        <v>348</v>
      </c>
      <c r="E16" s="85">
        <v>3902839</v>
      </c>
      <c r="F16" s="85">
        <v>2705274</v>
      </c>
      <c r="G16" s="85">
        <v>1197565</v>
      </c>
      <c r="H16" s="75"/>
      <c r="I16" s="75"/>
    </row>
    <row r="17" spans="1:9" x14ac:dyDescent="0.55000000000000004">
      <c r="A17" s="117">
        <v>44426</v>
      </c>
      <c r="B17" s="118" t="str">
        <f t="shared" ref="B17:B22" si="0">"("&amp;TEXT(A17,"AAA")&amp;")"</f>
        <v>(水)</v>
      </c>
      <c r="C17" s="117">
        <v>44423</v>
      </c>
      <c r="D17" s="118" t="str">
        <f t="shared" ref="D17:D22" si="1">"("&amp;TEXT(C17,"AAA")&amp;")"</f>
        <v>(日)</v>
      </c>
      <c r="E17" s="85">
        <v>3663878</v>
      </c>
      <c r="F17" s="85">
        <v>2572887</v>
      </c>
      <c r="G17" s="85">
        <v>1090991</v>
      </c>
      <c r="H17" s="75"/>
      <c r="I17" s="75"/>
    </row>
    <row r="18" spans="1:9" x14ac:dyDescent="0.55000000000000004">
      <c r="A18" s="117">
        <v>44425</v>
      </c>
      <c r="B18" s="118" t="str">
        <f t="shared" si="0"/>
        <v>(火)</v>
      </c>
      <c r="C18" s="117">
        <v>44416</v>
      </c>
      <c r="D18" s="118" t="str">
        <f t="shared" si="1"/>
        <v>(日)</v>
      </c>
      <c r="E18" s="85">
        <v>3224734</v>
      </c>
      <c r="F18" s="85">
        <v>2409948</v>
      </c>
      <c r="G18" s="85">
        <v>814786</v>
      </c>
      <c r="H18" s="75"/>
      <c r="I18" s="75"/>
    </row>
    <row r="19" spans="1:9" x14ac:dyDescent="0.55000000000000004">
      <c r="A19" s="117">
        <v>44424</v>
      </c>
      <c r="B19" s="118" t="str">
        <f t="shared" si="0"/>
        <v>(月)</v>
      </c>
      <c r="C19" s="117">
        <v>44416</v>
      </c>
      <c r="D19" s="118" t="str">
        <f t="shared" si="1"/>
        <v>(日)</v>
      </c>
      <c r="E19" s="85">
        <v>3080184</v>
      </c>
      <c r="F19" s="85">
        <v>2325181</v>
      </c>
      <c r="G19" s="85">
        <v>755003</v>
      </c>
      <c r="H19" s="75"/>
      <c r="I19" s="75"/>
    </row>
    <row r="20" spans="1:9" x14ac:dyDescent="0.55000000000000004">
      <c r="A20" s="117">
        <v>44421</v>
      </c>
      <c r="B20" s="118" t="str">
        <f t="shared" si="0"/>
        <v>(金)</v>
      </c>
      <c r="C20" s="117">
        <v>44416</v>
      </c>
      <c r="D20" s="118" t="str">
        <f t="shared" si="1"/>
        <v>(日)</v>
      </c>
      <c r="E20" s="85">
        <v>2899381</v>
      </c>
      <c r="F20" s="85">
        <v>2215605</v>
      </c>
      <c r="G20" s="85">
        <v>683776</v>
      </c>
      <c r="H20" s="75"/>
      <c r="I20" s="75"/>
    </row>
    <row r="21" spans="1:9" x14ac:dyDescent="0.55000000000000004">
      <c r="A21" s="117">
        <v>44420</v>
      </c>
      <c r="B21" s="118" t="str">
        <f t="shared" si="0"/>
        <v>(木)</v>
      </c>
      <c r="C21" s="117">
        <v>44416</v>
      </c>
      <c r="D21" s="118" t="str">
        <f t="shared" si="1"/>
        <v>(日)</v>
      </c>
      <c r="E21" s="85">
        <v>2748556</v>
      </c>
      <c r="F21" s="85">
        <v>2115570</v>
      </c>
      <c r="G21" s="85">
        <v>632986</v>
      </c>
      <c r="H21" s="75"/>
      <c r="I21" s="75"/>
    </row>
    <row r="22" spans="1:9" x14ac:dyDescent="0.55000000000000004">
      <c r="A22" s="117">
        <v>44419</v>
      </c>
      <c r="B22" s="118" t="str">
        <f t="shared" si="0"/>
        <v>(水)</v>
      </c>
      <c r="C22" s="117">
        <v>44416</v>
      </c>
      <c r="D22" s="118" t="str">
        <f t="shared" si="1"/>
        <v>(日)</v>
      </c>
      <c r="E22" s="85">
        <v>2576423</v>
      </c>
      <c r="F22" s="85">
        <v>2005958</v>
      </c>
      <c r="G22" s="85">
        <v>570465</v>
      </c>
      <c r="H22" s="75"/>
      <c r="I22" s="75"/>
    </row>
    <row r="23" spans="1:9" x14ac:dyDescent="0.55000000000000004">
      <c r="A23" s="117">
        <v>44418</v>
      </c>
      <c r="B23" s="118" t="s">
        <v>338</v>
      </c>
      <c r="C23" s="117">
        <v>44409</v>
      </c>
      <c r="D23" s="118" t="s">
        <v>335</v>
      </c>
      <c r="E23" s="85">
        <v>2107992</v>
      </c>
      <c r="F23" s="85">
        <v>1814876</v>
      </c>
      <c r="G23" s="85">
        <v>293116</v>
      </c>
      <c r="H23" s="75"/>
      <c r="I23" s="75"/>
    </row>
    <row r="24" spans="1:9" x14ac:dyDescent="0.55000000000000004">
      <c r="A24" s="117">
        <v>44414</v>
      </c>
      <c r="B24" s="118" t="s">
        <v>309</v>
      </c>
      <c r="C24" s="117">
        <v>44409</v>
      </c>
      <c r="D24" s="118" t="s">
        <v>335</v>
      </c>
      <c r="E24" s="85">
        <v>1774733</v>
      </c>
      <c r="F24" s="85">
        <v>1551425</v>
      </c>
      <c r="G24" s="85">
        <v>223308</v>
      </c>
      <c r="H24" s="75"/>
      <c r="I24" s="75"/>
    </row>
    <row r="25" spans="1:9" x14ac:dyDescent="0.55000000000000004">
      <c r="A25" s="117">
        <v>44413</v>
      </c>
      <c r="B25" s="118" t="s">
        <v>310</v>
      </c>
      <c r="C25" s="117">
        <v>44409</v>
      </c>
      <c r="D25" s="118" t="s">
        <v>335</v>
      </c>
      <c r="E25" s="85">
        <v>1774269</v>
      </c>
      <c r="F25" s="85">
        <v>1550961</v>
      </c>
      <c r="G25" s="85">
        <v>223308</v>
      </c>
      <c r="H25" s="75"/>
      <c r="I25" s="75"/>
    </row>
    <row r="26" spans="1:9" x14ac:dyDescent="0.55000000000000004">
      <c r="A26" s="117">
        <v>44412</v>
      </c>
      <c r="B26" s="118" t="s">
        <v>306</v>
      </c>
      <c r="C26" s="117">
        <v>44409</v>
      </c>
      <c r="D26" s="118" t="s">
        <v>335</v>
      </c>
      <c r="E26" s="85">
        <v>1637626</v>
      </c>
      <c r="F26" s="85">
        <v>1449639</v>
      </c>
      <c r="G26" s="85">
        <v>187987</v>
      </c>
      <c r="H26" s="75"/>
      <c r="I26" s="75"/>
    </row>
    <row r="27" spans="1:9" x14ac:dyDescent="0.55000000000000004">
      <c r="A27" s="86"/>
      <c r="B27" s="74"/>
      <c r="C27" s="74"/>
      <c r="D27" s="74"/>
      <c r="E27" s="74"/>
      <c r="F27" s="74"/>
      <c r="G27" s="75"/>
      <c r="H27" s="75"/>
    </row>
    <row r="28" spans="1:9" x14ac:dyDescent="0.55000000000000004">
      <c r="A28" s="76" t="s">
        <v>339</v>
      </c>
      <c r="B28" s="75"/>
      <c r="C28" s="75"/>
      <c r="D28" s="75"/>
      <c r="E28" s="75"/>
      <c r="F28" s="75"/>
      <c r="G28" s="76"/>
      <c r="H28" s="75"/>
    </row>
    <row r="29" spans="1:9" x14ac:dyDescent="0.55000000000000004">
      <c r="A29" s="76"/>
      <c r="B29" s="76"/>
      <c r="C29" s="76"/>
      <c r="D29" s="76"/>
      <c r="E29" s="76"/>
      <c r="F29" s="76"/>
      <c r="G29" s="76"/>
      <c r="H29" s="75"/>
    </row>
    <row r="30" spans="1:9" x14ac:dyDescent="0.55000000000000004">
      <c r="H3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2021-09-04T14:17:07Z</dcterms:modified>
</cp:coreProperties>
</file>