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0A133DE6-4D93-474A-A80A-37263000A81E}" xr6:coauthVersionLast="47" xr6:coauthVersionMax="47" xr10:uidLastSave="{00000000-0000-0000-0000-000000000000}"/>
  <bookViews>
    <workbookView xWindow="31740" yWindow="-21600" windowWidth="25800" windowHeight="21600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V一般接種" sheetId="8" r:id="rId7"/>
    <sheet name="V医療従事者等" sheetId="9" r:id="rId8"/>
    <sheet name="V職域接種" sheetId="10" r:id="rId9"/>
    <sheet name="V重複" sheetId="11" r:id="rId10"/>
    <sheet name="V3回目-総接種回数" sheetId="15" r:id="rId11"/>
    <sheet name="metadata" sheetId="1" r:id="rId12"/>
  </sheets>
  <externalReferences>
    <externalReference r:id="rId13"/>
  </externalReferences>
  <definedNames>
    <definedName name="_xlnm._FilterDatabase" localSheetId="11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8" i="7" l="1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2" i="7"/>
  <c r="S363" i="7"/>
  <c r="S364" i="7"/>
  <c r="S365" i="7"/>
  <c r="S366" i="7"/>
  <c r="S367" i="7"/>
  <c r="S368" i="7"/>
  <c r="S369" i="7"/>
  <c r="S370" i="7"/>
  <c r="S371" i="7"/>
  <c r="S372" i="7"/>
  <c r="S373" i="7"/>
  <c r="S374" i="7"/>
  <c r="S375" i="7"/>
  <c r="S376" i="7"/>
  <c r="S377" i="7"/>
  <c r="S378" i="7"/>
  <c r="S379" i="7"/>
  <c r="S380" i="7"/>
  <c r="S381" i="7"/>
  <c r="S382" i="7"/>
  <c r="S383" i="7"/>
  <c r="S384" i="7"/>
  <c r="S385" i="7"/>
  <c r="S386" i="7"/>
  <c r="S387" i="7"/>
  <c r="S388" i="7"/>
  <c r="S389" i="7"/>
  <c r="S390" i="7"/>
  <c r="S391" i="7"/>
  <c r="S392" i="7"/>
  <c r="S393" i="7"/>
  <c r="S394" i="7"/>
  <c r="S395" i="7"/>
  <c r="S396" i="7"/>
  <c r="S397" i="7"/>
  <c r="S398" i="7"/>
  <c r="S399" i="7"/>
  <c r="S400" i="7"/>
  <c r="S401" i="7"/>
  <c r="S402" i="7"/>
  <c r="S403" i="7"/>
  <c r="S404" i="7"/>
  <c r="S405" i="7"/>
  <c r="S406" i="7"/>
  <c r="S407" i="7"/>
  <c r="S408" i="7"/>
  <c r="S409" i="7"/>
  <c r="S410" i="7"/>
  <c r="S411" i="7"/>
  <c r="S412" i="7"/>
  <c r="S413" i="7"/>
  <c r="S414" i="7"/>
  <c r="S415" i="7"/>
  <c r="S416" i="7"/>
  <c r="S417" i="7"/>
  <c r="S418" i="7"/>
  <c r="S419" i="7"/>
  <c r="S420" i="7"/>
  <c r="S421" i="7"/>
  <c r="S422" i="7"/>
  <c r="S423" i="7"/>
  <c r="S424" i="7"/>
  <c r="S425" i="7"/>
  <c r="S426" i="7"/>
  <c r="S427" i="7"/>
  <c r="S428" i="7"/>
  <c r="S429" i="7"/>
  <c r="S430" i="7"/>
  <c r="S431" i="7"/>
  <c r="S432" i="7"/>
  <c r="S433" i="7"/>
  <c r="S434" i="7"/>
  <c r="S435" i="7"/>
  <c r="S436" i="7"/>
  <c r="S437" i="7"/>
  <c r="S438" i="7"/>
  <c r="S439" i="7"/>
  <c r="S440" i="7"/>
  <c r="S441" i="7"/>
  <c r="S442" i="7"/>
  <c r="S443" i="7"/>
  <c r="S444" i="7"/>
  <c r="S445" i="7"/>
  <c r="S446" i="7"/>
  <c r="S447" i="7"/>
  <c r="S448" i="7"/>
  <c r="S449" i="7"/>
  <c r="S450" i="7"/>
  <c r="S451" i="7"/>
  <c r="S452" i="7"/>
  <c r="S453" i="7"/>
  <c r="S454" i="7"/>
  <c r="S455" i="7"/>
  <c r="S456" i="7"/>
  <c r="S457" i="7"/>
  <c r="S458" i="7"/>
  <c r="S459" i="7"/>
  <c r="S460" i="7"/>
  <c r="S461" i="7"/>
  <c r="S462" i="7"/>
  <c r="S463" i="7"/>
  <c r="S464" i="7"/>
  <c r="S465" i="7"/>
  <c r="S466" i="7"/>
  <c r="S467" i="7"/>
  <c r="S468" i="7"/>
  <c r="S469" i="7"/>
  <c r="S470" i="7"/>
  <c r="S471" i="7"/>
  <c r="S472" i="7"/>
  <c r="S473" i="7"/>
  <c r="S474" i="7"/>
  <c r="S475" i="7"/>
  <c r="S476" i="7"/>
  <c r="S477" i="7"/>
  <c r="S478" i="7"/>
  <c r="S479" i="7"/>
  <c r="S480" i="7"/>
  <c r="S481" i="7"/>
  <c r="S482" i="7"/>
  <c r="S483" i="7"/>
  <c r="S484" i="7"/>
  <c r="S485" i="7"/>
  <c r="S486" i="7"/>
  <c r="S487" i="7"/>
  <c r="S488" i="7"/>
  <c r="S489" i="7"/>
  <c r="S490" i="7"/>
  <c r="S491" i="7"/>
  <c r="S492" i="7"/>
  <c r="S493" i="7"/>
  <c r="S494" i="7"/>
  <c r="S495" i="7"/>
  <c r="S496" i="7"/>
  <c r="S497" i="7"/>
  <c r="S498" i="7"/>
  <c r="S499" i="7"/>
  <c r="S500" i="7"/>
  <c r="S501" i="7"/>
  <c r="S502" i="7"/>
  <c r="S503" i="7"/>
  <c r="S504" i="7"/>
  <c r="S505" i="7"/>
  <c r="S506" i="7"/>
  <c r="S507" i="7"/>
  <c r="S508" i="7"/>
  <c r="S509" i="7"/>
  <c r="S510" i="7"/>
  <c r="S511" i="7"/>
  <c r="S512" i="7"/>
  <c r="S513" i="7"/>
  <c r="S514" i="7"/>
  <c r="S515" i="7"/>
  <c r="S516" i="7"/>
  <c r="S517" i="7"/>
  <c r="S518" i="7"/>
  <c r="S519" i="7"/>
  <c r="S520" i="7"/>
  <c r="S521" i="7"/>
  <c r="S522" i="7"/>
  <c r="S523" i="7"/>
  <c r="S524" i="7"/>
  <c r="S525" i="7"/>
  <c r="S526" i="7"/>
  <c r="S527" i="7"/>
  <c r="S528" i="7"/>
  <c r="S529" i="7"/>
  <c r="S530" i="7"/>
  <c r="S531" i="7"/>
  <c r="S532" i="7"/>
  <c r="S533" i="7"/>
  <c r="S534" i="7"/>
  <c r="S535" i="7"/>
  <c r="S536" i="7"/>
  <c r="S537" i="7"/>
  <c r="S538" i="7"/>
  <c r="S539" i="7"/>
  <c r="S540" i="7"/>
  <c r="S541" i="7"/>
  <c r="S542" i="7"/>
  <c r="S543" i="7"/>
  <c r="S544" i="7"/>
  <c r="S545" i="7"/>
  <c r="S546" i="7"/>
  <c r="S547" i="7"/>
  <c r="S548" i="7"/>
  <c r="S549" i="7"/>
  <c r="S550" i="7"/>
  <c r="S551" i="7"/>
  <c r="S552" i="7"/>
  <c r="S553" i="7"/>
  <c r="S554" i="7"/>
  <c r="S555" i="7"/>
  <c r="S556" i="7"/>
  <c r="S557" i="7"/>
  <c r="S558" i="7"/>
  <c r="S559" i="7"/>
  <c r="S560" i="7"/>
  <c r="S561" i="7"/>
  <c r="S562" i="7"/>
  <c r="S563" i="7"/>
  <c r="S564" i="7"/>
  <c r="S565" i="7"/>
  <c r="S566" i="7"/>
  <c r="S567" i="7"/>
  <c r="S568" i="7"/>
  <c r="S569" i="7"/>
  <c r="S570" i="7"/>
  <c r="S571" i="7"/>
  <c r="S572" i="7"/>
  <c r="S573" i="7"/>
  <c r="S574" i="7"/>
  <c r="S575" i="7"/>
  <c r="S576" i="7"/>
  <c r="S577" i="7"/>
  <c r="S578" i="7"/>
  <c r="S579" i="7"/>
  <c r="S580" i="7"/>
  <c r="S581" i="7"/>
  <c r="S582" i="7"/>
  <c r="S583" i="7"/>
  <c r="S584" i="7"/>
  <c r="S585" i="7"/>
  <c r="S586" i="7"/>
  <c r="S587" i="7"/>
  <c r="S588" i="7"/>
  <c r="S589" i="7"/>
  <c r="S590" i="7"/>
  <c r="S591" i="7"/>
  <c r="S592" i="7"/>
  <c r="S593" i="7"/>
  <c r="S594" i="7"/>
  <c r="S595" i="7"/>
  <c r="S596" i="7"/>
  <c r="S597" i="7"/>
  <c r="S598" i="7"/>
  <c r="S599" i="7"/>
  <c r="S600" i="7"/>
  <c r="S601" i="7"/>
  <c r="S602" i="7"/>
  <c r="S603" i="7"/>
  <c r="S604" i="7"/>
  <c r="S605" i="7"/>
  <c r="S606" i="7"/>
  <c r="S607" i="7"/>
  <c r="S608" i="7"/>
  <c r="S609" i="7"/>
  <c r="S610" i="7"/>
  <c r="S611" i="7"/>
  <c r="S612" i="7"/>
  <c r="S613" i="7"/>
  <c r="S614" i="7"/>
  <c r="S615" i="7"/>
  <c r="S616" i="7"/>
  <c r="S617" i="7"/>
  <c r="S618" i="7"/>
  <c r="S619" i="7"/>
  <c r="S620" i="7"/>
  <c r="S621" i="7"/>
  <c r="S622" i="7"/>
  <c r="S623" i="7"/>
  <c r="S624" i="7"/>
  <c r="S625" i="7"/>
  <c r="S626" i="7"/>
  <c r="S627" i="7"/>
  <c r="S628" i="7"/>
  <c r="S629" i="7"/>
  <c r="S630" i="7"/>
  <c r="S631" i="7"/>
  <c r="S632" i="7"/>
  <c r="S633" i="7"/>
  <c r="S634" i="7"/>
  <c r="S635" i="7"/>
  <c r="S636" i="7"/>
  <c r="S637" i="7"/>
  <c r="S638" i="7"/>
  <c r="S639" i="7"/>
  <c r="S640" i="7"/>
  <c r="S641" i="7"/>
  <c r="S642" i="7"/>
  <c r="S643" i="7"/>
  <c r="S644" i="7"/>
  <c r="S645" i="7"/>
  <c r="S646" i="7"/>
  <c r="S647" i="7"/>
  <c r="S648" i="7"/>
  <c r="S649" i="7"/>
  <c r="S650" i="7"/>
  <c r="S651" i="7"/>
  <c r="S652" i="7"/>
  <c r="S653" i="7"/>
  <c r="S654" i="7"/>
  <c r="S655" i="7"/>
  <c r="S656" i="7"/>
  <c r="S657" i="7"/>
  <c r="S658" i="7"/>
  <c r="S659" i="7"/>
  <c r="S660" i="7"/>
  <c r="S661" i="7"/>
  <c r="S662" i="7"/>
  <c r="S663" i="7"/>
  <c r="S664" i="7"/>
  <c r="S665" i="7"/>
  <c r="S666" i="7"/>
  <c r="S667" i="7"/>
  <c r="S668" i="7"/>
  <c r="S669" i="7"/>
  <c r="S670" i="7"/>
  <c r="S671" i="7"/>
  <c r="S672" i="7"/>
  <c r="S673" i="7"/>
  <c r="S674" i="7"/>
  <c r="S675" i="7"/>
  <c r="S676" i="7"/>
  <c r="S677" i="7"/>
  <c r="S678" i="7"/>
  <c r="S679" i="7"/>
  <c r="S680" i="7"/>
  <c r="S681" i="7"/>
  <c r="S682" i="7"/>
  <c r="S683" i="7"/>
  <c r="S684" i="7"/>
  <c r="S685" i="7"/>
  <c r="S686" i="7"/>
  <c r="S687" i="7"/>
  <c r="S688" i="7"/>
  <c r="S689" i="7"/>
  <c r="S690" i="7"/>
  <c r="S691" i="7"/>
  <c r="S692" i="7"/>
  <c r="S693" i="7"/>
  <c r="S694" i="7"/>
  <c r="S695" i="7"/>
  <c r="S696" i="7"/>
  <c r="S697" i="7"/>
  <c r="S698" i="7"/>
  <c r="S699" i="7"/>
  <c r="S700" i="7"/>
  <c r="S701" i="7"/>
  <c r="S702" i="7"/>
  <c r="S703" i="7"/>
  <c r="S704" i="7"/>
  <c r="S705" i="7"/>
  <c r="S706" i="7"/>
  <c r="S707" i="7"/>
  <c r="S708" i="7"/>
  <c r="S709" i="7"/>
  <c r="S710" i="7"/>
  <c r="S711" i="7"/>
  <c r="S712" i="7"/>
  <c r="S713" i="7"/>
  <c r="S714" i="7"/>
  <c r="S715" i="7"/>
  <c r="S716" i="7"/>
  <c r="S717" i="7"/>
  <c r="S718" i="7"/>
  <c r="S719" i="7"/>
  <c r="S720" i="7"/>
  <c r="S721" i="7"/>
  <c r="S722" i="7"/>
  <c r="S723" i="7"/>
  <c r="S724" i="7"/>
  <c r="S725" i="7"/>
  <c r="S726" i="7"/>
  <c r="S727" i="7"/>
  <c r="S728" i="7"/>
  <c r="S729" i="7"/>
  <c r="S730" i="7"/>
  <c r="S731" i="7"/>
  <c r="S732" i="7"/>
  <c r="S733" i="7"/>
  <c r="S734" i="7"/>
  <c r="S735" i="7"/>
  <c r="S736" i="7"/>
  <c r="S737" i="7"/>
  <c r="S738" i="7"/>
  <c r="S739" i="7"/>
  <c r="S740" i="7"/>
  <c r="S741" i="7"/>
  <c r="S742" i="7"/>
  <c r="S743" i="7"/>
  <c r="S744" i="7"/>
  <c r="S745" i="7"/>
  <c r="S746" i="7"/>
  <c r="S747" i="7"/>
  <c r="S748" i="7"/>
  <c r="S749" i="7"/>
  <c r="S750" i="7"/>
  <c r="S751" i="7"/>
  <c r="S752" i="7"/>
  <c r="S753" i="7"/>
  <c r="S754" i="7"/>
  <c r="S755" i="7"/>
  <c r="S756" i="7"/>
  <c r="S757" i="7"/>
  <c r="S758" i="7"/>
  <c r="S759" i="7"/>
  <c r="S760" i="7"/>
  <c r="S761" i="7"/>
  <c r="S762" i="7"/>
  <c r="S763" i="7"/>
  <c r="S764" i="7"/>
  <c r="S765" i="7"/>
  <c r="S766" i="7"/>
  <c r="S767" i="7"/>
  <c r="S768" i="7"/>
  <c r="S769" i="7"/>
  <c r="S770" i="7"/>
  <c r="S771" i="7"/>
  <c r="S772" i="7"/>
  <c r="S773" i="7"/>
  <c r="S774" i="7"/>
  <c r="S775" i="7"/>
  <c r="S776" i="7"/>
  <c r="S777" i="7"/>
  <c r="S778" i="7"/>
  <c r="S779" i="7"/>
  <c r="S780" i="7"/>
  <c r="S781" i="7"/>
  <c r="S782" i="7"/>
  <c r="S783" i="7"/>
  <c r="S784" i="7"/>
  <c r="S785" i="7"/>
  <c r="S786" i="7"/>
  <c r="S787" i="7"/>
  <c r="S788" i="7"/>
  <c r="S789" i="7"/>
  <c r="S790" i="7"/>
  <c r="S791" i="7"/>
  <c r="S792" i="7"/>
  <c r="S793" i="7"/>
  <c r="S794" i="7"/>
  <c r="S795" i="7"/>
  <c r="S796" i="7"/>
  <c r="S797" i="7"/>
  <c r="S798" i="7"/>
  <c r="S799" i="7"/>
  <c r="S800" i="7"/>
  <c r="S801" i="7"/>
  <c r="S802" i="7"/>
  <c r="S803" i="7"/>
  <c r="S804" i="7"/>
  <c r="S805" i="7"/>
  <c r="S806" i="7"/>
  <c r="S807" i="7"/>
  <c r="S808" i="7"/>
  <c r="S809" i="7"/>
  <c r="S810" i="7"/>
  <c r="S811" i="7"/>
  <c r="S812" i="7"/>
  <c r="S813" i="7"/>
  <c r="S814" i="7"/>
  <c r="S815" i="7"/>
  <c r="S816" i="7"/>
  <c r="S817" i="7"/>
  <c r="S818" i="7"/>
  <c r="S819" i="7"/>
  <c r="S820" i="7"/>
  <c r="S821" i="7"/>
  <c r="S822" i="7"/>
  <c r="S823" i="7"/>
  <c r="S824" i="7"/>
  <c r="S825" i="7"/>
  <c r="S826" i="7"/>
  <c r="S827" i="7"/>
  <c r="S828" i="7"/>
  <c r="S829" i="7"/>
  <c r="S830" i="7"/>
  <c r="S831" i="7"/>
  <c r="S832" i="7"/>
  <c r="S833" i="7"/>
  <c r="S834" i="7"/>
  <c r="S835" i="7"/>
  <c r="S836" i="7"/>
  <c r="S837" i="7"/>
  <c r="S838" i="7"/>
  <c r="S839" i="7"/>
  <c r="S840" i="7"/>
  <c r="S841" i="7"/>
  <c r="S842" i="7"/>
  <c r="S843" i="7"/>
  <c r="S844" i="7"/>
  <c r="S845" i="7"/>
  <c r="S846" i="7"/>
  <c r="S847" i="7"/>
  <c r="S848" i="7"/>
  <c r="S849" i="7"/>
  <c r="S850" i="7"/>
  <c r="S851" i="7"/>
  <c r="S852" i="7"/>
  <c r="S853" i="7"/>
  <c r="S854" i="7"/>
  <c r="S855" i="7"/>
  <c r="S856" i="7"/>
  <c r="S857" i="7"/>
  <c r="S858" i="7"/>
  <c r="S859" i="7"/>
  <c r="S860" i="7"/>
  <c r="S861" i="7"/>
  <c r="S862" i="7"/>
  <c r="S863" i="7"/>
  <c r="S864" i="7"/>
  <c r="S865" i="7"/>
  <c r="S866" i="7"/>
  <c r="S867" i="7"/>
  <c r="S868" i="7"/>
  <c r="S869" i="7"/>
  <c r="S870" i="7"/>
  <c r="S871" i="7"/>
  <c r="S872" i="7"/>
  <c r="S873" i="7"/>
  <c r="S874" i="7"/>
  <c r="S875" i="7"/>
  <c r="S876" i="7"/>
  <c r="S877" i="7"/>
  <c r="S878" i="7"/>
  <c r="S879" i="7"/>
  <c r="S880" i="7"/>
  <c r="S881" i="7"/>
  <c r="S882" i="7"/>
  <c r="S883" i="7"/>
  <c r="S884" i="7"/>
  <c r="S885" i="7"/>
  <c r="S886" i="7"/>
  <c r="S887" i="7"/>
  <c r="S888" i="7"/>
  <c r="S889" i="7"/>
  <c r="S890" i="7"/>
  <c r="S891" i="7"/>
  <c r="S892" i="7"/>
  <c r="S893" i="7"/>
  <c r="S894" i="7"/>
  <c r="S895" i="7"/>
  <c r="S896" i="7"/>
  <c r="S897" i="7"/>
  <c r="S898" i="7"/>
  <c r="S899" i="7"/>
  <c r="S900" i="7"/>
  <c r="S901" i="7"/>
  <c r="S902" i="7"/>
  <c r="S903" i="7"/>
  <c r="S904" i="7"/>
  <c r="S905" i="7"/>
  <c r="S906" i="7"/>
  <c r="S907" i="7"/>
  <c r="S908" i="7"/>
  <c r="S909" i="7"/>
  <c r="S910" i="7"/>
  <c r="S911" i="7"/>
  <c r="S912" i="7"/>
  <c r="S913" i="7"/>
  <c r="S914" i="7"/>
  <c r="S915" i="7"/>
  <c r="S916" i="7"/>
  <c r="S917" i="7"/>
  <c r="S918" i="7"/>
  <c r="S919" i="7"/>
  <c r="S920" i="7"/>
  <c r="S921" i="7"/>
  <c r="S922" i="7"/>
  <c r="S923" i="7"/>
  <c r="S924" i="7"/>
  <c r="S925" i="7"/>
  <c r="S926" i="7"/>
  <c r="S927" i="7"/>
  <c r="S928" i="7"/>
  <c r="S929" i="7"/>
  <c r="S930" i="7"/>
  <c r="S931" i="7"/>
  <c r="S932" i="7"/>
  <c r="S933" i="7"/>
  <c r="S934" i="7"/>
  <c r="S935" i="7"/>
  <c r="S936" i="7"/>
  <c r="S937" i="7"/>
  <c r="S938" i="7"/>
  <c r="S939" i="7"/>
  <c r="S940" i="7"/>
  <c r="S941" i="7"/>
  <c r="S942" i="7"/>
  <c r="S943" i="7"/>
  <c r="S944" i="7"/>
  <c r="S945" i="7"/>
  <c r="S946" i="7"/>
  <c r="S947" i="7"/>
  <c r="S948" i="7"/>
  <c r="S949" i="7"/>
  <c r="S950" i="7"/>
  <c r="S951" i="7"/>
  <c r="S952" i="7"/>
  <c r="S953" i="7"/>
  <c r="S954" i="7"/>
  <c r="S955" i="7"/>
  <c r="S956" i="7"/>
  <c r="S957" i="7"/>
  <c r="S958" i="7"/>
  <c r="S959" i="7"/>
  <c r="S960" i="7"/>
  <c r="S961" i="7"/>
  <c r="S962" i="7"/>
  <c r="S963" i="7"/>
  <c r="S964" i="7"/>
  <c r="S965" i="7"/>
  <c r="S966" i="7"/>
  <c r="S967" i="7"/>
  <c r="S968" i="7"/>
  <c r="S969" i="7"/>
  <c r="S970" i="7"/>
  <c r="S971" i="7"/>
  <c r="S972" i="7"/>
  <c r="S973" i="7"/>
  <c r="S974" i="7"/>
  <c r="S975" i="7"/>
  <c r="S976" i="7"/>
  <c r="S977" i="7"/>
  <c r="S978" i="7"/>
  <c r="S979" i="7"/>
  <c r="S980" i="7"/>
  <c r="S981" i="7"/>
  <c r="S982" i="7"/>
  <c r="S983" i="7"/>
  <c r="S984" i="7"/>
  <c r="S985" i="7"/>
  <c r="S986" i="7"/>
  <c r="S987" i="7"/>
  <c r="S988" i="7"/>
  <c r="S989" i="7"/>
  <c r="S990" i="7"/>
  <c r="S991" i="7"/>
  <c r="S992" i="7"/>
  <c r="S993" i="7"/>
  <c r="S994" i="7"/>
  <c r="S995" i="7"/>
  <c r="S996" i="7"/>
  <c r="S997" i="7"/>
  <c r="S998" i="7"/>
  <c r="S999" i="7"/>
  <c r="S1000" i="7"/>
  <c r="S1001" i="7"/>
  <c r="S1002" i="7"/>
  <c r="S1003" i="7"/>
  <c r="S1004" i="7"/>
  <c r="S1005" i="7"/>
  <c r="S1006" i="7"/>
  <c r="S1007" i="7"/>
  <c r="S1008" i="7"/>
  <c r="S1009" i="7"/>
  <c r="S1010" i="7"/>
  <c r="S1011" i="7"/>
  <c r="S1012" i="7"/>
  <c r="S1013" i="7"/>
  <c r="S1014" i="7"/>
  <c r="S1015" i="7"/>
  <c r="S1016" i="7"/>
  <c r="S1017" i="7"/>
  <c r="S1018" i="7"/>
  <c r="S1019" i="7"/>
  <c r="S1020" i="7"/>
  <c r="S1021" i="7"/>
  <c r="S1022" i="7"/>
  <c r="S1023" i="7"/>
  <c r="S1024" i="7"/>
  <c r="S1025" i="7"/>
  <c r="S1026" i="7"/>
  <c r="S1027" i="7"/>
  <c r="S1028" i="7"/>
  <c r="S1029" i="7"/>
  <c r="S1030" i="7"/>
  <c r="S1031" i="7"/>
  <c r="S1032" i="7"/>
  <c r="S1033" i="7"/>
  <c r="S1034" i="7"/>
  <c r="S1035" i="7"/>
  <c r="S1036" i="7"/>
  <c r="S1037" i="7"/>
  <c r="S1038" i="7"/>
  <c r="S1039" i="7"/>
  <c r="S1040" i="7"/>
  <c r="S1041" i="7"/>
  <c r="S1042" i="7"/>
  <c r="S1043" i="7"/>
  <c r="S1044" i="7"/>
  <c r="S1045" i="7"/>
  <c r="S1046" i="7"/>
  <c r="S1047" i="7"/>
  <c r="S1048" i="7"/>
  <c r="S1049" i="7"/>
  <c r="S1050" i="7"/>
  <c r="S1051" i="7"/>
  <c r="S1052" i="7"/>
  <c r="S1053" i="7"/>
  <c r="S1054" i="7"/>
  <c r="S1055" i="7"/>
  <c r="S1056" i="7"/>
  <c r="S1057" i="7"/>
  <c r="S1058" i="7"/>
  <c r="S1059" i="7"/>
  <c r="S1060" i="7"/>
  <c r="S1061" i="7"/>
  <c r="S1062" i="7"/>
  <c r="S1063" i="7"/>
  <c r="S1064" i="7"/>
  <c r="S1065" i="7"/>
  <c r="S1066" i="7"/>
  <c r="S1067" i="7"/>
  <c r="S1068" i="7"/>
  <c r="S1069" i="7"/>
  <c r="S1070" i="7"/>
  <c r="S1071" i="7"/>
  <c r="S1072" i="7"/>
  <c r="S1073" i="7"/>
  <c r="S1074" i="7"/>
  <c r="S1075" i="7"/>
  <c r="S1076" i="7"/>
  <c r="S1077" i="7"/>
  <c r="S1078" i="7"/>
  <c r="S1079" i="7"/>
  <c r="S1080" i="7"/>
  <c r="S1081" i="7"/>
  <c r="S1082" i="7"/>
  <c r="S1083" i="7"/>
  <c r="S1084" i="7"/>
  <c r="S1085" i="7"/>
  <c r="S1086" i="7"/>
  <c r="S1087" i="7"/>
  <c r="S1088" i="7"/>
  <c r="S1089" i="7"/>
  <c r="S1090" i="7"/>
  <c r="S1091" i="7"/>
  <c r="S1092" i="7"/>
  <c r="S1093" i="7"/>
  <c r="S1094" i="7"/>
  <c r="S1095" i="7"/>
  <c r="S1096" i="7"/>
  <c r="S1097" i="7"/>
  <c r="S1098" i="7"/>
  <c r="S1099" i="7"/>
  <c r="S1100" i="7"/>
  <c r="S1101" i="7"/>
  <c r="S1102" i="7"/>
  <c r="S1103" i="7"/>
  <c r="S1104" i="7"/>
  <c r="S1105" i="7"/>
  <c r="S1106" i="7"/>
  <c r="S1107" i="7"/>
  <c r="S1108" i="7"/>
  <c r="S1109" i="7"/>
  <c r="S1110" i="7"/>
  <c r="S1111" i="7"/>
  <c r="S1112" i="7"/>
  <c r="S1113" i="7"/>
  <c r="S1114" i="7"/>
  <c r="S1115" i="7"/>
  <c r="S1116" i="7"/>
  <c r="S1117" i="7"/>
  <c r="S1118" i="7"/>
  <c r="S1119" i="7"/>
  <c r="S1120" i="7"/>
  <c r="S1121" i="7"/>
  <c r="S1122" i="7"/>
  <c r="S1123" i="7"/>
  <c r="S1124" i="7"/>
  <c r="S1125" i="7"/>
  <c r="S1126" i="7"/>
  <c r="S1127" i="7"/>
  <c r="S1128" i="7"/>
  <c r="S1129" i="7"/>
  <c r="S1130" i="7"/>
  <c r="S1131" i="7"/>
  <c r="S1132" i="7"/>
  <c r="S1133" i="7"/>
  <c r="S1134" i="7"/>
  <c r="S1135" i="7"/>
  <c r="S1136" i="7"/>
  <c r="S1137" i="7"/>
  <c r="S1138" i="7"/>
  <c r="S1139" i="7"/>
  <c r="S1140" i="7"/>
  <c r="S1141" i="7"/>
  <c r="S1142" i="7"/>
  <c r="S1143" i="7"/>
  <c r="S1144" i="7"/>
  <c r="S1145" i="7"/>
  <c r="S1146" i="7"/>
  <c r="S1147" i="7"/>
  <c r="S1148" i="7"/>
  <c r="S1149" i="7"/>
  <c r="S1150" i="7"/>
  <c r="S1151" i="7"/>
  <c r="S1152" i="7"/>
  <c r="S1153" i="7"/>
  <c r="S1154" i="7"/>
  <c r="S1155" i="7"/>
  <c r="S1156" i="7"/>
  <c r="S1157" i="7"/>
  <c r="S1158" i="7"/>
  <c r="S1159" i="7"/>
  <c r="S1160" i="7"/>
  <c r="S1161" i="7"/>
  <c r="S1162" i="7"/>
  <c r="S1163" i="7"/>
  <c r="S1164" i="7"/>
  <c r="S1165" i="7"/>
  <c r="S1166" i="7"/>
  <c r="S1167" i="7"/>
  <c r="S1168" i="7"/>
  <c r="S1169" i="7"/>
  <c r="S1170" i="7"/>
  <c r="S1171" i="7"/>
  <c r="S1172" i="7"/>
  <c r="S1173" i="7"/>
  <c r="S1174" i="7"/>
  <c r="S1175" i="7"/>
  <c r="S1176" i="7"/>
  <c r="S1177" i="7"/>
  <c r="S1178" i="7"/>
  <c r="S1179" i="7"/>
  <c r="S1180" i="7"/>
  <c r="S1181" i="7"/>
  <c r="S1182" i="7"/>
  <c r="S1183" i="7"/>
  <c r="S1184" i="7"/>
  <c r="S1185" i="7"/>
  <c r="S1186" i="7"/>
  <c r="S1187" i="7"/>
  <c r="S1188" i="7"/>
  <c r="S1189" i="7"/>
  <c r="S1190" i="7"/>
  <c r="S1191" i="7"/>
  <c r="S1192" i="7"/>
  <c r="S1193" i="7"/>
  <c r="S1194" i="7"/>
  <c r="S1195" i="7"/>
  <c r="S1196" i="7"/>
  <c r="S1197" i="7"/>
  <c r="S1198" i="7"/>
  <c r="S1199" i="7"/>
  <c r="S1200" i="7"/>
  <c r="S1201" i="7"/>
  <c r="S1202" i="7"/>
  <c r="S1203" i="7"/>
  <c r="S1204" i="7"/>
  <c r="S1205" i="7"/>
  <c r="S1206" i="7"/>
  <c r="S1207" i="7"/>
  <c r="S1208" i="7"/>
  <c r="S1209" i="7"/>
  <c r="S1210" i="7"/>
  <c r="S1211" i="7"/>
  <c r="S1212" i="7"/>
  <c r="S1213" i="7"/>
  <c r="S1214" i="7"/>
  <c r="S1215" i="7"/>
  <c r="S1216" i="7"/>
  <c r="S1217" i="7"/>
  <c r="S1218" i="7"/>
  <c r="S1219" i="7"/>
  <c r="S1220" i="7"/>
  <c r="S1221" i="7"/>
  <c r="S1222" i="7"/>
  <c r="S1223" i="7"/>
  <c r="S1224" i="7"/>
  <c r="S1225" i="7"/>
  <c r="S1226" i="7"/>
  <c r="S1227" i="7"/>
  <c r="S1228" i="7"/>
  <c r="S1229" i="7"/>
  <c r="S1230" i="7"/>
  <c r="S1231" i="7"/>
  <c r="S1232" i="7"/>
  <c r="S1233" i="7"/>
  <c r="S1234" i="7"/>
  <c r="S1235" i="7"/>
  <c r="S1236" i="7"/>
  <c r="S1237" i="7"/>
  <c r="S1238" i="7"/>
  <c r="S1239" i="7"/>
  <c r="S1240" i="7"/>
  <c r="S1241" i="7"/>
  <c r="S1242" i="7"/>
  <c r="S1243" i="7"/>
  <c r="S1244" i="7"/>
  <c r="S1245" i="7"/>
  <c r="S1246" i="7"/>
  <c r="S1247" i="7"/>
  <c r="S1248" i="7"/>
  <c r="S1249" i="7"/>
  <c r="S1250" i="7"/>
  <c r="S1251" i="7"/>
  <c r="S1252" i="7"/>
  <c r="S1253" i="7"/>
  <c r="S1254" i="7"/>
  <c r="S1255" i="7"/>
  <c r="S1256" i="7"/>
  <c r="S1257" i="7"/>
  <c r="S1258" i="7"/>
  <c r="S1259" i="7"/>
  <c r="S1260" i="7"/>
  <c r="S1261" i="7"/>
  <c r="S1262" i="7"/>
  <c r="S1263" i="7"/>
  <c r="S1264" i="7"/>
  <c r="S1265" i="7"/>
  <c r="S1266" i="7"/>
  <c r="S1267" i="7"/>
  <c r="S1268" i="7"/>
  <c r="S1269" i="7"/>
  <c r="S1270" i="7"/>
  <c r="S1271" i="7"/>
  <c r="S1272" i="7"/>
  <c r="S1273" i="7"/>
  <c r="S1274" i="7"/>
  <c r="S1275" i="7"/>
  <c r="S1276" i="7"/>
  <c r="S1277" i="7"/>
  <c r="S1278" i="7"/>
  <c r="S1279" i="7"/>
  <c r="S1280" i="7"/>
  <c r="S1281" i="7"/>
  <c r="S1282" i="7"/>
  <c r="S1283" i="7"/>
  <c r="S1284" i="7"/>
  <c r="S1285" i="7"/>
  <c r="S1286" i="7"/>
  <c r="S1287" i="7"/>
  <c r="S1288" i="7"/>
  <c r="S1289" i="7"/>
  <c r="S1290" i="7"/>
  <c r="S1291" i="7"/>
  <c r="S1292" i="7"/>
  <c r="S1293" i="7"/>
  <c r="S1294" i="7"/>
  <c r="S1295" i="7"/>
  <c r="S1296" i="7"/>
  <c r="S1297" i="7"/>
  <c r="S1298" i="7"/>
  <c r="S1299" i="7"/>
  <c r="S1300" i="7"/>
  <c r="S1301" i="7"/>
  <c r="S1302" i="7"/>
  <c r="S1303" i="7"/>
  <c r="S1304" i="7"/>
  <c r="S1305" i="7"/>
  <c r="S1306" i="7"/>
  <c r="S1307" i="7"/>
  <c r="S1308" i="7"/>
  <c r="S1309" i="7"/>
  <c r="S1310" i="7"/>
  <c r="S1311" i="7"/>
  <c r="S1312" i="7"/>
  <c r="S1313" i="7"/>
  <c r="S1314" i="7"/>
  <c r="S1315" i="7"/>
  <c r="S1316" i="7"/>
  <c r="S1317" i="7"/>
  <c r="S1318" i="7"/>
  <c r="S1319" i="7"/>
  <c r="S1320" i="7"/>
  <c r="S1321" i="7"/>
  <c r="S1322" i="7"/>
  <c r="S1323" i="7"/>
  <c r="S1324" i="7"/>
  <c r="S1325" i="7"/>
  <c r="S1326" i="7"/>
  <c r="S1327" i="7"/>
  <c r="S1328" i="7"/>
  <c r="S1329" i="7"/>
  <c r="S1330" i="7"/>
  <c r="S1331" i="7"/>
  <c r="S1332" i="7"/>
  <c r="S1333" i="7"/>
  <c r="S1334" i="7"/>
  <c r="S1335" i="7"/>
  <c r="S1336" i="7"/>
  <c r="S1337" i="7"/>
  <c r="S1338" i="7"/>
  <c r="S1339" i="7"/>
  <c r="S1340" i="7"/>
  <c r="S1341" i="7"/>
  <c r="S1342" i="7"/>
  <c r="S1343" i="7"/>
  <c r="S1344" i="7"/>
  <c r="S1345" i="7"/>
  <c r="S1346" i="7"/>
  <c r="S1347" i="7"/>
  <c r="S1348" i="7"/>
  <c r="S1349" i="7"/>
  <c r="S1350" i="7"/>
  <c r="S1351" i="7"/>
  <c r="S1352" i="7"/>
  <c r="S1353" i="7"/>
  <c r="S1354" i="7"/>
  <c r="S1355" i="7"/>
  <c r="S1356" i="7"/>
  <c r="S1357" i="7"/>
  <c r="S1358" i="7"/>
  <c r="S1359" i="7"/>
  <c r="S1360" i="7"/>
  <c r="S1361" i="7"/>
  <c r="S1362" i="7"/>
  <c r="S1363" i="7"/>
  <c r="S1364" i="7"/>
  <c r="S1365" i="7"/>
  <c r="S1366" i="7"/>
  <c r="S1367" i="7"/>
  <c r="S1368" i="7"/>
  <c r="S1369" i="7"/>
  <c r="S1370" i="7"/>
  <c r="S1371" i="7"/>
  <c r="S1372" i="7"/>
  <c r="S1373" i="7"/>
  <c r="S1374" i="7"/>
  <c r="S1375" i="7"/>
  <c r="S1376" i="7"/>
  <c r="S1377" i="7"/>
  <c r="S1378" i="7"/>
  <c r="S1379" i="7"/>
  <c r="S1380" i="7"/>
  <c r="S1381" i="7"/>
  <c r="S1382" i="7"/>
  <c r="S1383" i="7"/>
  <c r="S1384" i="7"/>
  <c r="S1385" i="7"/>
  <c r="S1386" i="7"/>
  <c r="S1387" i="7"/>
  <c r="S1388" i="7"/>
  <c r="S1389" i="7"/>
  <c r="S1390" i="7"/>
  <c r="S1391" i="7"/>
  <c r="S1392" i="7"/>
  <c r="S1393" i="7"/>
  <c r="S1394" i="7"/>
  <c r="S1395" i="7"/>
  <c r="S1396" i="7"/>
  <c r="S1397" i="7"/>
  <c r="S1398" i="7"/>
  <c r="S1399" i="7"/>
  <c r="S1400" i="7"/>
  <c r="S1401" i="7"/>
  <c r="S1402" i="7"/>
  <c r="S1403" i="7"/>
  <c r="S1404" i="7"/>
  <c r="S1405" i="7"/>
  <c r="S1406" i="7"/>
  <c r="S1407" i="7"/>
  <c r="S1408" i="7"/>
  <c r="S1409" i="7"/>
  <c r="S1410" i="7"/>
  <c r="S1411" i="7"/>
  <c r="S1412" i="7"/>
  <c r="S1413" i="7"/>
  <c r="S1414" i="7"/>
  <c r="S1415" i="7"/>
  <c r="S1416" i="7"/>
  <c r="S1417" i="7"/>
  <c r="S1418" i="7"/>
  <c r="S1419" i="7"/>
  <c r="S1420" i="7"/>
  <c r="S1421" i="7"/>
  <c r="S1422" i="7"/>
  <c r="S1423" i="7"/>
  <c r="S1424" i="7"/>
  <c r="S1425" i="7"/>
  <c r="S1426" i="7"/>
  <c r="S1427" i="7"/>
  <c r="S1428" i="7"/>
  <c r="S1429" i="7"/>
  <c r="S1430" i="7"/>
  <c r="S1431" i="7"/>
  <c r="S1432" i="7"/>
  <c r="S1433" i="7"/>
  <c r="S1434" i="7"/>
  <c r="S1435" i="7"/>
  <c r="S1436" i="7"/>
  <c r="S1437" i="7"/>
  <c r="S1438" i="7"/>
  <c r="S1439" i="7"/>
  <c r="S1440" i="7"/>
  <c r="S1441" i="7"/>
  <c r="S1442" i="7"/>
  <c r="S1443" i="7"/>
  <c r="S1444" i="7"/>
  <c r="S1445" i="7"/>
  <c r="S1446" i="7"/>
  <c r="S1447" i="7"/>
  <c r="S1448" i="7"/>
  <c r="S1449" i="7"/>
  <c r="S1450" i="7"/>
  <c r="S1451" i="7"/>
  <c r="S1452" i="7"/>
  <c r="S1453" i="7"/>
  <c r="S1454" i="7"/>
  <c r="S1455" i="7"/>
  <c r="S1456" i="7"/>
  <c r="S1457" i="7"/>
  <c r="S1458" i="7"/>
  <c r="S1459" i="7"/>
  <c r="S1460" i="7"/>
  <c r="S1461" i="7"/>
  <c r="S1462" i="7"/>
  <c r="S1463" i="7"/>
  <c r="S1464" i="7"/>
  <c r="S1465" i="7"/>
  <c r="S1466" i="7"/>
  <c r="S1467" i="7"/>
  <c r="S1468" i="7"/>
  <c r="S1469" i="7"/>
  <c r="S1470" i="7"/>
  <c r="S1471" i="7"/>
  <c r="S1472" i="7"/>
  <c r="S1473" i="7"/>
  <c r="S1474" i="7"/>
  <c r="S1475" i="7"/>
  <c r="S1476" i="7"/>
  <c r="S1477" i="7"/>
  <c r="S1478" i="7"/>
  <c r="S1479" i="7"/>
  <c r="S1480" i="7"/>
  <c r="S1481" i="7"/>
  <c r="S1482" i="7"/>
  <c r="S1483" i="7"/>
  <c r="S1484" i="7"/>
  <c r="S1485" i="7"/>
  <c r="S1486" i="7"/>
  <c r="S1487" i="7"/>
  <c r="S1488" i="7"/>
  <c r="S1489" i="7"/>
  <c r="S1490" i="7"/>
  <c r="S1491" i="7"/>
  <c r="S1492" i="7"/>
  <c r="S1493" i="7"/>
  <c r="S1494" i="7"/>
  <c r="S1495" i="7"/>
  <c r="S1496" i="7"/>
  <c r="S1497" i="7"/>
  <c r="S1498" i="7"/>
  <c r="S1499" i="7"/>
  <c r="S1500" i="7"/>
  <c r="S1501" i="7"/>
  <c r="S1502" i="7"/>
  <c r="S1503" i="7"/>
  <c r="S1504" i="7"/>
  <c r="S1505" i="7"/>
  <c r="S1506" i="7"/>
  <c r="S1507" i="7"/>
  <c r="S1508" i="7"/>
  <c r="S1509" i="7"/>
  <c r="S1510" i="7"/>
  <c r="S1511" i="7"/>
  <c r="S1512" i="7"/>
  <c r="S1513" i="7"/>
  <c r="S1514" i="7"/>
  <c r="S1515" i="7"/>
  <c r="S1516" i="7"/>
  <c r="S1517" i="7"/>
  <c r="S1518" i="7"/>
  <c r="S1519" i="7"/>
  <c r="S1520" i="7"/>
  <c r="S1521" i="7"/>
  <c r="S1522" i="7"/>
  <c r="S1523" i="7"/>
  <c r="S1524" i="7"/>
  <c r="S1525" i="7"/>
  <c r="S1526" i="7"/>
  <c r="S1527" i="7"/>
  <c r="S1528" i="7"/>
  <c r="S1529" i="7"/>
  <c r="S1530" i="7"/>
  <c r="S1531" i="7"/>
  <c r="S1532" i="7"/>
  <c r="S1533" i="7"/>
  <c r="S1534" i="7"/>
  <c r="S1535" i="7"/>
  <c r="S1536" i="7"/>
  <c r="S1537" i="7"/>
  <c r="S1538" i="7"/>
  <c r="S1539" i="7"/>
  <c r="S1540" i="7"/>
  <c r="S1541" i="7"/>
  <c r="S1542" i="7"/>
  <c r="S1543" i="7"/>
  <c r="S1544" i="7"/>
  <c r="S1545" i="7"/>
  <c r="S1546" i="7"/>
  <c r="S1547" i="7"/>
  <c r="S1548" i="7"/>
  <c r="S1549" i="7"/>
  <c r="S1550" i="7"/>
  <c r="S1551" i="7"/>
  <c r="S1552" i="7"/>
  <c r="S1553" i="7"/>
  <c r="S1554" i="7"/>
  <c r="S1555" i="7"/>
  <c r="S1556" i="7"/>
  <c r="S1557" i="7"/>
  <c r="S1558" i="7"/>
  <c r="S1559" i="7"/>
  <c r="S1560" i="7"/>
  <c r="S1561" i="7"/>
  <c r="S1562" i="7"/>
  <c r="S1563" i="7"/>
  <c r="S1564" i="7"/>
  <c r="S1565" i="7"/>
  <c r="S1566" i="7"/>
  <c r="S1567" i="7"/>
  <c r="S1568" i="7"/>
  <c r="S1569" i="7"/>
  <c r="S1570" i="7"/>
  <c r="S1571" i="7"/>
  <c r="S1572" i="7"/>
  <c r="S1573" i="7"/>
  <c r="S1574" i="7"/>
  <c r="S1575" i="7"/>
  <c r="S1576" i="7"/>
  <c r="S1577" i="7"/>
  <c r="S1578" i="7"/>
  <c r="S1579" i="7"/>
  <c r="S1580" i="7"/>
  <c r="S1581" i="7"/>
  <c r="S1582" i="7"/>
  <c r="S1583" i="7"/>
  <c r="S1584" i="7"/>
  <c r="S1585" i="7"/>
  <c r="S1586" i="7"/>
  <c r="S1587" i="7"/>
  <c r="S1588" i="7"/>
  <c r="S1589" i="7"/>
  <c r="S1590" i="7"/>
  <c r="S1591" i="7"/>
  <c r="S1592" i="7"/>
  <c r="S1593" i="7"/>
  <c r="S1594" i="7"/>
  <c r="S1595" i="7"/>
  <c r="S1596" i="7"/>
  <c r="S1597" i="7"/>
  <c r="S1598" i="7"/>
  <c r="S1599" i="7"/>
  <c r="S1600" i="7"/>
  <c r="S1601" i="7"/>
  <c r="S1602" i="7"/>
  <c r="S1603" i="7"/>
  <c r="S1604" i="7"/>
  <c r="S1605" i="7"/>
  <c r="S1606" i="7"/>
  <c r="S1607" i="7"/>
  <c r="S1608" i="7"/>
  <c r="S1609" i="7"/>
  <c r="S1610" i="7"/>
  <c r="S1611" i="7"/>
  <c r="S1612" i="7"/>
  <c r="S1613" i="7"/>
  <c r="S1614" i="7"/>
  <c r="S1615" i="7"/>
  <c r="S1616" i="7"/>
  <c r="S1617" i="7"/>
  <c r="S1618" i="7"/>
  <c r="S1619" i="7"/>
  <c r="S1620" i="7"/>
  <c r="S1621" i="7"/>
  <c r="S1622" i="7"/>
  <c r="S1623" i="7"/>
  <c r="S1624" i="7"/>
  <c r="S1625" i="7"/>
  <c r="S1626" i="7"/>
  <c r="S1627" i="7"/>
  <c r="S1628" i="7"/>
  <c r="S1629" i="7"/>
  <c r="S1630" i="7"/>
  <c r="S1631" i="7"/>
  <c r="S1632" i="7"/>
  <c r="S1633" i="7"/>
  <c r="S1634" i="7"/>
  <c r="S1635" i="7"/>
  <c r="S1636" i="7"/>
  <c r="S1637" i="7"/>
  <c r="S1638" i="7"/>
  <c r="S1639" i="7"/>
  <c r="S1640" i="7"/>
  <c r="S1641" i="7"/>
  <c r="S1642" i="7"/>
  <c r="S1643" i="7"/>
  <c r="S1644" i="7"/>
  <c r="S1645" i="7"/>
  <c r="S1646" i="7"/>
  <c r="S1647" i="7"/>
  <c r="S1648" i="7"/>
  <c r="S1649" i="7"/>
  <c r="S1650" i="7"/>
  <c r="S1651" i="7"/>
  <c r="S1652" i="7"/>
  <c r="S1653" i="7"/>
  <c r="S1654" i="7"/>
  <c r="S1655" i="7"/>
  <c r="S1656" i="7"/>
  <c r="S1657" i="7"/>
  <c r="S1658" i="7"/>
  <c r="S1659" i="7"/>
  <c r="S1660" i="7"/>
  <c r="S1661" i="7"/>
  <c r="S1662" i="7"/>
  <c r="S1663" i="7"/>
  <c r="S1664" i="7"/>
  <c r="S1665" i="7"/>
  <c r="S1666" i="7"/>
  <c r="S1667" i="7"/>
  <c r="S1668" i="7"/>
  <c r="S1669" i="7"/>
  <c r="S1670" i="7"/>
  <c r="S1671" i="7"/>
  <c r="S1672" i="7"/>
  <c r="S1673" i="7"/>
  <c r="S1674" i="7"/>
  <c r="S1675" i="7"/>
  <c r="S1676" i="7"/>
  <c r="S1677" i="7"/>
  <c r="S1678" i="7"/>
  <c r="S1679" i="7"/>
  <c r="S1680" i="7"/>
  <c r="S1681" i="7"/>
  <c r="S1682" i="7"/>
  <c r="S1683" i="7"/>
  <c r="S1684" i="7"/>
  <c r="S1685" i="7"/>
  <c r="S1686" i="7"/>
  <c r="S1687" i="7"/>
  <c r="S1688" i="7"/>
  <c r="S1689" i="7"/>
  <c r="S1690" i="7"/>
  <c r="S1691" i="7"/>
  <c r="S1692" i="7"/>
  <c r="S1693" i="7"/>
  <c r="S1694" i="7"/>
  <c r="S1695" i="7"/>
  <c r="S1696" i="7"/>
  <c r="S1697" i="7"/>
  <c r="S1698" i="7"/>
  <c r="S1699" i="7"/>
  <c r="S1700" i="7"/>
  <c r="S1701" i="7"/>
  <c r="S1702" i="7"/>
  <c r="S1703" i="7"/>
  <c r="S1704" i="7"/>
  <c r="S1705" i="7"/>
  <c r="S1706" i="7"/>
  <c r="S1707" i="7"/>
  <c r="S1708" i="7"/>
  <c r="S1709" i="7"/>
  <c r="S1710" i="7"/>
  <c r="S1711" i="7"/>
  <c r="S1712" i="7"/>
  <c r="S1713" i="7"/>
  <c r="S1714" i="7"/>
  <c r="S1715" i="7"/>
  <c r="S1716" i="7"/>
  <c r="S1717" i="7"/>
  <c r="S1718" i="7"/>
  <c r="S1719" i="7"/>
  <c r="S1720" i="7"/>
  <c r="S1721" i="7"/>
  <c r="S1722" i="7"/>
  <c r="S1723" i="7"/>
  <c r="S1724" i="7"/>
  <c r="S1725" i="7"/>
  <c r="S1726" i="7"/>
  <c r="S1727" i="7"/>
  <c r="S1728" i="7"/>
  <c r="S1729" i="7"/>
  <c r="S1730" i="7"/>
  <c r="S1731" i="7"/>
  <c r="S1732" i="7"/>
  <c r="S1733" i="7"/>
  <c r="S1734" i="7"/>
  <c r="S1735" i="7"/>
  <c r="S1736" i="7"/>
  <c r="S1737" i="7"/>
  <c r="S1738" i="7"/>
  <c r="S1739" i="7"/>
  <c r="S1740" i="7"/>
  <c r="S1741" i="7"/>
  <c r="S1742" i="7"/>
  <c r="S1743" i="7"/>
  <c r="S1744" i="7"/>
  <c r="S1745" i="7"/>
  <c r="S1746" i="7"/>
  <c r="S1747" i="7"/>
  <c r="S1748" i="7"/>
  <c r="S1749" i="7"/>
  <c r="S1750" i="7"/>
  <c r="S1751" i="7"/>
  <c r="S1752" i="7"/>
  <c r="S1753" i="7"/>
  <c r="S1754" i="7"/>
  <c r="S1755" i="7"/>
  <c r="S1756" i="7"/>
  <c r="S1757" i="7"/>
  <c r="S1758" i="7"/>
  <c r="S1759" i="7"/>
  <c r="S1760" i="7"/>
  <c r="S1761" i="7"/>
  <c r="S1762" i="7"/>
  <c r="S1763" i="7"/>
  <c r="S1764" i="7"/>
  <c r="S1765" i="7"/>
  <c r="S1766" i="7"/>
  <c r="S1767" i="7"/>
  <c r="S1768" i="7"/>
  <c r="S1769" i="7"/>
  <c r="S1770" i="7"/>
  <c r="S1771" i="7"/>
  <c r="S1772" i="7"/>
  <c r="S1773" i="7"/>
  <c r="S1774" i="7"/>
  <c r="S1775" i="7"/>
  <c r="S1776" i="7"/>
  <c r="S1777" i="7"/>
  <c r="S1778" i="7"/>
  <c r="S1779" i="7"/>
  <c r="S1780" i="7"/>
  <c r="S1781" i="7"/>
  <c r="S1782" i="7"/>
  <c r="S1783" i="7"/>
  <c r="S1784" i="7"/>
  <c r="S1785" i="7"/>
  <c r="S1786" i="7"/>
  <c r="S1787" i="7"/>
  <c r="S1788" i="7"/>
  <c r="S1789" i="7"/>
  <c r="S1790" i="7"/>
  <c r="S1791" i="7"/>
  <c r="S1792" i="7"/>
  <c r="S1793" i="7"/>
  <c r="S1794" i="7"/>
  <c r="S1795" i="7"/>
  <c r="S1796" i="7"/>
  <c r="S1797" i="7"/>
  <c r="S1798" i="7"/>
  <c r="S1799" i="7"/>
  <c r="S1800" i="7"/>
  <c r="S1801" i="7"/>
  <c r="S1802" i="7"/>
  <c r="S1803" i="7"/>
  <c r="S1804" i="7"/>
  <c r="S1805" i="7"/>
  <c r="S1806" i="7"/>
  <c r="S1807" i="7"/>
  <c r="S1808" i="7"/>
  <c r="S1809" i="7"/>
  <c r="S1810" i="7"/>
  <c r="S1811" i="7"/>
  <c r="S1812" i="7"/>
  <c r="S1813" i="7"/>
  <c r="S1814" i="7"/>
  <c r="S1815" i="7"/>
  <c r="S1816" i="7"/>
  <c r="S1817" i="7"/>
  <c r="S1818" i="7"/>
  <c r="S1819" i="7"/>
  <c r="S1820" i="7"/>
  <c r="S1821" i="7"/>
  <c r="S1822" i="7"/>
  <c r="S1823" i="7"/>
  <c r="S1824" i="7"/>
  <c r="S1825" i="7"/>
  <c r="S1826" i="7"/>
  <c r="S1827" i="7"/>
  <c r="S1828" i="7"/>
  <c r="S1829" i="7"/>
  <c r="S1830" i="7"/>
  <c r="S1831" i="7"/>
  <c r="S1832" i="7"/>
  <c r="S1833" i="7"/>
  <c r="S1834" i="7"/>
  <c r="S1835" i="7"/>
  <c r="S1836" i="7"/>
  <c r="S1837" i="7"/>
  <c r="S1838" i="7"/>
  <c r="S1839" i="7"/>
  <c r="S1840" i="7"/>
  <c r="S1841" i="7"/>
  <c r="S1842" i="7"/>
  <c r="S1843" i="7"/>
  <c r="S1844" i="7"/>
  <c r="S1845" i="7"/>
  <c r="S1846" i="7"/>
  <c r="S1847" i="7"/>
  <c r="S1848" i="7"/>
  <c r="S1849" i="7"/>
  <c r="S1850" i="7"/>
  <c r="S1851" i="7"/>
  <c r="S1852" i="7"/>
  <c r="S1853" i="7"/>
  <c r="S1854" i="7"/>
  <c r="S1855" i="7"/>
  <c r="S1856" i="7"/>
  <c r="S1857" i="7"/>
  <c r="S1858" i="7"/>
  <c r="S1859" i="7"/>
  <c r="S1860" i="7"/>
  <c r="S1861" i="7"/>
  <c r="S1862" i="7"/>
  <c r="S1863" i="7"/>
  <c r="S1864" i="7"/>
  <c r="S1865" i="7"/>
  <c r="S1866" i="7"/>
  <c r="S1867" i="7"/>
  <c r="S1868" i="7"/>
  <c r="S1869" i="7"/>
  <c r="S1870" i="7"/>
  <c r="S1871" i="7"/>
  <c r="S1872" i="7"/>
  <c r="S1873" i="7"/>
  <c r="S1874" i="7"/>
  <c r="S1875" i="7"/>
  <c r="S1876" i="7"/>
  <c r="S1877" i="7"/>
  <c r="S1878" i="7"/>
  <c r="S1879" i="7"/>
  <c r="S1880" i="7"/>
  <c r="S1881" i="7"/>
  <c r="S1882" i="7"/>
  <c r="S1883" i="7"/>
  <c r="S1884" i="7"/>
  <c r="S1885" i="7"/>
  <c r="S1886" i="7"/>
  <c r="S1887" i="7"/>
  <c r="S1888" i="7"/>
  <c r="S1889" i="7"/>
  <c r="S1890" i="7"/>
  <c r="S1891" i="7"/>
  <c r="S1892" i="7"/>
  <c r="S1893" i="7"/>
  <c r="S7" i="7"/>
  <c r="E56" i="15"/>
  <c r="D56" i="15"/>
  <c r="B56" i="15"/>
  <c r="E55" i="15"/>
  <c r="D55" i="15"/>
  <c r="B55" i="15"/>
  <c r="E54" i="15"/>
  <c r="D54" i="15"/>
  <c r="B54" i="15"/>
  <c r="E53" i="15"/>
  <c r="D53" i="15"/>
  <c r="B53" i="15"/>
  <c r="E52" i="15"/>
  <c r="D52" i="15"/>
  <c r="B52" i="15"/>
  <c r="E51" i="15"/>
  <c r="D51" i="15"/>
  <c r="B51" i="15"/>
  <c r="E50" i="15"/>
  <c r="D50" i="15"/>
  <c r="B50" i="15"/>
  <c r="E49" i="15"/>
  <c r="D49" i="15"/>
  <c r="B49" i="15"/>
  <c r="E48" i="15"/>
  <c r="D48" i="15"/>
  <c r="B48" i="15"/>
  <c r="E47" i="15"/>
  <c r="D47" i="15"/>
  <c r="B47" i="15"/>
  <c r="E46" i="15"/>
  <c r="D46" i="15"/>
  <c r="B46" i="15"/>
  <c r="E45" i="15"/>
  <c r="D45" i="15"/>
  <c r="B45" i="15"/>
  <c r="E44" i="15"/>
  <c r="D44" i="15"/>
  <c r="B44" i="15"/>
  <c r="E43" i="15"/>
  <c r="D43" i="15"/>
  <c r="B43" i="15"/>
  <c r="E42" i="15"/>
  <c r="D42" i="15"/>
  <c r="B42" i="15"/>
  <c r="E41" i="15"/>
  <c r="D41" i="15"/>
  <c r="B41" i="15"/>
  <c r="E40" i="15"/>
  <c r="D40" i="15"/>
  <c r="B40" i="15"/>
  <c r="E39" i="15"/>
  <c r="D39" i="15"/>
  <c r="B39" i="15"/>
  <c r="E38" i="15"/>
  <c r="D38" i="15"/>
  <c r="B38" i="15"/>
  <c r="E37" i="15"/>
  <c r="D37" i="15"/>
  <c r="B37" i="15"/>
  <c r="E36" i="15"/>
  <c r="D36" i="15"/>
  <c r="B36" i="15"/>
  <c r="E35" i="15"/>
  <c r="D35" i="15"/>
  <c r="B35" i="15"/>
  <c r="E34" i="15"/>
  <c r="D34" i="15"/>
  <c r="B34" i="15"/>
  <c r="E33" i="15"/>
  <c r="D33" i="15"/>
  <c r="B33" i="15"/>
  <c r="E32" i="15"/>
  <c r="D32" i="15"/>
  <c r="B32" i="15"/>
  <c r="E31" i="15"/>
  <c r="D31" i="15"/>
  <c r="B31" i="15"/>
  <c r="E30" i="15"/>
  <c r="D30" i="15"/>
  <c r="B30" i="15"/>
  <c r="E29" i="15"/>
  <c r="D29" i="15"/>
  <c r="B29" i="15"/>
  <c r="E28" i="15"/>
  <c r="D28" i="15"/>
  <c r="B28" i="15"/>
  <c r="E27" i="15"/>
  <c r="D27" i="15"/>
  <c r="B27" i="15"/>
  <c r="E26" i="15"/>
  <c r="D26" i="15"/>
  <c r="B26" i="15"/>
  <c r="E25" i="15"/>
  <c r="D25" i="15"/>
  <c r="B25" i="15"/>
  <c r="E24" i="15"/>
  <c r="D24" i="15"/>
  <c r="B24" i="15"/>
  <c r="E23" i="15"/>
  <c r="D23" i="15"/>
  <c r="B23" i="15"/>
  <c r="E22" i="15"/>
  <c r="D22" i="15"/>
  <c r="B22" i="15"/>
  <c r="E21" i="15"/>
  <c r="D21" i="15"/>
  <c r="B21" i="15"/>
  <c r="E20" i="15"/>
  <c r="D20" i="15"/>
  <c r="B20" i="15"/>
  <c r="E19" i="15"/>
  <c r="D19" i="15"/>
  <c r="B19" i="15"/>
  <c r="E18" i="15"/>
  <c r="D18" i="15"/>
  <c r="B18" i="15"/>
  <c r="D17" i="15"/>
  <c r="B17" i="15"/>
  <c r="D16" i="15"/>
  <c r="B16" i="15"/>
  <c r="D15" i="15"/>
  <c r="B15" i="15"/>
  <c r="D14" i="15"/>
  <c r="B14" i="15"/>
  <c r="D13" i="15"/>
  <c r="B13" i="15"/>
  <c r="D12" i="15"/>
  <c r="B12" i="15"/>
  <c r="D11" i="15"/>
  <c r="B11" i="15"/>
  <c r="D10" i="15"/>
  <c r="B10" i="15"/>
  <c r="D9" i="15"/>
  <c r="B9" i="15"/>
  <c r="D8" i="15"/>
  <c r="B8" i="15"/>
  <c r="D7" i="15"/>
  <c r="B7" i="15"/>
  <c r="D6" i="15"/>
  <c r="B6" i="15"/>
  <c r="E5" i="15"/>
  <c r="C5" i="15" s="1"/>
  <c r="D5" i="15" s="1"/>
  <c r="B5" i="15"/>
  <c r="I4" i="15"/>
  <c r="E4" i="15"/>
  <c r="C4" i="15"/>
  <c r="B4" i="15"/>
  <c r="I1" i="15"/>
  <c r="D4" i="15" l="1"/>
  <c r="E138" i="11" l="1"/>
  <c r="B138" i="11"/>
  <c r="E137" i="11"/>
  <c r="B137" i="11"/>
  <c r="E136" i="11"/>
  <c r="B136" i="11"/>
  <c r="E135" i="11"/>
  <c r="B135" i="11"/>
  <c r="E134" i="11"/>
  <c r="D134" i="11"/>
  <c r="B134" i="11"/>
  <c r="E133" i="11"/>
  <c r="D133" i="11"/>
  <c r="B133" i="11"/>
  <c r="E132" i="11"/>
  <c r="D132" i="11"/>
  <c r="B132" i="11"/>
  <c r="E131" i="11"/>
  <c r="D131" i="11"/>
  <c r="B131" i="11"/>
  <c r="E130" i="11"/>
  <c r="D130" i="11"/>
  <c r="B130" i="11"/>
  <c r="E129" i="11"/>
  <c r="D129" i="11"/>
  <c r="B129" i="11"/>
  <c r="E128" i="11"/>
  <c r="B128" i="11"/>
  <c r="E127" i="11"/>
  <c r="B127" i="11"/>
  <c r="E126" i="11"/>
  <c r="B126" i="11"/>
  <c r="E125" i="11"/>
  <c r="B125" i="11"/>
  <c r="E124" i="11"/>
  <c r="B124" i="11"/>
  <c r="E123" i="11"/>
  <c r="B123" i="11"/>
  <c r="E122" i="11"/>
  <c r="B122" i="11"/>
  <c r="E121" i="11"/>
  <c r="B121" i="11"/>
  <c r="E120" i="11"/>
  <c r="B120" i="11"/>
  <c r="E119" i="11"/>
  <c r="B119" i="11"/>
  <c r="E118" i="11"/>
  <c r="B118" i="11"/>
  <c r="E117" i="11"/>
  <c r="B117" i="11"/>
  <c r="E116" i="11"/>
  <c r="B116" i="11"/>
  <c r="E115" i="11"/>
  <c r="B115" i="11"/>
  <c r="E114" i="11"/>
  <c r="B114" i="11"/>
  <c r="E113" i="11"/>
  <c r="B113" i="11"/>
  <c r="E112" i="11"/>
  <c r="B112" i="11"/>
  <c r="E111" i="11"/>
  <c r="B111" i="11"/>
  <c r="E110" i="11"/>
  <c r="B110" i="11"/>
  <c r="E109" i="11"/>
  <c r="B109" i="11"/>
  <c r="E108" i="11"/>
  <c r="B108" i="11"/>
  <c r="E107" i="11"/>
  <c r="B107" i="11"/>
  <c r="E106" i="11"/>
  <c r="B106" i="11"/>
  <c r="E105" i="11"/>
  <c r="B105" i="11"/>
  <c r="E104" i="11"/>
  <c r="B104" i="11"/>
  <c r="E103" i="11"/>
  <c r="B103" i="11"/>
  <c r="E102" i="11"/>
  <c r="B102" i="11"/>
  <c r="E101" i="11"/>
  <c r="B101" i="11"/>
  <c r="E100" i="11"/>
  <c r="B100" i="11"/>
  <c r="E99" i="11"/>
  <c r="B99" i="11"/>
  <c r="E98" i="11"/>
  <c r="B98" i="11"/>
  <c r="E97" i="11"/>
  <c r="B97" i="11"/>
  <c r="E96" i="11"/>
  <c r="B96" i="11"/>
  <c r="E95" i="11"/>
  <c r="B95" i="11"/>
  <c r="E94" i="11"/>
  <c r="B94" i="11"/>
  <c r="E93" i="11"/>
  <c r="B93" i="11"/>
  <c r="E92" i="11"/>
  <c r="B92" i="11"/>
  <c r="E91" i="11"/>
  <c r="B91" i="11"/>
  <c r="E90" i="11"/>
  <c r="B90" i="11"/>
  <c r="E89" i="11"/>
  <c r="B89" i="11"/>
  <c r="E88" i="11"/>
  <c r="B88" i="11"/>
  <c r="E87" i="11"/>
  <c r="B87" i="11"/>
  <c r="E86" i="11"/>
  <c r="B86" i="11"/>
  <c r="E85" i="11"/>
  <c r="B85" i="11"/>
  <c r="E84" i="11"/>
  <c r="B84" i="11"/>
  <c r="E83" i="11"/>
  <c r="B83" i="11"/>
  <c r="E82" i="11"/>
  <c r="B82" i="11"/>
  <c r="E81" i="11"/>
  <c r="B81" i="11"/>
  <c r="E80" i="11"/>
  <c r="B80" i="11"/>
  <c r="E79" i="11"/>
  <c r="B79" i="11"/>
  <c r="E78" i="11"/>
  <c r="B78" i="11"/>
  <c r="E77" i="11"/>
  <c r="B77" i="11"/>
  <c r="E76" i="11"/>
  <c r="B76" i="11"/>
  <c r="E75" i="11"/>
  <c r="B75" i="11"/>
  <c r="E74" i="11"/>
  <c r="B74" i="11"/>
  <c r="E73" i="11"/>
  <c r="B73" i="11"/>
  <c r="E72" i="11"/>
  <c r="B72" i="11"/>
  <c r="E71" i="11"/>
  <c r="B71" i="11"/>
  <c r="E70" i="11"/>
  <c r="B70" i="11"/>
  <c r="E69" i="11"/>
  <c r="B69" i="11"/>
  <c r="E68" i="11"/>
  <c r="B68" i="11"/>
  <c r="E67" i="11"/>
  <c r="B67" i="11"/>
  <c r="E66" i="11"/>
  <c r="B66" i="11"/>
  <c r="E65" i="11"/>
  <c r="B65" i="11"/>
  <c r="E64" i="11"/>
  <c r="B64" i="11"/>
  <c r="E63" i="11"/>
  <c r="B63" i="11"/>
  <c r="E62" i="11"/>
  <c r="B62" i="11"/>
  <c r="E61" i="11"/>
  <c r="B61" i="11"/>
  <c r="E60" i="11"/>
  <c r="B60" i="11"/>
  <c r="E59" i="11"/>
  <c r="B59" i="11"/>
  <c r="E58" i="11"/>
  <c r="B58" i="11"/>
  <c r="E57" i="11"/>
  <c r="B57" i="11"/>
  <c r="E56" i="11"/>
  <c r="B56" i="11"/>
  <c r="E55" i="11"/>
  <c r="B55" i="11"/>
  <c r="E54" i="11"/>
  <c r="B54" i="11"/>
  <c r="E53" i="11"/>
  <c r="B53" i="11"/>
  <c r="E52" i="11"/>
  <c r="B52" i="11"/>
  <c r="E51" i="11"/>
  <c r="B51" i="11"/>
  <c r="E50" i="11"/>
  <c r="B50" i="11"/>
  <c r="E49" i="11"/>
  <c r="B49" i="11"/>
  <c r="E48" i="11"/>
  <c r="B48" i="11"/>
  <c r="E47" i="11"/>
  <c r="B47" i="11"/>
  <c r="E46" i="11"/>
  <c r="B46" i="11"/>
  <c r="E45" i="11"/>
  <c r="B45" i="11"/>
  <c r="E44" i="11"/>
  <c r="B44" i="11"/>
  <c r="E43" i="11"/>
  <c r="B43" i="11"/>
  <c r="E42" i="11"/>
  <c r="B42" i="11"/>
  <c r="E41" i="11"/>
  <c r="B41" i="11"/>
  <c r="E40" i="11"/>
  <c r="B40" i="11"/>
  <c r="E39" i="11"/>
  <c r="B39" i="11"/>
  <c r="E38" i="11"/>
  <c r="B38" i="11"/>
  <c r="E37" i="11"/>
  <c r="B37" i="11"/>
  <c r="E36" i="11"/>
  <c r="B36" i="11"/>
  <c r="E35" i="11"/>
  <c r="B35" i="11"/>
  <c r="E34" i="11"/>
  <c r="B34" i="11"/>
  <c r="E33" i="11"/>
  <c r="B33" i="11"/>
  <c r="E32" i="11"/>
  <c r="B32" i="11"/>
  <c r="E31" i="11"/>
  <c r="B31" i="11"/>
  <c r="E30" i="11"/>
  <c r="B30" i="11"/>
  <c r="E29" i="11"/>
  <c r="B29" i="11"/>
  <c r="E28" i="11"/>
  <c r="B28" i="11"/>
  <c r="E27" i="11"/>
  <c r="B27" i="11"/>
  <c r="E26" i="11"/>
  <c r="B26" i="11"/>
  <c r="E25" i="11"/>
  <c r="B25" i="11"/>
  <c r="E24" i="11"/>
  <c r="B24" i="11"/>
  <c r="E23" i="11"/>
  <c r="B23" i="11"/>
  <c r="E22" i="11"/>
  <c r="B22" i="11"/>
  <c r="E21" i="11"/>
  <c r="B21" i="11"/>
  <c r="E20" i="11"/>
  <c r="B20" i="11"/>
  <c r="E19" i="11"/>
  <c r="B19" i="11"/>
  <c r="E18" i="11"/>
  <c r="B18" i="11"/>
  <c r="E17" i="11"/>
  <c r="B17" i="11"/>
  <c r="E16" i="11"/>
  <c r="B16" i="11"/>
  <c r="E15" i="11"/>
  <c r="B15" i="11"/>
  <c r="E14" i="11"/>
  <c r="B14" i="11"/>
  <c r="E13" i="11"/>
  <c r="B13" i="11"/>
  <c r="E12" i="11"/>
  <c r="B12" i="11"/>
  <c r="E11" i="11"/>
  <c r="B11" i="11"/>
  <c r="E10" i="11"/>
  <c r="B10" i="11"/>
  <c r="E9" i="11"/>
  <c r="B9" i="11"/>
  <c r="E8" i="11"/>
  <c r="B8" i="11"/>
  <c r="E7" i="11"/>
  <c r="B7" i="11"/>
  <c r="E6" i="11"/>
  <c r="B6" i="11"/>
  <c r="E5" i="11"/>
  <c r="B5" i="11"/>
  <c r="G2" i="11"/>
  <c r="C322" i="8"/>
  <c r="B322" i="8"/>
  <c r="C321" i="8"/>
  <c r="B321" i="8"/>
  <c r="C320" i="8"/>
  <c r="B320" i="8"/>
  <c r="C319" i="8"/>
  <c r="B319" i="8"/>
  <c r="C318" i="8"/>
  <c r="B318" i="8"/>
  <c r="C317" i="8"/>
  <c r="B317" i="8"/>
  <c r="C316" i="8"/>
  <c r="B316" i="8"/>
  <c r="C315" i="8"/>
  <c r="B315" i="8"/>
  <c r="C314" i="8"/>
  <c r="B314" i="8"/>
  <c r="C313" i="8"/>
  <c r="B313" i="8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C304" i="8"/>
  <c r="B304" i="8"/>
  <c r="C303" i="8"/>
  <c r="B303" i="8"/>
  <c r="C302" i="8"/>
  <c r="B302" i="8"/>
  <c r="C301" i="8"/>
  <c r="B301" i="8"/>
  <c r="C300" i="8"/>
  <c r="B300" i="8"/>
  <c r="C299" i="8"/>
  <c r="B299" i="8"/>
  <c r="C298" i="8"/>
  <c r="B298" i="8"/>
  <c r="C297" i="8"/>
  <c r="B297" i="8"/>
  <c r="C296" i="8"/>
  <c r="B296" i="8"/>
  <c r="C295" i="8"/>
  <c r="B295" i="8"/>
  <c r="C294" i="8"/>
  <c r="B294" i="8"/>
  <c r="C293" i="8"/>
  <c r="B293" i="8"/>
  <c r="C292" i="8"/>
  <c r="B292" i="8"/>
  <c r="C291" i="8"/>
  <c r="B291" i="8"/>
  <c r="C290" i="8"/>
  <c r="B290" i="8"/>
  <c r="C289" i="8"/>
  <c r="B289" i="8"/>
  <c r="C288" i="8"/>
  <c r="B288" i="8"/>
  <c r="C287" i="8"/>
  <c r="B287" i="8"/>
  <c r="C286" i="8"/>
  <c r="B286" i="8"/>
  <c r="C285" i="8"/>
  <c r="B285" i="8"/>
  <c r="C284" i="8"/>
  <c r="B284" i="8"/>
  <c r="C283" i="8"/>
  <c r="B283" i="8"/>
  <c r="C282" i="8"/>
  <c r="B282" i="8"/>
  <c r="C281" i="8"/>
  <c r="B281" i="8"/>
  <c r="C280" i="8"/>
  <c r="B280" i="8"/>
  <c r="C279" i="8"/>
  <c r="B279" i="8"/>
  <c r="C278" i="8"/>
  <c r="B278" i="8"/>
  <c r="C277" i="8"/>
  <c r="B277" i="8"/>
  <c r="C276" i="8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D819" i="7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B32" i="7" l="1"/>
  <c r="C32" i="7"/>
  <c r="D32" i="7"/>
  <c r="B33" i="7"/>
  <c r="C33" i="7"/>
  <c r="D33" i="7"/>
  <c r="B35" i="7"/>
  <c r="C35" i="7"/>
  <c r="D35" i="7"/>
  <c r="B36" i="7"/>
  <c r="C36" i="7"/>
  <c r="D36" i="7"/>
  <c r="B38" i="7"/>
  <c r="C38" i="7"/>
  <c r="D38" i="7"/>
  <c r="B39" i="7"/>
  <c r="C39" i="7"/>
  <c r="D39" i="7"/>
  <c r="B41" i="7"/>
  <c r="C41" i="7"/>
  <c r="D41" i="7"/>
  <c r="B42" i="7"/>
  <c r="C42" i="7"/>
  <c r="D42" i="7"/>
  <c r="B44" i="7"/>
  <c r="C44" i="7"/>
  <c r="D44" i="7"/>
  <c r="B45" i="7"/>
  <c r="C45" i="7"/>
  <c r="D45" i="7"/>
  <c r="B47" i="7"/>
  <c r="C47" i="7"/>
  <c r="D47" i="7"/>
  <c r="B48" i="7"/>
  <c r="C48" i="7"/>
  <c r="D48" i="7"/>
  <c r="B50" i="7"/>
  <c r="C50" i="7"/>
  <c r="D50" i="7"/>
  <c r="B51" i="7"/>
  <c r="C51" i="7"/>
  <c r="D51" i="7"/>
  <c r="B53" i="7"/>
  <c r="C53" i="7"/>
  <c r="D53" i="7"/>
  <c r="B54" i="7"/>
  <c r="C54" i="7"/>
  <c r="D54" i="7"/>
  <c r="B56" i="7"/>
  <c r="C56" i="7"/>
  <c r="D56" i="7"/>
  <c r="B57" i="7"/>
  <c r="C57" i="7"/>
  <c r="D57" i="7"/>
  <c r="B59" i="7"/>
  <c r="C59" i="7"/>
  <c r="D59" i="7"/>
  <c r="B60" i="7"/>
  <c r="C60" i="7"/>
  <c r="D60" i="7"/>
  <c r="B62" i="7"/>
  <c r="C62" i="7"/>
  <c r="D62" i="7"/>
  <c r="B63" i="7"/>
  <c r="C63" i="7"/>
  <c r="D63" i="7"/>
  <c r="B65" i="7"/>
  <c r="C65" i="7"/>
  <c r="D65" i="7"/>
  <c r="B66" i="7"/>
  <c r="C66" i="7"/>
  <c r="D66" i="7"/>
  <c r="B68" i="7"/>
  <c r="C68" i="7"/>
  <c r="D68" i="7"/>
  <c r="B69" i="7"/>
  <c r="C69" i="7"/>
  <c r="D69" i="7"/>
  <c r="B71" i="7"/>
  <c r="C71" i="7"/>
  <c r="D71" i="7"/>
  <c r="B72" i="7"/>
  <c r="C72" i="7"/>
  <c r="D72" i="7"/>
  <c r="B74" i="7"/>
  <c r="C74" i="7"/>
  <c r="D74" i="7"/>
  <c r="B75" i="7"/>
  <c r="C75" i="7"/>
  <c r="D75" i="7"/>
  <c r="B77" i="7"/>
  <c r="C77" i="7"/>
  <c r="D77" i="7"/>
  <c r="B78" i="7"/>
  <c r="C78" i="7"/>
  <c r="D78" i="7"/>
  <c r="B80" i="7"/>
  <c r="C80" i="7"/>
  <c r="D80" i="7"/>
  <c r="B81" i="7"/>
  <c r="C81" i="7"/>
  <c r="D81" i="7"/>
  <c r="B83" i="7"/>
  <c r="C83" i="7"/>
  <c r="D83" i="7"/>
  <c r="B84" i="7"/>
  <c r="C84" i="7"/>
  <c r="D84" i="7"/>
  <c r="B86" i="7"/>
  <c r="C86" i="7"/>
  <c r="D86" i="7"/>
  <c r="B87" i="7"/>
  <c r="C87" i="7"/>
  <c r="D87" i="7"/>
  <c r="B89" i="7"/>
  <c r="C89" i="7"/>
  <c r="D89" i="7"/>
  <c r="B90" i="7"/>
  <c r="C90" i="7"/>
  <c r="D90" i="7"/>
  <c r="B92" i="7"/>
  <c r="C92" i="7"/>
  <c r="D92" i="7"/>
  <c r="B93" i="7"/>
  <c r="C93" i="7"/>
  <c r="D93" i="7"/>
  <c r="B95" i="7"/>
  <c r="C95" i="7"/>
  <c r="D95" i="7"/>
  <c r="B96" i="7"/>
  <c r="C96" i="7"/>
  <c r="D96" i="7"/>
  <c r="B98" i="7"/>
  <c r="C98" i="7"/>
  <c r="D98" i="7"/>
  <c r="B99" i="7"/>
  <c r="C99" i="7"/>
  <c r="D99" i="7"/>
  <c r="B101" i="7"/>
  <c r="C101" i="7"/>
  <c r="D101" i="7"/>
  <c r="B102" i="7"/>
  <c r="C102" i="7"/>
  <c r="D102" i="7"/>
  <c r="B104" i="7"/>
  <c r="C104" i="7"/>
  <c r="D104" i="7"/>
  <c r="B105" i="7"/>
  <c r="C105" i="7"/>
  <c r="D105" i="7"/>
  <c r="B107" i="7"/>
  <c r="C107" i="7"/>
  <c r="D107" i="7"/>
  <c r="B108" i="7"/>
  <c r="C108" i="7"/>
  <c r="D108" i="7"/>
  <c r="B110" i="7"/>
  <c r="C110" i="7"/>
  <c r="D110" i="7"/>
  <c r="B111" i="7"/>
  <c r="C111" i="7"/>
  <c r="D111" i="7"/>
  <c r="B113" i="7"/>
  <c r="C113" i="7"/>
  <c r="D113" i="7"/>
  <c r="B114" i="7"/>
  <c r="C114" i="7"/>
  <c r="D114" i="7"/>
  <c r="B116" i="7"/>
  <c r="C116" i="7"/>
  <c r="D116" i="7"/>
  <c r="B117" i="7"/>
  <c r="C117" i="7"/>
  <c r="D117" i="7"/>
  <c r="B119" i="7"/>
  <c r="C119" i="7"/>
  <c r="D119" i="7"/>
  <c r="B120" i="7"/>
  <c r="C120" i="7"/>
  <c r="D120" i="7"/>
  <c r="B122" i="7"/>
  <c r="C122" i="7"/>
  <c r="D122" i="7"/>
  <c r="B123" i="7"/>
  <c r="C123" i="7"/>
  <c r="D123" i="7"/>
  <c r="B125" i="7"/>
  <c r="C125" i="7"/>
  <c r="D125" i="7"/>
  <c r="B126" i="7"/>
  <c r="C126" i="7"/>
  <c r="D126" i="7"/>
  <c r="B128" i="7"/>
  <c r="C128" i="7"/>
  <c r="D128" i="7"/>
  <c r="B129" i="7"/>
  <c r="C129" i="7"/>
  <c r="D129" i="7"/>
  <c r="B131" i="7"/>
  <c r="C131" i="7"/>
  <c r="D131" i="7"/>
  <c r="B132" i="7"/>
  <c r="C132" i="7"/>
  <c r="D132" i="7"/>
  <c r="B134" i="7"/>
  <c r="C134" i="7"/>
  <c r="D134" i="7"/>
  <c r="B135" i="7"/>
  <c r="C135" i="7"/>
  <c r="D135" i="7"/>
  <c r="B137" i="7"/>
  <c r="C137" i="7"/>
  <c r="D137" i="7"/>
  <c r="B138" i="7"/>
  <c r="C138" i="7"/>
  <c r="D138" i="7"/>
  <c r="B140" i="7"/>
  <c r="C140" i="7"/>
  <c r="D140" i="7"/>
  <c r="B141" i="7"/>
  <c r="C141" i="7"/>
  <c r="D141" i="7"/>
  <c r="B143" i="7"/>
  <c r="C143" i="7"/>
  <c r="D143" i="7"/>
  <c r="B144" i="7"/>
  <c r="C144" i="7"/>
  <c r="D144" i="7"/>
  <c r="B146" i="7"/>
  <c r="C146" i="7"/>
  <c r="D146" i="7"/>
  <c r="B147" i="7"/>
  <c r="C147" i="7"/>
  <c r="D147" i="7"/>
  <c r="B149" i="7"/>
  <c r="C149" i="7"/>
  <c r="D149" i="7"/>
  <c r="B150" i="7"/>
  <c r="C150" i="7"/>
  <c r="D150" i="7"/>
  <c r="B152" i="7"/>
  <c r="C152" i="7"/>
  <c r="D152" i="7"/>
  <c r="B153" i="7"/>
  <c r="C153" i="7"/>
  <c r="D153" i="7"/>
  <c r="B155" i="7"/>
  <c r="C155" i="7"/>
  <c r="D155" i="7"/>
  <c r="B156" i="7"/>
  <c r="C156" i="7"/>
  <c r="D156" i="7"/>
  <c r="B158" i="7"/>
  <c r="C158" i="7"/>
  <c r="D158" i="7"/>
  <c r="B159" i="7"/>
  <c r="C159" i="7"/>
  <c r="D159" i="7"/>
  <c r="B161" i="7"/>
  <c r="C161" i="7"/>
  <c r="D161" i="7"/>
  <c r="B162" i="7"/>
  <c r="C162" i="7"/>
  <c r="D162" i="7"/>
  <c r="B164" i="7"/>
  <c r="C164" i="7"/>
  <c r="D164" i="7"/>
  <c r="B165" i="7"/>
  <c r="C165" i="7"/>
  <c r="D165" i="7"/>
  <c r="B167" i="7"/>
  <c r="C167" i="7"/>
  <c r="D167" i="7"/>
  <c r="B168" i="7"/>
  <c r="C168" i="7"/>
  <c r="D168" i="7"/>
  <c r="B170" i="7"/>
  <c r="C170" i="7"/>
  <c r="D170" i="7"/>
  <c r="B171" i="7"/>
  <c r="C171" i="7"/>
  <c r="D171" i="7"/>
  <c r="B173" i="7"/>
  <c r="C173" i="7"/>
  <c r="D173" i="7"/>
  <c r="B174" i="7"/>
  <c r="C174" i="7"/>
  <c r="D174" i="7"/>
  <c r="B176" i="7"/>
  <c r="C176" i="7"/>
  <c r="D176" i="7"/>
  <c r="B177" i="7"/>
  <c r="C177" i="7"/>
  <c r="D177" i="7"/>
  <c r="B179" i="7"/>
  <c r="C179" i="7"/>
  <c r="D179" i="7"/>
  <c r="B180" i="7"/>
  <c r="C180" i="7"/>
  <c r="D180" i="7"/>
  <c r="B182" i="7"/>
  <c r="C182" i="7"/>
  <c r="D182" i="7"/>
  <c r="B183" i="7"/>
  <c r="C183" i="7"/>
  <c r="D183" i="7"/>
  <c r="B185" i="7"/>
  <c r="C185" i="7"/>
  <c r="D185" i="7"/>
  <c r="B186" i="7"/>
  <c r="C186" i="7"/>
  <c r="D186" i="7"/>
  <c r="B188" i="7"/>
  <c r="C188" i="7"/>
  <c r="D188" i="7"/>
  <c r="B189" i="7"/>
  <c r="C189" i="7"/>
  <c r="D189" i="7"/>
  <c r="B191" i="7"/>
  <c r="C191" i="7"/>
  <c r="D191" i="7"/>
  <c r="B192" i="7"/>
  <c r="C192" i="7"/>
  <c r="D192" i="7"/>
  <c r="B194" i="7"/>
  <c r="C194" i="7"/>
  <c r="D194" i="7"/>
  <c r="B195" i="7"/>
  <c r="C195" i="7"/>
  <c r="D195" i="7"/>
  <c r="B197" i="7"/>
  <c r="C197" i="7"/>
  <c r="D197" i="7"/>
  <c r="B198" i="7"/>
  <c r="C198" i="7"/>
  <c r="D198" i="7"/>
  <c r="B200" i="7"/>
  <c r="C200" i="7"/>
  <c r="D200" i="7"/>
  <c r="B201" i="7"/>
  <c r="C201" i="7"/>
  <c r="D201" i="7"/>
  <c r="B203" i="7"/>
  <c r="C203" i="7"/>
  <c r="D203" i="7"/>
  <c r="B204" i="7"/>
  <c r="C204" i="7"/>
  <c r="D204" i="7"/>
  <c r="B206" i="7"/>
  <c r="C206" i="7"/>
  <c r="D206" i="7"/>
  <c r="B207" i="7"/>
  <c r="C207" i="7"/>
  <c r="D207" i="7"/>
  <c r="B209" i="7"/>
  <c r="C209" i="7"/>
  <c r="D209" i="7"/>
  <c r="B210" i="7"/>
  <c r="C210" i="7"/>
  <c r="D210" i="7"/>
  <c r="B212" i="7"/>
  <c r="C212" i="7"/>
  <c r="D212" i="7"/>
  <c r="B213" i="7"/>
  <c r="C213" i="7"/>
  <c r="D213" i="7"/>
  <c r="B215" i="7"/>
  <c r="C215" i="7"/>
  <c r="D215" i="7"/>
  <c r="B216" i="7"/>
  <c r="C216" i="7"/>
  <c r="D216" i="7"/>
  <c r="B218" i="7"/>
  <c r="C218" i="7"/>
  <c r="D218" i="7"/>
  <c r="B219" i="7"/>
  <c r="C219" i="7"/>
  <c r="D219" i="7"/>
  <c r="B221" i="7"/>
  <c r="C221" i="7"/>
  <c r="D221" i="7"/>
  <c r="B222" i="7"/>
  <c r="C222" i="7"/>
  <c r="D222" i="7"/>
  <c r="B224" i="7"/>
  <c r="C224" i="7"/>
  <c r="D224" i="7"/>
  <c r="B225" i="7"/>
  <c r="C225" i="7"/>
  <c r="D225" i="7"/>
  <c r="B227" i="7"/>
  <c r="C227" i="7"/>
  <c r="D227" i="7"/>
  <c r="B228" i="7"/>
  <c r="C228" i="7"/>
  <c r="D228" i="7"/>
  <c r="B230" i="7"/>
  <c r="C230" i="7"/>
  <c r="D230" i="7"/>
  <c r="B231" i="7"/>
  <c r="C231" i="7"/>
  <c r="D231" i="7"/>
  <c r="B233" i="7"/>
  <c r="C233" i="7"/>
  <c r="D233" i="7"/>
  <c r="B234" i="7"/>
  <c r="C234" i="7"/>
  <c r="D234" i="7"/>
  <c r="B236" i="7"/>
  <c r="C236" i="7"/>
  <c r="D236" i="7"/>
  <c r="B237" i="7"/>
  <c r="C237" i="7"/>
  <c r="D237" i="7"/>
  <c r="B239" i="7"/>
  <c r="C239" i="7"/>
  <c r="D239" i="7"/>
  <c r="B240" i="7"/>
  <c r="C240" i="7"/>
  <c r="D240" i="7"/>
  <c r="B242" i="7"/>
  <c r="C242" i="7"/>
  <c r="D242" i="7"/>
  <c r="B243" i="7"/>
  <c r="C243" i="7"/>
  <c r="D243" i="7"/>
  <c r="B245" i="7"/>
  <c r="C245" i="7"/>
  <c r="D245" i="7"/>
  <c r="B246" i="7"/>
  <c r="C246" i="7"/>
  <c r="D246" i="7"/>
  <c r="B248" i="7"/>
  <c r="C248" i="7"/>
  <c r="D248" i="7"/>
  <c r="B249" i="7"/>
  <c r="C249" i="7"/>
  <c r="D249" i="7"/>
  <c r="B251" i="7"/>
  <c r="C251" i="7"/>
  <c r="D251" i="7"/>
  <c r="B252" i="7"/>
  <c r="C252" i="7"/>
  <c r="D252" i="7"/>
  <c r="B254" i="7"/>
  <c r="C254" i="7"/>
  <c r="D254" i="7"/>
  <c r="B255" i="7"/>
  <c r="C255" i="7"/>
  <c r="D255" i="7"/>
  <c r="B257" i="7"/>
  <c r="C257" i="7"/>
  <c r="D257" i="7"/>
  <c r="B258" i="7"/>
  <c r="C258" i="7"/>
  <c r="D258" i="7"/>
  <c r="B260" i="7"/>
  <c r="C260" i="7"/>
  <c r="D260" i="7"/>
  <c r="B261" i="7"/>
  <c r="C261" i="7"/>
  <c r="D261" i="7"/>
  <c r="B263" i="7"/>
  <c r="C263" i="7"/>
  <c r="D263" i="7"/>
  <c r="B264" i="7"/>
  <c r="C264" i="7"/>
  <c r="D264" i="7"/>
  <c r="B266" i="7"/>
  <c r="C266" i="7"/>
  <c r="D266" i="7"/>
  <c r="B267" i="7"/>
  <c r="C267" i="7"/>
  <c r="D267" i="7"/>
  <c r="B269" i="7"/>
  <c r="C269" i="7"/>
  <c r="D269" i="7"/>
  <c r="B270" i="7"/>
  <c r="C270" i="7"/>
  <c r="D270" i="7"/>
  <c r="B272" i="7"/>
  <c r="C272" i="7"/>
  <c r="D272" i="7"/>
  <c r="B273" i="7"/>
  <c r="C273" i="7"/>
  <c r="D273" i="7"/>
  <c r="B275" i="7"/>
  <c r="C275" i="7"/>
  <c r="D275" i="7"/>
  <c r="B276" i="7"/>
  <c r="C276" i="7"/>
  <c r="D276" i="7"/>
  <c r="B278" i="7"/>
  <c r="C278" i="7"/>
  <c r="D278" i="7"/>
  <c r="B279" i="7"/>
  <c r="C279" i="7"/>
  <c r="D279" i="7"/>
  <c r="B281" i="7"/>
  <c r="C281" i="7"/>
  <c r="D281" i="7"/>
  <c r="B282" i="7"/>
  <c r="C282" i="7"/>
  <c r="D282" i="7"/>
  <c r="B284" i="7"/>
  <c r="C284" i="7"/>
  <c r="D284" i="7"/>
  <c r="B285" i="7"/>
  <c r="C285" i="7"/>
  <c r="D285" i="7"/>
  <c r="B287" i="7"/>
  <c r="C287" i="7"/>
  <c r="D287" i="7"/>
  <c r="B288" i="7"/>
  <c r="C288" i="7"/>
  <c r="D288" i="7"/>
  <c r="B290" i="7"/>
  <c r="C290" i="7"/>
  <c r="D290" i="7"/>
  <c r="B291" i="7"/>
  <c r="C291" i="7"/>
  <c r="D291" i="7"/>
  <c r="B293" i="7"/>
  <c r="C293" i="7"/>
  <c r="D293" i="7"/>
  <c r="B294" i="7"/>
  <c r="C294" i="7"/>
  <c r="D294" i="7"/>
  <c r="B296" i="7"/>
  <c r="C296" i="7"/>
  <c r="D296" i="7"/>
  <c r="B297" i="7"/>
  <c r="C297" i="7"/>
  <c r="D297" i="7"/>
  <c r="B299" i="7"/>
  <c r="C299" i="7"/>
  <c r="D299" i="7"/>
  <c r="B300" i="7"/>
  <c r="C300" i="7"/>
  <c r="D300" i="7"/>
  <c r="B302" i="7"/>
  <c r="C302" i="7"/>
  <c r="D302" i="7"/>
  <c r="B303" i="7"/>
  <c r="C303" i="7"/>
  <c r="D303" i="7"/>
  <c r="B305" i="7"/>
  <c r="C305" i="7"/>
  <c r="D305" i="7"/>
  <c r="B306" i="7"/>
  <c r="C306" i="7"/>
  <c r="D306" i="7"/>
  <c r="B308" i="7"/>
  <c r="C308" i="7"/>
  <c r="D308" i="7"/>
  <c r="B309" i="7"/>
  <c r="C309" i="7"/>
  <c r="D309" i="7"/>
  <c r="B311" i="7"/>
  <c r="C311" i="7"/>
  <c r="D311" i="7"/>
  <c r="B312" i="7"/>
  <c r="C312" i="7"/>
  <c r="D312" i="7"/>
  <c r="B314" i="7"/>
  <c r="C314" i="7"/>
  <c r="D314" i="7"/>
  <c r="B315" i="7"/>
  <c r="C315" i="7"/>
  <c r="D315" i="7"/>
  <c r="B317" i="7"/>
  <c r="C317" i="7"/>
  <c r="D317" i="7"/>
  <c r="B318" i="7"/>
  <c r="C318" i="7"/>
  <c r="D318" i="7"/>
  <c r="B320" i="7"/>
  <c r="C320" i="7"/>
  <c r="D320" i="7"/>
  <c r="B321" i="7"/>
  <c r="C321" i="7"/>
  <c r="D321" i="7"/>
  <c r="B323" i="7"/>
  <c r="C323" i="7"/>
  <c r="D323" i="7"/>
  <c r="B324" i="7"/>
  <c r="C324" i="7"/>
  <c r="D324" i="7"/>
  <c r="B326" i="7"/>
  <c r="C326" i="7"/>
  <c r="D326" i="7"/>
  <c r="B327" i="7"/>
  <c r="C327" i="7"/>
  <c r="D327" i="7"/>
  <c r="B329" i="7"/>
  <c r="C329" i="7"/>
  <c r="D329" i="7"/>
  <c r="B330" i="7"/>
  <c r="C330" i="7"/>
  <c r="D330" i="7"/>
  <c r="B332" i="7"/>
  <c r="C332" i="7"/>
  <c r="D332" i="7"/>
  <c r="B333" i="7"/>
  <c r="C333" i="7"/>
  <c r="D333" i="7"/>
  <c r="B335" i="7"/>
  <c r="C335" i="7"/>
  <c r="D335" i="7"/>
  <c r="B336" i="7"/>
  <c r="C336" i="7"/>
  <c r="D336" i="7"/>
  <c r="B338" i="7"/>
  <c r="C338" i="7"/>
  <c r="D338" i="7"/>
  <c r="B339" i="7"/>
  <c r="C339" i="7"/>
  <c r="D339" i="7"/>
  <c r="B341" i="7"/>
  <c r="C341" i="7"/>
  <c r="D341" i="7"/>
  <c r="B342" i="7"/>
  <c r="C342" i="7"/>
  <c r="D342" i="7"/>
  <c r="B344" i="7"/>
  <c r="C344" i="7"/>
  <c r="D344" i="7"/>
  <c r="B345" i="7"/>
  <c r="C345" i="7"/>
  <c r="D345" i="7"/>
  <c r="B347" i="7"/>
  <c r="C347" i="7"/>
  <c r="D347" i="7"/>
  <c r="B348" i="7"/>
  <c r="C348" i="7"/>
  <c r="D348" i="7"/>
  <c r="B350" i="7"/>
  <c r="C350" i="7"/>
  <c r="D350" i="7"/>
  <c r="B351" i="7"/>
  <c r="C351" i="7"/>
  <c r="D351" i="7"/>
  <c r="B353" i="7"/>
  <c r="C353" i="7"/>
  <c r="D353" i="7"/>
  <c r="B354" i="7"/>
  <c r="C354" i="7"/>
  <c r="D354" i="7"/>
  <c r="B356" i="7"/>
  <c r="C356" i="7"/>
  <c r="D356" i="7"/>
  <c r="B357" i="7"/>
  <c r="C357" i="7"/>
  <c r="D357" i="7"/>
  <c r="B359" i="7"/>
  <c r="C359" i="7"/>
  <c r="D359" i="7"/>
  <c r="B360" i="7"/>
  <c r="C360" i="7"/>
  <c r="D360" i="7"/>
  <c r="B362" i="7"/>
  <c r="C362" i="7"/>
  <c r="D362" i="7"/>
  <c r="B363" i="7"/>
  <c r="C363" i="7"/>
  <c r="D363" i="7"/>
  <c r="B365" i="7"/>
  <c r="C365" i="7"/>
  <c r="D365" i="7"/>
  <c r="B366" i="7"/>
  <c r="C366" i="7"/>
  <c r="D366" i="7"/>
  <c r="B368" i="7"/>
  <c r="C368" i="7"/>
  <c r="D368" i="7"/>
  <c r="B369" i="7"/>
  <c r="C369" i="7"/>
  <c r="D369" i="7"/>
  <c r="B371" i="7"/>
  <c r="C371" i="7"/>
  <c r="D371" i="7"/>
  <c r="B372" i="7"/>
  <c r="C372" i="7"/>
  <c r="D372" i="7"/>
  <c r="B374" i="7"/>
  <c r="C374" i="7"/>
  <c r="D374" i="7"/>
  <c r="B375" i="7"/>
  <c r="C375" i="7"/>
  <c r="D375" i="7"/>
  <c r="B377" i="7"/>
  <c r="C377" i="7"/>
  <c r="D377" i="7"/>
  <c r="B378" i="7"/>
  <c r="C378" i="7"/>
  <c r="D378" i="7"/>
  <c r="B380" i="7"/>
  <c r="C380" i="7"/>
  <c r="D380" i="7"/>
  <c r="B381" i="7"/>
  <c r="C381" i="7"/>
  <c r="D381" i="7"/>
  <c r="B383" i="7"/>
  <c r="C383" i="7"/>
  <c r="D383" i="7"/>
  <c r="B384" i="7"/>
  <c r="C384" i="7"/>
  <c r="D384" i="7"/>
  <c r="B386" i="7"/>
  <c r="C386" i="7"/>
  <c r="D386" i="7"/>
  <c r="B387" i="7"/>
  <c r="C387" i="7"/>
  <c r="D387" i="7"/>
  <c r="B389" i="7"/>
  <c r="C389" i="7"/>
  <c r="D389" i="7"/>
  <c r="B390" i="7"/>
  <c r="C390" i="7"/>
  <c r="D390" i="7"/>
  <c r="B392" i="7"/>
  <c r="C392" i="7"/>
  <c r="D392" i="7"/>
  <c r="B393" i="7"/>
  <c r="C393" i="7"/>
  <c r="D393" i="7"/>
  <c r="B395" i="7"/>
  <c r="C395" i="7"/>
  <c r="D395" i="7"/>
  <c r="B396" i="7"/>
  <c r="C396" i="7"/>
  <c r="D396" i="7"/>
  <c r="B398" i="7"/>
  <c r="C398" i="7"/>
  <c r="D398" i="7"/>
  <c r="B399" i="7"/>
  <c r="C399" i="7"/>
  <c r="D399" i="7"/>
  <c r="B401" i="7"/>
  <c r="C401" i="7"/>
  <c r="D401" i="7"/>
  <c r="B402" i="7"/>
  <c r="C402" i="7"/>
  <c r="D402" i="7"/>
  <c r="B404" i="7"/>
  <c r="C404" i="7"/>
  <c r="D404" i="7"/>
  <c r="B405" i="7"/>
  <c r="C405" i="7"/>
  <c r="D405" i="7"/>
  <c r="B407" i="7"/>
  <c r="C407" i="7"/>
  <c r="D407" i="7"/>
  <c r="B408" i="7"/>
  <c r="C408" i="7"/>
  <c r="D408" i="7"/>
  <c r="B410" i="7"/>
  <c r="C410" i="7"/>
  <c r="D410" i="7"/>
  <c r="B411" i="7"/>
  <c r="C411" i="7"/>
  <c r="D411" i="7"/>
  <c r="B413" i="7"/>
  <c r="C413" i="7"/>
  <c r="D413" i="7"/>
  <c r="B414" i="7"/>
  <c r="C414" i="7"/>
  <c r="D414" i="7"/>
  <c r="B416" i="7"/>
  <c r="C416" i="7"/>
  <c r="D416" i="7"/>
  <c r="B417" i="7"/>
  <c r="C417" i="7"/>
  <c r="D417" i="7"/>
  <c r="B419" i="7"/>
  <c r="C419" i="7"/>
  <c r="D419" i="7"/>
  <c r="B420" i="7"/>
  <c r="C420" i="7"/>
  <c r="D420" i="7"/>
  <c r="B422" i="7"/>
  <c r="C422" i="7"/>
  <c r="D422" i="7"/>
  <c r="B423" i="7"/>
  <c r="C423" i="7"/>
  <c r="D423" i="7"/>
  <c r="B425" i="7"/>
  <c r="C425" i="7"/>
  <c r="D425" i="7"/>
  <c r="B426" i="7"/>
  <c r="C426" i="7"/>
  <c r="D426" i="7"/>
  <c r="B428" i="7"/>
  <c r="C428" i="7"/>
  <c r="D428" i="7"/>
  <c r="B429" i="7"/>
  <c r="C429" i="7"/>
  <c r="D429" i="7"/>
  <c r="B431" i="7"/>
  <c r="C431" i="7"/>
  <c r="D431" i="7"/>
  <c r="B432" i="7"/>
  <c r="C432" i="7"/>
  <c r="D432" i="7"/>
  <c r="B434" i="7"/>
  <c r="C434" i="7"/>
  <c r="D434" i="7"/>
  <c r="B435" i="7"/>
  <c r="C435" i="7"/>
  <c r="D435" i="7"/>
  <c r="B437" i="7"/>
  <c r="C437" i="7"/>
  <c r="D437" i="7"/>
  <c r="B438" i="7"/>
  <c r="C438" i="7"/>
  <c r="D438" i="7"/>
  <c r="B440" i="7"/>
  <c r="C440" i="7"/>
  <c r="D440" i="7"/>
  <c r="B441" i="7"/>
  <c r="C441" i="7"/>
  <c r="D441" i="7"/>
  <c r="B443" i="7"/>
  <c r="C443" i="7"/>
  <c r="D443" i="7"/>
  <c r="B444" i="7"/>
  <c r="C444" i="7"/>
  <c r="D444" i="7"/>
  <c r="B446" i="7"/>
  <c r="C446" i="7"/>
  <c r="D446" i="7"/>
  <c r="B447" i="7"/>
  <c r="C447" i="7"/>
  <c r="D447" i="7"/>
  <c r="B449" i="7"/>
  <c r="C449" i="7"/>
  <c r="D449" i="7"/>
  <c r="B450" i="7"/>
  <c r="C450" i="7"/>
  <c r="D450" i="7"/>
  <c r="B452" i="7"/>
  <c r="C452" i="7"/>
  <c r="D452" i="7"/>
  <c r="B453" i="7"/>
  <c r="C453" i="7"/>
  <c r="D453" i="7"/>
  <c r="B455" i="7"/>
  <c r="C455" i="7"/>
  <c r="D455" i="7"/>
  <c r="B456" i="7"/>
  <c r="C456" i="7"/>
  <c r="D456" i="7"/>
  <c r="B458" i="7"/>
  <c r="C458" i="7"/>
  <c r="D458" i="7"/>
  <c r="B459" i="7"/>
  <c r="C459" i="7"/>
  <c r="D459" i="7"/>
  <c r="B461" i="7"/>
  <c r="C461" i="7"/>
  <c r="D461" i="7"/>
  <c r="B462" i="7"/>
  <c r="C462" i="7"/>
  <c r="D462" i="7"/>
  <c r="B464" i="7"/>
  <c r="C464" i="7"/>
  <c r="D464" i="7"/>
  <c r="B465" i="7"/>
  <c r="C465" i="7"/>
  <c r="D465" i="7"/>
  <c r="B467" i="7"/>
  <c r="C467" i="7"/>
  <c r="D467" i="7"/>
  <c r="B468" i="7"/>
  <c r="C468" i="7"/>
  <c r="D468" i="7"/>
  <c r="B470" i="7"/>
  <c r="C470" i="7"/>
  <c r="D470" i="7"/>
  <c r="B471" i="7"/>
  <c r="C471" i="7"/>
  <c r="D471" i="7"/>
  <c r="B473" i="7"/>
  <c r="C473" i="7"/>
  <c r="D473" i="7"/>
  <c r="B474" i="7"/>
  <c r="C474" i="7"/>
  <c r="D474" i="7"/>
  <c r="B476" i="7"/>
  <c r="C476" i="7"/>
  <c r="D476" i="7"/>
  <c r="B477" i="7"/>
  <c r="C477" i="7"/>
  <c r="D477" i="7"/>
  <c r="B479" i="7"/>
  <c r="C479" i="7"/>
  <c r="D479" i="7"/>
  <c r="B480" i="7"/>
  <c r="C480" i="7"/>
  <c r="D480" i="7"/>
  <c r="B482" i="7"/>
  <c r="C482" i="7"/>
  <c r="D482" i="7"/>
  <c r="B483" i="7"/>
  <c r="C483" i="7"/>
  <c r="D483" i="7"/>
  <c r="B485" i="7"/>
  <c r="C485" i="7"/>
  <c r="D485" i="7"/>
  <c r="B486" i="7"/>
  <c r="C486" i="7"/>
  <c r="D486" i="7"/>
  <c r="B488" i="7"/>
  <c r="C488" i="7"/>
  <c r="D488" i="7"/>
  <c r="B489" i="7"/>
  <c r="C489" i="7"/>
  <c r="D489" i="7"/>
  <c r="B491" i="7"/>
  <c r="C491" i="7"/>
  <c r="D491" i="7"/>
  <c r="B492" i="7"/>
  <c r="C492" i="7"/>
  <c r="D492" i="7"/>
  <c r="B494" i="7"/>
  <c r="C494" i="7"/>
  <c r="D494" i="7"/>
  <c r="B495" i="7"/>
  <c r="C495" i="7"/>
  <c r="D495" i="7"/>
  <c r="B497" i="7"/>
  <c r="C497" i="7"/>
  <c r="D497" i="7"/>
  <c r="B498" i="7"/>
  <c r="C498" i="7"/>
  <c r="D498" i="7"/>
  <c r="B500" i="7"/>
  <c r="C500" i="7"/>
  <c r="D500" i="7"/>
  <c r="B501" i="7"/>
  <c r="C501" i="7"/>
  <c r="D501" i="7"/>
  <c r="B503" i="7"/>
  <c r="C503" i="7"/>
  <c r="D503" i="7"/>
  <c r="B504" i="7"/>
  <c r="C504" i="7"/>
  <c r="D504" i="7"/>
  <c r="B506" i="7"/>
  <c r="C506" i="7"/>
  <c r="D506" i="7"/>
  <c r="B507" i="7"/>
  <c r="C507" i="7"/>
  <c r="D507" i="7"/>
  <c r="B509" i="7"/>
  <c r="C509" i="7"/>
  <c r="D509" i="7"/>
  <c r="B510" i="7"/>
  <c r="C510" i="7"/>
  <c r="D510" i="7"/>
  <c r="B512" i="7"/>
  <c r="C512" i="7"/>
  <c r="D512" i="7"/>
  <c r="B513" i="7"/>
  <c r="C513" i="7"/>
  <c r="D513" i="7"/>
  <c r="B515" i="7"/>
  <c r="C515" i="7"/>
  <c r="D515" i="7"/>
  <c r="B516" i="7"/>
  <c r="C516" i="7"/>
  <c r="D516" i="7"/>
  <c r="B518" i="7"/>
  <c r="C518" i="7"/>
  <c r="D518" i="7"/>
  <c r="B519" i="7"/>
  <c r="C519" i="7"/>
  <c r="D519" i="7"/>
  <c r="B521" i="7"/>
  <c r="C521" i="7"/>
  <c r="D521" i="7"/>
  <c r="B522" i="7"/>
  <c r="C522" i="7"/>
  <c r="D522" i="7"/>
  <c r="B524" i="7"/>
  <c r="C524" i="7"/>
  <c r="D524" i="7"/>
  <c r="B525" i="7"/>
  <c r="C525" i="7"/>
  <c r="D525" i="7"/>
  <c r="B527" i="7"/>
  <c r="C527" i="7"/>
  <c r="D527" i="7"/>
  <c r="B528" i="7"/>
  <c r="C528" i="7"/>
  <c r="D528" i="7"/>
  <c r="B530" i="7"/>
  <c r="C530" i="7"/>
  <c r="D530" i="7"/>
  <c r="B531" i="7"/>
  <c r="C531" i="7"/>
  <c r="D531" i="7"/>
  <c r="B533" i="7"/>
  <c r="C533" i="7"/>
  <c r="D533" i="7"/>
  <c r="B534" i="7"/>
  <c r="C534" i="7"/>
  <c r="D534" i="7"/>
  <c r="B536" i="7"/>
  <c r="C536" i="7"/>
  <c r="D536" i="7"/>
  <c r="B537" i="7"/>
  <c r="C537" i="7"/>
  <c r="D537" i="7"/>
  <c r="B539" i="7"/>
  <c r="C539" i="7"/>
  <c r="D539" i="7"/>
  <c r="B540" i="7"/>
  <c r="C540" i="7"/>
  <c r="D540" i="7"/>
  <c r="B542" i="7"/>
  <c r="C542" i="7"/>
  <c r="D542" i="7"/>
  <c r="B543" i="7"/>
  <c r="C543" i="7"/>
  <c r="D543" i="7"/>
  <c r="B545" i="7"/>
  <c r="C545" i="7"/>
  <c r="D545" i="7"/>
  <c r="B546" i="7"/>
  <c r="C546" i="7"/>
  <c r="D546" i="7"/>
  <c r="B548" i="7"/>
  <c r="C548" i="7"/>
  <c r="D548" i="7"/>
  <c r="B549" i="7"/>
  <c r="C549" i="7"/>
  <c r="D549" i="7"/>
  <c r="B551" i="7"/>
  <c r="C551" i="7"/>
  <c r="D551" i="7"/>
  <c r="B552" i="7"/>
  <c r="C552" i="7"/>
  <c r="D552" i="7"/>
  <c r="B554" i="7"/>
  <c r="C554" i="7"/>
  <c r="D554" i="7"/>
  <c r="B555" i="7"/>
  <c r="C555" i="7"/>
  <c r="D555" i="7"/>
  <c r="B557" i="7"/>
  <c r="C557" i="7"/>
  <c r="D557" i="7"/>
  <c r="B558" i="7"/>
  <c r="C558" i="7"/>
  <c r="D558" i="7"/>
  <c r="B560" i="7"/>
  <c r="C560" i="7"/>
  <c r="D560" i="7"/>
  <c r="B561" i="7"/>
  <c r="C561" i="7"/>
  <c r="D561" i="7"/>
  <c r="B563" i="7"/>
  <c r="C563" i="7"/>
  <c r="D563" i="7"/>
  <c r="B564" i="7"/>
  <c r="C564" i="7"/>
  <c r="D564" i="7"/>
  <c r="B566" i="7"/>
  <c r="C566" i="7"/>
  <c r="D566" i="7"/>
  <c r="B567" i="7"/>
  <c r="C567" i="7"/>
  <c r="D567" i="7"/>
  <c r="B569" i="7"/>
  <c r="C569" i="7"/>
  <c r="D569" i="7"/>
  <c r="B570" i="7"/>
  <c r="C570" i="7"/>
  <c r="D570" i="7"/>
  <c r="B572" i="7"/>
  <c r="C572" i="7"/>
  <c r="D572" i="7"/>
  <c r="B573" i="7"/>
  <c r="C573" i="7"/>
  <c r="D573" i="7"/>
  <c r="B575" i="7"/>
  <c r="C575" i="7"/>
  <c r="D575" i="7"/>
  <c r="B576" i="7"/>
  <c r="C576" i="7"/>
  <c r="D576" i="7"/>
  <c r="B578" i="7"/>
  <c r="C578" i="7"/>
  <c r="D578" i="7"/>
  <c r="B579" i="7"/>
  <c r="C579" i="7"/>
  <c r="D579" i="7"/>
  <c r="B581" i="7"/>
  <c r="C581" i="7"/>
  <c r="D581" i="7"/>
  <c r="B582" i="7"/>
  <c r="C582" i="7"/>
  <c r="D582" i="7"/>
  <c r="B584" i="7"/>
  <c r="C584" i="7"/>
  <c r="D584" i="7"/>
  <c r="B585" i="7"/>
  <c r="C585" i="7"/>
  <c r="D585" i="7"/>
  <c r="B587" i="7"/>
  <c r="C587" i="7"/>
  <c r="D587" i="7"/>
  <c r="B588" i="7"/>
  <c r="C588" i="7"/>
  <c r="D588" i="7"/>
  <c r="B590" i="7"/>
  <c r="C590" i="7"/>
  <c r="D590" i="7"/>
  <c r="B591" i="7"/>
  <c r="C591" i="7"/>
  <c r="D591" i="7"/>
  <c r="B593" i="7"/>
  <c r="C593" i="7"/>
  <c r="D593" i="7"/>
  <c r="B594" i="7"/>
  <c r="C594" i="7"/>
  <c r="D594" i="7"/>
  <c r="B596" i="7"/>
  <c r="C596" i="7"/>
  <c r="D596" i="7"/>
  <c r="B597" i="7"/>
  <c r="C597" i="7"/>
  <c r="D597" i="7"/>
  <c r="B599" i="7"/>
  <c r="C599" i="7"/>
  <c r="D599" i="7"/>
  <c r="B600" i="7"/>
  <c r="C600" i="7"/>
  <c r="D600" i="7"/>
  <c r="B602" i="7"/>
  <c r="C602" i="7"/>
  <c r="D602" i="7"/>
  <c r="B603" i="7"/>
  <c r="C603" i="7"/>
  <c r="D603" i="7"/>
  <c r="B605" i="7"/>
  <c r="C605" i="7"/>
  <c r="D605" i="7"/>
  <c r="B606" i="7"/>
  <c r="C606" i="7"/>
  <c r="D606" i="7"/>
  <c r="B608" i="7"/>
  <c r="C608" i="7"/>
  <c r="D608" i="7"/>
  <c r="B609" i="7"/>
  <c r="C609" i="7"/>
  <c r="D609" i="7"/>
  <c r="B611" i="7"/>
  <c r="C611" i="7"/>
  <c r="D611" i="7"/>
  <c r="B612" i="7"/>
  <c r="C612" i="7"/>
  <c r="D612" i="7"/>
  <c r="B614" i="7"/>
  <c r="C614" i="7"/>
  <c r="D614" i="7"/>
  <c r="B615" i="7"/>
  <c r="C615" i="7"/>
  <c r="D615" i="7"/>
  <c r="B617" i="7"/>
  <c r="C617" i="7"/>
  <c r="D617" i="7"/>
  <c r="B618" i="7"/>
  <c r="C618" i="7"/>
  <c r="D618" i="7"/>
  <c r="B620" i="7"/>
  <c r="C620" i="7"/>
  <c r="D620" i="7"/>
  <c r="B621" i="7"/>
  <c r="C621" i="7"/>
  <c r="D621" i="7"/>
  <c r="B623" i="7"/>
  <c r="C623" i="7"/>
  <c r="D623" i="7"/>
  <c r="B624" i="7"/>
  <c r="C624" i="7"/>
  <c r="D624" i="7"/>
  <c r="B626" i="7"/>
  <c r="C626" i="7"/>
  <c r="D626" i="7"/>
  <c r="B627" i="7"/>
  <c r="C627" i="7"/>
  <c r="D627" i="7"/>
  <c r="B629" i="7"/>
  <c r="C629" i="7"/>
  <c r="D629" i="7"/>
  <c r="B630" i="7"/>
  <c r="C630" i="7"/>
  <c r="D630" i="7"/>
  <c r="B632" i="7"/>
  <c r="C632" i="7"/>
  <c r="D632" i="7"/>
  <c r="B633" i="7"/>
  <c r="C633" i="7"/>
  <c r="D633" i="7"/>
  <c r="B635" i="7"/>
  <c r="C635" i="7"/>
  <c r="D635" i="7"/>
  <c r="B636" i="7"/>
  <c r="C636" i="7"/>
  <c r="D636" i="7"/>
  <c r="B638" i="7"/>
  <c r="C638" i="7"/>
  <c r="D638" i="7"/>
  <c r="B639" i="7"/>
  <c r="C639" i="7"/>
  <c r="D639" i="7"/>
  <c r="B641" i="7"/>
  <c r="C641" i="7"/>
  <c r="D641" i="7"/>
  <c r="B642" i="7"/>
  <c r="C642" i="7"/>
  <c r="D642" i="7"/>
  <c r="B644" i="7"/>
  <c r="C644" i="7"/>
  <c r="D644" i="7"/>
  <c r="B645" i="7"/>
  <c r="C645" i="7"/>
  <c r="D645" i="7"/>
  <c r="B647" i="7"/>
  <c r="C647" i="7"/>
  <c r="D647" i="7"/>
  <c r="B648" i="7"/>
  <c r="C648" i="7"/>
  <c r="D648" i="7"/>
  <c r="B650" i="7"/>
  <c r="C650" i="7"/>
  <c r="D650" i="7"/>
  <c r="B651" i="7"/>
  <c r="C651" i="7"/>
  <c r="D651" i="7"/>
  <c r="B653" i="7"/>
  <c r="C653" i="7"/>
  <c r="D653" i="7"/>
  <c r="B654" i="7"/>
  <c r="C654" i="7"/>
  <c r="D654" i="7"/>
  <c r="B656" i="7"/>
  <c r="C656" i="7"/>
  <c r="D656" i="7"/>
  <c r="B657" i="7"/>
  <c r="C657" i="7"/>
  <c r="D657" i="7"/>
  <c r="B659" i="7"/>
  <c r="C659" i="7"/>
  <c r="D659" i="7"/>
  <c r="B660" i="7"/>
  <c r="C660" i="7"/>
  <c r="D660" i="7"/>
  <c r="B662" i="7"/>
  <c r="C662" i="7"/>
  <c r="D662" i="7"/>
  <c r="B663" i="7"/>
  <c r="C663" i="7"/>
  <c r="D663" i="7"/>
  <c r="B665" i="7"/>
  <c r="C665" i="7"/>
  <c r="D665" i="7"/>
  <c r="B666" i="7"/>
  <c r="C666" i="7"/>
  <c r="D666" i="7"/>
  <c r="B668" i="7"/>
  <c r="C668" i="7"/>
  <c r="D668" i="7"/>
  <c r="B669" i="7"/>
  <c r="C669" i="7"/>
  <c r="D669" i="7"/>
  <c r="B671" i="7"/>
  <c r="C671" i="7"/>
  <c r="D671" i="7"/>
  <c r="B672" i="7"/>
  <c r="C672" i="7"/>
  <c r="D672" i="7"/>
  <c r="B674" i="7"/>
  <c r="C674" i="7"/>
  <c r="D674" i="7"/>
  <c r="B675" i="7"/>
  <c r="C675" i="7"/>
  <c r="D675" i="7"/>
  <c r="B677" i="7"/>
  <c r="C677" i="7"/>
  <c r="D677" i="7"/>
  <c r="B678" i="7"/>
  <c r="C678" i="7"/>
  <c r="D678" i="7"/>
  <c r="B680" i="7"/>
  <c r="C680" i="7"/>
  <c r="D680" i="7"/>
  <c r="B681" i="7"/>
  <c r="C681" i="7"/>
  <c r="D681" i="7"/>
  <c r="B683" i="7"/>
  <c r="C683" i="7"/>
  <c r="D683" i="7"/>
  <c r="B684" i="7"/>
  <c r="C684" i="7"/>
  <c r="D684" i="7"/>
  <c r="B686" i="7"/>
  <c r="C686" i="7"/>
  <c r="D686" i="7"/>
  <c r="B687" i="7"/>
  <c r="C687" i="7"/>
  <c r="D687" i="7"/>
  <c r="B689" i="7"/>
  <c r="C689" i="7"/>
  <c r="D689" i="7"/>
  <c r="B690" i="7"/>
  <c r="C690" i="7"/>
  <c r="D690" i="7"/>
  <c r="B692" i="7"/>
  <c r="C692" i="7"/>
  <c r="D692" i="7"/>
  <c r="B693" i="7"/>
  <c r="C693" i="7"/>
  <c r="D693" i="7"/>
  <c r="B695" i="7"/>
  <c r="C695" i="7"/>
  <c r="D695" i="7"/>
  <c r="B696" i="7"/>
  <c r="C696" i="7"/>
  <c r="D696" i="7"/>
  <c r="B698" i="7"/>
  <c r="C698" i="7"/>
  <c r="D698" i="7"/>
  <c r="B699" i="7"/>
  <c r="C699" i="7"/>
  <c r="D699" i="7"/>
  <c r="B701" i="7"/>
  <c r="C701" i="7"/>
  <c r="D701" i="7"/>
  <c r="B702" i="7"/>
  <c r="C702" i="7"/>
  <c r="D702" i="7"/>
  <c r="B704" i="7"/>
  <c r="C704" i="7"/>
  <c r="D704" i="7"/>
  <c r="B705" i="7"/>
  <c r="C705" i="7"/>
  <c r="D705" i="7"/>
  <c r="B707" i="7"/>
  <c r="C707" i="7"/>
  <c r="D707" i="7"/>
  <c r="B708" i="7"/>
  <c r="C708" i="7"/>
  <c r="D708" i="7"/>
  <c r="B710" i="7"/>
  <c r="C710" i="7"/>
  <c r="D710" i="7"/>
  <c r="B711" i="7"/>
  <c r="C711" i="7"/>
  <c r="D711" i="7"/>
  <c r="B713" i="7"/>
  <c r="C713" i="7"/>
  <c r="D713" i="7"/>
  <c r="B714" i="7"/>
  <c r="C714" i="7"/>
  <c r="D714" i="7"/>
  <c r="B716" i="7"/>
  <c r="C716" i="7"/>
  <c r="D716" i="7"/>
  <c r="B717" i="7"/>
  <c r="C717" i="7"/>
  <c r="D717" i="7"/>
  <c r="B719" i="7"/>
  <c r="C719" i="7"/>
  <c r="D719" i="7"/>
  <c r="B720" i="7"/>
  <c r="C720" i="7"/>
  <c r="D720" i="7"/>
  <c r="B722" i="7"/>
  <c r="C722" i="7"/>
  <c r="D722" i="7"/>
  <c r="B723" i="7"/>
  <c r="C723" i="7"/>
  <c r="D723" i="7"/>
  <c r="B725" i="7"/>
  <c r="C725" i="7"/>
  <c r="D725" i="7"/>
  <c r="B726" i="7"/>
  <c r="C726" i="7"/>
  <c r="D726" i="7"/>
  <c r="B728" i="7"/>
  <c r="C728" i="7"/>
  <c r="D728" i="7"/>
  <c r="B729" i="7"/>
  <c r="C729" i="7"/>
  <c r="D729" i="7"/>
  <c r="B731" i="7"/>
  <c r="C731" i="7"/>
  <c r="D731" i="7"/>
  <c r="B732" i="7"/>
  <c r="C732" i="7"/>
  <c r="D732" i="7"/>
  <c r="B734" i="7"/>
  <c r="C734" i="7"/>
  <c r="D734" i="7"/>
  <c r="B735" i="7"/>
  <c r="C735" i="7"/>
  <c r="D735" i="7"/>
  <c r="B737" i="7"/>
  <c r="C737" i="7"/>
  <c r="D737" i="7"/>
  <c r="B738" i="7"/>
  <c r="C738" i="7"/>
  <c r="D738" i="7"/>
  <c r="B740" i="7"/>
  <c r="C740" i="7"/>
  <c r="D740" i="7"/>
  <c r="B741" i="7"/>
  <c r="C741" i="7"/>
  <c r="D741" i="7"/>
  <c r="B743" i="7"/>
  <c r="C743" i="7"/>
  <c r="D743" i="7"/>
  <c r="B744" i="7"/>
  <c r="C744" i="7"/>
  <c r="D744" i="7"/>
  <c r="B746" i="7"/>
  <c r="C746" i="7"/>
  <c r="D746" i="7"/>
  <c r="B747" i="7"/>
  <c r="C747" i="7"/>
  <c r="D747" i="7"/>
  <c r="B749" i="7"/>
  <c r="C749" i="7"/>
  <c r="D749" i="7"/>
  <c r="B750" i="7"/>
  <c r="C750" i="7"/>
  <c r="D750" i="7"/>
  <c r="B752" i="7"/>
  <c r="C752" i="7"/>
  <c r="D752" i="7"/>
  <c r="B753" i="7"/>
  <c r="C753" i="7"/>
  <c r="D753" i="7"/>
  <c r="B755" i="7"/>
  <c r="C755" i="7"/>
  <c r="D755" i="7"/>
  <c r="B756" i="7"/>
  <c r="C756" i="7"/>
  <c r="D756" i="7"/>
  <c r="B758" i="7"/>
  <c r="C758" i="7"/>
  <c r="D758" i="7"/>
  <c r="B759" i="7"/>
  <c r="C759" i="7"/>
  <c r="D759" i="7"/>
  <c r="B761" i="7"/>
  <c r="C761" i="7"/>
  <c r="D761" i="7"/>
  <c r="B762" i="7"/>
  <c r="C762" i="7"/>
  <c r="D762" i="7"/>
  <c r="B764" i="7"/>
  <c r="C764" i="7"/>
  <c r="D764" i="7"/>
  <c r="B765" i="7"/>
  <c r="C765" i="7"/>
  <c r="D765" i="7"/>
  <c r="B767" i="7"/>
  <c r="C767" i="7"/>
  <c r="D767" i="7"/>
  <c r="B768" i="7"/>
  <c r="C768" i="7"/>
  <c r="D768" i="7"/>
  <c r="B770" i="7"/>
  <c r="C770" i="7"/>
  <c r="D770" i="7"/>
  <c r="B771" i="7"/>
  <c r="C771" i="7"/>
  <c r="D771" i="7"/>
  <c r="B773" i="7"/>
  <c r="C773" i="7"/>
  <c r="D773" i="7"/>
  <c r="B774" i="7"/>
  <c r="C774" i="7"/>
  <c r="D774" i="7"/>
  <c r="B776" i="7"/>
  <c r="C776" i="7"/>
  <c r="D776" i="7"/>
  <c r="B777" i="7"/>
  <c r="C777" i="7"/>
  <c r="D777" i="7"/>
  <c r="B779" i="7"/>
  <c r="C779" i="7"/>
  <c r="D779" i="7"/>
  <c r="B780" i="7"/>
  <c r="C780" i="7"/>
  <c r="D780" i="7"/>
  <c r="B782" i="7"/>
  <c r="C782" i="7"/>
  <c r="D782" i="7"/>
  <c r="B783" i="7"/>
  <c r="C783" i="7"/>
  <c r="D783" i="7"/>
  <c r="B785" i="7"/>
  <c r="C785" i="7"/>
  <c r="D785" i="7"/>
  <c r="B786" i="7"/>
  <c r="C786" i="7"/>
  <c r="D786" i="7"/>
  <c r="B788" i="7"/>
  <c r="C788" i="7"/>
  <c r="D788" i="7"/>
  <c r="B789" i="7"/>
  <c r="C789" i="7"/>
  <c r="D789" i="7"/>
  <c r="B791" i="7"/>
  <c r="C791" i="7"/>
  <c r="D791" i="7"/>
  <c r="B792" i="7"/>
  <c r="C792" i="7"/>
  <c r="D792" i="7"/>
  <c r="B794" i="7"/>
  <c r="C794" i="7"/>
  <c r="D794" i="7"/>
  <c r="B795" i="7"/>
  <c r="C795" i="7"/>
  <c r="D795" i="7"/>
  <c r="B797" i="7"/>
  <c r="C797" i="7"/>
  <c r="D797" i="7"/>
  <c r="B798" i="7"/>
  <c r="C798" i="7"/>
  <c r="D798" i="7"/>
  <c r="B800" i="7"/>
  <c r="C800" i="7"/>
  <c r="D800" i="7"/>
  <c r="B801" i="7"/>
  <c r="C801" i="7"/>
  <c r="D801" i="7"/>
  <c r="B803" i="7"/>
  <c r="C803" i="7"/>
  <c r="D803" i="7"/>
  <c r="B804" i="7"/>
  <c r="C804" i="7"/>
  <c r="D804" i="7"/>
  <c r="B806" i="7"/>
  <c r="C806" i="7"/>
  <c r="D806" i="7"/>
  <c r="B807" i="7"/>
  <c r="C807" i="7"/>
  <c r="D807" i="7"/>
  <c r="B809" i="7"/>
  <c r="C809" i="7"/>
  <c r="D809" i="7"/>
  <c r="B810" i="7"/>
  <c r="C810" i="7"/>
  <c r="D810" i="7"/>
  <c r="B812" i="7"/>
  <c r="C812" i="7"/>
  <c r="D812" i="7"/>
  <c r="B813" i="7"/>
  <c r="C813" i="7"/>
  <c r="D813" i="7"/>
  <c r="B815" i="7"/>
  <c r="C815" i="7"/>
  <c r="D815" i="7"/>
  <c r="B816" i="7"/>
  <c r="C816" i="7"/>
  <c r="D816" i="7"/>
  <c r="B818" i="7"/>
  <c r="C818" i="7"/>
  <c r="D818" i="7"/>
  <c r="B819" i="7"/>
  <c r="C819" i="7"/>
  <c r="B821" i="7"/>
  <c r="C821" i="7"/>
  <c r="D821" i="7"/>
  <c r="B822" i="7"/>
  <c r="C822" i="7"/>
  <c r="D822" i="7"/>
  <c r="B824" i="7"/>
  <c r="C824" i="7"/>
  <c r="D824" i="7"/>
  <c r="B825" i="7"/>
  <c r="C825" i="7"/>
  <c r="D825" i="7"/>
  <c r="B827" i="7"/>
  <c r="C827" i="7"/>
  <c r="D827" i="7"/>
  <c r="B828" i="7"/>
  <c r="C828" i="7"/>
  <c r="D828" i="7"/>
  <c r="B830" i="7"/>
  <c r="C830" i="7"/>
  <c r="D830" i="7"/>
  <c r="B831" i="7"/>
  <c r="C831" i="7"/>
  <c r="D831" i="7"/>
  <c r="B833" i="7"/>
  <c r="C833" i="7"/>
  <c r="D833" i="7"/>
  <c r="B834" i="7"/>
  <c r="C834" i="7"/>
  <c r="D834" i="7"/>
  <c r="B836" i="7"/>
  <c r="C836" i="7"/>
  <c r="D836" i="7"/>
  <c r="B837" i="7"/>
  <c r="C837" i="7"/>
  <c r="D837" i="7"/>
  <c r="B839" i="7"/>
  <c r="C839" i="7"/>
  <c r="D839" i="7"/>
  <c r="B840" i="7"/>
  <c r="C840" i="7"/>
  <c r="D840" i="7"/>
  <c r="B842" i="7"/>
  <c r="C842" i="7"/>
  <c r="D842" i="7"/>
  <c r="B843" i="7"/>
  <c r="C843" i="7"/>
  <c r="D843" i="7"/>
  <c r="B845" i="7"/>
  <c r="C845" i="7"/>
  <c r="D845" i="7"/>
  <c r="B846" i="7"/>
  <c r="C846" i="7"/>
  <c r="D846" i="7"/>
  <c r="B848" i="7"/>
  <c r="C848" i="7"/>
  <c r="D848" i="7"/>
  <c r="B849" i="7"/>
  <c r="C849" i="7"/>
  <c r="D849" i="7"/>
  <c r="B851" i="7"/>
  <c r="C851" i="7"/>
  <c r="D851" i="7"/>
  <c r="B852" i="7"/>
  <c r="C852" i="7"/>
  <c r="D852" i="7"/>
  <c r="B854" i="7"/>
  <c r="C854" i="7"/>
  <c r="D854" i="7"/>
  <c r="B855" i="7"/>
  <c r="C855" i="7"/>
  <c r="D855" i="7"/>
  <c r="B857" i="7"/>
  <c r="C857" i="7"/>
  <c r="D857" i="7"/>
  <c r="B858" i="7"/>
  <c r="C858" i="7"/>
  <c r="D858" i="7"/>
  <c r="B860" i="7"/>
  <c r="C860" i="7"/>
  <c r="D860" i="7"/>
  <c r="B861" i="7"/>
  <c r="C861" i="7"/>
  <c r="D861" i="7"/>
  <c r="B863" i="7"/>
  <c r="C863" i="7"/>
  <c r="D863" i="7"/>
  <c r="B864" i="7"/>
  <c r="C864" i="7"/>
  <c r="D864" i="7"/>
  <c r="B866" i="7"/>
  <c r="C866" i="7"/>
  <c r="D866" i="7"/>
  <c r="B867" i="7"/>
  <c r="C867" i="7"/>
  <c r="D867" i="7"/>
  <c r="B869" i="7"/>
  <c r="C869" i="7"/>
  <c r="D869" i="7"/>
  <c r="B870" i="7"/>
  <c r="C870" i="7"/>
  <c r="D870" i="7"/>
  <c r="B872" i="7"/>
  <c r="C872" i="7"/>
  <c r="D872" i="7"/>
  <c r="B873" i="7"/>
  <c r="C873" i="7"/>
  <c r="D873" i="7"/>
  <c r="B875" i="7"/>
  <c r="C875" i="7"/>
  <c r="D875" i="7"/>
  <c r="B876" i="7"/>
  <c r="C876" i="7"/>
  <c r="D876" i="7"/>
  <c r="B878" i="7"/>
  <c r="C878" i="7"/>
  <c r="D878" i="7"/>
  <c r="B879" i="7"/>
  <c r="C879" i="7"/>
  <c r="D879" i="7"/>
  <c r="B881" i="7"/>
  <c r="C881" i="7"/>
  <c r="D881" i="7"/>
  <c r="B882" i="7"/>
  <c r="C882" i="7"/>
  <c r="D882" i="7"/>
  <c r="B884" i="7"/>
  <c r="C884" i="7"/>
  <c r="D884" i="7"/>
  <c r="B885" i="7"/>
  <c r="C885" i="7"/>
  <c r="D885" i="7"/>
  <c r="B887" i="7"/>
  <c r="C887" i="7"/>
  <c r="D887" i="7"/>
  <c r="B888" i="7"/>
  <c r="C888" i="7"/>
  <c r="D888" i="7"/>
  <c r="B890" i="7"/>
  <c r="C890" i="7"/>
  <c r="D890" i="7"/>
  <c r="B891" i="7"/>
  <c r="C891" i="7"/>
  <c r="D891" i="7"/>
  <c r="B893" i="7"/>
  <c r="C893" i="7"/>
  <c r="D893" i="7"/>
  <c r="B894" i="7"/>
  <c r="C894" i="7"/>
  <c r="D894" i="7"/>
  <c r="B896" i="7"/>
  <c r="C896" i="7"/>
  <c r="D896" i="7"/>
  <c r="B897" i="7"/>
  <c r="C897" i="7"/>
  <c r="D897" i="7"/>
  <c r="B899" i="7"/>
  <c r="C899" i="7"/>
  <c r="D899" i="7"/>
  <c r="B900" i="7"/>
  <c r="C900" i="7"/>
  <c r="D900" i="7"/>
  <c r="B902" i="7"/>
  <c r="C902" i="7"/>
  <c r="D902" i="7"/>
  <c r="B903" i="7"/>
  <c r="C903" i="7"/>
  <c r="D903" i="7"/>
  <c r="B905" i="7"/>
  <c r="C905" i="7"/>
  <c r="D905" i="7"/>
  <c r="B906" i="7"/>
  <c r="C906" i="7"/>
  <c r="D906" i="7"/>
  <c r="B908" i="7"/>
  <c r="C908" i="7"/>
  <c r="D908" i="7"/>
  <c r="B909" i="7"/>
  <c r="C909" i="7"/>
  <c r="D909" i="7"/>
  <c r="B911" i="7"/>
  <c r="C911" i="7"/>
  <c r="D911" i="7"/>
  <c r="B912" i="7"/>
  <c r="C912" i="7"/>
  <c r="D912" i="7"/>
  <c r="B914" i="7"/>
  <c r="C914" i="7"/>
  <c r="D914" i="7"/>
  <c r="B915" i="7"/>
  <c r="C915" i="7"/>
  <c r="D915" i="7"/>
  <c r="B917" i="7"/>
  <c r="C917" i="7"/>
  <c r="D917" i="7"/>
  <c r="B918" i="7"/>
  <c r="C918" i="7"/>
  <c r="D918" i="7"/>
  <c r="B920" i="7"/>
  <c r="C920" i="7"/>
  <c r="D920" i="7"/>
  <c r="B921" i="7"/>
  <c r="C921" i="7"/>
  <c r="D921" i="7"/>
  <c r="B923" i="7"/>
  <c r="C923" i="7"/>
  <c r="D923" i="7"/>
  <c r="B924" i="7"/>
  <c r="C924" i="7"/>
  <c r="D924" i="7"/>
  <c r="B926" i="7"/>
  <c r="C926" i="7"/>
  <c r="D926" i="7"/>
  <c r="B927" i="7"/>
  <c r="C927" i="7"/>
  <c r="D927" i="7"/>
  <c r="B929" i="7"/>
  <c r="C929" i="7"/>
  <c r="D929" i="7"/>
  <c r="B930" i="7"/>
  <c r="C930" i="7"/>
  <c r="D930" i="7"/>
  <c r="B932" i="7"/>
  <c r="C932" i="7"/>
  <c r="D932" i="7"/>
  <c r="B933" i="7"/>
  <c r="C933" i="7"/>
  <c r="D933" i="7"/>
  <c r="B935" i="7"/>
  <c r="C935" i="7"/>
  <c r="D935" i="7"/>
  <c r="B936" i="7"/>
  <c r="C936" i="7"/>
  <c r="D936" i="7"/>
  <c r="B938" i="7"/>
  <c r="C938" i="7"/>
  <c r="D938" i="7"/>
  <c r="B939" i="7"/>
  <c r="C939" i="7"/>
  <c r="D939" i="7"/>
  <c r="B941" i="7"/>
  <c r="C941" i="7"/>
  <c r="D941" i="7"/>
  <c r="B942" i="7"/>
  <c r="C942" i="7"/>
  <c r="D942" i="7"/>
  <c r="B944" i="7"/>
  <c r="C944" i="7"/>
  <c r="D944" i="7"/>
  <c r="B945" i="7"/>
  <c r="C945" i="7"/>
  <c r="D945" i="7"/>
  <c r="B947" i="7"/>
  <c r="C947" i="7"/>
  <c r="D947" i="7"/>
  <c r="B948" i="7"/>
  <c r="C948" i="7"/>
  <c r="D948" i="7"/>
  <c r="B950" i="7"/>
  <c r="C950" i="7"/>
  <c r="D950" i="7"/>
  <c r="B951" i="7"/>
  <c r="C951" i="7"/>
  <c r="D951" i="7"/>
  <c r="B953" i="7"/>
  <c r="C953" i="7"/>
  <c r="D953" i="7"/>
  <c r="B954" i="7"/>
  <c r="C954" i="7"/>
  <c r="D954" i="7"/>
  <c r="B956" i="7"/>
  <c r="C956" i="7"/>
  <c r="D956" i="7"/>
  <c r="B957" i="7"/>
  <c r="C957" i="7"/>
  <c r="D957" i="7"/>
  <c r="B959" i="7"/>
  <c r="C959" i="7"/>
  <c r="D959" i="7"/>
  <c r="B960" i="7"/>
  <c r="C960" i="7"/>
  <c r="D960" i="7"/>
  <c r="B962" i="7"/>
  <c r="C962" i="7"/>
  <c r="D962" i="7"/>
  <c r="B963" i="7"/>
  <c r="C963" i="7"/>
  <c r="D963" i="7"/>
  <c r="B965" i="7"/>
  <c r="C965" i="7"/>
  <c r="D965" i="7"/>
  <c r="B966" i="7"/>
  <c r="C966" i="7"/>
  <c r="D966" i="7"/>
  <c r="B968" i="7"/>
  <c r="C968" i="7"/>
  <c r="D968" i="7"/>
  <c r="B969" i="7"/>
  <c r="C969" i="7"/>
  <c r="D969" i="7"/>
  <c r="B971" i="7"/>
  <c r="C971" i="7"/>
  <c r="D971" i="7"/>
  <c r="B972" i="7"/>
  <c r="C972" i="7"/>
  <c r="D972" i="7"/>
  <c r="B974" i="7"/>
  <c r="C974" i="7"/>
  <c r="D974" i="7"/>
  <c r="B975" i="7"/>
  <c r="C975" i="7"/>
  <c r="D975" i="7"/>
  <c r="B977" i="7"/>
  <c r="C977" i="7"/>
  <c r="D977" i="7"/>
  <c r="B978" i="7"/>
  <c r="C978" i="7"/>
  <c r="D978" i="7"/>
  <c r="B980" i="7"/>
  <c r="C980" i="7"/>
  <c r="D980" i="7"/>
  <c r="B981" i="7"/>
  <c r="C981" i="7"/>
  <c r="D981" i="7"/>
  <c r="B983" i="7"/>
  <c r="C983" i="7"/>
  <c r="D983" i="7"/>
  <c r="B984" i="7"/>
  <c r="C984" i="7"/>
  <c r="D984" i="7"/>
  <c r="B986" i="7"/>
  <c r="C986" i="7"/>
  <c r="D986" i="7"/>
  <c r="B987" i="7"/>
  <c r="C987" i="7"/>
  <c r="D987" i="7"/>
  <c r="B989" i="7"/>
  <c r="C989" i="7"/>
  <c r="D989" i="7"/>
  <c r="B990" i="7"/>
  <c r="C990" i="7"/>
  <c r="D990" i="7"/>
  <c r="B992" i="7"/>
  <c r="C992" i="7"/>
  <c r="D992" i="7"/>
  <c r="B993" i="7"/>
  <c r="C993" i="7"/>
  <c r="D993" i="7"/>
  <c r="B995" i="7"/>
  <c r="C995" i="7"/>
  <c r="D995" i="7"/>
  <c r="B996" i="7"/>
  <c r="C996" i="7"/>
  <c r="D996" i="7"/>
  <c r="B998" i="7"/>
  <c r="C998" i="7"/>
  <c r="D998" i="7"/>
  <c r="B999" i="7"/>
  <c r="C999" i="7"/>
  <c r="D999" i="7"/>
  <c r="B1001" i="7"/>
  <c r="C1001" i="7"/>
  <c r="D1001" i="7"/>
  <c r="B1002" i="7"/>
  <c r="C1002" i="7"/>
  <c r="D1002" i="7"/>
  <c r="B1004" i="7"/>
  <c r="C1004" i="7"/>
  <c r="D1004" i="7"/>
  <c r="B1005" i="7"/>
  <c r="C1005" i="7"/>
  <c r="D1005" i="7"/>
  <c r="B1007" i="7"/>
  <c r="C1007" i="7"/>
  <c r="D1007" i="7"/>
  <c r="B1008" i="7"/>
  <c r="C1008" i="7"/>
  <c r="D1008" i="7"/>
  <c r="B1010" i="7"/>
  <c r="C1010" i="7"/>
  <c r="D1010" i="7"/>
  <c r="B1011" i="7"/>
  <c r="C1011" i="7"/>
  <c r="D1011" i="7"/>
  <c r="B1013" i="7"/>
  <c r="C1013" i="7"/>
  <c r="D1013" i="7"/>
  <c r="B1014" i="7"/>
  <c r="C1014" i="7"/>
  <c r="D1014" i="7"/>
  <c r="B1016" i="7"/>
  <c r="C1016" i="7"/>
  <c r="D1016" i="7"/>
  <c r="B1017" i="7"/>
  <c r="C1017" i="7"/>
  <c r="D1017" i="7"/>
  <c r="B1019" i="7"/>
  <c r="C1019" i="7"/>
  <c r="D1019" i="7"/>
  <c r="B1020" i="7"/>
  <c r="C1020" i="7"/>
  <c r="D1020" i="7"/>
  <c r="B1022" i="7"/>
  <c r="C1022" i="7"/>
  <c r="D1022" i="7"/>
  <c r="B1023" i="7"/>
  <c r="C1023" i="7"/>
  <c r="D1023" i="7"/>
  <c r="B1025" i="7"/>
  <c r="C1025" i="7"/>
  <c r="D1025" i="7"/>
  <c r="B1026" i="7"/>
  <c r="C1026" i="7"/>
  <c r="D1026" i="7"/>
  <c r="B1028" i="7"/>
  <c r="C1028" i="7"/>
  <c r="D1028" i="7"/>
  <c r="B1029" i="7"/>
  <c r="C1029" i="7"/>
  <c r="D1029" i="7"/>
  <c r="B1031" i="7"/>
  <c r="C1031" i="7"/>
  <c r="D1031" i="7"/>
  <c r="B1032" i="7"/>
  <c r="C1032" i="7"/>
  <c r="D1032" i="7"/>
  <c r="B1034" i="7"/>
  <c r="C1034" i="7"/>
  <c r="D1034" i="7"/>
  <c r="B1035" i="7"/>
  <c r="C1035" i="7"/>
  <c r="D1035" i="7"/>
  <c r="B1037" i="7"/>
  <c r="C1037" i="7"/>
  <c r="D1037" i="7"/>
  <c r="B1038" i="7"/>
  <c r="C1038" i="7"/>
  <c r="D1038" i="7"/>
  <c r="B1040" i="7"/>
  <c r="C1040" i="7"/>
  <c r="D1040" i="7"/>
  <c r="B1041" i="7"/>
  <c r="C1041" i="7"/>
  <c r="D1041" i="7"/>
  <c r="B1043" i="7"/>
  <c r="C1043" i="7"/>
  <c r="D1043" i="7"/>
  <c r="B1044" i="7"/>
  <c r="C1044" i="7"/>
  <c r="D1044" i="7"/>
  <c r="B1046" i="7"/>
  <c r="C1046" i="7"/>
  <c r="D1046" i="7"/>
  <c r="B1047" i="7"/>
  <c r="C1047" i="7"/>
  <c r="D1047" i="7"/>
  <c r="B1049" i="7"/>
  <c r="C1049" i="7"/>
  <c r="D1049" i="7"/>
  <c r="B1050" i="7"/>
  <c r="C1050" i="7"/>
  <c r="D1050" i="7"/>
  <c r="B1052" i="7"/>
  <c r="C1052" i="7"/>
  <c r="D1052" i="7"/>
  <c r="B1053" i="7"/>
  <c r="C1053" i="7"/>
  <c r="D1053" i="7"/>
  <c r="B1055" i="7"/>
  <c r="C1055" i="7"/>
  <c r="D1055" i="7"/>
  <c r="B1056" i="7"/>
  <c r="C1056" i="7"/>
  <c r="D1056" i="7"/>
  <c r="B1058" i="7"/>
  <c r="C1058" i="7"/>
  <c r="D1058" i="7"/>
  <c r="B1059" i="7"/>
  <c r="C1059" i="7"/>
  <c r="D1059" i="7"/>
  <c r="B1061" i="7"/>
  <c r="C1061" i="7"/>
  <c r="D1061" i="7"/>
  <c r="B1062" i="7"/>
  <c r="C1062" i="7"/>
  <c r="D1062" i="7"/>
  <c r="B1064" i="7"/>
  <c r="C1064" i="7"/>
  <c r="D1064" i="7"/>
  <c r="B1065" i="7"/>
  <c r="C1065" i="7"/>
  <c r="D1065" i="7"/>
  <c r="B1067" i="7"/>
  <c r="C1067" i="7"/>
  <c r="D1067" i="7"/>
  <c r="B1068" i="7"/>
  <c r="C1068" i="7"/>
  <c r="D1068" i="7"/>
  <c r="B1070" i="7"/>
  <c r="C1070" i="7"/>
  <c r="D1070" i="7"/>
  <c r="B1071" i="7"/>
  <c r="C1071" i="7"/>
  <c r="D1071" i="7"/>
  <c r="B1073" i="7"/>
  <c r="C1073" i="7"/>
  <c r="D1073" i="7"/>
  <c r="B1074" i="7"/>
  <c r="C1074" i="7"/>
  <c r="D1074" i="7"/>
  <c r="B1076" i="7"/>
  <c r="C1076" i="7"/>
  <c r="D1076" i="7"/>
  <c r="B1077" i="7"/>
  <c r="C1077" i="7"/>
  <c r="D1077" i="7"/>
  <c r="B1079" i="7"/>
  <c r="C1079" i="7"/>
  <c r="D1079" i="7"/>
  <c r="B1080" i="7"/>
  <c r="C1080" i="7"/>
  <c r="D1080" i="7"/>
  <c r="B1082" i="7"/>
  <c r="C1082" i="7"/>
  <c r="D1082" i="7"/>
  <c r="B1083" i="7"/>
  <c r="C1083" i="7"/>
  <c r="D1083" i="7"/>
  <c r="B1085" i="7"/>
  <c r="C1085" i="7"/>
  <c r="D1085" i="7"/>
  <c r="B1086" i="7"/>
  <c r="C1086" i="7"/>
  <c r="D1086" i="7"/>
  <c r="B1088" i="7"/>
  <c r="C1088" i="7"/>
  <c r="D1088" i="7"/>
  <c r="B1089" i="7"/>
  <c r="C1089" i="7"/>
  <c r="D1089" i="7"/>
  <c r="B1091" i="7"/>
  <c r="C1091" i="7"/>
  <c r="D1091" i="7"/>
  <c r="B1092" i="7"/>
  <c r="C1092" i="7"/>
  <c r="D1092" i="7"/>
  <c r="B1094" i="7"/>
  <c r="C1094" i="7"/>
  <c r="D1094" i="7"/>
  <c r="B1095" i="7"/>
  <c r="C1095" i="7"/>
  <c r="D1095" i="7"/>
  <c r="B1097" i="7"/>
  <c r="C1097" i="7"/>
  <c r="D1097" i="7"/>
  <c r="B1098" i="7"/>
  <c r="C1098" i="7"/>
  <c r="D1098" i="7"/>
  <c r="B1100" i="7"/>
  <c r="C1100" i="7"/>
  <c r="D1100" i="7"/>
  <c r="B1101" i="7"/>
  <c r="C1101" i="7"/>
  <c r="D1101" i="7"/>
  <c r="B1103" i="7"/>
  <c r="C1103" i="7"/>
  <c r="D1103" i="7"/>
  <c r="B1104" i="7"/>
  <c r="C1104" i="7"/>
  <c r="D1104" i="7"/>
  <c r="B1106" i="7"/>
  <c r="C1106" i="7"/>
  <c r="D1106" i="7"/>
  <c r="B1107" i="7"/>
  <c r="C1107" i="7"/>
  <c r="D1107" i="7"/>
  <c r="B1109" i="7"/>
  <c r="C1109" i="7"/>
  <c r="D1109" i="7"/>
  <c r="B1110" i="7"/>
  <c r="C1110" i="7"/>
  <c r="D1110" i="7"/>
  <c r="B1112" i="7"/>
  <c r="C1112" i="7"/>
  <c r="D1112" i="7"/>
  <c r="B1113" i="7"/>
  <c r="C1113" i="7"/>
  <c r="D1113" i="7"/>
  <c r="B1115" i="7"/>
  <c r="C1115" i="7"/>
  <c r="D1115" i="7"/>
  <c r="B1116" i="7"/>
  <c r="C1116" i="7"/>
  <c r="D1116" i="7"/>
  <c r="B1118" i="7"/>
  <c r="C1118" i="7"/>
  <c r="D1118" i="7"/>
  <c r="B1119" i="7"/>
  <c r="C1119" i="7"/>
  <c r="D1119" i="7"/>
  <c r="B1121" i="7"/>
  <c r="C1121" i="7"/>
  <c r="D1121" i="7"/>
  <c r="B1122" i="7"/>
  <c r="C1122" i="7"/>
  <c r="D1122" i="7"/>
  <c r="B1124" i="7"/>
  <c r="C1124" i="7"/>
  <c r="D1124" i="7"/>
  <c r="B1125" i="7"/>
  <c r="C1125" i="7"/>
  <c r="D1125" i="7"/>
  <c r="B1127" i="7"/>
  <c r="C1127" i="7"/>
  <c r="D1127" i="7"/>
  <c r="B1128" i="7"/>
  <c r="C1128" i="7"/>
  <c r="D1128" i="7"/>
  <c r="B1130" i="7"/>
  <c r="C1130" i="7"/>
  <c r="D1130" i="7"/>
  <c r="B1131" i="7"/>
  <c r="C1131" i="7"/>
  <c r="D1131" i="7"/>
  <c r="B1133" i="7"/>
  <c r="C1133" i="7"/>
  <c r="D1133" i="7"/>
  <c r="B1134" i="7"/>
  <c r="C1134" i="7"/>
  <c r="D1134" i="7"/>
  <c r="B1136" i="7"/>
  <c r="C1136" i="7"/>
  <c r="D1136" i="7"/>
  <c r="B1137" i="7"/>
  <c r="C1137" i="7"/>
  <c r="D1137" i="7"/>
  <c r="B1139" i="7"/>
  <c r="C1139" i="7"/>
  <c r="D1139" i="7"/>
  <c r="B1140" i="7"/>
  <c r="C1140" i="7"/>
  <c r="D1140" i="7"/>
  <c r="B1142" i="7"/>
  <c r="C1142" i="7"/>
  <c r="D1142" i="7"/>
  <c r="B1143" i="7"/>
  <c r="C1143" i="7"/>
  <c r="D1143" i="7"/>
  <c r="B1145" i="7"/>
  <c r="C1145" i="7"/>
  <c r="D1145" i="7"/>
  <c r="B1146" i="7"/>
  <c r="C1146" i="7"/>
  <c r="D1146" i="7"/>
  <c r="B1148" i="7"/>
  <c r="C1148" i="7"/>
  <c r="D1148" i="7"/>
  <c r="B1149" i="7"/>
  <c r="C1149" i="7"/>
  <c r="D1149" i="7"/>
  <c r="B1151" i="7"/>
  <c r="C1151" i="7"/>
  <c r="D1151" i="7"/>
  <c r="B1152" i="7"/>
  <c r="C1152" i="7"/>
  <c r="D1152" i="7"/>
  <c r="B1154" i="7"/>
  <c r="C1154" i="7"/>
  <c r="D1154" i="7"/>
  <c r="B1155" i="7"/>
  <c r="C1155" i="7"/>
  <c r="D1155" i="7"/>
  <c r="B1157" i="7"/>
  <c r="C1157" i="7"/>
  <c r="D1157" i="7"/>
  <c r="B1158" i="7"/>
  <c r="C1158" i="7"/>
  <c r="D1158" i="7"/>
  <c r="B1160" i="7"/>
  <c r="C1160" i="7"/>
  <c r="D1160" i="7"/>
  <c r="B1161" i="7"/>
  <c r="C1161" i="7"/>
  <c r="D1161" i="7"/>
  <c r="B1163" i="7"/>
  <c r="C1163" i="7"/>
  <c r="D1163" i="7"/>
  <c r="B1164" i="7"/>
  <c r="C1164" i="7"/>
  <c r="D1164" i="7"/>
  <c r="B1166" i="7"/>
  <c r="C1166" i="7"/>
  <c r="D1166" i="7"/>
  <c r="B1167" i="7"/>
  <c r="C1167" i="7"/>
  <c r="D1167" i="7"/>
  <c r="B1169" i="7"/>
  <c r="C1169" i="7"/>
  <c r="D1169" i="7"/>
  <c r="B1170" i="7"/>
  <c r="C1170" i="7"/>
  <c r="D1170" i="7"/>
  <c r="B1172" i="7"/>
  <c r="C1172" i="7"/>
  <c r="D1172" i="7"/>
  <c r="B1173" i="7"/>
  <c r="C1173" i="7"/>
  <c r="D1173" i="7"/>
  <c r="B1175" i="7"/>
  <c r="C1175" i="7"/>
  <c r="D1175" i="7"/>
  <c r="B1176" i="7"/>
  <c r="C1176" i="7"/>
  <c r="D1176" i="7"/>
  <c r="B1178" i="7"/>
  <c r="C1178" i="7"/>
  <c r="D1178" i="7"/>
  <c r="B1179" i="7"/>
  <c r="C1179" i="7"/>
  <c r="D1179" i="7"/>
  <c r="B1181" i="7"/>
  <c r="C1181" i="7"/>
  <c r="D1181" i="7"/>
  <c r="B1182" i="7"/>
  <c r="C1182" i="7"/>
  <c r="D1182" i="7"/>
  <c r="B1184" i="7"/>
  <c r="C1184" i="7"/>
  <c r="D1184" i="7"/>
  <c r="B1185" i="7"/>
  <c r="C1185" i="7"/>
  <c r="D1185" i="7"/>
  <c r="B1187" i="7"/>
  <c r="C1187" i="7"/>
  <c r="D1187" i="7"/>
  <c r="B1188" i="7"/>
  <c r="C1188" i="7"/>
  <c r="D1188" i="7"/>
  <c r="B1190" i="7"/>
  <c r="C1190" i="7"/>
  <c r="D1190" i="7"/>
  <c r="B1191" i="7"/>
  <c r="C1191" i="7"/>
  <c r="D1191" i="7"/>
  <c r="B1193" i="7"/>
  <c r="C1193" i="7"/>
  <c r="D1193" i="7"/>
  <c r="B1194" i="7"/>
  <c r="C1194" i="7"/>
  <c r="D1194" i="7"/>
  <c r="B1196" i="7"/>
  <c r="C1196" i="7"/>
  <c r="D1196" i="7"/>
  <c r="B1197" i="7"/>
  <c r="C1197" i="7"/>
  <c r="D1197" i="7"/>
  <c r="B1199" i="7"/>
  <c r="C1199" i="7"/>
  <c r="D1199" i="7"/>
  <c r="B1200" i="7"/>
  <c r="C1200" i="7"/>
  <c r="D1200" i="7"/>
  <c r="B1202" i="7"/>
  <c r="C1202" i="7"/>
  <c r="D1202" i="7"/>
  <c r="B1203" i="7"/>
  <c r="C1203" i="7"/>
  <c r="D1203" i="7"/>
  <c r="B1205" i="7"/>
  <c r="C1205" i="7"/>
  <c r="D1205" i="7"/>
  <c r="B1206" i="7"/>
  <c r="C1206" i="7"/>
  <c r="D1206" i="7"/>
  <c r="B1208" i="7"/>
  <c r="C1208" i="7"/>
  <c r="D1208" i="7"/>
  <c r="B1209" i="7"/>
  <c r="C1209" i="7"/>
  <c r="D1209" i="7"/>
  <c r="B1211" i="7"/>
  <c r="C1211" i="7"/>
  <c r="D1211" i="7"/>
  <c r="B1212" i="7"/>
  <c r="C1212" i="7"/>
  <c r="D1212" i="7"/>
  <c r="B1214" i="7"/>
  <c r="C1214" i="7"/>
  <c r="D1214" i="7"/>
  <c r="B1215" i="7"/>
  <c r="C1215" i="7"/>
  <c r="D1215" i="7"/>
  <c r="B1217" i="7"/>
  <c r="C1217" i="7"/>
  <c r="D1217" i="7"/>
  <c r="B1218" i="7"/>
  <c r="C1218" i="7"/>
  <c r="D1218" i="7"/>
  <c r="B1220" i="7"/>
  <c r="C1220" i="7"/>
  <c r="D1220" i="7"/>
  <c r="B1221" i="7"/>
  <c r="C1221" i="7"/>
  <c r="D1221" i="7"/>
  <c r="B1223" i="7"/>
  <c r="C1223" i="7"/>
  <c r="D1223" i="7"/>
  <c r="B1224" i="7"/>
  <c r="C1224" i="7"/>
  <c r="D1224" i="7"/>
  <c r="B1226" i="7"/>
  <c r="C1226" i="7"/>
  <c r="D1226" i="7"/>
  <c r="B1227" i="7"/>
  <c r="C1227" i="7"/>
  <c r="D1227" i="7"/>
  <c r="B1229" i="7"/>
  <c r="C1229" i="7"/>
  <c r="D1229" i="7"/>
  <c r="B1230" i="7"/>
  <c r="C1230" i="7"/>
  <c r="D1230" i="7"/>
  <c r="B1232" i="7"/>
  <c r="C1232" i="7"/>
  <c r="D1232" i="7"/>
  <c r="B1233" i="7"/>
  <c r="C1233" i="7"/>
  <c r="D1233" i="7"/>
  <c r="B1235" i="7"/>
  <c r="C1235" i="7"/>
  <c r="D1235" i="7"/>
  <c r="B1236" i="7"/>
  <c r="C1236" i="7"/>
  <c r="D1236" i="7"/>
  <c r="B1238" i="7"/>
  <c r="C1238" i="7"/>
  <c r="D1238" i="7"/>
  <c r="B1239" i="7"/>
  <c r="C1239" i="7"/>
  <c r="D1239" i="7"/>
  <c r="B1241" i="7"/>
  <c r="C1241" i="7"/>
  <c r="D1241" i="7"/>
  <c r="B1242" i="7"/>
  <c r="C1242" i="7"/>
  <c r="D1242" i="7"/>
  <c r="B1244" i="7"/>
  <c r="C1244" i="7"/>
  <c r="D1244" i="7"/>
  <c r="B1245" i="7"/>
  <c r="C1245" i="7"/>
  <c r="D1245" i="7"/>
  <c r="B1247" i="7"/>
  <c r="C1247" i="7"/>
  <c r="D1247" i="7"/>
  <c r="B1248" i="7"/>
  <c r="C1248" i="7"/>
  <c r="D1248" i="7"/>
  <c r="B1250" i="7"/>
  <c r="C1250" i="7"/>
  <c r="D1250" i="7"/>
  <c r="B1251" i="7"/>
  <c r="C1251" i="7"/>
  <c r="D1251" i="7"/>
  <c r="B1253" i="7"/>
  <c r="C1253" i="7"/>
  <c r="D1253" i="7"/>
  <c r="B1254" i="7"/>
  <c r="C1254" i="7"/>
  <c r="D1254" i="7"/>
  <c r="B1256" i="7"/>
  <c r="C1256" i="7"/>
  <c r="D1256" i="7"/>
  <c r="B1257" i="7"/>
  <c r="C1257" i="7"/>
  <c r="D1257" i="7"/>
  <c r="B1259" i="7"/>
  <c r="C1259" i="7"/>
  <c r="D1259" i="7"/>
  <c r="B1260" i="7"/>
  <c r="C1260" i="7"/>
  <c r="D1260" i="7"/>
  <c r="B1262" i="7"/>
  <c r="C1262" i="7"/>
  <c r="D1262" i="7"/>
  <c r="B1263" i="7"/>
  <c r="C1263" i="7"/>
  <c r="D1263" i="7"/>
  <c r="B1265" i="7"/>
  <c r="C1265" i="7"/>
  <c r="D1265" i="7"/>
  <c r="B1266" i="7"/>
  <c r="C1266" i="7"/>
  <c r="D1266" i="7"/>
  <c r="B1268" i="7"/>
  <c r="C1268" i="7"/>
  <c r="D1268" i="7"/>
  <c r="B1269" i="7"/>
  <c r="C1269" i="7"/>
  <c r="D1269" i="7"/>
  <c r="B1271" i="7"/>
  <c r="C1271" i="7"/>
  <c r="D1271" i="7"/>
  <c r="B1272" i="7"/>
  <c r="C1272" i="7"/>
  <c r="D1272" i="7"/>
  <c r="B1274" i="7"/>
  <c r="C1274" i="7"/>
  <c r="D1274" i="7"/>
  <c r="B1275" i="7"/>
  <c r="C1275" i="7"/>
  <c r="D1275" i="7"/>
  <c r="B1277" i="7"/>
  <c r="C1277" i="7"/>
  <c r="D1277" i="7"/>
  <c r="B1278" i="7"/>
  <c r="C1278" i="7"/>
  <c r="D1278" i="7"/>
  <c r="B1280" i="7"/>
  <c r="C1280" i="7"/>
  <c r="D1280" i="7"/>
  <c r="B1281" i="7"/>
  <c r="C1281" i="7"/>
  <c r="D1281" i="7"/>
  <c r="B1283" i="7"/>
  <c r="C1283" i="7"/>
  <c r="D1283" i="7"/>
  <c r="B1284" i="7"/>
  <c r="C1284" i="7"/>
  <c r="D1284" i="7"/>
  <c r="B1286" i="7"/>
  <c r="C1286" i="7"/>
  <c r="D1286" i="7"/>
  <c r="B1287" i="7"/>
  <c r="C1287" i="7"/>
  <c r="D1287" i="7"/>
  <c r="B1289" i="7"/>
  <c r="C1289" i="7"/>
  <c r="D1289" i="7"/>
  <c r="B1290" i="7"/>
  <c r="C1290" i="7"/>
  <c r="D1290" i="7"/>
  <c r="B1292" i="7"/>
  <c r="C1292" i="7"/>
  <c r="D1292" i="7"/>
  <c r="B1293" i="7"/>
  <c r="C1293" i="7"/>
  <c r="D1293" i="7"/>
  <c r="B1295" i="7"/>
  <c r="C1295" i="7"/>
  <c r="D1295" i="7"/>
  <c r="B1296" i="7"/>
  <c r="C1296" i="7"/>
  <c r="D1296" i="7"/>
  <c r="B1298" i="7"/>
  <c r="C1298" i="7"/>
  <c r="D1298" i="7"/>
  <c r="B1299" i="7"/>
  <c r="C1299" i="7"/>
  <c r="D1299" i="7"/>
  <c r="B1301" i="7"/>
  <c r="C1301" i="7"/>
  <c r="D1301" i="7"/>
  <c r="B1302" i="7"/>
  <c r="C1302" i="7"/>
  <c r="D1302" i="7"/>
  <c r="B1304" i="7"/>
  <c r="C1304" i="7"/>
  <c r="D1304" i="7"/>
  <c r="B1305" i="7"/>
  <c r="C1305" i="7"/>
  <c r="D1305" i="7"/>
  <c r="B1307" i="7"/>
  <c r="C1307" i="7"/>
  <c r="D1307" i="7"/>
  <c r="B1308" i="7"/>
  <c r="C1308" i="7"/>
  <c r="D1308" i="7"/>
  <c r="B1310" i="7"/>
  <c r="C1310" i="7"/>
  <c r="D1310" i="7"/>
  <c r="B1311" i="7"/>
  <c r="C1311" i="7"/>
  <c r="D1311" i="7"/>
  <c r="B1313" i="7"/>
  <c r="C1313" i="7"/>
  <c r="D1313" i="7"/>
  <c r="B1314" i="7"/>
  <c r="C1314" i="7"/>
  <c r="D1314" i="7"/>
  <c r="B1316" i="7"/>
  <c r="C1316" i="7"/>
  <c r="D1316" i="7"/>
  <c r="B1317" i="7"/>
  <c r="C1317" i="7"/>
  <c r="D1317" i="7"/>
  <c r="B1319" i="7"/>
  <c r="C1319" i="7"/>
  <c r="D1319" i="7"/>
  <c r="B1320" i="7"/>
  <c r="C1320" i="7"/>
  <c r="D1320" i="7"/>
  <c r="B1322" i="7"/>
  <c r="C1322" i="7"/>
  <c r="D1322" i="7"/>
  <c r="B1323" i="7"/>
  <c r="C1323" i="7"/>
  <c r="D1323" i="7"/>
  <c r="B1325" i="7"/>
  <c r="C1325" i="7"/>
  <c r="D1325" i="7"/>
  <c r="B1326" i="7"/>
  <c r="C1326" i="7"/>
  <c r="D1326" i="7"/>
  <c r="B1328" i="7"/>
  <c r="C1328" i="7"/>
  <c r="D1328" i="7"/>
  <c r="B1329" i="7"/>
  <c r="C1329" i="7"/>
  <c r="D1329" i="7"/>
  <c r="B1331" i="7"/>
  <c r="C1331" i="7"/>
  <c r="D1331" i="7"/>
  <c r="B1332" i="7"/>
  <c r="C1332" i="7"/>
  <c r="D1332" i="7"/>
  <c r="B1334" i="7"/>
  <c r="C1334" i="7"/>
  <c r="D1334" i="7"/>
  <c r="B1335" i="7"/>
  <c r="C1335" i="7"/>
  <c r="D1335" i="7"/>
  <c r="B1337" i="7"/>
  <c r="C1337" i="7"/>
  <c r="D1337" i="7"/>
  <c r="B1338" i="7"/>
  <c r="C1338" i="7"/>
  <c r="D1338" i="7"/>
  <c r="B1340" i="7"/>
  <c r="C1340" i="7"/>
  <c r="D1340" i="7"/>
  <c r="B1341" i="7"/>
  <c r="C1341" i="7"/>
  <c r="D1341" i="7"/>
  <c r="B1343" i="7"/>
  <c r="C1343" i="7"/>
  <c r="D1343" i="7"/>
  <c r="B1344" i="7"/>
  <c r="C1344" i="7"/>
  <c r="D1344" i="7"/>
  <c r="B1346" i="7"/>
  <c r="C1346" i="7"/>
  <c r="D1346" i="7"/>
  <c r="B1347" i="7"/>
  <c r="C1347" i="7"/>
  <c r="D1347" i="7"/>
  <c r="B1349" i="7"/>
  <c r="C1349" i="7"/>
  <c r="D1349" i="7"/>
  <c r="B1350" i="7"/>
  <c r="C1350" i="7"/>
  <c r="D1350" i="7"/>
  <c r="B1352" i="7"/>
  <c r="C1352" i="7"/>
  <c r="D1352" i="7"/>
  <c r="B1353" i="7"/>
  <c r="C1353" i="7"/>
  <c r="D1353" i="7"/>
  <c r="B1355" i="7"/>
  <c r="C1355" i="7"/>
  <c r="D1355" i="7"/>
  <c r="B1356" i="7"/>
  <c r="C1356" i="7"/>
  <c r="D1356" i="7"/>
  <c r="B1358" i="7"/>
  <c r="C1358" i="7"/>
  <c r="D1358" i="7"/>
  <c r="B1359" i="7"/>
  <c r="C1359" i="7"/>
  <c r="D1359" i="7"/>
  <c r="B1361" i="7"/>
  <c r="C1361" i="7"/>
  <c r="D1361" i="7"/>
  <c r="B1362" i="7"/>
  <c r="C1362" i="7"/>
  <c r="D1362" i="7"/>
  <c r="B1364" i="7"/>
  <c r="C1364" i="7"/>
  <c r="D1364" i="7"/>
  <c r="B1365" i="7"/>
  <c r="C1365" i="7"/>
  <c r="D1365" i="7"/>
  <c r="B1367" i="7"/>
  <c r="C1367" i="7"/>
  <c r="D1367" i="7"/>
  <c r="B1368" i="7"/>
  <c r="C1368" i="7"/>
  <c r="D1368" i="7"/>
  <c r="B1370" i="7"/>
  <c r="C1370" i="7"/>
  <c r="D1370" i="7"/>
  <c r="B1371" i="7"/>
  <c r="C1371" i="7"/>
  <c r="D1371" i="7"/>
  <c r="B1373" i="7"/>
  <c r="C1373" i="7"/>
  <c r="D1373" i="7"/>
  <c r="B1374" i="7"/>
  <c r="C1374" i="7"/>
  <c r="D1374" i="7"/>
  <c r="B1376" i="7"/>
  <c r="C1376" i="7"/>
  <c r="D1376" i="7"/>
  <c r="B1377" i="7"/>
  <c r="C1377" i="7"/>
  <c r="D1377" i="7"/>
  <c r="B1379" i="7"/>
  <c r="C1379" i="7"/>
  <c r="D1379" i="7"/>
  <c r="B1380" i="7"/>
  <c r="C1380" i="7"/>
  <c r="D1380" i="7"/>
  <c r="B1382" i="7"/>
  <c r="C1382" i="7"/>
  <c r="D1382" i="7"/>
  <c r="B1383" i="7"/>
  <c r="C1383" i="7"/>
  <c r="D1383" i="7"/>
  <c r="B1385" i="7"/>
  <c r="C1385" i="7"/>
  <c r="D1385" i="7"/>
  <c r="B1386" i="7"/>
  <c r="C1386" i="7"/>
  <c r="D1386" i="7"/>
  <c r="B1388" i="7"/>
  <c r="C1388" i="7"/>
  <c r="D1388" i="7"/>
  <c r="B1389" i="7"/>
  <c r="C1389" i="7"/>
  <c r="D1389" i="7"/>
  <c r="B1391" i="7"/>
  <c r="C1391" i="7"/>
  <c r="D1391" i="7"/>
  <c r="B1392" i="7"/>
  <c r="C1392" i="7"/>
  <c r="D1392" i="7"/>
  <c r="B1394" i="7"/>
  <c r="C1394" i="7"/>
  <c r="D1394" i="7"/>
  <c r="B1395" i="7"/>
  <c r="C1395" i="7"/>
  <c r="D1395" i="7"/>
  <c r="B1397" i="7"/>
  <c r="C1397" i="7"/>
  <c r="D1397" i="7"/>
  <c r="B1398" i="7"/>
  <c r="C1398" i="7"/>
  <c r="D1398" i="7"/>
  <c r="B1400" i="7"/>
  <c r="C1400" i="7"/>
  <c r="D1400" i="7"/>
  <c r="B1401" i="7"/>
  <c r="C1401" i="7"/>
  <c r="D1401" i="7"/>
  <c r="B1403" i="7"/>
  <c r="C1403" i="7"/>
  <c r="D1403" i="7"/>
  <c r="B1404" i="7"/>
  <c r="C1404" i="7"/>
  <c r="D1404" i="7"/>
  <c r="B1406" i="7"/>
  <c r="C1406" i="7"/>
  <c r="D1406" i="7"/>
  <c r="B1407" i="7"/>
  <c r="C1407" i="7"/>
  <c r="D1407" i="7"/>
  <c r="B1409" i="7"/>
  <c r="C1409" i="7"/>
  <c r="D1409" i="7"/>
  <c r="B1410" i="7"/>
  <c r="C1410" i="7"/>
  <c r="D1410" i="7"/>
  <c r="B1412" i="7"/>
  <c r="C1412" i="7"/>
  <c r="D1412" i="7"/>
  <c r="B1413" i="7"/>
  <c r="C1413" i="7"/>
  <c r="D1413" i="7"/>
  <c r="B1415" i="7"/>
  <c r="C1415" i="7"/>
  <c r="D1415" i="7"/>
  <c r="B1416" i="7"/>
  <c r="C1416" i="7"/>
  <c r="D1416" i="7"/>
  <c r="B1418" i="7"/>
  <c r="C1418" i="7"/>
  <c r="D1418" i="7"/>
  <c r="B1419" i="7"/>
  <c r="C1419" i="7"/>
  <c r="D1419" i="7"/>
  <c r="B1421" i="7"/>
  <c r="C1421" i="7"/>
  <c r="D1421" i="7"/>
  <c r="B1422" i="7"/>
  <c r="C1422" i="7"/>
  <c r="D1422" i="7"/>
  <c r="B1424" i="7"/>
  <c r="C1424" i="7"/>
  <c r="D1424" i="7"/>
  <c r="B1425" i="7"/>
  <c r="C1425" i="7"/>
  <c r="D1425" i="7"/>
  <c r="B1427" i="7"/>
  <c r="C1427" i="7"/>
  <c r="D1427" i="7"/>
  <c r="B1428" i="7"/>
  <c r="C1428" i="7"/>
  <c r="D1428" i="7"/>
  <c r="B1430" i="7"/>
  <c r="C1430" i="7"/>
  <c r="D1430" i="7"/>
  <c r="B1431" i="7"/>
  <c r="C1431" i="7"/>
  <c r="D1431" i="7"/>
  <c r="B1433" i="7"/>
  <c r="C1433" i="7"/>
  <c r="D1433" i="7"/>
  <c r="B1434" i="7"/>
  <c r="C1434" i="7"/>
  <c r="D1434" i="7"/>
  <c r="B1436" i="7"/>
  <c r="C1436" i="7"/>
  <c r="D1436" i="7"/>
  <c r="B1437" i="7"/>
  <c r="C1437" i="7"/>
  <c r="D1437" i="7"/>
  <c r="B1439" i="7"/>
  <c r="C1439" i="7"/>
  <c r="D1439" i="7"/>
  <c r="B1440" i="7"/>
  <c r="C1440" i="7"/>
  <c r="D1440" i="7"/>
  <c r="B1442" i="7"/>
  <c r="C1442" i="7"/>
  <c r="D1442" i="7"/>
  <c r="B1443" i="7"/>
  <c r="C1443" i="7"/>
  <c r="D1443" i="7"/>
  <c r="B1445" i="7"/>
  <c r="C1445" i="7"/>
  <c r="D1445" i="7"/>
  <c r="B1446" i="7"/>
  <c r="C1446" i="7"/>
  <c r="D1446" i="7"/>
  <c r="B1448" i="7"/>
  <c r="C1448" i="7"/>
  <c r="D1448" i="7"/>
  <c r="B1449" i="7"/>
  <c r="C1449" i="7"/>
  <c r="D1449" i="7"/>
  <c r="B1451" i="7"/>
  <c r="C1451" i="7"/>
  <c r="D1451" i="7"/>
  <c r="B1452" i="7"/>
  <c r="C1452" i="7"/>
  <c r="D1452" i="7"/>
  <c r="B1454" i="7"/>
  <c r="C1454" i="7"/>
  <c r="D1454" i="7"/>
  <c r="B1455" i="7"/>
  <c r="C1455" i="7"/>
  <c r="D1455" i="7"/>
  <c r="B1457" i="7"/>
  <c r="C1457" i="7"/>
  <c r="D1457" i="7"/>
  <c r="B1458" i="7"/>
  <c r="C1458" i="7"/>
  <c r="D1458" i="7"/>
  <c r="B1460" i="7"/>
  <c r="C1460" i="7"/>
  <c r="D1460" i="7"/>
  <c r="B1461" i="7"/>
  <c r="C1461" i="7"/>
  <c r="D1461" i="7"/>
  <c r="B1463" i="7"/>
  <c r="C1463" i="7"/>
  <c r="D1463" i="7"/>
  <c r="B1464" i="7"/>
  <c r="C1464" i="7"/>
  <c r="D1464" i="7"/>
  <c r="B1466" i="7"/>
  <c r="C1466" i="7"/>
  <c r="D1466" i="7"/>
  <c r="B1467" i="7"/>
  <c r="C1467" i="7"/>
  <c r="D1467" i="7"/>
  <c r="B1469" i="7"/>
  <c r="C1469" i="7"/>
  <c r="D1469" i="7"/>
  <c r="B1470" i="7"/>
  <c r="C1470" i="7"/>
  <c r="D1470" i="7"/>
  <c r="B1472" i="7"/>
  <c r="C1472" i="7"/>
  <c r="D1472" i="7"/>
  <c r="B1473" i="7"/>
  <c r="C1473" i="7"/>
  <c r="D1473" i="7"/>
  <c r="B1475" i="7"/>
  <c r="C1475" i="7"/>
  <c r="D1475" i="7"/>
  <c r="B1476" i="7"/>
  <c r="C1476" i="7"/>
  <c r="D1476" i="7"/>
  <c r="B1478" i="7"/>
  <c r="C1478" i="7"/>
  <c r="D1478" i="7"/>
  <c r="B1479" i="7"/>
  <c r="C1479" i="7"/>
  <c r="D1479" i="7"/>
  <c r="B1481" i="7"/>
  <c r="C1481" i="7"/>
  <c r="D1481" i="7"/>
  <c r="B1482" i="7"/>
  <c r="C1482" i="7"/>
  <c r="D1482" i="7"/>
  <c r="B1484" i="7"/>
  <c r="C1484" i="7"/>
  <c r="D1484" i="7"/>
  <c r="B1485" i="7"/>
  <c r="C1485" i="7"/>
  <c r="D1485" i="7"/>
  <c r="B1487" i="7"/>
  <c r="C1487" i="7"/>
  <c r="D1487" i="7"/>
  <c r="B1488" i="7"/>
  <c r="C1488" i="7"/>
  <c r="D1488" i="7"/>
  <c r="B1490" i="7"/>
  <c r="C1490" i="7"/>
  <c r="D1490" i="7"/>
  <c r="B1491" i="7"/>
  <c r="C1491" i="7"/>
  <c r="D1491" i="7"/>
  <c r="B1493" i="7"/>
  <c r="C1493" i="7"/>
  <c r="D1493" i="7"/>
  <c r="B1494" i="7"/>
  <c r="C1494" i="7"/>
  <c r="D1494" i="7"/>
  <c r="B1496" i="7"/>
  <c r="C1496" i="7"/>
  <c r="D1496" i="7"/>
  <c r="B1497" i="7"/>
  <c r="C1497" i="7"/>
  <c r="D1497" i="7"/>
  <c r="B1499" i="7"/>
  <c r="C1499" i="7"/>
  <c r="D1499" i="7"/>
  <c r="B1500" i="7"/>
  <c r="C1500" i="7"/>
  <c r="D1500" i="7"/>
  <c r="B1502" i="7"/>
  <c r="C1502" i="7"/>
  <c r="D1502" i="7"/>
  <c r="B1503" i="7"/>
  <c r="C1503" i="7"/>
  <c r="D1503" i="7"/>
  <c r="B1505" i="7"/>
  <c r="C1505" i="7"/>
  <c r="D1505" i="7"/>
  <c r="B1506" i="7"/>
  <c r="C1506" i="7"/>
  <c r="D1506" i="7"/>
  <c r="B1508" i="7"/>
  <c r="C1508" i="7"/>
  <c r="D1508" i="7"/>
  <c r="B1509" i="7"/>
  <c r="C1509" i="7"/>
  <c r="D1509" i="7"/>
  <c r="B1511" i="7"/>
  <c r="C1511" i="7"/>
  <c r="D1511" i="7"/>
  <c r="B1512" i="7"/>
  <c r="C1512" i="7"/>
  <c r="D1512" i="7"/>
  <c r="B1514" i="7"/>
  <c r="C1514" i="7"/>
  <c r="D1514" i="7"/>
  <c r="B1515" i="7"/>
  <c r="C1515" i="7"/>
  <c r="D1515" i="7"/>
  <c r="B1517" i="7"/>
  <c r="C1517" i="7"/>
  <c r="D1517" i="7"/>
  <c r="B1518" i="7"/>
  <c r="C1518" i="7"/>
  <c r="D1518" i="7"/>
  <c r="B1520" i="7"/>
  <c r="C1520" i="7"/>
  <c r="D1520" i="7"/>
  <c r="B1521" i="7"/>
  <c r="C1521" i="7"/>
  <c r="D1521" i="7"/>
  <c r="B1523" i="7"/>
  <c r="C1523" i="7"/>
  <c r="D1523" i="7"/>
  <c r="B1524" i="7"/>
  <c r="C1524" i="7"/>
  <c r="D1524" i="7"/>
  <c r="B1526" i="7"/>
  <c r="C1526" i="7"/>
  <c r="D1526" i="7"/>
  <c r="B1527" i="7"/>
  <c r="C1527" i="7"/>
  <c r="D1527" i="7"/>
  <c r="B1529" i="7"/>
  <c r="C1529" i="7"/>
  <c r="D1529" i="7"/>
  <c r="B1530" i="7"/>
  <c r="C1530" i="7"/>
  <c r="D1530" i="7"/>
  <c r="B1532" i="7"/>
  <c r="C1532" i="7"/>
  <c r="D1532" i="7"/>
  <c r="B1533" i="7"/>
  <c r="C1533" i="7"/>
  <c r="D1533" i="7"/>
  <c r="B1535" i="7"/>
  <c r="C1535" i="7"/>
  <c r="D1535" i="7"/>
  <c r="B1536" i="7"/>
  <c r="C1536" i="7"/>
  <c r="D1536" i="7"/>
  <c r="B1538" i="7"/>
  <c r="C1538" i="7"/>
  <c r="D1538" i="7"/>
  <c r="B1539" i="7"/>
  <c r="C1539" i="7"/>
  <c r="D1539" i="7"/>
  <c r="B1541" i="7"/>
  <c r="C1541" i="7"/>
  <c r="D1541" i="7"/>
  <c r="B1542" i="7"/>
  <c r="C1542" i="7"/>
  <c r="D1542" i="7"/>
  <c r="B1544" i="7"/>
  <c r="C1544" i="7"/>
  <c r="D1544" i="7"/>
  <c r="B1545" i="7"/>
  <c r="C1545" i="7"/>
  <c r="D1545" i="7"/>
  <c r="B1547" i="7"/>
  <c r="C1547" i="7"/>
  <c r="D1547" i="7"/>
  <c r="B1548" i="7"/>
  <c r="C1548" i="7"/>
  <c r="D1548" i="7"/>
  <c r="B1550" i="7"/>
  <c r="C1550" i="7"/>
  <c r="D1550" i="7"/>
  <c r="B1551" i="7"/>
  <c r="C1551" i="7"/>
  <c r="D1551" i="7"/>
  <c r="B1553" i="7"/>
  <c r="C1553" i="7"/>
  <c r="D1553" i="7"/>
  <c r="B1554" i="7"/>
  <c r="C1554" i="7"/>
  <c r="D1554" i="7"/>
  <c r="B1556" i="7"/>
  <c r="C1556" i="7"/>
  <c r="D1556" i="7"/>
  <c r="B1557" i="7"/>
  <c r="C1557" i="7"/>
  <c r="D1557" i="7"/>
  <c r="B1559" i="7"/>
  <c r="C1559" i="7"/>
  <c r="D1559" i="7"/>
  <c r="B1560" i="7"/>
  <c r="C1560" i="7"/>
  <c r="D1560" i="7"/>
  <c r="B1562" i="7"/>
  <c r="C1562" i="7"/>
  <c r="D1562" i="7"/>
  <c r="B1563" i="7"/>
  <c r="C1563" i="7"/>
  <c r="D1563" i="7"/>
  <c r="B1565" i="7"/>
  <c r="C1565" i="7"/>
  <c r="D1565" i="7"/>
  <c r="B1566" i="7"/>
  <c r="C1566" i="7"/>
  <c r="D1566" i="7"/>
  <c r="B1568" i="7"/>
  <c r="C1568" i="7"/>
  <c r="D1568" i="7"/>
  <c r="B1569" i="7"/>
  <c r="C1569" i="7"/>
  <c r="D1569" i="7"/>
  <c r="B1571" i="7"/>
  <c r="C1571" i="7"/>
  <c r="D1571" i="7"/>
  <c r="B1572" i="7"/>
  <c r="C1572" i="7"/>
  <c r="D1572" i="7"/>
  <c r="B1574" i="7"/>
  <c r="C1574" i="7"/>
  <c r="D1574" i="7"/>
  <c r="B1575" i="7"/>
  <c r="C1575" i="7"/>
  <c r="D1575" i="7"/>
  <c r="B1577" i="7"/>
  <c r="C1577" i="7"/>
  <c r="D1577" i="7"/>
  <c r="B1578" i="7"/>
  <c r="C1578" i="7"/>
  <c r="D1578" i="7"/>
  <c r="B1580" i="7"/>
  <c r="C1580" i="7"/>
  <c r="D1580" i="7"/>
  <c r="B1581" i="7"/>
  <c r="C1581" i="7"/>
  <c r="D1581" i="7"/>
  <c r="B1583" i="7"/>
  <c r="C1583" i="7"/>
  <c r="D1583" i="7"/>
  <c r="B1584" i="7"/>
  <c r="C1584" i="7"/>
  <c r="D1584" i="7"/>
  <c r="B1586" i="7"/>
  <c r="C1586" i="7"/>
  <c r="D1586" i="7"/>
  <c r="B1587" i="7"/>
  <c r="C1587" i="7"/>
  <c r="D1587" i="7"/>
  <c r="B1589" i="7"/>
  <c r="C1589" i="7"/>
  <c r="D1589" i="7"/>
  <c r="B1590" i="7"/>
  <c r="C1590" i="7"/>
  <c r="D1590" i="7"/>
  <c r="B1592" i="7"/>
  <c r="C1592" i="7"/>
  <c r="D1592" i="7"/>
  <c r="B1593" i="7"/>
  <c r="C1593" i="7"/>
  <c r="D1593" i="7"/>
  <c r="B1595" i="7"/>
  <c r="C1595" i="7"/>
  <c r="D1595" i="7"/>
  <c r="B1596" i="7"/>
  <c r="C1596" i="7"/>
  <c r="D1596" i="7"/>
  <c r="B1598" i="7"/>
  <c r="C1598" i="7"/>
  <c r="D1598" i="7"/>
  <c r="B1599" i="7"/>
  <c r="C1599" i="7"/>
  <c r="D1599" i="7"/>
  <c r="B1601" i="7"/>
  <c r="C1601" i="7"/>
  <c r="D1601" i="7"/>
  <c r="B1602" i="7"/>
  <c r="C1602" i="7"/>
  <c r="D1602" i="7"/>
  <c r="B1604" i="7"/>
  <c r="C1604" i="7"/>
  <c r="D1604" i="7"/>
  <c r="B1605" i="7"/>
  <c r="C1605" i="7"/>
  <c r="D1605" i="7"/>
  <c r="B1607" i="7"/>
  <c r="C1607" i="7"/>
  <c r="D1607" i="7"/>
  <c r="B1608" i="7"/>
  <c r="C1608" i="7"/>
  <c r="D1608" i="7"/>
  <c r="B1610" i="7"/>
  <c r="C1610" i="7"/>
  <c r="D1610" i="7"/>
  <c r="B1611" i="7"/>
  <c r="C1611" i="7"/>
  <c r="D1611" i="7"/>
  <c r="B1613" i="7"/>
  <c r="C1613" i="7"/>
  <c r="D1613" i="7"/>
  <c r="B1614" i="7"/>
  <c r="C1614" i="7"/>
  <c r="D1614" i="7"/>
  <c r="B1616" i="7"/>
  <c r="C1616" i="7"/>
  <c r="D1616" i="7"/>
  <c r="B1617" i="7"/>
  <c r="C1617" i="7"/>
  <c r="D1617" i="7"/>
  <c r="B1619" i="7"/>
  <c r="C1619" i="7"/>
  <c r="D1619" i="7"/>
  <c r="B1620" i="7"/>
  <c r="C1620" i="7"/>
  <c r="D1620" i="7"/>
  <c r="B1622" i="7"/>
  <c r="C1622" i="7"/>
  <c r="D1622" i="7"/>
  <c r="B1623" i="7"/>
  <c r="C1623" i="7"/>
  <c r="D1623" i="7"/>
  <c r="B1625" i="7"/>
  <c r="C1625" i="7"/>
  <c r="D1625" i="7"/>
  <c r="B1626" i="7"/>
  <c r="C1626" i="7"/>
  <c r="D1626" i="7"/>
  <c r="B1628" i="7"/>
  <c r="C1628" i="7"/>
  <c r="D1628" i="7"/>
  <c r="B1629" i="7"/>
  <c r="C1629" i="7"/>
  <c r="D1629" i="7"/>
  <c r="B1631" i="7"/>
  <c r="C1631" i="7"/>
  <c r="D1631" i="7"/>
  <c r="B1632" i="7"/>
  <c r="C1632" i="7"/>
  <c r="D1632" i="7"/>
  <c r="B1634" i="7"/>
  <c r="C1634" i="7"/>
  <c r="D1634" i="7"/>
  <c r="B1635" i="7"/>
  <c r="C1635" i="7"/>
  <c r="D1635" i="7"/>
  <c r="B1637" i="7"/>
  <c r="C1637" i="7"/>
  <c r="D1637" i="7"/>
  <c r="B1638" i="7"/>
  <c r="C1638" i="7"/>
  <c r="D1638" i="7"/>
  <c r="B1640" i="7"/>
  <c r="C1640" i="7"/>
  <c r="D1640" i="7"/>
  <c r="B1641" i="7"/>
  <c r="C1641" i="7"/>
  <c r="D1641" i="7"/>
  <c r="B1643" i="7"/>
  <c r="C1643" i="7"/>
  <c r="D1643" i="7"/>
  <c r="B1644" i="7"/>
  <c r="C1644" i="7"/>
  <c r="D1644" i="7"/>
  <c r="B1646" i="7"/>
  <c r="C1646" i="7"/>
  <c r="D1646" i="7"/>
  <c r="B1647" i="7"/>
  <c r="C1647" i="7"/>
  <c r="D1647" i="7"/>
  <c r="B1649" i="7"/>
  <c r="C1649" i="7"/>
  <c r="D1649" i="7"/>
  <c r="B1650" i="7"/>
  <c r="C1650" i="7"/>
  <c r="D1650" i="7"/>
  <c r="B1652" i="7"/>
  <c r="C1652" i="7"/>
  <c r="D1652" i="7"/>
  <c r="B1653" i="7"/>
  <c r="C1653" i="7"/>
  <c r="D1653" i="7"/>
  <c r="B1655" i="7"/>
  <c r="C1655" i="7"/>
  <c r="D1655" i="7"/>
  <c r="B1656" i="7"/>
  <c r="C1656" i="7"/>
  <c r="D1656" i="7"/>
  <c r="B1658" i="7"/>
  <c r="C1658" i="7"/>
  <c r="D1658" i="7"/>
  <c r="B1659" i="7"/>
  <c r="C1659" i="7"/>
  <c r="D1659" i="7"/>
  <c r="B1661" i="7"/>
  <c r="C1661" i="7"/>
  <c r="D1661" i="7"/>
  <c r="B1662" i="7"/>
  <c r="C1662" i="7"/>
  <c r="D1662" i="7"/>
  <c r="B1664" i="7"/>
  <c r="C1664" i="7"/>
  <c r="D1664" i="7"/>
  <c r="B1665" i="7"/>
  <c r="C1665" i="7"/>
  <c r="D1665" i="7"/>
  <c r="B1667" i="7"/>
  <c r="C1667" i="7"/>
  <c r="D1667" i="7"/>
  <c r="B1668" i="7"/>
  <c r="C1668" i="7"/>
  <c r="D1668" i="7"/>
  <c r="B1670" i="7"/>
  <c r="C1670" i="7"/>
  <c r="D1670" i="7"/>
  <c r="B1671" i="7"/>
  <c r="C1671" i="7"/>
  <c r="D1671" i="7"/>
  <c r="B1673" i="7"/>
  <c r="C1673" i="7"/>
  <c r="D1673" i="7"/>
  <c r="B1674" i="7"/>
  <c r="C1674" i="7"/>
  <c r="D1674" i="7"/>
  <c r="B1676" i="7"/>
  <c r="C1676" i="7"/>
  <c r="D1676" i="7"/>
  <c r="B1677" i="7"/>
  <c r="C1677" i="7"/>
  <c r="D1677" i="7"/>
  <c r="B1679" i="7"/>
  <c r="C1679" i="7"/>
  <c r="D1679" i="7"/>
  <c r="B1680" i="7"/>
  <c r="C1680" i="7"/>
  <c r="D1680" i="7"/>
  <c r="B1682" i="7"/>
  <c r="C1682" i="7"/>
  <c r="D1682" i="7"/>
  <c r="B1683" i="7"/>
  <c r="C1683" i="7"/>
  <c r="D1683" i="7"/>
  <c r="B1685" i="7"/>
  <c r="C1685" i="7"/>
  <c r="D1685" i="7"/>
  <c r="B1686" i="7"/>
  <c r="C1686" i="7"/>
  <c r="D1686" i="7"/>
  <c r="B1688" i="7"/>
  <c r="C1688" i="7"/>
  <c r="D1688" i="7"/>
  <c r="B1689" i="7"/>
  <c r="C1689" i="7"/>
  <c r="D1689" i="7"/>
  <c r="B1691" i="7"/>
  <c r="C1691" i="7"/>
  <c r="D1691" i="7"/>
  <c r="B1692" i="7"/>
  <c r="C1692" i="7"/>
  <c r="D1692" i="7"/>
  <c r="B1694" i="7"/>
  <c r="C1694" i="7"/>
  <c r="D1694" i="7"/>
  <c r="B1695" i="7"/>
  <c r="C1695" i="7"/>
  <c r="D1695" i="7"/>
  <c r="B1697" i="7"/>
  <c r="C1697" i="7"/>
  <c r="D1697" i="7"/>
  <c r="B1698" i="7"/>
  <c r="C1698" i="7"/>
  <c r="D1698" i="7"/>
  <c r="B1700" i="7"/>
  <c r="C1700" i="7"/>
  <c r="D1700" i="7"/>
  <c r="B1701" i="7"/>
  <c r="C1701" i="7"/>
  <c r="D1701" i="7"/>
  <c r="B1703" i="7"/>
  <c r="C1703" i="7"/>
  <c r="D1703" i="7"/>
  <c r="B1704" i="7"/>
  <c r="C1704" i="7"/>
  <c r="D1704" i="7"/>
  <c r="B1706" i="7"/>
  <c r="C1706" i="7"/>
  <c r="D1706" i="7"/>
  <c r="B1707" i="7"/>
  <c r="C1707" i="7"/>
  <c r="D1707" i="7"/>
  <c r="B1709" i="7"/>
  <c r="C1709" i="7"/>
  <c r="D1709" i="7"/>
  <c r="B1710" i="7"/>
  <c r="C1710" i="7"/>
  <c r="D1710" i="7"/>
  <c r="B1712" i="7"/>
  <c r="C1712" i="7"/>
  <c r="D1712" i="7"/>
  <c r="B1713" i="7"/>
  <c r="C1713" i="7"/>
  <c r="D1713" i="7"/>
  <c r="B1715" i="7"/>
  <c r="C1715" i="7"/>
  <c r="D1715" i="7"/>
  <c r="B1716" i="7"/>
  <c r="C1716" i="7"/>
  <c r="D1716" i="7"/>
  <c r="B1718" i="7"/>
  <c r="C1718" i="7"/>
  <c r="D1718" i="7"/>
  <c r="B1719" i="7"/>
  <c r="C1719" i="7"/>
  <c r="D1719" i="7"/>
  <c r="B1721" i="7"/>
  <c r="C1721" i="7"/>
  <c r="D1721" i="7"/>
  <c r="B1722" i="7"/>
  <c r="C1722" i="7"/>
  <c r="D1722" i="7"/>
  <c r="B1724" i="7"/>
  <c r="C1724" i="7"/>
  <c r="D1724" i="7"/>
  <c r="B1725" i="7"/>
  <c r="C1725" i="7"/>
  <c r="D1725" i="7"/>
  <c r="B1727" i="7"/>
  <c r="C1727" i="7"/>
  <c r="D1727" i="7"/>
  <c r="B1728" i="7"/>
  <c r="C1728" i="7"/>
  <c r="D1728" i="7"/>
  <c r="B1730" i="7"/>
  <c r="C1730" i="7"/>
  <c r="D1730" i="7"/>
  <c r="B1731" i="7"/>
  <c r="C1731" i="7"/>
  <c r="D1731" i="7"/>
  <c r="B1733" i="7"/>
  <c r="C1733" i="7"/>
  <c r="D1733" i="7"/>
  <c r="B1734" i="7"/>
  <c r="C1734" i="7"/>
  <c r="D1734" i="7"/>
  <c r="B1736" i="7"/>
  <c r="C1736" i="7"/>
  <c r="D1736" i="7"/>
  <c r="B1737" i="7"/>
  <c r="C1737" i="7"/>
  <c r="D1737" i="7"/>
  <c r="B1739" i="7"/>
  <c r="C1739" i="7"/>
  <c r="D1739" i="7"/>
  <c r="B1740" i="7"/>
  <c r="C1740" i="7"/>
  <c r="D1740" i="7"/>
  <c r="B1742" i="7"/>
  <c r="C1742" i="7"/>
  <c r="D1742" i="7"/>
  <c r="B1743" i="7"/>
  <c r="C1743" i="7"/>
  <c r="D1743" i="7"/>
  <c r="B1745" i="7"/>
  <c r="C1745" i="7"/>
  <c r="D1745" i="7"/>
  <c r="B1746" i="7"/>
  <c r="C1746" i="7"/>
  <c r="D1746" i="7"/>
  <c r="B1748" i="7"/>
  <c r="C1748" i="7"/>
  <c r="D1748" i="7"/>
  <c r="B1749" i="7"/>
  <c r="C1749" i="7"/>
  <c r="D1749" i="7"/>
  <c r="B1751" i="7"/>
  <c r="C1751" i="7"/>
  <c r="D1751" i="7"/>
  <c r="B1752" i="7"/>
  <c r="C1752" i="7"/>
  <c r="D1752" i="7"/>
  <c r="B1754" i="7"/>
  <c r="C1754" i="7"/>
  <c r="D1754" i="7"/>
  <c r="B1755" i="7"/>
  <c r="C1755" i="7"/>
  <c r="D1755" i="7"/>
  <c r="B1757" i="7"/>
  <c r="C1757" i="7"/>
  <c r="D1757" i="7"/>
  <c r="B1758" i="7"/>
  <c r="C1758" i="7"/>
  <c r="D1758" i="7"/>
  <c r="B1760" i="7"/>
  <c r="C1760" i="7"/>
  <c r="D1760" i="7"/>
  <c r="B1761" i="7"/>
  <c r="C1761" i="7"/>
  <c r="D1761" i="7"/>
  <c r="B1763" i="7"/>
  <c r="C1763" i="7"/>
  <c r="D1763" i="7"/>
  <c r="B1764" i="7"/>
  <c r="C1764" i="7"/>
  <c r="D1764" i="7"/>
  <c r="B1766" i="7"/>
  <c r="C1766" i="7"/>
  <c r="D1766" i="7"/>
  <c r="B1767" i="7"/>
  <c r="C1767" i="7"/>
  <c r="D1767" i="7"/>
  <c r="B1769" i="7"/>
  <c r="C1769" i="7"/>
  <c r="D1769" i="7"/>
  <c r="B1770" i="7"/>
  <c r="C1770" i="7"/>
  <c r="D1770" i="7"/>
  <c r="B1772" i="7"/>
  <c r="C1772" i="7"/>
  <c r="D1772" i="7"/>
  <c r="B1773" i="7"/>
  <c r="C1773" i="7"/>
  <c r="D1773" i="7"/>
  <c r="B1775" i="7"/>
  <c r="C1775" i="7"/>
  <c r="D1775" i="7"/>
  <c r="B1776" i="7"/>
  <c r="C1776" i="7"/>
  <c r="D1776" i="7"/>
  <c r="B1778" i="7"/>
  <c r="C1778" i="7"/>
  <c r="D1778" i="7"/>
  <c r="B1779" i="7"/>
  <c r="C1779" i="7"/>
  <c r="D1779" i="7"/>
  <c r="B1781" i="7"/>
  <c r="C1781" i="7"/>
  <c r="D1781" i="7"/>
  <c r="B1782" i="7"/>
  <c r="C1782" i="7"/>
  <c r="D1782" i="7"/>
  <c r="B1784" i="7"/>
  <c r="C1784" i="7"/>
  <c r="D1784" i="7"/>
  <c r="B1785" i="7"/>
  <c r="C1785" i="7"/>
  <c r="D1785" i="7"/>
  <c r="B1787" i="7"/>
  <c r="C1787" i="7"/>
  <c r="D1787" i="7"/>
  <c r="B1788" i="7"/>
  <c r="C1788" i="7"/>
  <c r="D1788" i="7"/>
  <c r="B1790" i="7"/>
  <c r="C1790" i="7"/>
  <c r="D1790" i="7"/>
  <c r="B1791" i="7"/>
  <c r="C1791" i="7"/>
  <c r="D1791" i="7"/>
  <c r="B1793" i="7"/>
  <c r="C1793" i="7"/>
  <c r="D1793" i="7"/>
  <c r="B1794" i="7"/>
  <c r="C1794" i="7"/>
  <c r="D1794" i="7"/>
  <c r="B1796" i="7"/>
  <c r="C1796" i="7"/>
  <c r="D1796" i="7"/>
  <c r="B1797" i="7"/>
  <c r="C1797" i="7"/>
  <c r="D1797" i="7"/>
  <c r="B1799" i="7"/>
  <c r="C1799" i="7"/>
  <c r="D1799" i="7"/>
  <c r="B1800" i="7"/>
  <c r="C1800" i="7"/>
  <c r="D1800" i="7"/>
  <c r="B1802" i="7"/>
  <c r="C1802" i="7"/>
  <c r="D1802" i="7"/>
  <c r="B1803" i="7"/>
  <c r="C1803" i="7"/>
  <c r="D1803" i="7"/>
  <c r="B1805" i="7"/>
  <c r="C1805" i="7"/>
  <c r="D1805" i="7"/>
  <c r="B1806" i="7"/>
  <c r="C1806" i="7"/>
  <c r="D1806" i="7"/>
  <c r="B1808" i="7"/>
  <c r="C1808" i="7"/>
  <c r="D1808" i="7"/>
  <c r="B1809" i="7"/>
  <c r="C1809" i="7"/>
  <c r="D1809" i="7"/>
  <c r="B1811" i="7"/>
  <c r="C1811" i="7"/>
  <c r="D1811" i="7"/>
  <c r="B1812" i="7"/>
  <c r="C1812" i="7"/>
  <c r="D1812" i="7"/>
  <c r="B1814" i="7"/>
  <c r="C1814" i="7"/>
  <c r="D1814" i="7"/>
  <c r="B1815" i="7"/>
  <c r="C1815" i="7"/>
  <c r="D1815" i="7"/>
  <c r="B1817" i="7"/>
  <c r="C1817" i="7"/>
  <c r="D1817" i="7"/>
  <c r="B1818" i="7"/>
  <c r="C1818" i="7"/>
  <c r="D1818" i="7"/>
  <c r="B1820" i="7"/>
  <c r="C1820" i="7"/>
  <c r="D1820" i="7"/>
  <c r="B1821" i="7"/>
  <c r="C1821" i="7"/>
  <c r="D1821" i="7"/>
  <c r="B1823" i="7"/>
  <c r="C1823" i="7"/>
  <c r="D1823" i="7"/>
  <c r="B1824" i="7"/>
  <c r="C1824" i="7"/>
  <c r="D1824" i="7"/>
  <c r="B1826" i="7"/>
  <c r="C1826" i="7"/>
  <c r="D1826" i="7"/>
  <c r="B1827" i="7"/>
  <c r="C1827" i="7"/>
  <c r="D1827" i="7"/>
  <c r="B1829" i="7"/>
  <c r="C1829" i="7"/>
  <c r="D1829" i="7"/>
  <c r="B1830" i="7"/>
  <c r="C1830" i="7"/>
  <c r="D1830" i="7"/>
  <c r="B1832" i="7"/>
  <c r="C1832" i="7"/>
  <c r="D1832" i="7"/>
  <c r="B1833" i="7"/>
  <c r="C1833" i="7"/>
  <c r="D1833" i="7"/>
  <c r="B1835" i="7"/>
  <c r="C1835" i="7"/>
  <c r="D1835" i="7"/>
  <c r="B1836" i="7"/>
  <c r="C1836" i="7"/>
  <c r="D1836" i="7"/>
  <c r="B1838" i="7"/>
  <c r="C1838" i="7"/>
  <c r="D1838" i="7"/>
  <c r="B1839" i="7"/>
  <c r="C1839" i="7"/>
  <c r="D1839" i="7"/>
  <c r="B1841" i="7"/>
  <c r="C1841" i="7"/>
  <c r="D1841" i="7"/>
  <c r="B1842" i="7"/>
  <c r="C1842" i="7"/>
  <c r="D1842" i="7"/>
  <c r="B1844" i="7"/>
  <c r="C1844" i="7"/>
  <c r="D1844" i="7"/>
  <c r="B1845" i="7"/>
  <c r="C1845" i="7"/>
  <c r="D1845" i="7"/>
  <c r="B1847" i="7"/>
  <c r="C1847" i="7"/>
  <c r="D1847" i="7"/>
  <c r="B1848" i="7"/>
  <c r="C1848" i="7"/>
  <c r="D1848" i="7"/>
  <c r="B1850" i="7"/>
  <c r="C1850" i="7"/>
  <c r="D1850" i="7"/>
  <c r="B1851" i="7"/>
  <c r="C1851" i="7"/>
  <c r="D1851" i="7"/>
  <c r="B1853" i="7"/>
  <c r="C1853" i="7"/>
  <c r="D1853" i="7"/>
  <c r="B1854" i="7"/>
  <c r="C1854" i="7"/>
  <c r="D1854" i="7"/>
  <c r="B1856" i="7"/>
  <c r="C1856" i="7"/>
  <c r="D1856" i="7"/>
  <c r="B1857" i="7"/>
  <c r="C1857" i="7"/>
  <c r="D1857" i="7"/>
  <c r="B1859" i="7"/>
  <c r="C1859" i="7"/>
  <c r="D1859" i="7"/>
  <c r="B1860" i="7"/>
  <c r="C1860" i="7"/>
  <c r="D1860" i="7"/>
  <c r="B1862" i="7"/>
  <c r="C1862" i="7"/>
  <c r="D1862" i="7"/>
  <c r="B1863" i="7"/>
  <c r="C1863" i="7"/>
  <c r="D1863" i="7"/>
  <c r="B1865" i="7"/>
  <c r="C1865" i="7"/>
  <c r="D1865" i="7"/>
  <c r="B1866" i="7"/>
  <c r="C1866" i="7"/>
  <c r="D1866" i="7"/>
  <c r="B1868" i="7"/>
  <c r="C1868" i="7"/>
  <c r="D1868" i="7"/>
  <c r="B1869" i="7"/>
  <c r="C1869" i="7"/>
  <c r="D1869" i="7"/>
  <c r="B1871" i="7"/>
  <c r="C1871" i="7"/>
  <c r="D1871" i="7"/>
  <c r="B1872" i="7"/>
  <c r="C1872" i="7"/>
  <c r="D1872" i="7"/>
  <c r="B1874" i="7"/>
  <c r="C1874" i="7"/>
  <c r="D1874" i="7"/>
  <c r="B1875" i="7"/>
  <c r="C1875" i="7"/>
  <c r="D1875" i="7"/>
  <c r="B1877" i="7"/>
  <c r="C1877" i="7"/>
  <c r="D1877" i="7"/>
  <c r="B1878" i="7"/>
  <c r="C1878" i="7"/>
  <c r="D1878" i="7"/>
  <c r="B1880" i="7"/>
  <c r="C1880" i="7"/>
  <c r="D1880" i="7"/>
  <c r="B1881" i="7"/>
  <c r="C1881" i="7"/>
  <c r="D1881" i="7"/>
  <c r="B1883" i="7"/>
  <c r="C1883" i="7"/>
  <c r="D1883" i="7"/>
  <c r="B1884" i="7"/>
  <c r="C1884" i="7"/>
  <c r="D1884" i="7"/>
  <c r="B1886" i="7"/>
  <c r="C1886" i="7"/>
  <c r="D1886" i="7"/>
  <c r="B1887" i="7"/>
  <c r="C1887" i="7"/>
  <c r="D1887" i="7"/>
  <c r="B1889" i="7"/>
  <c r="C1889" i="7"/>
  <c r="D1889" i="7"/>
  <c r="B1890" i="7"/>
  <c r="C1890" i="7"/>
  <c r="D1890" i="7"/>
  <c r="B1892" i="7"/>
  <c r="C1892" i="7"/>
  <c r="D1892" i="7"/>
  <c r="B1893" i="7"/>
  <c r="C1893" i="7"/>
  <c r="D1893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4" i="7"/>
  <c r="C14" i="7"/>
  <c r="D14" i="7"/>
  <c r="B15" i="7"/>
  <c r="C15" i="7"/>
  <c r="D15" i="7"/>
  <c r="B17" i="7"/>
  <c r="C17" i="7"/>
  <c r="D17" i="7"/>
  <c r="B18" i="7"/>
  <c r="C18" i="7"/>
  <c r="D18" i="7"/>
  <c r="B20" i="7"/>
  <c r="C20" i="7"/>
  <c r="D20" i="7"/>
  <c r="B21" i="7"/>
  <c r="C21" i="7"/>
  <c r="D21" i="7"/>
  <c r="B23" i="7"/>
  <c r="C23" i="7"/>
  <c r="D23" i="7"/>
  <c r="B24" i="7"/>
  <c r="C24" i="7"/>
  <c r="D24" i="7"/>
  <c r="B26" i="7"/>
  <c r="C26" i="7"/>
  <c r="D26" i="7"/>
  <c r="B27" i="7"/>
  <c r="C27" i="7"/>
  <c r="D27" i="7"/>
  <c r="C8" i="7"/>
  <c r="D8" i="7"/>
  <c r="C9" i="7"/>
  <c r="D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D19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D22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D25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D28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D31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D34" i="7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D37" i="7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D40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D43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D46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D49" i="7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D52" i="7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D55" i="7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D58" i="7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D61" i="7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D64" i="7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D67" i="7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D70" i="7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D73" i="7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D76" i="7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D79" i="7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D82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D85" i="7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D88" i="7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D91" i="7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D94" i="7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D97" i="7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D100" i="7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D103" i="7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D106" i="7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D109" i="7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D112" i="7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D115" i="7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D118" i="7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D121" i="7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D124" i="7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D127" i="7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D130" i="7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D133" i="7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D136" i="7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D139" i="7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D142" i="7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D145" i="7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D148" i="7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D151" i="7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D154" i="7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D157" i="7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D160" i="7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D163" i="7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D166" i="7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D169" i="7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D172" i="7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D175" i="7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D178" i="7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D181" i="7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D184" i="7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D187" i="7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D190" i="7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D193" i="7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D196" i="7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D199" i="7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D202" i="7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D205" i="7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D208" i="7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D211" i="7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D214" i="7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D217" i="7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D220" i="7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D223" i="7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D226" i="7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D229" i="7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D232" i="7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D235" i="7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D238" i="7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D241" i="7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D244" i="7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D247" i="7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F250" i="7"/>
  <c r="G250" i="7"/>
  <c r="H250" i="7"/>
  <c r="I250" i="7"/>
  <c r="J250" i="7"/>
  <c r="K250" i="7"/>
  <c r="L250" i="7"/>
  <c r="M250" i="7"/>
  <c r="N250" i="7"/>
  <c r="O250" i="7"/>
  <c r="P250" i="7"/>
  <c r="Q250" i="7"/>
  <c r="R250" i="7"/>
  <c r="D250" i="7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F253" i="7"/>
  <c r="G253" i="7"/>
  <c r="H253" i="7"/>
  <c r="I253" i="7"/>
  <c r="J253" i="7"/>
  <c r="K253" i="7"/>
  <c r="L253" i="7"/>
  <c r="M253" i="7"/>
  <c r="N253" i="7"/>
  <c r="O253" i="7"/>
  <c r="P253" i="7"/>
  <c r="Q253" i="7"/>
  <c r="R253" i="7"/>
  <c r="D253" i="7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D256" i="7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D259" i="7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F262" i="7"/>
  <c r="G262" i="7"/>
  <c r="H262" i="7"/>
  <c r="I262" i="7"/>
  <c r="J262" i="7"/>
  <c r="K262" i="7"/>
  <c r="L262" i="7"/>
  <c r="M262" i="7"/>
  <c r="N262" i="7"/>
  <c r="O262" i="7"/>
  <c r="P262" i="7"/>
  <c r="Q262" i="7"/>
  <c r="R262" i="7"/>
  <c r="D262" i="7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F265" i="7"/>
  <c r="G265" i="7"/>
  <c r="H265" i="7"/>
  <c r="I265" i="7"/>
  <c r="J265" i="7"/>
  <c r="K265" i="7"/>
  <c r="L265" i="7"/>
  <c r="M265" i="7"/>
  <c r="N265" i="7"/>
  <c r="O265" i="7"/>
  <c r="P265" i="7"/>
  <c r="Q265" i="7"/>
  <c r="R265" i="7"/>
  <c r="D265" i="7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D268" i="7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D271" i="7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R274" i="7"/>
  <c r="D274" i="7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F277" i="7"/>
  <c r="G277" i="7"/>
  <c r="H277" i="7"/>
  <c r="I277" i="7"/>
  <c r="J277" i="7"/>
  <c r="K277" i="7"/>
  <c r="L277" i="7"/>
  <c r="M277" i="7"/>
  <c r="N277" i="7"/>
  <c r="O277" i="7"/>
  <c r="P277" i="7"/>
  <c r="Q277" i="7"/>
  <c r="R277" i="7"/>
  <c r="D277" i="7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D280" i="7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D283" i="7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F286" i="7"/>
  <c r="G286" i="7"/>
  <c r="H286" i="7"/>
  <c r="I286" i="7"/>
  <c r="J286" i="7"/>
  <c r="K286" i="7"/>
  <c r="L286" i="7"/>
  <c r="M286" i="7"/>
  <c r="N286" i="7"/>
  <c r="O286" i="7"/>
  <c r="P286" i="7"/>
  <c r="Q286" i="7"/>
  <c r="R286" i="7"/>
  <c r="D286" i="7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F289" i="7"/>
  <c r="G289" i="7"/>
  <c r="H289" i="7"/>
  <c r="I289" i="7"/>
  <c r="J289" i="7"/>
  <c r="K289" i="7"/>
  <c r="L289" i="7"/>
  <c r="M289" i="7"/>
  <c r="N289" i="7"/>
  <c r="O289" i="7"/>
  <c r="P289" i="7"/>
  <c r="Q289" i="7"/>
  <c r="R289" i="7"/>
  <c r="D289" i="7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D292" i="7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D295" i="7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F298" i="7"/>
  <c r="G298" i="7"/>
  <c r="H298" i="7"/>
  <c r="I298" i="7"/>
  <c r="J298" i="7"/>
  <c r="K298" i="7"/>
  <c r="L298" i="7"/>
  <c r="M298" i="7"/>
  <c r="N298" i="7"/>
  <c r="O298" i="7"/>
  <c r="P298" i="7"/>
  <c r="Q298" i="7"/>
  <c r="R298" i="7"/>
  <c r="D298" i="7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F301" i="7"/>
  <c r="G301" i="7"/>
  <c r="H301" i="7"/>
  <c r="I301" i="7"/>
  <c r="J301" i="7"/>
  <c r="K301" i="7"/>
  <c r="L301" i="7"/>
  <c r="M301" i="7"/>
  <c r="N301" i="7"/>
  <c r="O301" i="7"/>
  <c r="P301" i="7"/>
  <c r="Q301" i="7"/>
  <c r="R301" i="7"/>
  <c r="D301" i="7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D304" i="7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D307" i="7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F310" i="7"/>
  <c r="G310" i="7"/>
  <c r="H310" i="7"/>
  <c r="I310" i="7"/>
  <c r="J310" i="7"/>
  <c r="K310" i="7"/>
  <c r="L310" i="7"/>
  <c r="M310" i="7"/>
  <c r="N310" i="7"/>
  <c r="O310" i="7"/>
  <c r="P310" i="7"/>
  <c r="Q310" i="7"/>
  <c r="R310" i="7"/>
  <c r="D310" i="7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F313" i="7"/>
  <c r="G313" i="7"/>
  <c r="H313" i="7"/>
  <c r="I313" i="7"/>
  <c r="J313" i="7"/>
  <c r="K313" i="7"/>
  <c r="L313" i="7"/>
  <c r="M313" i="7"/>
  <c r="N313" i="7"/>
  <c r="O313" i="7"/>
  <c r="P313" i="7"/>
  <c r="Q313" i="7"/>
  <c r="R313" i="7"/>
  <c r="D313" i="7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D316" i="7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D319" i="7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F322" i="7"/>
  <c r="G322" i="7"/>
  <c r="H322" i="7"/>
  <c r="I322" i="7"/>
  <c r="J322" i="7"/>
  <c r="K322" i="7"/>
  <c r="L322" i="7"/>
  <c r="M322" i="7"/>
  <c r="N322" i="7"/>
  <c r="O322" i="7"/>
  <c r="P322" i="7"/>
  <c r="Q322" i="7"/>
  <c r="R322" i="7"/>
  <c r="D322" i="7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F325" i="7"/>
  <c r="G325" i="7"/>
  <c r="H325" i="7"/>
  <c r="I325" i="7"/>
  <c r="J325" i="7"/>
  <c r="K325" i="7"/>
  <c r="L325" i="7"/>
  <c r="M325" i="7"/>
  <c r="N325" i="7"/>
  <c r="O325" i="7"/>
  <c r="P325" i="7"/>
  <c r="Q325" i="7"/>
  <c r="R325" i="7"/>
  <c r="D325" i="7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D328" i="7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D331" i="7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F334" i="7"/>
  <c r="G334" i="7"/>
  <c r="H334" i="7"/>
  <c r="I334" i="7"/>
  <c r="J334" i="7"/>
  <c r="K334" i="7"/>
  <c r="L334" i="7"/>
  <c r="M334" i="7"/>
  <c r="N334" i="7"/>
  <c r="O334" i="7"/>
  <c r="P334" i="7"/>
  <c r="Q334" i="7"/>
  <c r="R334" i="7"/>
  <c r="D334" i="7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F337" i="7"/>
  <c r="G337" i="7"/>
  <c r="H337" i="7"/>
  <c r="I337" i="7"/>
  <c r="J337" i="7"/>
  <c r="K337" i="7"/>
  <c r="L337" i="7"/>
  <c r="M337" i="7"/>
  <c r="N337" i="7"/>
  <c r="O337" i="7"/>
  <c r="P337" i="7"/>
  <c r="Q337" i="7"/>
  <c r="R337" i="7"/>
  <c r="D337" i="7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D340" i="7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D343" i="7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F346" i="7"/>
  <c r="G346" i="7"/>
  <c r="H346" i="7"/>
  <c r="I346" i="7"/>
  <c r="J346" i="7"/>
  <c r="K346" i="7"/>
  <c r="L346" i="7"/>
  <c r="M346" i="7"/>
  <c r="N346" i="7"/>
  <c r="O346" i="7"/>
  <c r="P346" i="7"/>
  <c r="Q346" i="7"/>
  <c r="R346" i="7"/>
  <c r="D346" i="7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F349" i="7"/>
  <c r="G349" i="7"/>
  <c r="H349" i="7"/>
  <c r="I349" i="7"/>
  <c r="J349" i="7"/>
  <c r="K349" i="7"/>
  <c r="L349" i="7"/>
  <c r="M349" i="7"/>
  <c r="N349" i="7"/>
  <c r="O349" i="7"/>
  <c r="P349" i="7"/>
  <c r="Q349" i="7"/>
  <c r="R349" i="7"/>
  <c r="D349" i="7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D352" i="7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D355" i="7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F358" i="7"/>
  <c r="G358" i="7"/>
  <c r="H358" i="7"/>
  <c r="I358" i="7"/>
  <c r="J358" i="7"/>
  <c r="K358" i="7"/>
  <c r="L358" i="7"/>
  <c r="M358" i="7"/>
  <c r="N358" i="7"/>
  <c r="O358" i="7"/>
  <c r="P358" i="7"/>
  <c r="Q358" i="7"/>
  <c r="R358" i="7"/>
  <c r="D358" i="7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F361" i="7"/>
  <c r="G361" i="7"/>
  <c r="H361" i="7"/>
  <c r="I361" i="7"/>
  <c r="J361" i="7"/>
  <c r="K361" i="7"/>
  <c r="L361" i="7"/>
  <c r="M361" i="7"/>
  <c r="N361" i="7"/>
  <c r="O361" i="7"/>
  <c r="P361" i="7"/>
  <c r="Q361" i="7"/>
  <c r="R361" i="7"/>
  <c r="D361" i="7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D364" i="7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D367" i="7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F370" i="7"/>
  <c r="G370" i="7"/>
  <c r="H370" i="7"/>
  <c r="I370" i="7"/>
  <c r="J370" i="7"/>
  <c r="K370" i="7"/>
  <c r="L370" i="7"/>
  <c r="M370" i="7"/>
  <c r="N370" i="7"/>
  <c r="O370" i="7"/>
  <c r="P370" i="7"/>
  <c r="Q370" i="7"/>
  <c r="R370" i="7"/>
  <c r="D370" i="7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F373" i="7"/>
  <c r="G373" i="7"/>
  <c r="H373" i="7"/>
  <c r="I373" i="7"/>
  <c r="J373" i="7"/>
  <c r="K373" i="7"/>
  <c r="L373" i="7"/>
  <c r="M373" i="7"/>
  <c r="N373" i="7"/>
  <c r="O373" i="7"/>
  <c r="P373" i="7"/>
  <c r="Q373" i="7"/>
  <c r="R373" i="7"/>
  <c r="D373" i="7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D376" i="7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D379" i="7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F382" i="7"/>
  <c r="G382" i="7"/>
  <c r="H382" i="7"/>
  <c r="I382" i="7"/>
  <c r="J382" i="7"/>
  <c r="K382" i="7"/>
  <c r="L382" i="7"/>
  <c r="M382" i="7"/>
  <c r="N382" i="7"/>
  <c r="O382" i="7"/>
  <c r="P382" i="7"/>
  <c r="Q382" i="7"/>
  <c r="R382" i="7"/>
  <c r="D382" i="7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F385" i="7"/>
  <c r="G385" i="7"/>
  <c r="H385" i="7"/>
  <c r="I385" i="7"/>
  <c r="J385" i="7"/>
  <c r="K385" i="7"/>
  <c r="L385" i="7"/>
  <c r="M385" i="7"/>
  <c r="N385" i="7"/>
  <c r="O385" i="7"/>
  <c r="P385" i="7"/>
  <c r="Q385" i="7"/>
  <c r="R385" i="7"/>
  <c r="D385" i="7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D388" i="7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D391" i="7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F394" i="7"/>
  <c r="G394" i="7"/>
  <c r="H394" i="7"/>
  <c r="I394" i="7"/>
  <c r="J394" i="7"/>
  <c r="K394" i="7"/>
  <c r="L394" i="7"/>
  <c r="M394" i="7"/>
  <c r="N394" i="7"/>
  <c r="O394" i="7"/>
  <c r="P394" i="7"/>
  <c r="Q394" i="7"/>
  <c r="R394" i="7"/>
  <c r="D394" i="7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F397" i="7"/>
  <c r="G397" i="7"/>
  <c r="H397" i="7"/>
  <c r="I397" i="7"/>
  <c r="J397" i="7"/>
  <c r="K397" i="7"/>
  <c r="L397" i="7"/>
  <c r="M397" i="7"/>
  <c r="N397" i="7"/>
  <c r="O397" i="7"/>
  <c r="P397" i="7"/>
  <c r="Q397" i="7"/>
  <c r="R397" i="7"/>
  <c r="D397" i="7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D400" i="7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D403" i="7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F406" i="7"/>
  <c r="G406" i="7"/>
  <c r="H406" i="7"/>
  <c r="I406" i="7"/>
  <c r="J406" i="7"/>
  <c r="K406" i="7"/>
  <c r="L406" i="7"/>
  <c r="M406" i="7"/>
  <c r="N406" i="7"/>
  <c r="O406" i="7"/>
  <c r="P406" i="7"/>
  <c r="Q406" i="7"/>
  <c r="R406" i="7"/>
  <c r="D406" i="7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F409" i="7"/>
  <c r="G409" i="7"/>
  <c r="H409" i="7"/>
  <c r="I409" i="7"/>
  <c r="J409" i="7"/>
  <c r="K409" i="7"/>
  <c r="L409" i="7"/>
  <c r="M409" i="7"/>
  <c r="N409" i="7"/>
  <c r="O409" i="7"/>
  <c r="P409" i="7"/>
  <c r="Q409" i="7"/>
  <c r="R409" i="7"/>
  <c r="D409" i="7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D412" i="7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D415" i="7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F418" i="7"/>
  <c r="G418" i="7"/>
  <c r="H418" i="7"/>
  <c r="I418" i="7"/>
  <c r="J418" i="7"/>
  <c r="K418" i="7"/>
  <c r="L418" i="7"/>
  <c r="M418" i="7"/>
  <c r="N418" i="7"/>
  <c r="O418" i="7"/>
  <c r="P418" i="7"/>
  <c r="Q418" i="7"/>
  <c r="R418" i="7"/>
  <c r="D418" i="7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F421" i="7"/>
  <c r="G421" i="7"/>
  <c r="H421" i="7"/>
  <c r="I421" i="7"/>
  <c r="J421" i="7"/>
  <c r="K421" i="7"/>
  <c r="L421" i="7"/>
  <c r="M421" i="7"/>
  <c r="N421" i="7"/>
  <c r="O421" i="7"/>
  <c r="P421" i="7"/>
  <c r="Q421" i="7"/>
  <c r="R421" i="7"/>
  <c r="D421" i="7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D424" i="7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D427" i="7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F430" i="7"/>
  <c r="G430" i="7"/>
  <c r="H430" i="7"/>
  <c r="I430" i="7"/>
  <c r="J430" i="7"/>
  <c r="K430" i="7"/>
  <c r="L430" i="7"/>
  <c r="M430" i="7"/>
  <c r="N430" i="7"/>
  <c r="O430" i="7"/>
  <c r="P430" i="7"/>
  <c r="Q430" i="7"/>
  <c r="R430" i="7"/>
  <c r="D430" i="7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F433" i="7"/>
  <c r="G433" i="7"/>
  <c r="H433" i="7"/>
  <c r="I433" i="7"/>
  <c r="J433" i="7"/>
  <c r="K433" i="7"/>
  <c r="L433" i="7"/>
  <c r="M433" i="7"/>
  <c r="N433" i="7"/>
  <c r="O433" i="7"/>
  <c r="P433" i="7"/>
  <c r="Q433" i="7"/>
  <c r="R433" i="7"/>
  <c r="D433" i="7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D436" i="7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D439" i="7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F442" i="7"/>
  <c r="G442" i="7"/>
  <c r="H442" i="7"/>
  <c r="I442" i="7"/>
  <c r="J442" i="7"/>
  <c r="K442" i="7"/>
  <c r="L442" i="7"/>
  <c r="M442" i="7"/>
  <c r="N442" i="7"/>
  <c r="O442" i="7"/>
  <c r="P442" i="7"/>
  <c r="Q442" i="7"/>
  <c r="R442" i="7"/>
  <c r="D442" i="7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F445" i="7"/>
  <c r="G445" i="7"/>
  <c r="H445" i="7"/>
  <c r="I445" i="7"/>
  <c r="J445" i="7"/>
  <c r="K445" i="7"/>
  <c r="L445" i="7"/>
  <c r="M445" i="7"/>
  <c r="N445" i="7"/>
  <c r="O445" i="7"/>
  <c r="P445" i="7"/>
  <c r="Q445" i="7"/>
  <c r="R445" i="7"/>
  <c r="D445" i="7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D448" i="7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D451" i="7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F454" i="7"/>
  <c r="G454" i="7"/>
  <c r="H454" i="7"/>
  <c r="I454" i="7"/>
  <c r="J454" i="7"/>
  <c r="K454" i="7"/>
  <c r="L454" i="7"/>
  <c r="M454" i="7"/>
  <c r="N454" i="7"/>
  <c r="O454" i="7"/>
  <c r="P454" i="7"/>
  <c r="Q454" i="7"/>
  <c r="R454" i="7"/>
  <c r="D454" i="7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F457" i="7"/>
  <c r="G457" i="7"/>
  <c r="H457" i="7"/>
  <c r="I457" i="7"/>
  <c r="J457" i="7"/>
  <c r="K457" i="7"/>
  <c r="L457" i="7"/>
  <c r="M457" i="7"/>
  <c r="N457" i="7"/>
  <c r="O457" i="7"/>
  <c r="P457" i="7"/>
  <c r="Q457" i="7"/>
  <c r="R457" i="7"/>
  <c r="D457" i="7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D460" i="7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D463" i="7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F466" i="7"/>
  <c r="G466" i="7"/>
  <c r="H466" i="7"/>
  <c r="I466" i="7"/>
  <c r="J466" i="7"/>
  <c r="K466" i="7"/>
  <c r="L466" i="7"/>
  <c r="M466" i="7"/>
  <c r="N466" i="7"/>
  <c r="O466" i="7"/>
  <c r="P466" i="7"/>
  <c r="Q466" i="7"/>
  <c r="R466" i="7"/>
  <c r="D466" i="7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F469" i="7"/>
  <c r="G469" i="7"/>
  <c r="H469" i="7"/>
  <c r="I469" i="7"/>
  <c r="J469" i="7"/>
  <c r="K469" i="7"/>
  <c r="L469" i="7"/>
  <c r="M469" i="7"/>
  <c r="N469" i="7"/>
  <c r="O469" i="7"/>
  <c r="P469" i="7"/>
  <c r="Q469" i="7"/>
  <c r="R469" i="7"/>
  <c r="D469" i="7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D472" i="7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D475" i="7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F478" i="7"/>
  <c r="G478" i="7"/>
  <c r="H478" i="7"/>
  <c r="I478" i="7"/>
  <c r="J478" i="7"/>
  <c r="K478" i="7"/>
  <c r="L478" i="7"/>
  <c r="M478" i="7"/>
  <c r="N478" i="7"/>
  <c r="O478" i="7"/>
  <c r="P478" i="7"/>
  <c r="Q478" i="7"/>
  <c r="R478" i="7"/>
  <c r="D478" i="7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F481" i="7"/>
  <c r="G481" i="7"/>
  <c r="H481" i="7"/>
  <c r="I481" i="7"/>
  <c r="J481" i="7"/>
  <c r="K481" i="7"/>
  <c r="L481" i="7"/>
  <c r="M481" i="7"/>
  <c r="N481" i="7"/>
  <c r="O481" i="7"/>
  <c r="P481" i="7"/>
  <c r="Q481" i="7"/>
  <c r="R481" i="7"/>
  <c r="D481" i="7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D484" i="7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D487" i="7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F490" i="7"/>
  <c r="G490" i="7"/>
  <c r="H490" i="7"/>
  <c r="I490" i="7"/>
  <c r="J490" i="7"/>
  <c r="K490" i="7"/>
  <c r="L490" i="7"/>
  <c r="M490" i="7"/>
  <c r="N490" i="7"/>
  <c r="O490" i="7"/>
  <c r="P490" i="7"/>
  <c r="Q490" i="7"/>
  <c r="R490" i="7"/>
  <c r="D490" i="7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F493" i="7"/>
  <c r="G493" i="7"/>
  <c r="H493" i="7"/>
  <c r="I493" i="7"/>
  <c r="J493" i="7"/>
  <c r="K493" i="7"/>
  <c r="L493" i="7"/>
  <c r="M493" i="7"/>
  <c r="N493" i="7"/>
  <c r="O493" i="7"/>
  <c r="P493" i="7"/>
  <c r="Q493" i="7"/>
  <c r="R493" i="7"/>
  <c r="D493" i="7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D496" i="7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D499" i="7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F502" i="7"/>
  <c r="G502" i="7"/>
  <c r="H502" i="7"/>
  <c r="I502" i="7"/>
  <c r="J502" i="7"/>
  <c r="K502" i="7"/>
  <c r="L502" i="7"/>
  <c r="M502" i="7"/>
  <c r="N502" i="7"/>
  <c r="O502" i="7"/>
  <c r="P502" i="7"/>
  <c r="Q502" i="7"/>
  <c r="R502" i="7"/>
  <c r="D502" i="7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F505" i="7"/>
  <c r="G505" i="7"/>
  <c r="H505" i="7"/>
  <c r="I505" i="7"/>
  <c r="J505" i="7"/>
  <c r="K505" i="7"/>
  <c r="L505" i="7"/>
  <c r="M505" i="7"/>
  <c r="N505" i="7"/>
  <c r="O505" i="7"/>
  <c r="P505" i="7"/>
  <c r="Q505" i="7"/>
  <c r="R505" i="7"/>
  <c r="D505" i="7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D508" i="7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D511" i="7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D514" i="7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F517" i="7"/>
  <c r="G517" i="7"/>
  <c r="H517" i="7"/>
  <c r="I517" i="7"/>
  <c r="J517" i="7"/>
  <c r="K517" i="7"/>
  <c r="L517" i="7"/>
  <c r="M517" i="7"/>
  <c r="N517" i="7"/>
  <c r="O517" i="7"/>
  <c r="P517" i="7"/>
  <c r="Q517" i="7"/>
  <c r="R517" i="7"/>
  <c r="D517" i="7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D520" i="7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D523" i="7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F526" i="7"/>
  <c r="G526" i="7"/>
  <c r="H526" i="7"/>
  <c r="I526" i="7"/>
  <c r="J526" i="7"/>
  <c r="K526" i="7"/>
  <c r="L526" i="7"/>
  <c r="M526" i="7"/>
  <c r="N526" i="7"/>
  <c r="O526" i="7"/>
  <c r="P526" i="7"/>
  <c r="Q526" i="7"/>
  <c r="R526" i="7"/>
  <c r="D526" i="7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F529" i="7"/>
  <c r="G529" i="7"/>
  <c r="H529" i="7"/>
  <c r="I529" i="7"/>
  <c r="J529" i="7"/>
  <c r="K529" i="7"/>
  <c r="L529" i="7"/>
  <c r="M529" i="7"/>
  <c r="N529" i="7"/>
  <c r="O529" i="7"/>
  <c r="P529" i="7"/>
  <c r="Q529" i="7"/>
  <c r="R529" i="7"/>
  <c r="D529" i="7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D532" i="7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D535" i="7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F538" i="7"/>
  <c r="G538" i="7"/>
  <c r="H538" i="7"/>
  <c r="I538" i="7"/>
  <c r="J538" i="7"/>
  <c r="K538" i="7"/>
  <c r="L538" i="7"/>
  <c r="M538" i="7"/>
  <c r="N538" i="7"/>
  <c r="O538" i="7"/>
  <c r="P538" i="7"/>
  <c r="Q538" i="7"/>
  <c r="R538" i="7"/>
  <c r="D538" i="7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F541" i="7"/>
  <c r="G541" i="7"/>
  <c r="H541" i="7"/>
  <c r="I541" i="7"/>
  <c r="J541" i="7"/>
  <c r="K541" i="7"/>
  <c r="L541" i="7"/>
  <c r="M541" i="7"/>
  <c r="N541" i="7"/>
  <c r="O541" i="7"/>
  <c r="P541" i="7"/>
  <c r="Q541" i="7"/>
  <c r="R541" i="7"/>
  <c r="D541" i="7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D544" i="7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D547" i="7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F550" i="7"/>
  <c r="G550" i="7"/>
  <c r="H550" i="7"/>
  <c r="I550" i="7"/>
  <c r="J550" i="7"/>
  <c r="K550" i="7"/>
  <c r="L550" i="7"/>
  <c r="M550" i="7"/>
  <c r="N550" i="7"/>
  <c r="O550" i="7"/>
  <c r="P550" i="7"/>
  <c r="Q550" i="7"/>
  <c r="R550" i="7"/>
  <c r="D550" i="7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F553" i="7"/>
  <c r="G553" i="7"/>
  <c r="H553" i="7"/>
  <c r="I553" i="7"/>
  <c r="J553" i="7"/>
  <c r="K553" i="7"/>
  <c r="L553" i="7"/>
  <c r="M553" i="7"/>
  <c r="N553" i="7"/>
  <c r="O553" i="7"/>
  <c r="P553" i="7"/>
  <c r="Q553" i="7"/>
  <c r="R553" i="7"/>
  <c r="D553" i="7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D556" i="7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D559" i="7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F562" i="7"/>
  <c r="G562" i="7"/>
  <c r="H562" i="7"/>
  <c r="I562" i="7"/>
  <c r="J562" i="7"/>
  <c r="K562" i="7"/>
  <c r="L562" i="7"/>
  <c r="M562" i="7"/>
  <c r="N562" i="7"/>
  <c r="O562" i="7"/>
  <c r="P562" i="7"/>
  <c r="Q562" i="7"/>
  <c r="R562" i="7"/>
  <c r="D562" i="7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F565" i="7"/>
  <c r="G565" i="7"/>
  <c r="H565" i="7"/>
  <c r="I565" i="7"/>
  <c r="J565" i="7"/>
  <c r="K565" i="7"/>
  <c r="L565" i="7"/>
  <c r="M565" i="7"/>
  <c r="N565" i="7"/>
  <c r="O565" i="7"/>
  <c r="P565" i="7"/>
  <c r="Q565" i="7"/>
  <c r="R565" i="7"/>
  <c r="D565" i="7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D568" i="7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D571" i="7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F574" i="7"/>
  <c r="G574" i="7"/>
  <c r="H574" i="7"/>
  <c r="I574" i="7"/>
  <c r="J574" i="7"/>
  <c r="K574" i="7"/>
  <c r="L574" i="7"/>
  <c r="M574" i="7"/>
  <c r="N574" i="7"/>
  <c r="O574" i="7"/>
  <c r="P574" i="7"/>
  <c r="Q574" i="7"/>
  <c r="R574" i="7"/>
  <c r="D574" i="7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F577" i="7"/>
  <c r="G577" i="7"/>
  <c r="H577" i="7"/>
  <c r="I577" i="7"/>
  <c r="J577" i="7"/>
  <c r="K577" i="7"/>
  <c r="L577" i="7"/>
  <c r="M577" i="7"/>
  <c r="N577" i="7"/>
  <c r="O577" i="7"/>
  <c r="P577" i="7"/>
  <c r="Q577" i="7"/>
  <c r="R577" i="7"/>
  <c r="D577" i="7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D580" i="7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D583" i="7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R586" i="7"/>
  <c r="D586" i="7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F589" i="7"/>
  <c r="G589" i="7"/>
  <c r="H589" i="7"/>
  <c r="I589" i="7"/>
  <c r="J589" i="7"/>
  <c r="K589" i="7"/>
  <c r="L589" i="7"/>
  <c r="M589" i="7"/>
  <c r="N589" i="7"/>
  <c r="O589" i="7"/>
  <c r="P589" i="7"/>
  <c r="Q589" i="7"/>
  <c r="R589" i="7"/>
  <c r="D589" i="7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D592" i="7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R595" i="7"/>
  <c r="D595" i="7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F598" i="7"/>
  <c r="G598" i="7"/>
  <c r="H598" i="7"/>
  <c r="I598" i="7"/>
  <c r="J598" i="7"/>
  <c r="K598" i="7"/>
  <c r="L598" i="7"/>
  <c r="M598" i="7"/>
  <c r="N598" i="7"/>
  <c r="O598" i="7"/>
  <c r="P598" i="7"/>
  <c r="Q598" i="7"/>
  <c r="R598" i="7"/>
  <c r="D598" i="7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F601" i="7"/>
  <c r="G601" i="7"/>
  <c r="H601" i="7"/>
  <c r="I601" i="7"/>
  <c r="J601" i="7"/>
  <c r="K601" i="7"/>
  <c r="L601" i="7"/>
  <c r="M601" i="7"/>
  <c r="N601" i="7"/>
  <c r="O601" i="7"/>
  <c r="P601" i="7"/>
  <c r="Q601" i="7"/>
  <c r="R601" i="7"/>
  <c r="D601" i="7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D604" i="7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R607" i="7"/>
  <c r="D607" i="7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F610" i="7"/>
  <c r="G610" i="7"/>
  <c r="H610" i="7"/>
  <c r="I610" i="7"/>
  <c r="J610" i="7"/>
  <c r="K610" i="7"/>
  <c r="L610" i="7"/>
  <c r="M610" i="7"/>
  <c r="N610" i="7"/>
  <c r="O610" i="7"/>
  <c r="P610" i="7"/>
  <c r="Q610" i="7"/>
  <c r="R610" i="7"/>
  <c r="D610" i="7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F613" i="7"/>
  <c r="G613" i="7"/>
  <c r="H613" i="7"/>
  <c r="I613" i="7"/>
  <c r="J613" i="7"/>
  <c r="K613" i="7"/>
  <c r="L613" i="7"/>
  <c r="M613" i="7"/>
  <c r="N613" i="7"/>
  <c r="O613" i="7"/>
  <c r="P613" i="7"/>
  <c r="Q613" i="7"/>
  <c r="R613" i="7"/>
  <c r="D613" i="7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D616" i="7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F619" i="7"/>
  <c r="G619" i="7"/>
  <c r="H619" i="7"/>
  <c r="I619" i="7"/>
  <c r="J619" i="7"/>
  <c r="K619" i="7"/>
  <c r="L619" i="7"/>
  <c r="M619" i="7"/>
  <c r="N619" i="7"/>
  <c r="O619" i="7"/>
  <c r="P619" i="7"/>
  <c r="Q619" i="7"/>
  <c r="R619" i="7"/>
  <c r="D619" i="7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F622" i="7"/>
  <c r="G622" i="7"/>
  <c r="H622" i="7"/>
  <c r="I622" i="7"/>
  <c r="J622" i="7"/>
  <c r="K622" i="7"/>
  <c r="L622" i="7"/>
  <c r="M622" i="7"/>
  <c r="N622" i="7"/>
  <c r="O622" i="7"/>
  <c r="P622" i="7"/>
  <c r="Q622" i="7"/>
  <c r="R622" i="7"/>
  <c r="D622" i="7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D625" i="7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D628" i="7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F631" i="7"/>
  <c r="G631" i="7"/>
  <c r="H631" i="7"/>
  <c r="I631" i="7"/>
  <c r="J631" i="7"/>
  <c r="K631" i="7"/>
  <c r="L631" i="7"/>
  <c r="M631" i="7"/>
  <c r="N631" i="7"/>
  <c r="O631" i="7"/>
  <c r="P631" i="7"/>
  <c r="Q631" i="7"/>
  <c r="R631" i="7"/>
  <c r="D631" i="7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F634" i="7"/>
  <c r="G634" i="7"/>
  <c r="H634" i="7"/>
  <c r="I634" i="7"/>
  <c r="J634" i="7"/>
  <c r="K634" i="7"/>
  <c r="L634" i="7"/>
  <c r="M634" i="7"/>
  <c r="N634" i="7"/>
  <c r="O634" i="7"/>
  <c r="P634" i="7"/>
  <c r="Q634" i="7"/>
  <c r="R634" i="7"/>
  <c r="D634" i="7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D637" i="7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D640" i="7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F643" i="7"/>
  <c r="G643" i="7"/>
  <c r="H643" i="7"/>
  <c r="I643" i="7"/>
  <c r="J643" i="7"/>
  <c r="K643" i="7"/>
  <c r="L643" i="7"/>
  <c r="M643" i="7"/>
  <c r="N643" i="7"/>
  <c r="O643" i="7"/>
  <c r="P643" i="7"/>
  <c r="Q643" i="7"/>
  <c r="R643" i="7"/>
  <c r="D643" i="7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F646" i="7"/>
  <c r="G646" i="7"/>
  <c r="H646" i="7"/>
  <c r="I646" i="7"/>
  <c r="J646" i="7"/>
  <c r="K646" i="7"/>
  <c r="L646" i="7"/>
  <c r="M646" i="7"/>
  <c r="N646" i="7"/>
  <c r="O646" i="7"/>
  <c r="P646" i="7"/>
  <c r="Q646" i="7"/>
  <c r="R646" i="7"/>
  <c r="D646" i="7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D649" i="7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D652" i="7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F655" i="7"/>
  <c r="G655" i="7"/>
  <c r="H655" i="7"/>
  <c r="I655" i="7"/>
  <c r="J655" i="7"/>
  <c r="K655" i="7"/>
  <c r="L655" i="7"/>
  <c r="M655" i="7"/>
  <c r="N655" i="7"/>
  <c r="O655" i="7"/>
  <c r="P655" i="7"/>
  <c r="Q655" i="7"/>
  <c r="R655" i="7"/>
  <c r="D655" i="7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F658" i="7"/>
  <c r="G658" i="7"/>
  <c r="H658" i="7"/>
  <c r="I658" i="7"/>
  <c r="J658" i="7"/>
  <c r="K658" i="7"/>
  <c r="L658" i="7"/>
  <c r="M658" i="7"/>
  <c r="N658" i="7"/>
  <c r="O658" i="7"/>
  <c r="P658" i="7"/>
  <c r="Q658" i="7"/>
  <c r="R658" i="7"/>
  <c r="D658" i="7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D661" i="7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D664" i="7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F667" i="7"/>
  <c r="G667" i="7"/>
  <c r="H667" i="7"/>
  <c r="I667" i="7"/>
  <c r="J667" i="7"/>
  <c r="K667" i="7"/>
  <c r="L667" i="7"/>
  <c r="M667" i="7"/>
  <c r="N667" i="7"/>
  <c r="O667" i="7"/>
  <c r="P667" i="7"/>
  <c r="Q667" i="7"/>
  <c r="R667" i="7"/>
  <c r="D667" i="7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F670" i="7"/>
  <c r="G670" i="7"/>
  <c r="H670" i="7"/>
  <c r="I670" i="7"/>
  <c r="J670" i="7"/>
  <c r="K670" i="7"/>
  <c r="L670" i="7"/>
  <c r="M670" i="7"/>
  <c r="N670" i="7"/>
  <c r="O670" i="7"/>
  <c r="P670" i="7"/>
  <c r="Q670" i="7"/>
  <c r="R670" i="7"/>
  <c r="D670" i="7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D673" i="7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D676" i="7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F679" i="7"/>
  <c r="G679" i="7"/>
  <c r="H679" i="7"/>
  <c r="I679" i="7"/>
  <c r="J679" i="7"/>
  <c r="K679" i="7"/>
  <c r="L679" i="7"/>
  <c r="M679" i="7"/>
  <c r="N679" i="7"/>
  <c r="O679" i="7"/>
  <c r="P679" i="7"/>
  <c r="Q679" i="7"/>
  <c r="R679" i="7"/>
  <c r="D679" i="7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F682" i="7"/>
  <c r="G682" i="7"/>
  <c r="H682" i="7"/>
  <c r="I682" i="7"/>
  <c r="J682" i="7"/>
  <c r="K682" i="7"/>
  <c r="L682" i="7"/>
  <c r="M682" i="7"/>
  <c r="N682" i="7"/>
  <c r="O682" i="7"/>
  <c r="P682" i="7"/>
  <c r="Q682" i="7"/>
  <c r="R682" i="7"/>
  <c r="D682" i="7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D685" i="7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D688" i="7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F691" i="7"/>
  <c r="G691" i="7"/>
  <c r="H691" i="7"/>
  <c r="I691" i="7"/>
  <c r="J691" i="7"/>
  <c r="K691" i="7"/>
  <c r="L691" i="7"/>
  <c r="M691" i="7"/>
  <c r="N691" i="7"/>
  <c r="O691" i="7"/>
  <c r="P691" i="7"/>
  <c r="Q691" i="7"/>
  <c r="R691" i="7"/>
  <c r="D691" i="7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F694" i="7"/>
  <c r="G694" i="7"/>
  <c r="H694" i="7"/>
  <c r="I694" i="7"/>
  <c r="J694" i="7"/>
  <c r="K694" i="7"/>
  <c r="L694" i="7"/>
  <c r="M694" i="7"/>
  <c r="N694" i="7"/>
  <c r="O694" i="7"/>
  <c r="P694" i="7"/>
  <c r="Q694" i="7"/>
  <c r="R694" i="7"/>
  <c r="D694" i="7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D697" i="7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D700" i="7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F703" i="7"/>
  <c r="G703" i="7"/>
  <c r="H703" i="7"/>
  <c r="I703" i="7"/>
  <c r="J703" i="7"/>
  <c r="K703" i="7"/>
  <c r="L703" i="7"/>
  <c r="M703" i="7"/>
  <c r="N703" i="7"/>
  <c r="O703" i="7"/>
  <c r="P703" i="7"/>
  <c r="Q703" i="7"/>
  <c r="R703" i="7"/>
  <c r="D703" i="7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F706" i="7"/>
  <c r="G706" i="7"/>
  <c r="H706" i="7"/>
  <c r="I706" i="7"/>
  <c r="J706" i="7"/>
  <c r="K706" i="7"/>
  <c r="L706" i="7"/>
  <c r="M706" i="7"/>
  <c r="N706" i="7"/>
  <c r="O706" i="7"/>
  <c r="P706" i="7"/>
  <c r="Q706" i="7"/>
  <c r="R706" i="7"/>
  <c r="D706" i="7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D709" i="7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D712" i="7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F715" i="7"/>
  <c r="G715" i="7"/>
  <c r="H715" i="7"/>
  <c r="I715" i="7"/>
  <c r="J715" i="7"/>
  <c r="K715" i="7"/>
  <c r="L715" i="7"/>
  <c r="M715" i="7"/>
  <c r="N715" i="7"/>
  <c r="O715" i="7"/>
  <c r="P715" i="7"/>
  <c r="Q715" i="7"/>
  <c r="R715" i="7"/>
  <c r="D715" i="7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F718" i="7"/>
  <c r="G718" i="7"/>
  <c r="H718" i="7"/>
  <c r="I718" i="7"/>
  <c r="J718" i="7"/>
  <c r="K718" i="7"/>
  <c r="L718" i="7"/>
  <c r="M718" i="7"/>
  <c r="N718" i="7"/>
  <c r="O718" i="7"/>
  <c r="P718" i="7"/>
  <c r="Q718" i="7"/>
  <c r="R718" i="7"/>
  <c r="D718" i="7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D721" i="7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D724" i="7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F727" i="7"/>
  <c r="G727" i="7"/>
  <c r="H727" i="7"/>
  <c r="I727" i="7"/>
  <c r="J727" i="7"/>
  <c r="K727" i="7"/>
  <c r="L727" i="7"/>
  <c r="M727" i="7"/>
  <c r="N727" i="7"/>
  <c r="O727" i="7"/>
  <c r="P727" i="7"/>
  <c r="Q727" i="7"/>
  <c r="R727" i="7"/>
  <c r="D727" i="7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F730" i="7"/>
  <c r="G730" i="7"/>
  <c r="H730" i="7"/>
  <c r="I730" i="7"/>
  <c r="J730" i="7"/>
  <c r="K730" i="7"/>
  <c r="L730" i="7"/>
  <c r="M730" i="7"/>
  <c r="N730" i="7"/>
  <c r="O730" i="7"/>
  <c r="P730" i="7"/>
  <c r="Q730" i="7"/>
  <c r="R730" i="7"/>
  <c r="D730" i="7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D733" i="7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D736" i="7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F739" i="7"/>
  <c r="G739" i="7"/>
  <c r="H739" i="7"/>
  <c r="I739" i="7"/>
  <c r="J739" i="7"/>
  <c r="K739" i="7"/>
  <c r="L739" i="7"/>
  <c r="M739" i="7"/>
  <c r="N739" i="7"/>
  <c r="O739" i="7"/>
  <c r="P739" i="7"/>
  <c r="Q739" i="7"/>
  <c r="R739" i="7"/>
  <c r="D739" i="7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F742" i="7"/>
  <c r="G742" i="7"/>
  <c r="H742" i="7"/>
  <c r="I742" i="7"/>
  <c r="J742" i="7"/>
  <c r="K742" i="7"/>
  <c r="L742" i="7"/>
  <c r="M742" i="7"/>
  <c r="N742" i="7"/>
  <c r="O742" i="7"/>
  <c r="P742" i="7"/>
  <c r="Q742" i="7"/>
  <c r="R742" i="7"/>
  <c r="D742" i="7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D745" i="7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D748" i="7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F751" i="7"/>
  <c r="G751" i="7"/>
  <c r="H751" i="7"/>
  <c r="I751" i="7"/>
  <c r="J751" i="7"/>
  <c r="K751" i="7"/>
  <c r="L751" i="7"/>
  <c r="M751" i="7"/>
  <c r="N751" i="7"/>
  <c r="O751" i="7"/>
  <c r="P751" i="7"/>
  <c r="Q751" i="7"/>
  <c r="R751" i="7"/>
  <c r="D751" i="7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F754" i="7"/>
  <c r="G754" i="7"/>
  <c r="H754" i="7"/>
  <c r="I754" i="7"/>
  <c r="J754" i="7"/>
  <c r="K754" i="7"/>
  <c r="L754" i="7"/>
  <c r="M754" i="7"/>
  <c r="N754" i="7"/>
  <c r="O754" i="7"/>
  <c r="P754" i="7"/>
  <c r="Q754" i="7"/>
  <c r="R754" i="7"/>
  <c r="D754" i="7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D757" i="7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D760" i="7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F763" i="7"/>
  <c r="G763" i="7"/>
  <c r="H763" i="7"/>
  <c r="I763" i="7"/>
  <c r="J763" i="7"/>
  <c r="K763" i="7"/>
  <c r="L763" i="7"/>
  <c r="M763" i="7"/>
  <c r="N763" i="7"/>
  <c r="O763" i="7"/>
  <c r="P763" i="7"/>
  <c r="Q763" i="7"/>
  <c r="R763" i="7"/>
  <c r="D763" i="7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F766" i="7"/>
  <c r="G766" i="7"/>
  <c r="H766" i="7"/>
  <c r="I766" i="7"/>
  <c r="J766" i="7"/>
  <c r="K766" i="7"/>
  <c r="L766" i="7"/>
  <c r="M766" i="7"/>
  <c r="N766" i="7"/>
  <c r="O766" i="7"/>
  <c r="P766" i="7"/>
  <c r="Q766" i="7"/>
  <c r="R766" i="7"/>
  <c r="D766" i="7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D769" i="7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D772" i="7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F775" i="7"/>
  <c r="G775" i="7"/>
  <c r="H775" i="7"/>
  <c r="I775" i="7"/>
  <c r="J775" i="7"/>
  <c r="K775" i="7"/>
  <c r="L775" i="7"/>
  <c r="M775" i="7"/>
  <c r="N775" i="7"/>
  <c r="O775" i="7"/>
  <c r="P775" i="7"/>
  <c r="Q775" i="7"/>
  <c r="R775" i="7"/>
  <c r="D775" i="7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F778" i="7"/>
  <c r="G778" i="7"/>
  <c r="H778" i="7"/>
  <c r="I778" i="7"/>
  <c r="J778" i="7"/>
  <c r="K778" i="7"/>
  <c r="L778" i="7"/>
  <c r="M778" i="7"/>
  <c r="N778" i="7"/>
  <c r="O778" i="7"/>
  <c r="P778" i="7"/>
  <c r="Q778" i="7"/>
  <c r="R778" i="7"/>
  <c r="D778" i="7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D781" i="7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D784" i="7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F787" i="7"/>
  <c r="G787" i="7"/>
  <c r="H787" i="7"/>
  <c r="I787" i="7"/>
  <c r="J787" i="7"/>
  <c r="K787" i="7"/>
  <c r="L787" i="7"/>
  <c r="M787" i="7"/>
  <c r="N787" i="7"/>
  <c r="O787" i="7"/>
  <c r="P787" i="7"/>
  <c r="Q787" i="7"/>
  <c r="R787" i="7"/>
  <c r="D787" i="7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F790" i="7"/>
  <c r="G790" i="7"/>
  <c r="H790" i="7"/>
  <c r="I790" i="7"/>
  <c r="J790" i="7"/>
  <c r="K790" i="7"/>
  <c r="L790" i="7"/>
  <c r="M790" i="7"/>
  <c r="N790" i="7"/>
  <c r="O790" i="7"/>
  <c r="P790" i="7"/>
  <c r="Q790" i="7"/>
  <c r="R790" i="7"/>
  <c r="D790" i="7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D793" i="7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D796" i="7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F799" i="7"/>
  <c r="G799" i="7"/>
  <c r="H799" i="7"/>
  <c r="I799" i="7"/>
  <c r="J799" i="7"/>
  <c r="K799" i="7"/>
  <c r="L799" i="7"/>
  <c r="M799" i="7"/>
  <c r="N799" i="7"/>
  <c r="O799" i="7"/>
  <c r="P799" i="7"/>
  <c r="Q799" i="7"/>
  <c r="R799" i="7"/>
  <c r="D799" i="7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F802" i="7"/>
  <c r="G802" i="7"/>
  <c r="H802" i="7"/>
  <c r="I802" i="7"/>
  <c r="J802" i="7"/>
  <c r="K802" i="7"/>
  <c r="L802" i="7"/>
  <c r="M802" i="7"/>
  <c r="N802" i="7"/>
  <c r="O802" i="7"/>
  <c r="P802" i="7"/>
  <c r="Q802" i="7"/>
  <c r="R802" i="7"/>
  <c r="D802" i="7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D805" i="7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D808" i="7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F811" i="7"/>
  <c r="G811" i="7"/>
  <c r="H811" i="7"/>
  <c r="I811" i="7"/>
  <c r="J811" i="7"/>
  <c r="K811" i="7"/>
  <c r="L811" i="7"/>
  <c r="M811" i="7"/>
  <c r="N811" i="7"/>
  <c r="O811" i="7"/>
  <c r="P811" i="7"/>
  <c r="Q811" i="7"/>
  <c r="R811" i="7"/>
  <c r="D811" i="7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F814" i="7"/>
  <c r="G814" i="7"/>
  <c r="H814" i="7"/>
  <c r="I814" i="7"/>
  <c r="J814" i="7"/>
  <c r="K814" i="7"/>
  <c r="L814" i="7"/>
  <c r="M814" i="7"/>
  <c r="N814" i="7"/>
  <c r="O814" i="7"/>
  <c r="P814" i="7"/>
  <c r="Q814" i="7"/>
  <c r="R814" i="7"/>
  <c r="D814" i="7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D817" i="7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D820" i="7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F823" i="7"/>
  <c r="G823" i="7"/>
  <c r="H823" i="7"/>
  <c r="I823" i="7"/>
  <c r="J823" i="7"/>
  <c r="K823" i="7"/>
  <c r="L823" i="7"/>
  <c r="M823" i="7"/>
  <c r="N823" i="7"/>
  <c r="O823" i="7"/>
  <c r="P823" i="7"/>
  <c r="Q823" i="7"/>
  <c r="R823" i="7"/>
  <c r="D823" i="7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F826" i="7"/>
  <c r="G826" i="7"/>
  <c r="H826" i="7"/>
  <c r="I826" i="7"/>
  <c r="J826" i="7"/>
  <c r="K826" i="7"/>
  <c r="L826" i="7"/>
  <c r="M826" i="7"/>
  <c r="N826" i="7"/>
  <c r="O826" i="7"/>
  <c r="P826" i="7"/>
  <c r="Q826" i="7"/>
  <c r="R826" i="7"/>
  <c r="D826" i="7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D829" i="7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D832" i="7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F835" i="7"/>
  <c r="G835" i="7"/>
  <c r="H835" i="7"/>
  <c r="I835" i="7"/>
  <c r="J835" i="7"/>
  <c r="K835" i="7"/>
  <c r="L835" i="7"/>
  <c r="M835" i="7"/>
  <c r="N835" i="7"/>
  <c r="O835" i="7"/>
  <c r="P835" i="7"/>
  <c r="Q835" i="7"/>
  <c r="R835" i="7"/>
  <c r="D835" i="7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F838" i="7"/>
  <c r="G838" i="7"/>
  <c r="H838" i="7"/>
  <c r="I838" i="7"/>
  <c r="J838" i="7"/>
  <c r="K838" i="7"/>
  <c r="L838" i="7"/>
  <c r="M838" i="7"/>
  <c r="N838" i="7"/>
  <c r="O838" i="7"/>
  <c r="P838" i="7"/>
  <c r="Q838" i="7"/>
  <c r="R838" i="7"/>
  <c r="D838" i="7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D841" i="7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D844" i="7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F847" i="7"/>
  <c r="G847" i="7"/>
  <c r="H847" i="7"/>
  <c r="I847" i="7"/>
  <c r="J847" i="7"/>
  <c r="K847" i="7"/>
  <c r="L847" i="7"/>
  <c r="M847" i="7"/>
  <c r="N847" i="7"/>
  <c r="O847" i="7"/>
  <c r="P847" i="7"/>
  <c r="Q847" i="7"/>
  <c r="R847" i="7"/>
  <c r="D847" i="7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F850" i="7"/>
  <c r="G850" i="7"/>
  <c r="H850" i="7"/>
  <c r="I850" i="7"/>
  <c r="J850" i="7"/>
  <c r="K850" i="7"/>
  <c r="L850" i="7"/>
  <c r="M850" i="7"/>
  <c r="N850" i="7"/>
  <c r="O850" i="7"/>
  <c r="P850" i="7"/>
  <c r="Q850" i="7"/>
  <c r="R850" i="7"/>
  <c r="D850" i="7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D853" i="7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D856" i="7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F859" i="7"/>
  <c r="G859" i="7"/>
  <c r="H859" i="7"/>
  <c r="I859" i="7"/>
  <c r="J859" i="7"/>
  <c r="K859" i="7"/>
  <c r="L859" i="7"/>
  <c r="M859" i="7"/>
  <c r="N859" i="7"/>
  <c r="O859" i="7"/>
  <c r="P859" i="7"/>
  <c r="Q859" i="7"/>
  <c r="R859" i="7"/>
  <c r="D859" i="7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F862" i="7"/>
  <c r="G862" i="7"/>
  <c r="H862" i="7"/>
  <c r="I862" i="7"/>
  <c r="J862" i="7"/>
  <c r="K862" i="7"/>
  <c r="L862" i="7"/>
  <c r="M862" i="7"/>
  <c r="N862" i="7"/>
  <c r="O862" i="7"/>
  <c r="P862" i="7"/>
  <c r="Q862" i="7"/>
  <c r="R862" i="7"/>
  <c r="D862" i="7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D865" i="7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D868" i="7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F871" i="7"/>
  <c r="G871" i="7"/>
  <c r="H871" i="7"/>
  <c r="I871" i="7"/>
  <c r="J871" i="7"/>
  <c r="K871" i="7"/>
  <c r="L871" i="7"/>
  <c r="M871" i="7"/>
  <c r="N871" i="7"/>
  <c r="O871" i="7"/>
  <c r="P871" i="7"/>
  <c r="Q871" i="7"/>
  <c r="R871" i="7"/>
  <c r="D871" i="7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F874" i="7"/>
  <c r="G874" i="7"/>
  <c r="H874" i="7"/>
  <c r="I874" i="7"/>
  <c r="J874" i="7"/>
  <c r="K874" i="7"/>
  <c r="L874" i="7"/>
  <c r="M874" i="7"/>
  <c r="N874" i="7"/>
  <c r="O874" i="7"/>
  <c r="P874" i="7"/>
  <c r="Q874" i="7"/>
  <c r="R874" i="7"/>
  <c r="D874" i="7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D877" i="7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D880" i="7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F883" i="7"/>
  <c r="G883" i="7"/>
  <c r="H883" i="7"/>
  <c r="I883" i="7"/>
  <c r="J883" i="7"/>
  <c r="K883" i="7"/>
  <c r="L883" i="7"/>
  <c r="M883" i="7"/>
  <c r="N883" i="7"/>
  <c r="O883" i="7"/>
  <c r="P883" i="7"/>
  <c r="Q883" i="7"/>
  <c r="R883" i="7"/>
  <c r="D883" i="7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F886" i="7"/>
  <c r="G886" i="7"/>
  <c r="H886" i="7"/>
  <c r="I886" i="7"/>
  <c r="J886" i="7"/>
  <c r="K886" i="7"/>
  <c r="L886" i="7"/>
  <c r="M886" i="7"/>
  <c r="N886" i="7"/>
  <c r="O886" i="7"/>
  <c r="P886" i="7"/>
  <c r="Q886" i="7"/>
  <c r="R886" i="7"/>
  <c r="D886" i="7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D889" i="7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D892" i="7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F895" i="7"/>
  <c r="G895" i="7"/>
  <c r="H895" i="7"/>
  <c r="I895" i="7"/>
  <c r="J895" i="7"/>
  <c r="K895" i="7"/>
  <c r="L895" i="7"/>
  <c r="M895" i="7"/>
  <c r="N895" i="7"/>
  <c r="O895" i="7"/>
  <c r="P895" i="7"/>
  <c r="Q895" i="7"/>
  <c r="R895" i="7"/>
  <c r="D895" i="7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F898" i="7"/>
  <c r="G898" i="7"/>
  <c r="H898" i="7"/>
  <c r="I898" i="7"/>
  <c r="J898" i="7"/>
  <c r="K898" i="7"/>
  <c r="L898" i="7"/>
  <c r="M898" i="7"/>
  <c r="N898" i="7"/>
  <c r="O898" i="7"/>
  <c r="P898" i="7"/>
  <c r="Q898" i="7"/>
  <c r="R898" i="7"/>
  <c r="D898" i="7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D901" i="7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D904" i="7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F907" i="7"/>
  <c r="G907" i="7"/>
  <c r="H907" i="7"/>
  <c r="I907" i="7"/>
  <c r="J907" i="7"/>
  <c r="K907" i="7"/>
  <c r="L907" i="7"/>
  <c r="M907" i="7"/>
  <c r="N907" i="7"/>
  <c r="O907" i="7"/>
  <c r="P907" i="7"/>
  <c r="Q907" i="7"/>
  <c r="R907" i="7"/>
  <c r="D907" i="7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F910" i="7"/>
  <c r="G910" i="7"/>
  <c r="H910" i="7"/>
  <c r="I910" i="7"/>
  <c r="J910" i="7"/>
  <c r="K910" i="7"/>
  <c r="L910" i="7"/>
  <c r="M910" i="7"/>
  <c r="N910" i="7"/>
  <c r="O910" i="7"/>
  <c r="P910" i="7"/>
  <c r="Q910" i="7"/>
  <c r="R910" i="7"/>
  <c r="D910" i="7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D913" i="7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D916" i="7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F919" i="7"/>
  <c r="G919" i="7"/>
  <c r="H919" i="7"/>
  <c r="I919" i="7"/>
  <c r="J919" i="7"/>
  <c r="K919" i="7"/>
  <c r="L919" i="7"/>
  <c r="M919" i="7"/>
  <c r="N919" i="7"/>
  <c r="O919" i="7"/>
  <c r="P919" i="7"/>
  <c r="Q919" i="7"/>
  <c r="R919" i="7"/>
  <c r="D919" i="7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F922" i="7"/>
  <c r="G922" i="7"/>
  <c r="H922" i="7"/>
  <c r="I922" i="7"/>
  <c r="J922" i="7"/>
  <c r="K922" i="7"/>
  <c r="L922" i="7"/>
  <c r="M922" i="7"/>
  <c r="N922" i="7"/>
  <c r="O922" i="7"/>
  <c r="P922" i="7"/>
  <c r="Q922" i="7"/>
  <c r="R922" i="7"/>
  <c r="D922" i="7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D925" i="7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D928" i="7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F931" i="7"/>
  <c r="G931" i="7"/>
  <c r="H931" i="7"/>
  <c r="I931" i="7"/>
  <c r="J931" i="7"/>
  <c r="K931" i="7"/>
  <c r="L931" i="7"/>
  <c r="M931" i="7"/>
  <c r="N931" i="7"/>
  <c r="O931" i="7"/>
  <c r="P931" i="7"/>
  <c r="Q931" i="7"/>
  <c r="R931" i="7"/>
  <c r="D931" i="7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F934" i="7"/>
  <c r="G934" i="7"/>
  <c r="H934" i="7"/>
  <c r="I934" i="7"/>
  <c r="J934" i="7"/>
  <c r="K934" i="7"/>
  <c r="L934" i="7"/>
  <c r="M934" i="7"/>
  <c r="N934" i="7"/>
  <c r="O934" i="7"/>
  <c r="P934" i="7"/>
  <c r="Q934" i="7"/>
  <c r="R934" i="7"/>
  <c r="D934" i="7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D937" i="7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D940" i="7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F943" i="7"/>
  <c r="G943" i="7"/>
  <c r="H943" i="7"/>
  <c r="I943" i="7"/>
  <c r="J943" i="7"/>
  <c r="K943" i="7"/>
  <c r="L943" i="7"/>
  <c r="M943" i="7"/>
  <c r="N943" i="7"/>
  <c r="O943" i="7"/>
  <c r="P943" i="7"/>
  <c r="Q943" i="7"/>
  <c r="R943" i="7"/>
  <c r="D943" i="7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F946" i="7"/>
  <c r="G946" i="7"/>
  <c r="H946" i="7"/>
  <c r="I946" i="7"/>
  <c r="J946" i="7"/>
  <c r="K946" i="7"/>
  <c r="L946" i="7"/>
  <c r="M946" i="7"/>
  <c r="N946" i="7"/>
  <c r="O946" i="7"/>
  <c r="P946" i="7"/>
  <c r="Q946" i="7"/>
  <c r="R946" i="7"/>
  <c r="D946" i="7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D949" i="7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D952" i="7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F955" i="7"/>
  <c r="G955" i="7"/>
  <c r="H955" i="7"/>
  <c r="I955" i="7"/>
  <c r="J955" i="7"/>
  <c r="K955" i="7"/>
  <c r="L955" i="7"/>
  <c r="M955" i="7"/>
  <c r="N955" i="7"/>
  <c r="O955" i="7"/>
  <c r="P955" i="7"/>
  <c r="Q955" i="7"/>
  <c r="R955" i="7"/>
  <c r="D955" i="7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F958" i="7"/>
  <c r="G958" i="7"/>
  <c r="H958" i="7"/>
  <c r="I958" i="7"/>
  <c r="J958" i="7"/>
  <c r="K958" i="7"/>
  <c r="L958" i="7"/>
  <c r="M958" i="7"/>
  <c r="N958" i="7"/>
  <c r="O958" i="7"/>
  <c r="P958" i="7"/>
  <c r="Q958" i="7"/>
  <c r="R958" i="7"/>
  <c r="D958" i="7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D961" i="7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D964" i="7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F967" i="7"/>
  <c r="G967" i="7"/>
  <c r="H967" i="7"/>
  <c r="I967" i="7"/>
  <c r="J967" i="7"/>
  <c r="K967" i="7"/>
  <c r="L967" i="7"/>
  <c r="M967" i="7"/>
  <c r="N967" i="7"/>
  <c r="O967" i="7"/>
  <c r="P967" i="7"/>
  <c r="Q967" i="7"/>
  <c r="R967" i="7"/>
  <c r="D967" i="7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F970" i="7"/>
  <c r="G970" i="7"/>
  <c r="H970" i="7"/>
  <c r="I970" i="7"/>
  <c r="J970" i="7"/>
  <c r="K970" i="7"/>
  <c r="L970" i="7"/>
  <c r="M970" i="7"/>
  <c r="N970" i="7"/>
  <c r="O970" i="7"/>
  <c r="P970" i="7"/>
  <c r="Q970" i="7"/>
  <c r="R970" i="7"/>
  <c r="D970" i="7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D973" i="7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D976" i="7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F979" i="7"/>
  <c r="G979" i="7"/>
  <c r="H979" i="7"/>
  <c r="I979" i="7"/>
  <c r="J979" i="7"/>
  <c r="K979" i="7"/>
  <c r="L979" i="7"/>
  <c r="M979" i="7"/>
  <c r="N979" i="7"/>
  <c r="O979" i="7"/>
  <c r="P979" i="7"/>
  <c r="Q979" i="7"/>
  <c r="R979" i="7"/>
  <c r="D979" i="7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F982" i="7"/>
  <c r="G982" i="7"/>
  <c r="H982" i="7"/>
  <c r="I982" i="7"/>
  <c r="J982" i="7"/>
  <c r="K982" i="7"/>
  <c r="L982" i="7"/>
  <c r="M982" i="7"/>
  <c r="N982" i="7"/>
  <c r="O982" i="7"/>
  <c r="P982" i="7"/>
  <c r="Q982" i="7"/>
  <c r="R982" i="7"/>
  <c r="D982" i="7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D985" i="7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D988" i="7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F991" i="7"/>
  <c r="G991" i="7"/>
  <c r="H991" i="7"/>
  <c r="I991" i="7"/>
  <c r="J991" i="7"/>
  <c r="K991" i="7"/>
  <c r="L991" i="7"/>
  <c r="M991" i="7"/>
  <c r="N991" i="7"/>
  <c r="O991" i="7"/>
  <c r="P991" i="7"/>
  <c r="Q991" i="7"/>
  <c r="R991" i="7"/>
  <c r="D991" i="7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F994" i="7"/>
  <c r="G994" i="7"/>
  <c r="H994" i="7"/>
  <c r="I994" i="7"/>
  <c r="J994" i="7"/>
  <c r="K994" i="7"/>
  <c r="L994" i="7"/>
  <c r="M994" i="7"/>
  <c r="N994" i="7"/>
  <c r="O994" i="7"/>
  <c r="P994" i="7"/>
  <c r="Q994" i="7"/>
  <c r="R994" i="7"/>
  <c r="D994" i="7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D997" i="7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D1000" i="7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F1003" i="7"/>
  <c r="G1003" i="7"/>
  <c r="H1003" i="7"/>
  <c r="I1003" i="7"/>
  <c r="J1003" i="7"/>
  <c r="K1003" i="7"/>
  <c r="L1003" i="7"/>
  <c r="M1003" i="7"/>
  <c r="N1003" i="7"/>
  <c r="O1003" i="7"/>
  <c r="P1003" i="7"/>
  <c r="Q1003" i="7"/>
  <c r="R1003" i="7"/>
  <c r="D1003" i="7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F1006" i="7"/>
  <c r="G1006" i="7"/>
  <c r="H1006" i="7"/>
  <c r="I1006" i="7"/>
  <c r="J1006" i="7"/>
  <c r="K1006" i="7"/>
  <c r="L1006" i="7"/>
  <c r="M1006" i="7"/>
  <c r="N1006" i="7"/>
  <c r="O1006" i="7"/>
  <c r="P1006" i="7"/>
  <c r="Q1006" i="7"/>
  <c r="R1006" i="7"/>
  <c r="D1006" i="7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D1009" i="7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D1012" i="7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F1015" i="7"/>
  <c r="G1015" i="7"/>
  <c r="H1015" i="7"/>
  <c r="I1015" i="7"/>
  <c r="J1015" i="7"/>
  <c r="K1015" i="7"/>
  <c r="L1015" i="7"/>
  <c r="M1015" i="7"/>
  <c r="N1015" i="7"/>
  <c r="O1015" i="7"/>
  <c r="P1015" i="7"/>
  <c r="Q1015" i="7"/>
  <c r="R1015" i="7"/>
  <c r="D1015" i="7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F1018" i="7"/>
  <c r="G1018" i="7"/>
  <c r="H1018" i="7"/>
  <c r="I1018" i="7"/>
  <c r="J1018" i="7"/>
  <c r="K1018" i="7"/>
  <c r="L1018" i="7"/>
  <c r="M1018" i="7"/>
  <c r="N1018" i="7"/>
  <c r="O1018" i="7"/>
  <c r="P1018" i="7"/>
  <c r="Q1018" i="7"/>
  <c r="R1018" i="7"/>
  <c r="D1018" i="7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D1021" i="7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D1024" i="7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F1027" i="7"/>
  <c r="G1027" i="7"/>
  <c r="H1027" i="7"/>
  <c r="I1027" i="7"/>
  <c r="J1027" i="7"/>
  <c r="K1027" i="7"/>
  <c r="L1027" i="7"/>
  <c r="M1027" i="7"/>
  <c r="N1027" i="7"/>
  <c r="O1027" i="7"/>
  <c r="P1027" i="7"/>
  <c r="Q1027" i="7"/>
  <c r="R1027" i="7"/>
  <c r="D1027" i="7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F1030" i="7"/>
  <c r="G1030" i="7"/>
  <c r="H1030" i="7"/>
  <c r="I1030" i="7"/>
  <c r="J1030" i="7"/>
  <c r="K1030" i="7"/>
  <c r="L1030" i="7"/>
  <c r="M1030" i="7"/>
  <c r="N1030" i="7"/>
  <c r="O1030" i="7"/>
  <c r="P1030" i="7"/>
  <c r="Q1030" i="7"/>
  <c r="R1030" i="7"/>
  <c r="D1030" i="7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D1033" i="7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D1036" i="7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F1039" i="7"/>
  <c r="G1039" i="7"/>
  <c r="H1039" i="7"/>
  <c r="I1039" i="7"/>
  <c r="J1039" i="7"/>
  <c r="K1039" i="7"/>
  <c r="L1039" i="7"/>
  <c r="M1039" i="7"/>
  <c r="N1039" i="7"/>
  <c r="O1039" i="7"/>
  <c r="P1039" i="7"/>
  <c r="Q1039" i="7"/>
  <c r="R1039" i="7"/>
  <c r="D1039" i="7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F1042" i="7"/>
  <c r="G1042" i="7"/>
  <c r="H1042" i="7"/>
  <c r="I1042" i="7"/>
  <c r="J1042" i="7"/>
  <c r="K1042" i="7"/>
  <c r="L1042" i="7"/>
  <c r="M1042" i="7"/>
  <c r="N1042" i="7"/>
  <c r="O1042" i="7"/>
  <c r="P1042" i="7"/>
  <c r="Q1042" i="7"/>
  <c r="R1042" i="7"/>
  <c r="D1042" i="7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D1045" i="7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D1048" i="7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F1051" i="7"/>
  <c r="G1051" i="7"/>
  <c r="H1051" i="7"/>
  <c r="I1051" i="7"/>
  <c r="J1051" i="7"/>
  <c r="K1051" i="7"/>
  <c r="L1051" i="7"/>
  <c r="M1051" i="7"/>
  <c r="N1051" i="7"/>
  <c r="O1051" i="7"/>
  <c r="P1051" i="7"/>
  <c r="Q1051" i="7"/>
  <c r="R1051" i="7"/>
  <c r="D1051" i="7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F1054" i="7"/>
  <c r="G1054" i="7"/>
  <c r="H1054" i="7"/>
  <c r="I1054" i="7"/>
  <c r="J1054" i="7"/>
  <c r="K1054" i="7"/>
  <c r="L1054" i="7"/>
  <c r="M1054" i="7"/>
  <c r="N1054" i="7"/>
  <c r="O1054" i="7"/>
  <c r="P1054" i="7"/>
  <c r="Q1054" i="7"/>
  <c r="R1054" i="7"/>
  <c r="D1054" i="7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D1057" i="7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D1060" i="7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F1063" i="7"/>
  <c r="G1063" i="7"/>
  <c r="H1063" i="7"/>
  <c r="I1063" i="7"/>
  <c r="J1063" i="7"/>
  <c r="K1063" i="7"/>
  <c r="L1063" i="7"/>
  <c r="M1063" i="7"/>
  <c r="N1063" i="7"/>
  <c r="O1063" i="7"/>
  <c r="P1063" i="7"/>
  <c r="Q1063" i="7"/>
  <c r="R1063" i="7"/>
  <c r="D1063" i="7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F1066" i="7"/>
  <c r="G1066" i="7"/>
  <c r="H1066" i="7"/>
  <c r="I1066" i="7"/>
  <c r="J1066" i="7"/>
  <c r="K1066" i="7"/>
  <c r="L1066" i="7"/>
  <c r="M1066" i="7"/>
  <c r="N1066" i="7"/>
  <c r="O1066" i="7"/>
  <c r="P1066" i="7"/>
  <c r="Q1066" i="7"/>
  <c r="R1066" i="7"/>
  <c r="D1066" i="7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D1069" i="7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D1072" i="7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F1075" i="7"/>
  <c r="G1075" i="7"/>
  <c r="H1075" i="7"/>
  <c r="I1075" i="7"/>
  <c r="J1075" i="7"/>
  <c r="K1075" i="7"/>
  <c r="L1075" i="7"/>
  <c r="M1075" i="7"/>
  <c r="N1075" i="7"/>
  <c r="O1075" i="7"/>
  <c r="P1075" i="7"/>
  <c r="Q1075" i="7"/>
  <c r="R1075" i="7"/>
  <c r="D1075" i="7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F1078" i="7"/>
  <c r="G1078" i="7"/>
  <c r="H1078" i="7"/>
  <c r="I1078" i="7"/>
  <c r="J1078" i="7"/>
  <c r="K1078" i="7"/>
  <c r="L1078" i="7"/>
  <c r="M1078" i="7"/>
  <c r="N1078" i="7"/>
  <c r="O1078" i="7"/>
  <c r="P1078" i="7"/>
  <c r="Q1078" i="7"/>
  <c r="R1078" i="7"/>
  <c r="D1078" i="7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D1081" i="7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D1084" i="7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F1087" i="7"/>
  <c r="G1087" i="7"/>
  <c r="H1087" i="7"/>
  <c r="I1087" i="7"/>
  <c r="J1087" i="7"/>
  <c r="K1087" i="7"/>
  <c r="L1087" i="7"/>
  <c r="M1087" i="7"/>
  <c r="N1087" i="7"/>
  <c r="O1087" i="7"/>
  <c r="P1087" i="7"/>
  <c r="Q1087" i="7"/>
  <c r="R1087" i="7"/>
  <c r="D1087" i="7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F1090" i="7"/>
  <c r="G1090" i="7"/>
  <c r="H1090" i="7"/>
  <c r="I1090" i="7"/>
  <c r="J1090" i="7"/>
  <c r="K1090" i="7"/>
  <c r="L1090" i="7"/>
  <c r="M1090" i="7"/>
  <c r="N1090" i="7"/>
  <c r="O1090" i="7"/>
  <c r="P1090" i="7"/>
  <c r="Q1090" i="7"/>
  <c r="R1090" i="7"/>
  <c r="D1090" i="7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D1093" i="7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D1096" i="7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F1099" i="7"/>
  <c r="G1099" i="7"/>
  <c r="H1099" i="7"/>
  <c r="I1099" i="7"/>
  <c r="J1099" i="7"/>
  <c r="K1099" i="7"/>
  <c r="L1099" i="7"/>
  <c r="M1099" i="7"/>
  <c r="N1099" i="7"/>
  <c r="O1099" i="7"/>
  <c r="P1099" i="7"/>
  <c r="Q1099" i="7"/>
  <c r="R1099" i="7"/>
  <c r="D1099" i="7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F1102" i="7"/>
  <c r="G1102" i="7"/>
  <c r="H1102" i="7"/>
  <c r="I1102" i="7"/>
  <c r="J1102" i="7"/>
  <c r="K1102" i="7"/>
  <c r="L1102" i="7"/>
  <c r="M1102" i="7"/>
  <c r="N1102" i="7"/>
  <c r="O1102" i="7"/>
  <c r="P1102" i="7"/>
  <c r="Q1102" i="7"/>
  <c r="R1102" i="7"/>
  <c r="D1102" i="7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D1105" i="7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D1108" i="7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F1111" i="7"/>
  <c r="G1111" i="7"/>
  <c r="H1111" i="7"/>
  <c r="I1111" i="7"/>
  <c r="J1111" i="7"/>
  <c r="K1111" i="7"/>
  <c r="L1111" i="7"/>
  <c r="M1111" i="7"/>
  <c r="N1111" i="7"/>
  <c r="O1111" i="7"/>
  <c r="P1111" i="7"/>
  <c r="Q1111" i="7"/>
  <c r="R1111" i="7"/>
  <c r="D1111" i="7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F1114" i="7"/>
  <c r="G1114" i="7"/>
  <c r="H1114" i="7"/>
  <c r="I1114" i="7"/>
  <c r="J1114" i="7"/>
  <c r="K1114" i="7"/>
  <c r="L1114" i="7"/>
  <c r="M1114" i="7"/>
  <c r="N1114" i="7"/>
  <c r="O1114" i="7"/>
  <c r="P1114" i="7"/>
  <c r="Q1114" i="7"/>
  <c r="R1114" i="7"/>
  <c r="D1114" i="7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D1117" i="7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D1120" i="7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F1123" i="7"/>
  <c r="G1123" i="7"/>
  <c r="H1123" i="7"/>
  <c r="I1123" i="7"/>
  <c r="J1123" i="7"/>
  <c r="K1123" i="7"/>
  <c r="L1123" i="7"/>
  <c r="M1123" i="7"/>
  <c r="N1123" i="7"/>
  <c r="O1123" i="7"/>
  <c r="P1123" i="7"/>
  <c r="Q1123" i="7"/>
  <c r="R1123" i="7"/>
  <c r="D1123" i="7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F1126" i="7"/>
  <c r="G1126" i="7"/>
  <c r="H1126" i="7"/>
  <c r="I1126" i="7"/>
  <c r="J1126" i="7"/>
  <c r="K1126" i="7"/>
  <c r="L1126" i="7"/>
  <c r="M1126" i="7"/>
  <c r="N1126" i="7"/>
  <c r="O1126" i="7"/>
  <c r="P1126" i="7"/>
  <c r="Q1126" i="7"/>
  <c r="R1126" i="7"/>
  <c r="D1126" i="7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D1129" i="7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D1132" i="7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F1135" i="7"/>
  <c r="G1135" i="7"/>
  <c r="H1135" i="7"/>
  <c r="I1135" i="7"/>
  <c r="J1135" i="7"/>
  <c r="K1135" i="7"/>
  <c r="L1135" i="7"/>
  <c r="M1135" i="7"/>
  <c r="N1135" i="7"/>
  <c r="O1135" i="7"/>
  <c r="P1135" i="7"/>
  <c r="Q1135" i="7"/>
  <c r="R1135" i="7"/>
  <c r="D1135" i="7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F1138" i="7"/>
  <c r="G1138" i="7"/>
  <c r="H1138" i="7"/>
  <c r="I1138" i="7"/>
  <c r="J1138" i="7"/>
  <c r="K1138" i="7"/>
  <c r="L1138" i="7"/>
  <c r="M1138" i="7"/>
  <c r="N1138" i="7"/>
  <c r="O1138" i="7"/>
  <c r="P1138" i="7"/>
  <c r="Q1138" i="7"/>
  <c r="R1138" i="7"/>
  <c r="D1138" i="7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D1141" i="7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D1144" i="7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F1147" i="7"/>
  <c r="G1147" i="7"/>
  <c r="H1147" i="7"/>
  <c r="I1147" i="7"/>
  <c r="J1147" i="7"/>
  <c r="K1147" i="7"/>
  <c r="L1147" i="7"/>
  <c r="M1147" i="7"/>
  <c r="N1147" i="7"/>
  <c r="O1147" i="7"/>
  <c r="P1147" i="7"/>
  <c r="Q1147" i="7"/>
  <c r="R1147" i="7"/>
  <c r="D1147" i="7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F1150" i="7"/>
  <c r="G1150" i="7"/>
  <c r="H1150" i="7"/>
  <c r="I1150" i="7"/>
  <c r="J1150" i="7"/>
  <c r="K1150" i="7"/>
  <c r="L1150" i="7"/>
  <c r="M1150" i="7"/>
  <c r="N1150" i="7"/>
  <c r="O1150" i="7"/>
  <c r="P1150" i="7"/>
  <c r="Q1150" i="7"/>
  <c r="R1150" i="7"/>
  <c r="D1150" i="7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D1153" i="7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D1156" i="7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F1159" i="7"/>
  <c r="G1159" i="7"/>
  <c r="H1159" i="7"/>
  <c r="I1159" i="7"/>
  <c r="J1159" i="7"/>
  <c r="K1159" i="7"/>
  <c r="L1159" i="7"/>
  <c r="M1159" i="7"/>
  <c r="N1159" i="7"/>
  <c r="O1159" i="7"/>
  <c r="P1159" i="7"/>
  <c r="Q1159" i="7"/>
  <c r="R1159" i="7"/>
  <c r="D1159" i="7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F1162" i="7"/>
  <c r="G1162" i="7"/>
  <c r="H1162" i="7"/>
  <c r="I1162" i="7"/>
  <c r="J1162" i="7"/>
  <c r="K1162" i="7"/>
  <c r="L1162" i="7"/>
  <c r="M1162" i="7"/>
  <c r="N1162" i="7"/>
  <c r="O1162" i="7"/>
  <c r="P1162" i="7"/>
  <c r="Q1162" i="7"/>
  <c r="R1162" i="7"/>
  <c r="D1162" i="7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D1165" i="7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D1168" i="7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F1171" i="7"/>
  <c r="G1171" i="7"/>
  <c r="H1171" i="7"/>
  <c r="I1171" i="7"/>
  <c r="J1171" i="7"/>
  <c r="K1171" i="7"/>
  <c r="L1171" i="7"/>
  <c r="M1171" i="7"/>
  <c r="N1171" i="7"/>
  <c r="O1171" i="7"/>
  <c r="P1171" i="7"/>
  <c r="Q1171" i="7"/>
  <c r="R1171" i="7"/>
  <c r="D1171" i="7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F1174" i="7"/>
  <c r="G1174" i="7"/>
  <c r="H1174" i="7"/>
  <c r="I1174" i="7"/>
  <c r="J1174" i="7"/>
  <c r="K1174" i="7"/>
  <c r="L1174" i="7"/>
  <c r="M1174" i="7"/>
  <c r="N1174" i="7"/>
  <c r="O1174" i="7"/>
  <c r="P1174" i="7"/>
  <c r="Q1174" i="7"/>
  <c r="R1174" i="7"/>
  <c r="D1174" i="7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D1177" i="7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D1180" i="7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F1183" i="7"/>
  <c r="G1183" i="7"/>
  <c r="H1183" i="7"/>
  <c r="I1183" i="7"/>
  <c r="J1183" i="7"/>
  <c r="K1183" i="7"/>
  <c r="L1183" i="7"/>
  <c r="M1183" i="7"/>
  <c r="N1183" i="7"/>
  <c r="O1183" i="7"/>
  <c r="P1183" i="7"/>
  <c r="Q1183" i="7"/>
  <c r="R1183" i="7"/>
  <c r="D1183" i="7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F1186" i="7"/>
  <c r="G1186" i="7"/>
  <c r="H1186" i="7"/>
  <c r="I1186" i="7"/>
  <c r="J1186" i="7"/>
  <c r="K1186" i="7"/>
  <c r="L1186" i="7"/>
  <c r="M1186" i="7"/>
  <c r="N1186" i="7"/>
  <c r="O1186" i="7"/>
  <c r="P1186" i="7"/>
  <c r="Q1186" i="7"/>
  <c r="R1186" i="7"/>
  <c r="D1186" i="7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D1189" i="7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D1192" i="7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F1195" i="7"/>
  <c r="G1195" i="7"/>
  <c r="H1195" i="7"/>
  <c r="I1195" i="7"/>
  <c r="J1195" i="7"/>
  <c r="K1195" i="7"/>
  <c r="L1195" i="7"/>
  <c r="M1195" i="7"/>
  <c r="N1195" i="7"/>
  <c r="O1195" i="7"/>
  <c r="P1195" i="7"/>
  <c r="Q1195" i="7"/>
  <c r="R1195" i="7"/>
  <c r="D1195" i="7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F1198" i="7"/>
  <c r="G1198" i="7"/>
  <c r="H1198" i="7"/>
  <c r="I1198" i="7"/>
  <c r="J1198" i="7"/>
  <c r="K1198" i="7"/>
  <c r="L1198" i="7"/>
  <c r="M1198" i="7"/>
  <c r="N1198" i="7"/>
  <c r="O1198" i="7"/>
  <c r="P1198" i="7"/>
  <c r="Q1198" i="7"/>
  <c r="R1198" i="7"/>
  <c r="D1198" i="7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D1201" i="7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D1204" i="7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F1207" i="7"/>
  <c r="G1207" i="7"/>
  <c r="H1207" i="7"/>
  <c r="I1207" i="7"/>
  <c r="J1207" i="7"/>
  <c r="K1207" i="7"/>
  <c r="L1207" i="7"/>
  <c r="M1207" i="7"/>
  <c r="N1207" i="7"/>
  <c r="O1207" i="7"/>
  <c r="P1207" i="7"/>
  <c r="Q1207" i="7"/>
  <c r="R1207" i="7"/>
  <c r="D1207" i="7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F1210" i="7"/>
  <c r="G1210" i="7"/>
  <c r="H1210" i="7"/>
  <c r="I1210" i="7"/>
  <c r="J1210" i="7"/>
  <c r="K1210" i="7"/>
  <c r="L1210" i="7"/>
  <c r="M1210" i="7"/>
  <c r="N1210" i="7"/>
  <c r="O1210" i="7"/>
  <c r="P1210" i="7"/>
  <c r="Q1210" i="7"/>
  <c r="R1210" i="7"/>
  <c r="D1210" i="7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D1213" i="7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D1216" i="7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F1219" i="7"/>
  <c r="G1219" i="7"/>
  <c r="H1219" i="7"/>
  <c r="I1219" i="7"/>
  <c r="J1219" i="7"/>
  <c r="K1219" i="7"/>
  <c r="L1219" i="7"/>
  <c r="M1219" i="7"/>
  <c r="N1219" i="7"/>
  <c r="O1219" i="7"/>
  <c r="P1219" i="7"/>
  <c r="Q1219" i="7"/>
  <c r="R1219" i="7"/>
  <c r="D1219" i="7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F1222" i="7"/>
  <c r="G1222" i="7"/>
  <c r="H1222" i="7"/>
  <c r="I1222" i="7"/>
  <c r="J1222" i="7"/>
  <c r="K1222" i="7"/>
  <c r="L1222" i="7"/>
  <c r="M1222" i="7"/>
  <c r="N1222" i="7"/>
  <c r="O1222" i="7"/>
  <c r="P1222" i="7"/>
  <c r="Q1222" i="7"/>
  <c r="R1222" i="7"/>
  <c r="D1222" i="7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D1225" i="7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D1228" i="7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F1231" i="7"/>
  <c r="G1231" i="7"/>
  <c r="H1231" i="7"/>
  <c r="I1231" i="7"/>
  <c r="J1231" i="7"/>
  <c r="K1231" i="7"/>
  <c r="L1231" i="7"/>
  <c r="M1231" i="7"/>
  <c r="N1231" i="7"/>
  <c r="O1231" i="7"/>
  <c r="P1231" i="7"/>
  <c r="Q1231" i="7"/>
  <c r="R1231" i="7"/>
  <c r="D1231" i="7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F1234" i="7"/>
  <c r="G1234" i="7"/>
  <c r="H1234" i="7"/>
  <c r="I1234" i="7"/>
  <c r="J1234" i="7"/>
  <c r="K1234" i="7"/>
  <c r="L1234" i="7"/>
  <c r="M1234" i="7"/>
  <c r="N1234" i="7"/>
  <c r="O1234" i="7"/>
  <c r="P1234" i="7"/>
  <c r="Q1234" i="7"/>
  <c r="R1234" i="7"/>
  <c r="D1234" i="7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D1237" i="7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D1240" i="7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F1243" i="7"/>
  <c r="G1243" i="7"/>
  <c r="H1243" i="7"/>
  <c r="I1243" i="7"/>
  <c r="J1243" i="7"/>
  <c r="K1243" i="7"/>
  <c r="L1243" i="7"/>
  <c r="M1243" i="7"/>
  <c r="N1243" i="7"/>
  <c r="O1243" i="7"/>
  <c r="P1243" i="7"/>
  <c r="Q1243" i="7"/>
  <c r="R1243" i="7"/>
  <c r="D1243" i="7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F1246" i="7"/>
  <c r="G1246" i="7"/>
  <c r="H1246" i="7"/>
  <c r="I1246" i="7"/>
  <c r="J1246" i="7"/>
  <c r="K1246" i="7"/>
  <c r="L1246" i="7"/>
  <c r="M1246" i="7"/>
  <c r="N1246" i="7"/>
  <c r="O1246" i="7"/>
  <c r="P1246" i="7"/>
  <c r="Q1246" i="7"/>
  <c r="R1246" i="7"/>
  <c r="D1246" i="7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D1249" i="7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D1252" i="7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F1255" i="7"/>
  <c r="G1255" i="7"/>
  <c r="H1255" i="7"/>
  <c r="I1255" i="7"/>
  <c r="J1255" i="7"/>
  <c r="K1255" i="7"/>
  <c r="L1255" i="7"/>
  <c r="M1255" i="7"/>
  <c r="N1255" i="7"/>
  <c r="O1255" i="7"/>
  <c r="P1255" i="7"/>
  <c r="Q1255" i="7"/>
  <c r="R1255" i="7"/>
  <c r="D1255" i="7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F1258" i="7"/>
  <c r="G1258" i="7"/>
  <c r="H1258" i="7"/>
  <c r="I1258" i="7"/>
  <c r="J1258" i="7"/>
  <c r="K1258" i="7"/>
  <c r="L1258" i="7"/>
  <c r="M1258" i="7"/>
  <c r="N1258" i="7"/>
  <c r="O1258" i="7"/>
  <c r="P1258" i="7"/>
  <c r="Q1258" i="7"/>
  <c r="R1258" i="7"/>
  <c r="D1258" i="7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D1261" i="7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D1264" i="7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F1267" i="7"/>
  <c r="G1267" i="7"/>
  <c r="H1267" i="7"/>
  <c r="I1267" i="7"/>
  <c r="J1267" i="7"/>
  <c r="K1267" i="7"/>
  <c r="L1267" i="7"/>
  <c r="M1267" i="7"/>
  <c r="N1267" i="7"/>
  <c r="O1267" i="7"/>
  <c r="P1267" i="7"/>
  <c r="Q1267" i="7"/>
  <c r="R1267" i="7"/>
  <c r="D1267" i="7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F1270" i="7"/>
  <c r="G1270" i="7"/>
  <c r="H1270" i="7"/>
  <c r="I1270" i="7"/>
  <c r="J1270" i="7"/>
  <c r="K1270" i="7"/>
  <c r="L1270" i="7"/>
  <c r="M1270" i="7"/>
  <c r="N1270" i="7"/>
  <c r="O1270" i="7"/>
  <c r="P1270" i="7"/>
  <c r="Q1270" i="7"/>
  <c r="R1270" i="7"/>
  <c r="D1270" i="7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D1273" i="7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D1276" i="7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F1279" i="7"/>
  <c r="G1279" i="7"/>
  <c r="H1279" i="7"/>
  <c r="I1279" i="7"/>
  <c r="J1279" i="7"/>
  <c r="K1279" i="7"/>
  <c r="L1279" i="7"/>
  <c r="M1279" i="7"/>
  <c r="N1279" i="7"/>
  <c r="O1279" i="7"/>
  <c r="P1279" i="7"/>
  <c r="Q1279" i="7"/>
  <c r="R1279" i="7"/>
  <c r="D1279" i="7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F1282" i="7"/>
  <c r="G1282" i="7"/>
  <c r="H1282" i="7"/>
  <c r="I1282" i="7"/>
  <c r="J1282" i="7"/>
  <c r="K1282" i="7"/>
  <c r="L1282" i="7"/>
  <c r="M1282" i="7"/>
  <c r="N1282" i="7"/>
  <c r="O1282" i="7"/>
  <c r="P1282" i="7"/>
  <c r="Q1282" i="7"/>
  <c r="R1282" i="7"/>
  <c r="D1282" i="7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D1285" i="7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D1288" i="7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F1291" i="7"/>
  <c r="G1291" i="7"/>
  <c r="H1291" i="7"/>
  <c r="I1291" i="7"/>
  <c r="J1291" i="7"/>
  <c r="K1291" i="7"/>
  <c r="L1291" i="7"/>
  <c r="M1291" i="7"/>
  <c r="N1291" i="7"/>
  <c r="O1291" i="7"/>
  <c r="P1291" i="7"/>
  <c r="Q1291" i="7"/>
  <c r="R1291" i="7"/>
  <c r="D1291" i="7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F1294" i="7"/>
  <c r="G1294" i="7"/>
  <c r="H1294" i="7"/>
  <c r="I1294" i="7"/>
  <c r="J1294" i="7"/>
  <c r="K1294" i="7"/>
  <c r="L1294" i="7"/>
  <c r="M1294" i="7"/>
  <c r="N1294" i="7"/>
  <c r="O1294" i="7"/>
  <c r="P1294" i="7"/>
  <c r="Q1294" i="7"/>
  <c r="R1294" i="7"/>
  <c r="D1294" i="7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D1297" i="7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D1300" i="7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F1303" i="7"/>
  <c r="G1303" i="7"/>
  <c r="H1303" i="7"/>
  <c r="I1303" i="7"/>
  <c r="J1303" i="7"/>
  <c r="K1303" i="7"/>
  <c r="L1303" i="7"/>
  <c r="M1303" i="7"/>
  <c r="N1303" i="7"/>
  <c r="O1303" i="7"/>
  <c r="P1303" i="7"/>
  <c r="Q1303" i="7"/>
  <c r="R1303" i="7"/>
  <c r="D1303" i="7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F1306" i="7"/>
  <c r="G1306" i="7"/>
  <c r="H1306" i="7"/>
  <c r="I1306" i="7"/>
  <c r="J1306" i="7"/>
  <c r="K1306" i="7"/>
  <c r="L1306" i="7"/>
  <c r="M1306" i="7"/>
  <c r="N1306" i="7"/>
  <c r="O1306" i="7"/>
  <c r="P1306" i="7"/>
  <c r="Q1306" i="7"/>
  <c r="R1306" i="7"/>
  <c r="D1306" i="7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D1309" i="7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D1312" i="7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F1315" i="7"/>
  <c r="G1315" i="7"/>
  <c r="H1315" i="7"/>
  <c r="I1315" i="7"/>
  <c r="J1315" i="7"/>
  <c r="K1315" i="7"/>
  <c r="L1315" i="7"/>
  <c r="M1315" i="7"/>
  <c r="N1315" i="7"/>
  <c r="O1315" i="7"/>
  <c r="P1315" i="7"/>
  <c r="Q1315" i="7"/>
  <c r="R1315" i="7"/>
  <c r="D1315" i="7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F1318" i="7"/>
  <c r="G1318" i="7"/>
  <c r="H1318" i="7"/>
  <c r="I1318" i="7"/>
  <c r="J1318" i="7"/>
  <c r="K1318" i="7"/>
  <c r="L1318" i="7"/>
  <c r="M1318" i="7"/>
  <c r="N1318" i="7"/>
  <c r="O1318" i="7"/>
  <c r="P1318" i="7"/>
  <c r="Q1318" i="7"/>
  <c r="R1318" i="7"/>
  <c r="D1318" i="7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D1321" i="7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D1324" i="7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F1327" i="7"/>
  <c r="G1327" i="7"/>
  <c r="H1327" i="7"/>
  <c r="I1327" i="7"/>
  <c r="J1327" i="7"/>
  <c r="K1327" i="7"/>
  <c r="L1327" i="7"/>
  <c r="M1327" i="7"/>
  <c r="N1327" i="7"/>
  <c r="O1327" i="7"/>
  <c r="P1327" i="7"/>
  <c r="Q1327" i="7"/>
  <c r="R1327" i="7"/>
  <c r="D1327" i="7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F1330" i="7"/>
  <c r="G1330" i="7"/>
  <c r="H1330" i="7"/>
  <c r="I1330" i="7"/>
  <c r="J1330" i="7"/>
  <c r="K1330" i="7"/>
  <c r="L1330" i="7"/>
  <c r="M1330" i="7"/>
  <c r="N1330" i="7"/>
  <c r="O1330" i="7"/>
  <c r="P1330" i="7"/>
  <c r="Q1330" i="7"/>
  <c r="R1330" i="7"/>
  <c r="D1330" i="7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D1333" i="7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D1336" i="7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F1339" i="7"/>
  <c r="G1339" i="7"/>
  <c r="H1339" i="7"/>
  <c r="I1339" i="7"/>
  <c r="J1339" i="7"/>
  <c r="K1339" i="7"/>
  <c r="L1339" i="7"/>
  <c r="M1339" i="7"/>
  <c r="N1339" i="7"/>
  <c r="O1339" i="7"/>
  <c r="P1339" i="7"/>
  <c r="Q1339" i="7"/>
  <c r="R1339" i="7"/>
  <c r="D1339" i="7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F1342" i="7"/>
  <c r="G1342" i="7"/>
  <c r="H1342" i="7"/>
  <c r="I1342" i="7"/>
  <c r="J1342" i="7"/>
  <c r="K1342" i="7"/>
  <c r="L1342" i="7"/>
  <c r="M1342" i="7"/>
  <c r="N1342" i="7"/>
  <c r="O1342" i="7"/>
  <c r="P1342" i="7"/>
  <c r="Q1342" i="7"/>
  <c r="R1342" i="7"/>
  <c r="D1342" i="7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D1345" i="7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D1348" i="7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F1351" i="7"/>
  <c r="G1351" i="7"/>
  <c r="H1351" i="7"/>
  <c r="I1351" i="7"/>
  <c r="J1351" i="7"/>
  <c r="K1351" i="7"/>
  <c r="L1351" i="7"/>
  <c r="M1351" i="7"/>
  <c r="N1351" i="7"/>
  <c r="O1351" i="7"/>
  <c r="P1351" i="7"/>
  <c r="Q1351" i="7"/>
  <c r="R1351" i="7"/>
  <c r="D1351" i="7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F1354" i="7"/>
  <c r="G1354" i="7"/>
  <c r="H1354" i="7"/>
  <c r="I1354" i="7"/>
  <c r="J1354" i="7"/>
  <c r="K1354" i="7"/>
  <c r="L1354" i="7"/>
  <c r="M1354" i="7"/>
  <c r="N1354" i="7"/>
  <c r="O1354" i="7"/>
  <c r="P1354" i="7"/>
  <c r="Q1354" i="7"/>
  <c r="R1354" i="7"/>
  <c r="D1354" i="7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D1357" i="7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D1360" i="7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F1363" i="7"/>
  <c r="G1363" i="7"/>
  <c r="H1363" i="7"/>
  <c r="I1363" i="7"/>
  <c r="J1363" i="7"/>
  <c r="K1363" i="7"/>
  <c r="L1363" i="7"/>
  <c r="M1363" i="7"/>
  <c r="N1363" i="7"/>
  <c r="O1363" i="7"/>
  <c r="P1363" i="7"/>
  <c r="Q1363" i="7"/>
  <c r="R1363" i="7"/>
  <c r="D1363" i="7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F1366" i="7"/>
  <c r="G1366" i="7"/>
  <c r="H1366" i="7"/>
  <c r="I1366" i="7"/>
  <c r="J1366" i="7"/>
  <c r="K1366" i="7"/>
  <c r="L1366" i="7"/>
  <c r="M1366" i="7"/>
  <c r="N1366" i="7"/>
  <c r="O1366" i="7"/>
  <c r="P1366" i="7"/>
  <c r="Q1366" i="7"/>
  <c r="R1366" i="7"/>
  <c r="D1366" i="7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D1369" i="7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D1372" i="7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F1375" i="7"/>
  <c r="G1375" i="7"/>
  <c r="H1375" i="7"/>
  <c r="I1375" i="7"/>
  <c r="J1375" i="7"/>
  <c r="K1375" i="7"/>
  <c r="L1375" i="7"/>
  <c r="M1375" i="7"/>
  <c r="N1375" i="7"/>
  <c r="O1375" i="7"/>
  <c r="P1375" i="7"/>
  <c r="Q1375" i="7"/>
  <c r="R1375" i="7"/>
  <c r="D1375" i="7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F1378" i="7"/>
  <c r="G1378" i="7"/>
  <c r="H1378" i="7"/>
  <c r="I1378" i="7"/>
  <c r="J1378" i="7"/>
  <c r="K1378" i="7"/>
  <c r="L1378" i="7"/>
  <c r="M1378" i="7"/>
  <c r="N1378" i="7"/>
  <c r="O1378" i="7"/>
  <c r="P1378" i="7"/>
  <c r="Q1378" i="7"/>
  <c r="R1378" i="7"/>
  <c r="D1378" i="7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D1381" i="7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D1384" i="7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F1387" i="7"/>
  <c r="G1387" i="7"/>
  <c r="H1387" i="7"/>
  <c r="I1387" i="7"/>
  <c r="J1387" i="7"/>
  <c r="K1387" i="7"/>
  <c r="L1387" i="7"/>
  <c r="M1387" i="7"/>
  <c r="N1387" i="7"/>
  <c r="O1387" i="7"/>
  <c r="P1387" i="7"/>
  <c r="Q1387" i="7"/>
  <c r="R1387" i="7"/>
  <c r="D1387" i="7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F1390" i="7"/>
  <c r="G1390" i="7"/>
  <c r="H1390" i="7"/>
  <c r="I1390" i="7"/>
  <c r="J1390" i="7"/>
  <c r="K1390" i="7"/>
  <c r="L1390" i="7"/>
  <c r="M1390" i="7"/>
  <c r="N1390" i="7"/>
  <c r="O1390" i="7"/>
  <c r="P1390" i="7"/>
  <c r="Q1390" i="7"/>
  <c r="R1390" i="7"/>
  <c r="D1390" i="7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D1393" i="7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D1396" i="7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F1399" i="7"/>
  <c r="G1399" i="7"/>
  <c r="H1399" i="7"/>
  <c r="I1399" i="7"/>
  <c r="J1399" i="7"/>
  <c r="K1399" i="7"/>
  <c r="L1399" i="7"/>
  <c r="M1399" i="7"/>
  <c r="N1399" i="7"/>
  <c r="O1399" i="7"/>
  <c r="P1399" i="7"/>
  <c r="Q1399" i="7"/>
  <c r="R1399" i="7"/>
  <c r="D1399" i="7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F1402" i="7"/>
  <c r="G1402" i="7"/>
  <c r="H1402" i="7"/>
  <c r="I1402" i="7"/>
  <c r="J1402" i="7"/>
  <c r="K1402" i="7"/>
  <c r="L1402" i="7"/>
  <c r="M1402" i="7"/>
  <c r="N1402" i="7"/>
  <c r="O1402" i="7"/>
  <c r="P1402" i="7"/>
  <c r="Q1402" i="7"/>
  <c r="R1402" i="7"/>
  <c r="D1402" i="7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D1405" i="7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D1408" i="7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F1411" i="7"/>
  <c r="G1411" i="7"/>
  <c r="H1411" i="7"/>
  <c r="I1411" i="7"/>
  <c r="J1411" i="7"/>
  <c r="K1411" i="7"/>
  <c r="L1411" i="7"/>
  <c r="M1411" i="7"/>
  <c r="N1411" i="7"/>
  <c r="O1411" i="7"/>
  <c r="P1411" i="7"/>
  <c r="Q1411" i="7"/>
  <c r="R1411" i="7"/>
  <c r="D1411" i="7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F1414" i="7"/>
  <c r="G1414" i="7"/>
  <c r="H1414" i="7"/>
  <c r="I1414" i="7"/>
  <c r="J1414" i="7"/>
  <c r="K1414" i="7"/>
  <c r="L1414" i="7"/>
  <c r="M1414" i="7"/>
  <c r="N1414" i="7"/>
  <c r="O1414" i="7"/>
  <c r="P1414" i="7"/>
  <c r="Q1414" i="7"/>
  <c r="R1414" i="7"/>
  <c r="D1414" i="7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D1417" i="7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D1420" i="7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F1423" i="7"/>
  <c r="G1423" i="7"/>
  <c r="H1423" i="7"/>
  <c r="I1423" i="7"/>
  <c r="J1423" i="7"/>
  <c r="K1423" i="7"/>
  <c r="L1423" i="7"/>
  <c r="M1423" i="7"/>
  <c r="N1423" i="7"/>
  <c r="O1423" i="7"/>
  <c r="P1423" i="7"/>
  <c r="Q1423" i="7"/>
  <c r="R1423" i="7"/>
  <c r="D1423" i="7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F1426" i="7"/>
  <c r="G1426" i="7"/>
  <c r="H1426" i="7"/>
  <c r="I1426" i="7"/>
  <c r="J1426" i="7"/>
  <c r="K1426" i="7"/>
  <c r="L1426" i="7"/>
  <c r="M1426" i="7"/>
  <c r="N1426" i="7"/>
  <c r="O1426" i="7"/>
  <c r="P1426" i="7"/>
  <c r="Q1426" i="7"/>
  <c r="R1426" i="7"/>
  <c r="D1426" i="7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D1429" i="7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D1432" i="7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F1435" i="7"/>
  <c r="G1435" i="7"/>
  <c r="H1435" i="7"/>
  <c r="I1435" i="7"/>
  <c r="J1435" i="7"/>
  <c r="K1435" i="7"/>
  <c r="L1435" i="7"/>
  <c r="M1435" i="7"/>
  <c r="N1435" i="7"/>
  <c r="O1435" i="7"/>
  <c r="P1435" i="7"/>
  <c r="Q1435" i="7"/>
  <c r="R1435" i="7"/>
  <c r="D1435" i="7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F1438" i="7"/>
  <c r="G1438" i="7"/>
  <c r="H1438" i="7"/>
  <c r="I1438" i="7"/>
  <c r="J1438" i="7"/>
  <c r="K1438" i="7"/>
  <c r="L1438" i="7"/>
  <c r="M1438" i="7"/>
  <c r="N1438" i="7"/>
  <c r="O1438" i="7"/>
  <c r="P1438" i="7"/>
  <c r="Q1438" i="7"/>
  <c r="R1438" i="7"/>
  <c r="D1438" i="7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D1441" i="7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D1444" i="7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F1447" i="7"/>
  <c r="G1447" i="7"/>
  <c r="H1447" i="7"/>
  <c r="I1447" i="7"/>
  <c r="J1447" i="7"/>
  <c r="K1447" i="7"/>
  <c r="L1447" i="7"/>
  <c r="M1447" i="7"/>
  <c r="N1447" i="7"/>
  <c r="O1447" i="7"/>
  <c r="P1447" i="7"/>
  <c r="Q1447" i="7"/>
  <c r="R1447" i="7"/>
  <c r="D1447" i="7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F1450" i="7"/>
  <c r="G1450" i="7"/>
  <c r="H1450" i="7"/>
  <c r="I1450" i="7"/>
  <c r="J1450" i="7"/>
  <c r="K1450" i="7"/>
  <c r="L1450" i="7"/>
  <c r="M1450" i="7"/>
  <c r="N1450" i="7"/>
  <c r="O1450" i="7"/>
  <c r="P1450" i="7"/>
  <c r="Q1450" i="7"/>
  <c r="R1450" i="7"/>
  <c r="D1450" i="7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D1453" i="7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D1456" i="7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F1459" i="7"/>
  <c r="G1459" i="7"/>
  <c r="H1459" i="7"/>
  <c r="I1459" i="7"/>
  <c r="J1459" i="7"/>
  <c r="K1459" i="7"/>
  <c r="L1459" i="7"/>
  <c r="M1459" i="7"/>
  <c r="N1459" i="7"/>
  <c r="O1459" i="7"/>
  <c r="P1459" i="7"/>
  <c r="Q1459" i="7"/>
  <c r="R1459" i="7"/>
  <c r="D1459" i="7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F1462" i="7"/>
  <c r="G1462" i="7"/>
  <c r="H1462" i="7"/>
  <c r="I1462" i="7"/>
  <c r="J1462" i="7"/>
  <c r="K1462" i="7"/>
  <c r="L1462" i="7"/>
  <c r="M1462" i="7"/>
  <c r="N1462" i="7"/>
  <c r="O1462" i="7"/>
  <c r="P1462" i="7"/>
  <c r="Q1462" i="7"/>
  <c r="R1462" i="7"/>
  <c r="D1462" i="7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D1465" i="7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D1468" i="7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F1471" i="7"/>
  <c r="G1471" i="7"/>
  <c r="H1471" i="7"/>
  <c r="I1471" i="7"/>
  <c r="J1471" i="7"/>
  <c r="K1471" i="7"/>
  <c r="L1471" i="7"/>
  <c r="M1471" i="7"/>
  <c r="N1471" i="7"/>
  <c r="O1471" i="7"/>
  <c r="P1471" i="7"/>
  <c r="Q1471" i="7"/>
  <c r="R1471" i="7"/>
  <c r="D1471" i="7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F1474" i="7"/>
  <c r="G1474" i="7"/>
  <c r="H1474" i="7"/>
  <c r="I1474" i="7"/>
  <c r="J1474" i="7"/>
  <c r="K1474" i="7"/>
  <c r="L1474" i="7"/>
  <c r="M1474" i="7"/>
  <c r="N1474" i="7"/>
  <c r="O1474" i="7"/>
  <c r="P1474" i="7"/>
  <c r="Q1474" i="7"/>
  <c r="R1474" i="7"/>
  <c r="D1474" i="7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D1477" i="7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D1480" i="7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F1483" i="7"/>
  <c r="G1483" i="7"/>
  <c r="H1483" i="7"/>
  <c r="I1483" i="7"/>
  <c r="J1483" i="7"/>
  <c r="K1483" i="7"/>
  <c r="L1483" i="7"/>
  <c r="M1483" i="7"/>
  <c r="N1483" i="7"/>
  <c r="O1483" i="7"/>
  <c r="P1483" i="7"/>
  <c r="Q1483" i="7"/>
  <c r="R1483" i="7"/>
  <c r="D1483" i="7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F1486" i="7"/>
  <c r="G1486" i="7"/>
  <c r="H1486" i="7"/>
  <c r="I1486" i="7"/>
  <c r="J1486" i="7"/>
  <c r="K1486" i="7"/>
  <c r="L1486" i="7"/>
  <c r="M1486" i="7"/>
  <c r="N1486" i="7"/>
  <c r="O1486" i="7"/>
  <c r="P1486" i="7"/>
  <c r="Q1486" i="7"/>
  <c r="R1486" i="7"/>
  <c r="D1486" i="7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D1489" i="7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D1492" i="7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F1495" i="7"/>
  <c r="G1495" i="7"/>
  <c r="H1495" i="7"/>
  <c r="I1495" i="7"/>
  <c r="J1495" i="7"/>
  <c r="K1495" i="7"/>
  <c r="L1495" i="7"/>
  <c r="M1495" i="7"/>
  <c r="N1495" i="7"/>
  <c r="O1495" i="7"/>
  <c r="P1495" i="7"/>
  <c r="Q1495" i="7"/>
  <c r="R1495" i="7"/>
  <c r="D1495" i="7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F1498" i="7"/>
  <c r="G1498" i="7"/>
  <c r="H1498" i="7"/>
  <c r="I1498" i="7"/>
  <c r="J1498" i="7"/>
  <c r="K1498" i="7"/>
  <c r="L1498" i="7"/>
  <c r="M1498" i="7"/>
  <c r="N1498" i="7"/>
  <c r="O1498" i="7"/>
  <c r="P1498" i="7"/>
  <c r="Q1498" i="7"/>
  <c r="R1498" i="7"/>
  <c r="D1498" i="7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D1501" i="7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D1504" i="7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F1507" i="7"/>
  <c r="G1507" i="7"/>
  <c r="H1507" i="7"/>
  <c r="I1507" i="7"/>
  <c r="J1507" i="7"/>
  <c r="K1507" i="7"/>
  <c r="L1507" i="7"/>
  <c r="M1507" i="7"/>
  <c r="N1507" i="7"/>
  <c r="O1507" i="7"/>
  <c r="P1507" i="7"/>
  <c r="Q1507" i="7"/>
  <c r="R1507" i="7"/>
  <c r="D1507" i="7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F1510" i="7"/>
  <c r="G1510" i="7"/>
  <c r="H1510" i="7"/>
  <c r="I1510" i="7"/>
  <c r="J1510" i="7"/>
  <c r="K1510" i="7"/>
  <c r="L1510" i="7"/>
  <c r="M1510" i="7"/>
  <c r="N1510" i="7"/>
  <c r="O1510" i="7"/>
  <c r="P1510" i="7"/>
  <c r="Q1510" i="7"/>
  <c r="R1510" i="7"/>
  <c r="D1510" i="7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D1513" i="7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D1516" i="7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F1519" i="7"/>
  <c r="G1519" i="7"/>
  <c r="H1519" i="7"/>
  <c r="I1519" i="7"/>
  <c r="J1519" i="7"/>
  <c r="K1519" i="7"/>
  <c r="L1519" i="7"/>
  <c r="M1519" i="7"/>
  <c r="N1519" i="7"/>
  <c r="O1519" i="7"/>
  <c r="P1519" i="7"/>
  <c r="Q1519" i="7"/>
  <c r="R1519" i="7"/>
  <c r="D1519" i="7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F1522" i="7"/>
  <c r="G1522" i="7"/>
  <c r="H1522" i="7"/>
  <c r="I1522" i="7"/>
  <c r="J1522" i="7"/>
  <c r="K1522" i="7"/>
  <c r="L1522" i="7"/>
  <c r="M1522" i="7"/>
  <c r="N1522" i="7"/>
  <c r="O1522" i="7"/>
  <c r="P1522" i="7"/>
  <c r="Q1522" i="7"/>
  <c r="R1522" i="7"/>
  <c r="D1522" i="7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D1525" i="7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D1528" i="7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F1531" i="7"/>
  <c r="G1531" i="7"/>
  <c r="H1531" i="7"/>
  <c r="I1531" i="7"/>
  <c r="J1531" i="7"/>
  <c r="K1531" i="7"/>
  <c r="L1531" i="7"/>
  <c r="M1531" i="7"/>
  <c r="N1531" i="7"/>
  <c r="O1531" i="7"/>
  <c r="P1531" i="7"/>
  <c r="Q1531" i="7"/>
  <c r="R1531" i="7"/>
  <c r="D1531" i="7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F1534" i="7"/>
  <c r="G1534" i="7"/>
  <c r="H1534" i="7"/>
  <c r="I1534" i="7"/>
  <c r="J1534" i="7"/>
  <c r="K1534" i="7"/>
  <c r="L1534" i="7"/>
  <c r="M1534" i="7"/>
  <c r="N1534" i="7"/>
  <c r="O1534" i="7"/>
  <c r="P1534" i="7"/>
  <c r="Q1534" i="7"/>
  <c r="R1534" i="7"/>
  <c r="D1534" i="7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D1537" i="7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D1540" i="7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F1543" i="7"/>
  <c r="G1543" i="7"/>
  <c r="H1543" i="7"/>
  <c r="I1543" i="7"/>
  <c r="J1543" i="7"/>
  <c r="K1543" i="7"/>
  <c r="L1543" i="7"/>
  <c r="M1543" i="7"/>
  <c r="N1543" i="7"/>
  <c r="O1543" i="7"/>
  <c r="P1543" i="7"/>
  <c r="Q1543" i="7"/>
  <c r="R1543" i="7"/>
  <c r="D1543" i="7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F1546" i="7"/>
  <c r="G1546" i="7"/>
  <c r="H1546" i="7"/>
  <c r="I1546" i="7"/>
  <c r="J1546" i="7"/>
  <c r="K1546" i="7"/>
  <c r="L1546" i="7"/>
  <c r="M1546" i="7"/>
  <c r="N1546" i="7"/>
  <c r="O1546" i="7"/>
  <c r="P1546" i="7"/>
  <c r="Q1546" i="7"/>
  <c r="R1546" i="7"/>
  <c r="D1546" i="7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D1549" i="7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D1552" i="7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F1555" i="7"/>
  <c r="G1555" i="7"/>
  <c r="H1555" i="7"/>
  <c r="I1555" i="7"/>
  <c r="J1555" i="7"/>
  <c r="K1555" i="7"/>
  <c r="L1555" i="7"/>
  <c r="M1555" i="7"/>
  <c r="N1555" i="7"/>
  <c r="O1555" i="7"/>
  <c r="P1555" i="7"/>
  <c r="Q1555" i="7"/>
  <c r="R1555" i="7"/>
  <c r="D1555" i="7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F1558" i="7"/>
  <c r="G1558" i="7"/>
  <c r="H1558" i="7"/>
  <c r="I1558" i="7"/>
  <c r="J1558" i="7"/>
  <c r="K1558" i="7"/>
  <c r="L1558" i="7"/>
  <c r="M1558" i="7"/>
  <c r="N1558" i="7"/>
  <c r="O1558" i="7"/>
  <c r="P1558" i="7"/>
  <c r="Q1558" i="7"/>
  <c r="R1558" i="7"/>
  <c r="D1558" i="7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D1561" i="7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D1564" i="7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F1567" i="7"/>
  <c r="G1567" i="7"/>
  <c r="H1567" i="7"/>
  <c r="I1567" i="7"/>
  <c r="J1567" i="7"/>
  <c r="K1567" i="7"/>
  <c r="L1567" i="7"/>
  <c r="M1567" i="7"/>
  <c r="N1567" i="7"/>
  <c r="O1567" i="7"/>
  <c r="P1567" i="7"/>
  <c r="Q1567" i="7"/>
  <c r="R1567" i="7"/>
  <c r="D1567" i="7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F1570" i="7"/>
  <c r="G1570" i="7"/>
  <c r="H1570" i="7"/>
  <c r="I1570" i="7"/>
  <c r="J1570" i="7"/>
  <c r="K1570" i="7"/>
  <c r="L1570" i="7"/>
  <c r="M1570" i="7"/>
  <c r="N1570" i="7"/>
  <c r="O1570" i="7"/>
  <c r="P1570" i="7"/>
  <c r="Q1570" i="7"/>
  <c r="R1570" i="7"/>
  <c r="D1570" i="7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D1573" i="7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D1576" i="7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F1579" i="7"/>
  <c r="G1579" i="7"/>
  <c r="H1579" i="7"/>
  <c r="I1579" i="7"/>
  <c r="J1579" i="7"/>
  <c r="K1579" i="7"/>
  <c r="L1579" i="7"/>
  <c r="M1579" i="7"/>
  <c r="N1579" i="7"/>
  <c r="O1579" i="7"/>
  <c r="P1579" i="7"/>
  <c r="Q1579" i="7"/>
  <c r="R1579" i="7"/>
  <c r="D1579" i="7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F1582" i="7"/>
  <c r="G1582" i="7"/>
  <c r="H1582" i="7"/>
  <c r="I1582" i="7"/>
  <c r="J1582" i="7"/>
  <c r="K1582" i="7"/>
  <c r="L1582" i="7"/>
  <c r="M1582" i="7"/>
  <c r="N1582" i="7"/>
  <c r="O1582" i="7"/>
  <c r="P1582" i="7"/>
  <c r="Q1582" i="7"/>
  <c r="R1582" i="7"/>
  <c r="D1582" i="7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D1585" i="7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D1588" i="7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F1591" i="7"/>
  <c r="G1591" i="7"/>
  <c r="H1591" i="7"/>
  <c r="I1591" i="7"/>
  <c r="J1591" i="7"/>
  <c r="K1591" i="7"/>
  <c r="L1591" i="7"/>
  <c r="M1591" i="7"/>
  <c r="N1591" i="7"/>
  <c r="O1591" i="7"/>
  <c r="P1591" i="7"/>
  <c r="Q1591" i="7"/>
  <c r="R1591" i="7"/>
  <c r="D1591" i="7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F1594" i="7"/>
  <c r="G1594" i="7"/>
  <c r="H1594" i="7"/>
  <c r="I1594" i="7"/>
  <c r="J1594" i="7"/>
  <c r="K1594" i="7"/>
  <c r="L1594" i="7"/>
  <c r="M1594" i="7"/>
  <c r="N1594" i="7"/>
  <c r="O1594" i="7"/>
  <c r="P1594" i="7"/>
  <c r="Q1594" i="7"/>
  <c r="R1594" i="7"/>
  <c r="D1594" i="7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D1597" i="7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D1600" i="7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F1603" i="7"/>
  <c r="G1603" i="7"/>
  <c r="H1603" i="7"/>
  <c r="I1603" i="7"/>
  <c r="J1603" i="7"/>
  <c r="K1603" i="7"/>
  <c r="L1603" i="7"/>
  <c r="M1603" i="7"/>
  <c r="N1603" i="7"/>
  <c r="O1603" i="7"/>
  <c r="P1603" i="7"/>
  <c r="Q1603" i="7"/>
  <c r="R1603" i="7"/>
  <c r="D1603" i="7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F1606" i="7"/>
  <c r="G1606" i="7"/>
  <c r="H1606" i="7"/>
  <c r="I1606" i="7"/>
  <c r="J1606" i="7"/>
  <c r="K1606" i="7"/>
  <c r="L1606" i="7"/>
  <c r="M1606" i="7"/>
  <c r="N1606" i="7"/>
  <c r="O1606" i="7"/>
  <c r="P1606" i="7"/>
  <c r="Q1606" i="7"/>
  <c r="R1606" i="7"/>
  <c r="D1606" i="7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D1609" i="7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D1612" i="7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F1615" i="7"/>
  <c r="G1615" i="7"/>
  <c r="H1615" i="7"/>
  <c r="I1615" i="7"/>
  <c r="J1615" i="7"/>
  <c r="K1615" i="7"/>
  <c r="L1615" i="7"/>
  <c r="M1615" i="7"/>
  <c r="N1615" i="7"/>
  <c r="O1615" i="7"/>
  <c r="P1615" i="7"/>
  <c r="Q1615" i="7"/>
  <c r="R1615" i="7"/>
  <c r="D1615" i="7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F1618" i="7"/>
  <c r="G1618" i="7"/>
  <c r="H1618" i="7"/>
  <c r="I1618" i="7"/>
  <c r="J1618" i="7"/>
  <c r="K1618" i="7"/>
  <c r="L1618" i="7"/>
  <c r="M1618" i="7"/>
  <c r="N1618" i="7"/>
  <c r="O1618" i="7"/>
  <c r="P1618" i="7"/>
  <c r="Q1618" i="7"/>
  <c r="R1618" i="7"/>
  <c r="D1618" i="7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D1621" i="7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D1624" i="7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F1627" i="7"/>
  <c r="G1627" i="7"/>
  <c r="H1627" i="7"/>
  <c r="I1627" i="7"/>
  <c r="J1627" i="7"/>
  <c r="K1627" i="7"/>
  <c r="L1627" i="7"/>
  <c r="M1627" i="7"/>
  <c r="N1627" i="7"/>
  <c r="O1627" i="7"/>
  <c r="P1627" i="7"/>
  <c r="Q1627" i="7"/>
  <c r="R1627" i="7"/>
  <c r="D1627" i="7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F1630" i="7"/>
  <c r="G1630" i="7"/>
  <c r="H1630" i="7"/>
  <c r="I1630" i="7"/>
  <c r="J1630" i="7"/>
  <c r="K1630" i="7"/>
  <c r="L1630" i="7"/>
  <c r="M1630" i="7"/>
  <c r="N1630" i="7"/>
  <c r="O1630" i="7"/>
  <c r="P1630" i="7"/>
  <c r="Q1630" i="7"/>
  <c r="R1630" i="7"/>
  <c r="D1630" i="7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D1633" i="7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D1636" i="7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F1639" i="7"/>
  <c r="G1639" i="7"/>
  <c r="H1639" i="7"/>
  <c r="I1639" i="7"/>
  <c r="J1639" i="7"/>
  <c r="K1639" i="7"/>
  <c r="L1639" i="7"/>
  <c r="M1639" i="7"/>
  <c r="N1639" i="7"/>
  <c r="O1639" i="7"/>
  <c r="P1639" i="7"/>
  <c r="Q1639" i="7"/>
  <c r="R1639" i="7"/>
  <c r="D1639" i="7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F1642" i="7"/>
  <c r="G1642" i="7"/>
  <c r="H1642" i="7"/>
  <c r="I1642" i="7"/>
  <c r="J1642" i="7"/>
  <c r="K1642" i="7"/>
  <c r="L1642" i="7"/>
  <c r="M1642" i="7"/>
  <c r="N1642" i="7"/>
  <c r="O1642" i="7"/>
  <c r="P1642" i="7"/>
  <c r="Q1642" i="7"/>
  <c r="R1642" i="7"/>
  <c r="D1642" i="7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D1645" i="7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D1648" i="7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F1651" i="7"/>
  <c r="G1651" i="7"/>
  <c r="H1651" i="7"/>
  <c r="I1651" i="7"/>
  <c r="J1651" i="7"/>
  <c r="K1651" i="7"/>
  <c r="L1651" i="7"/>
  <c r="M1651" i="7"/>
  <c r="N1651" i="7"/>
  <c r="O1651" i="7"/>
  <c r="P1651" i="7"/>
  <c r="Q1651" i="7"/>
  <c r="R1651" i="7"/>
  <c r="D1651" i="7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F1654" i="7"/>
  <c r="G1654" i="7"/>
  <c r="H1654" i="7"/>
  <c r="I1654" i="7"/>
  <c r="J1654" i="7"/>
  <c r="K1654" i="7"/>
  <c r="L1654" i="7"/>
  <c r="M1654" i="7"/>
  <c r="N1654" i="7"/>
  <c r="O1654" i="7"/>
  <c r="P1654" i="7"/>
  <c r="Q1654" i="7"/>
  <c r="R1654" i="7"/>
  <c r="D1654" i="7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D1657" i="7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D1660" i="7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F1663" i="7"/>
  <c r="G1663" i="7"/>
  <c r="H1663" i="7"/>
  <c r="I1663" i="7"/>
  <c r="J1663" i="7"/>
  <c r="K1663" i="7"/>
  <c r="L1663" i="7"/>
  <c r="M1663" i="7"/>
  <c r="N1663" i="7"/>
  <c r="O1663" i="7"/>
  <c r="P1663" i="7"/>
  <c r="Q1663" i="7"/>
  <c r="R1663" i="7"/>
  <c r="D1663" i="7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F1666" i="7"/>
  <c r="G1666" i="7"/>
  <c r="H1666" i="7"/>
  <c r="I1666" i="7"/>
  <c r="J1666" i="7"/>
  <c r="K1666" i="7"/>
  <c r="L1666" i="7"/>
  <c r="M1666" i="7"/>
  <c r="N1666" i="7"/>
  <c r="O1666" i="7"/>
  <c r="P1666" i="7"/>
  <c r="Q1666" i="7"/>
  <c r="R1666" i="7"/>
  <c r="D1666" i="7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D1669" i="7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D1672" i="7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F1675" i="7"/>
  <c r="G1675" i="7"/>
  <c r="H1675" i="7"/>
  <c r="I1675" i="7"/>
  <c r="J1675" i="7"/>
  <c r="K1675" i="7"/>
  <c r="L1675" i="7"/>
  <c r="M1675" i="7"/>
  <c r="N1675" i="7"/>
  <c r="O1675" i="7"/>
  <c r="P1675" i="7"/>
  <c r="Q1675" i="7"/>
  <c r="R1675" i="7"/>
  <c r="D1675" i="7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F1678" i="7"/>
  <c r="G1678" i="7"/>
  <c r="H1678" i="7"/>
  <c r="I1678" i="7"/>
  <c r="J1678" i="7"/>
  <c r="K1678" i="7"/>
  <c r="L1678" i="7"/>
  <c r="M1678" i="7"/>
  <c r="N1678" i="7"/>
  <c r="O1678" i="7"/>
  <c r="P1678" i="7"/>
  <c r="Q1678" i="7"/>
  <c r="R1678" i="7"/>
  <c r="D1678" i="7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D1681" i="7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D1684" i="7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F1687" i="7"/>
  <c r="G1687" i="7"/>
  <c r="H1687" i="7"/>
  <c r="I1687" i="7"/>
  <c r="J1687" i="7"/>
  <c r="K1687" i="7"/>
  <c r="L1687" i="7"/>
  <c r="M1687" i="7"/>
  <c r="N1687" i="7"/>
  <c r="O1687" i="7"/>
  <c r="P1687" i="7"/>
  <c r="Q1687" i="7"/>
  <c r="R1687" i="7"/>
  <c r="D1687" i="7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F1690" i="7"/>
  <c r="G1690" i="7"/>
  <c r="H1690" i="7"/>
  <c r="I1690" i="7"/>
  <c r="J1690" i="7"/>
  <c r="K1690" i="7"/>
  <c r="L1690" i="7"/>
  <c r="M1690" i="7"/>
  <c r="N1690" i="7"/>
  <c r="O1690" i="7"/>
  <c r="P1690" i="7"/>
  <c r="Q1690" i="7"/>
  <c r="R1690" i="7"/>
  <c r="D1690" i="7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D1693" i="7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D1696" i="7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F1699" i="7"/>
  <c r="G1699" i="7"/>
  <c r="H1699" i="7"/>
  <c r="I1699" i="7"/>
  <c r="J1699" i="7"/>
  <c r="K1699" i="7"/>
  <c r="L1699" i="7"/>
  <c r="M1699" i="7"/>
  <c r="N1699" i="7"/>
  <c r="O1699" i="7"/>
  <c r="P1699" i="7"/>
  <c r="Q1699" i="7"/>
  <c r="R1699" i="7"/>
  <c r="D1699" i="7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F1702" i="7"/>
  <c r="G1702" i="7"/>
  <c r="H1702" i="7"/>
  <c r="I1702" i="7"/>
  <c r="J1702" i="7"/>
  <c r="K1702" i="7"/>
  <c r="L1702" i="7"/>
  <c r="M1702" i="7"/>
  <c r="N1702" i="7"/>
  <c r="O1702" i="7"/>
  <c r="P1702" i="7"/>
  <c r="Q1702" i="7"/>
  <c r="R1702" i="7"/>
  <c r="D1702" i="7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D1705" i="7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D1708" i="7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F1711" i="7"/>
  <c r="G1711" i="7"/>
  <c r="H1711" i="7"/>
  <c r="I1711" i="7"/>
  <c r="J1711" i="7"/>
  <c r="K1711" i="7"/>
  <c r="L1711" i="7"/>
  <c r="M1711" i="7"/>
  <c r="N1711" i="7"/>
  <c r="O1711" i="7"/>
  <c r="P1711" i="7"/>
  <c r="Q1711" i="7"/>
  <c r="R1711" i="7"/>
  <c r="D1711" i="7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F1714" i="7"/>
  <c r="G1714" i="7"/>
  <c r="H1714" i="7"/>
  <c r="I1714" i="7"/>
  <c r="J1714" i="7"/>
  <c r="K1714" i="7"/>
  <c r="L1714" i="7"/>
  <c r="M1714" i="7"/>
  <c r="N1714" i="7"/>
  <c r="O1714" i="7"/>
  <c r="P1714" i="7"/>
  <c r="Q1714" i="7"/>
  <c r="R1714" i="7"/>
  <c r="D1714" i="7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D1717" i="7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D1720" i="7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F1723" i="7"/>
  <c r="G1723" i="7"/>
  <c r="H1723" i="7"/>
  <c r="I1723" i="7"/>
  <c r="J1723" i="7"/>
  <c r="K1723" i="7"/>
  <c r="L1723" i="7"/>
  <c r="M1723" i="7"/>
  <c r="N1723" i="7"/>
  <c r="O1723" i="7"/>
  <c r="P1723" i="7"/>
  <c r="Q1723" i="7"/>
  <c r="R1723" i="7"/>
  <c r="D1723" i="7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F1726" i="7"/>
  <c r="G1726" i="7"/>
  <c r="H1726" i="7"/>
  <c r="I1726" i="7"/>
  <c r="J1726" i="7"/>
  <c r="K1726" i="7"/>
  <c r="L1726" i="7"/>
  <c r="M1726" i="7"/>
  <c r="N1726" i="7"/>
  <c r="O1726" i="7"/>
  <c r="P1726" i="7"/>
  <c r="Q1726" i="7"/>
  <c r="R1726" i="7"/>
  <c r="D1726" i="7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D1729" i="7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D1732" i="7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F1735" i="7"/>
  <c r="G1735" i="7"/>
  <c r="H1735" i="7"/>
  <c r="I1735" i="7"/>
  <c r="J1735" i="7"/>
  <c r="K1735" i="7"/>
  <c r="L1735" i="7"/>
  <c r="M1735" i="7"/>
  <c r="N1735" i="7"/>
  <c r="O1735" i="7"/>
  <c r="P1735" i="7"/>
  <c r="Q1735" i="7"/>
  <c r="R1735" i="7"/>
  <c r="D1735" i="7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F1738" i="7"/>
  <c r="G1738" i="7"/>
  <c r="H1738" i="7"/>
  <c r="I1738" i="7"/>
  <c r="J1738" i="7"/>
  <c r="K1738" i="7"/>
  <c r="L1738" i="7"/>
  <c r="M1738" i="7"/>
  <c r="N1738" i="7"/>
  <c r="O1738" i="7"/>
  <c r="P1738" i="7"/>
  <c r="Q1738" i="7"/>
  <c r="R1738" i="7"/>
  <c r="D1738" i="7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D1741" i="7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D1744" i="7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F1747" i="7"/>
  <c r="G1747" i="7"/>
  <c r="H1747" i="7"/>
  <c r="I1747" i="7"/>
  <c r="J1747" i="7"/>
  <c r="K1747" i="7"/>
  <c r="L1747" i="7"/>
  <c r="M1747" i="7"/>
  <c r="N1747" i="7"/>
  <c r="O1747" i="7"/>
  <c r="P1747" i="7"/>
  <c r="Q1747" i="7"/>
  <c r="R1747" i="7"/>
  <c r="D1747" i="7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F1750" i="7"/>
  <c r="G1750" i="7"/>
  <c r="H1750" i="7"/>
  <c r="I1750" i="7"/>
  <c r="J1750" i="7"/>
  <c r="K1750" i="7"/>
  <c r="L1750" i="7"/>
  <c r="M1750" i="7"/>
  <c r="N1750" i="7"/>
  <c r="O1750" i="7"/>
  <c r="P1750" i="7"/>
  <c r="Q1750" i="7"/>
  <c r="R1750" i="7"/>
  <c r="D1750" i="7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D1753" i="7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D1756" i="7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F1759" i="7"/>
  <c r="G1759" i="7"/>
  <c r="H1759" i="7"/>
  <c r="I1759" i="7"/>
  <c r="J1759" i="7"/>
  <c r="K1759" i="7"/>
  <c r="L1759" i="7"/>
  <c r="M1759" i="7"/>
  <c r="N1759" i="7"/>
  <c r="O1759" i="7"/>
  <c r="P1759" i="7"/>
  <c r="Q1759" i="7"/>
  <c r="R1759" i="7"/>
  <c r="D1759" i="7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F1762" i="7"/>
  <c r="G1762" i="7"/>
  <c r="H1762" i="7"/>
  <c r="I1762" i="7"/>
  <c r="J1762" i="7"/>
  <c r="K1762" i="7"/>
  <c r="L1762" i="7"/>
  <c r="M1762" i="7"/>
  <c r="N1762" i="7"/>
  <c r="O1762" i="7"/>
  <c r="P1762" i="7"/>
  <c r="Q1762" i="7"/>
  <c r="R1762" i="7"/>
  <c r="D1762" i="7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D1765" i="7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D1768" i="7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F1771" i="7"/>
  <c r="G1771" i="7"/>
  <c r="H1771" i="7"/>
  <c r="I1771" i="7"/>
  <c r="J1771" i="7"/>
  <c r="K1771" i="7"/>
  <c r="L1771" i="7"/>
  <c r="M1771" i="7"/>
  <c r="N1771" i="7"/>
  <c r="O1771" i="7"/>
  <c r="P1771" i="7"/>
  <c r="Q1771" i="7"/>
  <c r="R1771" i="7"/>
  <c r="D1771" i="7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F1774" i="7"/>
  <c r="G1774" i="7"/>
  <c r="H1774" i="7"/>
  <c r="I1774" i="7"/>
  <c r="J1774" i="7"/>
  <c r="K1774" i="7"/>
  <c r="L1774" i="7"/>
  <c r="M1774" i="7"/>
  <c r="N1774" i="7"/>
  <c r="O1774" i="7"/>
  <c r="P1774" i="7"/>
  <c r="Q1774" i="7"/>
  <c r="R1774" i="7"/>
  <c r="D1774" i="7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D1777" i="7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D1780" i="7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F1783" i="7"/>
  <c r="G1783" i="7"/>
  <c r="H1783" i="7"/>
  <c r="I1783" i="7"/>
  <c r="J1783" i="7"/>
  <c r="K1783" i="7"/>
  <c r="L1783" i="7"/>
  <c r="M1783" i="7"/>
  <c r="N1783" i="7"/>
  <c r="O1783" i="7"/>
  <c r="P1783" i="7"/>
  <c r="Q1783" i="7"/>
  <c r="R1783" i="7"/>
  <c r="D1783" i="7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F1786" i="7"/>
  <c r="G1786" i="7"/>
  <c r="H1786" i="7"/>
  <c r="I1786" i="7"/>
  <c r="J1786" i="7"/>
  <c r="K1786" i="7"/>
  <c r="L1786" i="7"/>
  <c r="M1786" i="7"/>
  <c r="N1786" i="7"/>
  <c r="O1786" i="7"/>
  <c r="P1786" i="7"/>
  <c r="Q1786" i="7"/>
  <c r="R1786" i="7"/>
  <c r="D1786" i="7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D1789" i="7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D1792" i="7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F1795" i="7"/>
  <c r="G1795" i="7"/>
  <c r="H1795" i="7"/>
  <c r="I1795" i="7"/>
  <c r="J1795" i="7"/>
  <c r="K1795" i="7"/>
  <c r="L1795" i="7"/>
  <c r="M1795" i="7"/>
  <c r="N1795" i="7"/>
  <c r="O1795" i="7"/>
  <c r="P1795" i="7"/>
  <c r="Q1795" i="7"/>
  <c r="R1795" i="7"/>
  <c r="D1795" i="7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F1798" i="7"/>
  <c r="G1798" i="7"/>
  <c r="H1798" i="7"/>
  <c r="I1798" i="7"/>
  <c r="J1798" i="7"/>
  <c r="K1798" i="7"/>
  <c r="L1798" i="7"/>
  <c r="M1798" i="7"/>
  <c r="N1798" i="7"/>
  <c r="O1798" i="7"/>
  <c r="P1798" i="7"/>
  <c r="Q1798" i="7"/>
  <c r="R1798" i="7"/>
  <c r="D1798" i="7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D1801" i="7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D1804" i="7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F1807" i="7"/>
  <c r="G1807" i="7"/>
  <c r="H1807" i="7"/>
  <c r="I1807" i="7"/>
  <c r="J1807" i="7"/>
  <c r="K1807" i="7"/>
  <c r="L1807" i="7"/>
  <c r="M1807" i="7"/>
  <c r="N1807" i="7"/>
  <c r="O1807" i="7"/>
  <c r="P1807" i="7"/>
  <c r="Q1807" i="7"/>
  <c r="R1807" i="7"/>
  <c r="D1807" i="7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F1810" i="7"/>
  <c r="G1810" i="7"/>
  <c r="H1810" i="7"/>
  <c r="I1810" i="7"/>
  <c r="J1810" i="7"/>
  <c r="K1810" i="7"/>
  <c r="L1810" i="7"/>
  <c r="M1810" i="7"/>
  <c r="N1810" i="7"/>
  <c r="O1810" i="7"/>
  <c r="P1810" i="7"/>
  <c r="Q1810" i="7"/>
  <c r="R1810" i="7"/>
  <c r="D1810" i="7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D1813" i="7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D1816" i="7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F1819" i="7"/>
  <c r="G1819" i="7"/>
  <c r="H1819" i="7"/>
  <c r="I1819" i="7"/>
  <c r="J1819" i="7"/>
  <c r="K1819" i="7"/>
  <c r="L1819" i="7"/>
  <c r="M1819" i="7"/>
  <c r="N1819" i="7"/>
  <c r="O1819" i="7"/>
  <c r="P1819" i="7"/>
  <c r="Q1819" i="7"/>
  <c r="R1819" i="7"/>
  <c r="D1819" i="7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F1822" i="7"/>
  <c r="G1822" i="7"/>
  <c r="H1822" i="7"/>
  <c r="I1822" i="7"/>
  <c r="J1822" i="7"/>
  <c r="K1822" i="7"/>
  <c r="L1822" i="7"/>
  <c r="M1822" i="7"/>
  <c r="N1822" i="7"/>
  <c r="O1822" i="7"/>
  <c r="P1822" i="7"/>
  <c r="Q1822" i="7"/>
  <c r="R1822" i="7"/>
  <c r="D1822" i="7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D1825" i="7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D1828" i="7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F1831" i="7"/>
  <c r="G1831" i="7"/>
  <c r="H1831" i="7"/>
  <c r="I1831" i="7"/>
  <c r="J1831" i="7"/>
  <c r="K1831" i="7"/>
  <c r="L1831" i="7"/>
  <c r="M1831" i="7"/>
  <c r="N1831" i="7"/>
  <c r="O1831" i="7"/>
  <c r="P1831" i="7"/>
  <c r="Q1831" i="7"/>
  <c r="R1831" i="7"/>
  <c r="D1831" i="7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F1834" i="7"/>
  <c r="G1834" i="7"/>
  <c r="H1834" i="7"/>
  <c r="I1834" i="7"/>
  <c r="J1834" i="7"/>
  <c r="K1834" i="7"/>
  <c r="L1834" i="7"/>
  <c r="M1834" i="7"/>
  <c r="N1834" i="7"/>
  <c r="O1834" i="7"/>
  <c r="P1834" i="7"/>
  <c r="Q1834" i="7"/>
  <c r="R1834" i="7"/>
  <c r="D1834" i="7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D1837" i="7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D1840" i="7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F1843" i="7"/>
  <c r="G1843" i="7"/>
  <c r="H1843" i="7"/>
  <c r="I1843" i="7"/>
  <c r="J1843" i="7"/>
  <c r="K1843" i="7"/>
  <c r="L1843" i="7"/>
  <c r="M1843" i="7"/>
  <c r="N1843" i="7"/>
  <c r="O1843" i="7"/>
  <c r="P1843" i="7"/>
  <c r="Q1843" i="7"/>
  <c r="R1843" i="7"/>
  <c r="D1843" i="7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F1846" i="7"/>
  <c r="G1846" i="7"/>
  <c r="H1846" i="7"/>
  <c r="I1846" i="7"/>
  <c r="J1846" i="7"/>
  <c r="K1846" i="7"/>
  <c r="L1846" i="7"/>
  <c r="M1846" i="7"/>
  <c r="N1846" i="7"/>
  <c r="O1846" i="7"/>
  <c r="P1846" i="7"/>
  <c r="Q1846" i="7"/>
  <c r="R1846" i="7"/>
  <c r="D1846" i="7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D1849" i="7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D1852" i="7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F1855" i="7"/>
  <c r="G1855" i="7"/>
  <c r="H1855" i="7"/>
  <c r="I1855" i="7"/>
  <c r="J1855" i="7"/>
  <c r="K1855" i="7"/>
  <c r="L1855" i="7"/>
  <c r="M1855" i="7"/>
  <c r="N1855" i="7"/>
  <c r="O1855" i="7"/>
  <c r="P1855" i="7"/>
  <c r="Q1855" i="7"/>
  <c r="R1855" i="7"/>
  <c r="D1855" i="7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F1858" i="7"/>
  <c r="G1858" i="7"/>
  <c r="H1858" i="7"/>
  <c r="I1858" i="7"/>
  <c r="J1858" i="7"/>
  <c r="K1858" i="7"/>
  <c r="L1858" i="7"/>
  <c r="M1858" i="7"/>
  <c r="N1858" i="7"/>
  <c r="O1858" i="7"/>
  <c r="P1858" i="7"/>
  <c r="Q1858" i="7"/>
  <c r="R1858" i="7"/>
  <c r="D1858" i="7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D1861" i="7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D1864" i="7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F1867" i="7"/>
  <c r="G1867" i="7"/>
  <c r="H1867" i="7"/>
  <c r="I1867" i="7"/>
  <c r="J1867" i="7"/>
  <c r="K1867" i="7"/>
  <c r="L1867" i="7"/>
  <c r="M1867" i="7"/>
  <c r="N1867" i="7"/>
  <c r="O1867" i="7"/>
  <c r="P1867" i="7"/>
  <c r="Q1867" i="7"/>
  <c r="R1867" i="7"/>
  <c r="D1867" i="7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F1870" i="7"/>
  <c r="G1870" i="7"/>
  <c r="H1870" i="7"/>
  <c r="I1870" i="7"/>
  <c r="J1870" i="7"/>
  <c r="K1870" i="7"/>
  <c r="L1870" i="7"/>
  <c r="M1870" i="7"/>
  <c r="N1870" i="7"/>
  <c r="O1870" i="7"/>
  <c r="P1870" i="7"/>
  <c r="Q1870" i="7"/>
  <c r="R1870" i="7"/>
  <c r="D1870" i="7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D1873" i="7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D1876" i="7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F1879" i="7"/>
  <c r="G1879" i="7"/>
  <c r="H1879" i="7"/>
  <c r="I1879" i="7"/>
  <c r="J1879" i="7"/>
  <c r="K1879" i="7"/>
  <c r="L1879" i="7"/>
  <c r="M1879" i="7"/>
  <c r="N1879" i="7"/>
  <c r="O1879" i="7"/>
  <c r="P1879" i="7"/>
  <c r="Q1879" i="7"/>
  <c r="R1879" i="7"/>
  <c r="D1879" i="7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F1882" i="7"/>
  <c r="G1882" i="7"/>
  <c r="H1882" i="7"/>
  <c r="I1882" i="7"/>
  <c r="J1882" i="7"/>
  <c r="K1882" i="7"/>
  <c r="L1882" i="7"/>
  <c r="M1882" i="7"/>
  <c r="N1882" i="7"/>
  <c r="O1882" i="7"/>
  <c r="P1882" i="7"/>
  <c r="Q1882" i="7"/>
  <c r="R1882" i="7"/>
  <c r="D1882" i="7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D1885" i="7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D1888" i="7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F1891" i="7"/>
  <c r="G1891" i="7"/>
  <c r="H1891" i="7"/>
  <c r="I1891" i="7"/>
  <c r="J1891" i="7"/>
  <c r="K1891" i="7"/>
  <c r="L1891" i="7"/>
  <c r="M1891" i="7"/>
  <c r="N1891" i="7"/>
  <c r="O1891" i="7"/>
  <c r="P1891" i="7"/>
  <c r="Q1891" i="7"/>
  <c r="R1891" i="7"/>
  <c r="D1891" i="7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D10" i="7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D13" i="7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D16" i="7"/>
  <c r="F8" i="7"/>
  <c r="G8" i="7"/>
  <c r="H8" i="7"/>
  <c r="I8" i="7"/>
  <c r="J8" i="7"/>
  <c r="K8" i="7"/>
  <c r="L8" i="7"/>
  <c r="M8" i="7"/>
  <c r="N8" i="7"/>
  <c r="O8" i="7"/>
  <c r="P8" i="7"/>
  <c r="Q8" i="7"/>
  <c r="R8" i="7"/>
  <c r="F9" i="7"/>
  <c r="G9" i="7"/>
  <c r="H9" i="7"/>
  <c r="I9" i="7"/>
  <c r="J9" i="7"/>
  <c r="K9" i="7"/>
  <c r="L9" i="7"/>
  <c r="M9" i="7"/>
  <c r="N9" i="7"/>
  <c r="O9" i="7"/>
  <c r="P9" i="7"/>
  <c r="Q9" i="7"/>
  <c r="R9" i="7"/>
  <c r="H7" i="7"/>
  <c r="G7" i="7"/>
  <c r="F7" i="7"/>
  <c r="R7" i="7"/>
  <c r="Q7" i="7"/>
  <c r="Q3" i="3"/>
  <c r="D7" i="7"/>
  <c r="C13" i="7" l="1"/>
  <c r="C1891" i="7"/>
  <c r="C1879" i="7"/>
  <c r="C1867" i="7"/>
  <c r="C1855" i="7"/>
  <c r="C1843" i="7"/>
  <c r="C1831" i="7"/>
  <c r="C1819" i="7"/>
  <c r="C1807" i="7"/>
  <c r="C1795" i="7"/>
  <c r="C1783" i="7"/>
  <c r="C1771" i="7"/>
  <c r="C1759" i="7"/>
  <c r="C1747" i="7"/>
  <c r="C1735" i="7"/>
  <c r="B16" i="7"/>
  <c r="B1870" i="7"/>
  <c r="B1846" i="7"/>
  <c r="B1798" i="7"/>
  <c r="B1738" i="7"/>
  <c r="C1723" i="7"/>
  <c r="C1699" i="7"/>
  <c r="B1678" i="7"/>
  <c r="C1663" i="7"/>
  <c r="C1639" i="7"/>
  <c r="B1618" i="7"/>
  <c r="C1603" i="7"/>
  <c r="C1579" i="7"/>
  <c r="B1558" i="7"/>
  <c r="C1543" i="7"/>
  <c r="B1522" i="7"/>
  <c r="B1498" i="7"/>
  <c r="B1474" i="7"/>
  <c r="B1426" i="7"/>
  <c r="B1858" i="7"/>
  <c r="B1786" i="7"/>
  <c r="B1726" i="7"/>
  <c r="C1711" i="7"/>
  <c r="C1687" i="7"/>
  <c r="B1666" i="7"/>
  <c r="C1651" i="7"/>
  <c r="C1627" i="7"/>
  <c r="B1606" i="7"/>
  <c r="C1591" i="7"/>
  <c r="B1570" i="7"/>
  <c r="B1546" i="7"/>
  <c r="C1531" i="7"/>
  <c r="B1510" i="7"/>
  <c r="B1486" i="7"/>
  <c r="B1450" i="7"/>
  <c r="B1882" i="7"/>
  <c r="B1822" i="7"/>
  <c r="B1810" i="7"/>
  <c r="B1774" i="7"/>
  <c r="B1762" i="7"/>
  <c r="B1750" i="7"/>
  <c r="B1714" i="7"/>
  <c r="B1702" i="7"/>
  <c r="B1690" i="7"/>
  <c r="C1675" i="7"/>
  <c r="B1654" i="7"/>
  <c r="B1642" i="7"/>
  <c r="B1630" i="7"/>
  <c r="C1615" i="7"/>
  <c r="B1594" i="7"/>
  <c r="B1582" i="7"/>
  <c r="C1567" i="7"/>
  <c r="C1555" i="7"/>
  <c r="B1534" i="7"/>
  <c r="C1519" i="7"/>
  <c r="C1507" i="7"/>
  <c r="C1495" i="7"/>
  <c r="B1462" i="7"/>
  <c r="B1438" i="7"/>
  <c r="B1834" i="7"/>
  <c r="B1414" i="7"/>
  <c r="B1402" i="7"/>
  <c r="B1390" i="7"/>
  <c r="B1378" i="7"/>
  <c r="C1459" i="7"/>
  <c r="C1435" i="7"/>
  <c r="C1375" i="7"/>
  <c r="B1342" i="7"/>
  <c r="B1318" i="7"/>
  <c r="C1291" i="7"/>
  <c r="B1258" i="7"/>
  <c r="B1234" i="7"/>
  <c r="B1210" i="7"/>
  <c r="B1186" i="7"/>
  <c r="B1150" i="7"/>
  <c r="B1126" i="7"/>
  <c r="B1102" i="7"/>
  <c r="C1075" i="7"/>
  <c r="C1051" i="7"/>
  <c r="B1018" i="7"/>
  <c r="B994" i="7"/>
  <c r="B970" i="7"/>
  <c r="B922" i="7"/>
  <c r="B886" i="7"/>
  <c r="C1423" i="7"/>
  <c r="C1399" i="7"/>
  <c r="C1351" i="7"/>
  <c r="C1327" i="7"/>
  <c r="B1294" i="7"/>
  <c r="B1270" i="7"/>
  <c r="C1243" i="7"/>
  <c r="C1219" i="7"/>
  <c r="C1183" i="7"/>
  <c r="B1162" i="7"/>
  <c r="B1138" i="7"/>
  <c r="B1114" i="7"/>
  <c r="C1087" i="7"/>
  <c r="C1063" i="7"/>
  <c r="C1039" i="7"/>
  <c r="B1006" i="7"/>
  <c r="B982" i="7"/>
  <c r="B946" i="7"/>
  <c r="B898" i="7"/>
  <c r="B850" i="7"/>
  <c r="C1471" i="7"/>
  <c r="C1387" i="7"/>
  <c r="C1363" i="7"/>
  <c r="B1330" i="7"/>
  <c r="C1303" i="7"/>
  <c r="C1279" i="7"/>
  <c r="B1246" i="7"/>
  <c r="B1222" i="7"/>
  <c r="B1198" i="7"/>
  <c r="C1171" i="7"/>
  <c r="C1135" i="7"/>
  <c r="C1111" i="7"/>
  <c r="B1090" i="7"/>
  <c r="B1054" i="7"/>
  <c r="B1030" i="7"/>
  <c r="C1003" i="7"/>
  <c r="B958" i="7"/>
  <c r="B874" i="7"/>
  <c r="C1483" i="7"/>
  <c r="C1447" i="7"/>
  <c r="C1411" i="7"/>
  <c r="B1366" i="7"/>
  <c r="B1354" i="7"/>
  <c r="C1339" i="7"/>
  <c r="C1315" i="7"/>
  <c r="B1306" i="7"/>
  <c r="B1282" i="7"/>
  <c r="C1267" i="7"/>
  <c r="C1255" i="7"/>
  <c r="C1231" i="7"/>
  <c r="C1207" i="7"/>
  <c r="C1195" i="7"/>
  <c r="B1174" i="7"/>
  <c r="C1159" i="7"/>
  <c r="C1147" i="7"/>
  <c r="C1123" i="7"/>
  <c r="C1099" i="7"/>
  <c r="B1078" i="7"/>
  <c r="B1066" i="7"/>
  <c r="B1042" i="7"/>
  <c r="C1027" i="7"/>
  <c r="C1015" i="7"/>
  <c r="C991" i="7"/>
  <c r="C979" i="7"/>
  <c r="B934" i="7"/>
  <c r="B910" i="7"/>
  <c r="B862" i="7"/>
  <c r="C967" i="7"/>
  <c r="C955" i="7"/>
  <c r="C943" i="7"/>
  <c r="C931" i="7"/>
  <c r="C919" i="7"/>
  <c r="C907" i="7"/>
  <c r="C895" i="7"/>
  <c r="C883" i="7"/>
  <c r="C871" i="7"/>
  <c r="C859" i="7"/>
  <c r="C847" i="7"/>
  <c r="B838" i="7"/>
  <c r="C835" i="7"/>
  <c r="B826" i="7"/>
  <c r="C823" i="7"/>
  <c r="C811" i="7"/>
  <c r="B613" i="7"/>
  <c r="B601" i="7"/>
  <c r="B589" i="7"/>
  <c r="B577" i="7"/>
  <c r="B565" i="7"/>
  <c r="B553" i="7"/>
  <c r="B541" i="7"/>
  <c r="B529" i="7"/>
  <c r="B814" i="7"/>
  <c r="B802" i="7"/>
  <c r="B790" i="7"/>
  <c r="B778" i="7"/>
  <c r="B766" i="7"/>
  <c r="B754" i="7"/>
  <c r="B742" i="7"/>
  <c r="B730" i="7"/>
  <c r="B718" i="7"/>
  <c r="C799" i="7"/>
  <c r="C787" i="7"/>
  <c r="C775" i="7"/>
  <c r="C763" i="7"/>
  <c r="C751" i="7"/>
  <c r="C739" i="7"/>
  <c r="C727" i="7"/>
  <c r="C715" i="7"/>
  <c r="B706" i="7"/>
  <c r="B694" i="7"/>
  <c r="B682" i="7"/>
  <c r="B670" i="7"/>
  <c r="B658" i="7"/>
  <c r="B646" i="7"/>
  <c r="B517" i="7"/>
  <c r="B505" i="7"/>
  <c r="B493" i="7"/>
  <c r="B481" i="7"/>
  <c r="B469" i="7"/>
  <c r="B457" i="7"/>
  <c r="B445" i="7"/>
  <c r="B433" i="7"/>
  <c r="B421" i="7"/>
  <c r="B409" i="7"/>
  <c r="B397" i="7"/>
  <c r="B385" i="7"/>
  <c r="B373" i="7"/>
  <c r="C703" i="7"/>
  <c r="C691" i="7"/>
  <c r="C679" i="7"/>
  <c r="C667" i="7"/>
  <c r="C655" i="7"/>
  <c r="C643" i="7"/>
  <c r="B634" i="7"/>
  <c r="C631" i="7"/>
  <c r="B622" i="7"/>
  <c r="B610" i="7"/>
  <c r="B598" i="7"/>
  <c r="C619" i="7"/>
  <c r="C607" i="7"/>
  <c r="C595" i="7"/>
  <c r="B586" i="7"/>
  <c r="C610" i="7"/>
  <c r="C598" i="7"/>
  <c r="C586" i="7"/>
  <c r="C574" i="7"/>
  <c r="C562" i="7"/>
  <c r="C550" i="7"/>
  <c r="C538" i="7"/>
  <c r="C526" i="7"/>
  <c r="C514" i="7"/>
  <c r="C502" i="7"/>
  <c r="C490" i="7"/>
  <c r="C478" i="7"/>
  <c r="C466" i="7"/>
  <c r="C454" i="7"/>
  <c r="C442" i="7"/>
  <c r="C430" i="7"/>
  <c r="C418" i="7"/>
  <c r="C406" i="7"/>
  <c r="C394" i="7"/>
  <c r="C382" i="7"/>
  <c r="C370" i="7"/>
  <c r="B361" i="7"/>
  <c r="C358" i="7"/>
  <c r="B349" i="7"/>
  <c r="C346" i="7"/>
  <c r="B337" i="7"/>
  <c r="B574" i="7"/>
  <c r="C334" i="7"/>
  <c r="B325" i="7"/>
  <c r="C322" i="7"/>
  <c r="B313" i="7"/>
  <c r="C310" i="7"/>
  <c r="B301" i="7"/>
  <c r="C298" i="7"/>
  <c r="B289" i="7"/>
  <c r="C286" i="7"/>
  <c r="B277" i="7"/>
  <c r="C274" i="7"/>
  <c r="B265" i="7"/>
  <c r="C262" i="7"/>
  <c r="B253" i="7"/>
  <c r="C250" i="7"/>
  <c r="B241" i="7"/>
  <c r="C238" i="7"/>
  <c r="B229" i="7"/>
  <c r="C226" i="7"/>
  <c r="B217" i="7"/>
  <c r="C214" i="7"/>
  <c r="B205" i="7"/>
  <c r="C202" i="7"/>
  <c r="B193" i="7"/>
  <c r="C190" i="7"/>
  <c r="B181" i="7"/>
  <c r="C178" i="7"/>
  <c r="B169" i="7"/>
  <c r="C166" i="7"/>
  <c r="B157" i="7"/>
  <c r="C154" i="7"/>
  <c r="B145" i="7"/>
  <c r="C142" i="7"/>
  <c r="B133" i="7"/>
  <c r="B121" i="7"/>
  <c r="B109" i="7"/>
  <c r="B97" i="7"/>
  <c r="B85" i="7"/>
  <c r="C130" i="7"/>
  <c r="C118" i="7"/>
  <c r="C106" i="7"/>
  <c r="C94" i="7"/>
  <c r="C82" i="7"/>
  <c r="B73" i="7"/>
  <c r="C70" i="7"/>
  <c r="B61" i="7"/>
  <c r="C58" i="7"/>
  <c r="B49" i="7"/>
  <c r="B37" i="7"/>
  <c r="C34" i="7"/>
  <c r="C28" i="7"/>
  <c r="B25" i="7"/>
  <c r="C22" i="7"/>
  <c r="C10" i="7"/>
  <c r="C1876" i="7"/>
  <c r="C1840" i="7"/>
  <c r="C1816" i="7"/>
  <c r="C1780" i="7"/>
  <c r="C1744" i="7"/>
  <c r="C1684" i="7"/>
  <c r="C1648" i="7"/>
  <c r="C1624" i="7"/>
  <c r="C1564" i="7"/>
  <c r="C1516" i="7"/>
  <c r="C1480" i="7"/>
  <c r="C1444" i="7"/>
  <c r="C1396" i="7"/>
  <c r="C1888" i="7"/>
  <c r="C1864" i="7"/>
  <c r="C1852" i="7"/>
  <c r="C1828" i="7"/>
  <c r="C1768" i="7"/>
  <c r="C1732" i="7"/>
  <c r="C1696" i="7"/>
  <c r="C1660" i="7"/>
  <c r="C1612" i="7"/>
  <c r="C1576" i="7"/>
  <c r="C1540" i="7"/>
  <c r="C1504" i="7"/>
  <c r="C1456" i="7"/>
  <c r="C1420" i="7"/>
  <c r="C1384" i="7"/>
  <c r="C1804" i="7"/>
  <c r="C1792" i="7"/>
  <c r="C1756" i="7"/>
  <c r="C1720" i="7"/>
  <c r="C1708" i="7"/>
  <c r="C1672" i="7"/>
  <c r="C1636" i="7"/>
  <c r="C1600" i="7"/>
  <c r="C1588" i="7"/>
  <c r="C1552" i="7"/>
  <c r="C1528" i="7"/>
  <c r="C1492" i="7"/>
  <c r="C1468" i="7"/>
  <c r="C1432" i="7"/>
  <c r="C1408" i="7"/>
  <c r="C1372" i="7"/>
  <c r="C583" i="7"/>
  <c r="B1891" i="7"/>
  <c r="B1867" i="7"/>
  <c r="B1807" i="7"/>
  <c r="B1783" i="7"/>
  <c r="B1699" i="7"/>
  <c r="B1675" i="7"/>
  <c r="B1591" i="7"/>
  <c r="B1567" i="7"/>
  <c r="B1519" i="7"/>
  <c r="B1495" i="7"/>
  <c r="B1411" i="7"/>
  <c r="B1387" i="7"/>
  <c r="B1351" i="7"/>
  <c r="C1336" i="7"/>
  <c r="C1312" i="7"/>
  <c r="B1291" i="7"/>
  <c r="C1276" i="7"/>
  <c r="C1252" i="7"/>
  <c r="B1231" i="7"/>
  <c r="B1207" i="7"/>
  <c r="C1180" i="7"/>
  <c r="B1159" i="7"/>
  <c r="C1144" i="7"/>
  <c r="B1123" i="7"/>
  <c r="B1099" i="7"/>
  <c r="C1072" i="7"/>
  <c r="C1048" i="7"/>
  <c r="B1027" i="7"/>
  <c r="C1012" i="7"/>
  <c r="C988" i="7"/>
  <c r="B967" i="7"/>
  <c r="B943" i="7"/>
  <c r="C928" i="7"/>
  <c r="B907" i="7"/>
  <c r="B883" i="7"/>
  <c r="C868" i="7"/>
  <c r="C844" i="7"/>
  <c r="C820" i="7"/>
  <c r="B799" i="7"/>
  <c r="C784" i="7"/>
  <c r="C760" i="7"/>
  <c r="B739" i="7"/>
  <c r="C724" i="7"/>
  <c r="C700" i="7"/>
  <c r="C676" i="7"/>
  <c r="B655" i="7"/>
  <c r="B631" i="7"/>
  <c r="B1819" i="7"/>
  <c r="B1795" i="7"/>
  <c r="B1735" i="7"/>
  <c r="B1711" i="7"/>
  <c r="B1627" i="7"/>
  <c r="B1603" i="7"/>
  <c r="B1507" i="7"/>
  <c r="B1483" i="7"/>
  <c r="B1459" i="7"/>
  <c r="B1399" i="7"/>
  <c r="B1375" i="7"/>
  <c r="C1348" i="7"/>
  <c r="B1327" i="7"/>
  <c r="B1303" i="7"/>
  <c r="C1288" i="7"/>
  <c r="C1264" i="7"/>
  <c r="B1243" i="7"/>
  <c r="B1219" i="7"/>
  <c r="C1204" i="7"/>
  <c r="B1183" i="7"/>
  <c r="C1168" i="7"/>
  <c r="B1135" i="7"/>
  <c r="B1111" i="7"/>
  <c r="C1096" i="7"/>
  <c r="B1075" i="7"/>
  <c r="C1060" i="7"/>
  <c r="B1039" i="7"/>
  <c r="B1015" i="7"/>
  <c r="C1000" i="7"/>
  <c r="C976" i="7"/>
  <c r="B955" i="7"/>
  <c r="B931" i="7"/>
  <c r="C916" i="7"/>
  <c r="B895" i="7"/>
  <c r="C880" i="7"/>
  <c r="C856" i="7"/>
  <c r="B835" i="7"/>
  <c r="B811" i="7"/>
  <c r="C796" i="7"/>
  <c r="C772" i="7"/>
  <c r="C748" i="7"/>
  <c r="B727" i="7"/>
  <c r="C712" i="7"/>
  <c r="C688" i="7"/>
  <c r="B667" i="7"/>
  <c r="B643" i="7"/>
  <c r="C628" i="7"/>
  <c r="B13" i="7"/>
  <c r="B1879" i="7"/>
  <c r="B1843" i="7"/>
  <c r="B1759" i="7"/>
  <c r="B1723" i="7"/>
  <c r="B1687" i="7"/>
  <c r="B1651" i="7"/>
  <c r="B1615" i="7"/>
  <c r="B1543" i="7"/>
  <c r="B1531" i="7"/>
  <c r="B1471" i="7"/>
  <c r="B1447" i="7"/>
  <c r="B1435" i="7"/>
  <c r="B1423" i="7"/>
  <c r="B1363" i="7"/>
  <c r="C1360" i="7"/>
  <c r="B1339" i="7"/>
  <c r="C1324" i="7"/>
  <c r="B1315" i="7"/>
  <c r="C1300" i="7"/>
  <c r="B1279" i="7"/>
  <c r="B1267" i="7"/>
  <c r="B1255" i="7"/>
  <c r="C1240" i="7"/>
  <c r="C1228" i="7"/>
  <c r="C1216" i="7"/>
  <c r="B1195" i="7"/>
  <c r="C1192" i="7"/>
  <c r="B1171" i="7"/>
  <c r="C1156" i="7"/>
  <c r="B1147" i="7"/>
  <c r="C1132" i="7"/>
  <c r="C1120" i="7"/>
  <c r="C1108" i="7"/>
  <c r="B1087" i="7"/>
  <c r="C1084" i="7"/>
  <c r="B1063" i="7"/>
  <c r="B1051" i="7"/>
  <c r="C1036" i="7"/>
  <c r="C1024" i="7"/>
  <c r="B1003" i="7"/>
  <c r="B991" i="7"/>
  <c r="B979" i="7"/>
  <c r="C964" i="7"/>
  <c r="C952" i="7"/>
  <c r="C940" i="7"/>
  <c r="B919" i="7"/>
  <c r="C904" i="7"/>
  <c r="C892" i="7"/>
  <c r="B871" i="7"/>
  <c r="B859" i="7"/>
  <c r="B847" i="7"/>
  <c r="C832" i="7"/>
  <c r="B823" i="7"/>
  <c r="C808" i="7"/>
  <c r="B787" i="7"/>
  <c r="B775" i="7"/>
  <c r="B763" i="7"/>
  <c r="B751" i="7"/>
  <c r="C736" i="7"/>
  <c r="B715" i="7"/>
  <c r="B703" i="7"/>
  <c r="B691" i="7"/>
  <c r="B679" i="7"/>
  <c r="C664" i="7"/>
  <c r="C652" i="7"/>
  <c r="C640" i="7"/>
  <c r="B619" i="7"/>
  <c r="B1855" i="7"/>
  <c r="B1831" i="7"/>
  <c r="B1771" i="7"/>
  <c r="B1747" i="7"/>
  <c r="B1663" i="7"/>
  <c r="B1639" i="7"/>
  <c r="B1579" i="7"/>
  <c r="B1555" i="7"/>
  <c r="B1885" i="7"/>
  <c r="B1861" i="7"/>
  <c r="B1849" i="7"/>
  <c r="B1837" i="7"/>
  <c r="B1825" i="7"/>
  <c r="B1813" i="7"/>
  <c r="B1801" i="7"/>
  <c r="B1789" i="7"/>
  <c r="B1777" i="7"/>
  <c r="B1765" i="7"/>
  <c r="B1753" i="7"/>
  <c r="B1741" i="7"/>
  <c r="B1729" i="7"/>
  <c r="B1717" i="7"/>
  <c r="B1705" i="7"/>
  <c r="B1693" i="7"/>
  <c r="B1681" i="7"/>
  <c r="B1669" i="7"/>
  <c r="B1657" i="7"/>
  <c r="B1645" i="7"/>
  <c r="B1633" i="7"/>
  <c r="B1621" i="7"/>
  <c r="B1609" i="7"/>
  <c r="B1597" i="7"/>
  <c r="B1585" i="7"/>
  <c r="B1573" i="7"/>
  <c r="B1561" i="7"/>
  <c r="B1549" i="7"/>
  <c r="B1537" i="7"/>
  <c r="B1525" i="7"/>
  <c r="B1513" i="7"/>
  <c r="B1501" i="7"/>
  <c r="B1489" i="7"/>
  <c r="B1477" i="7"/>
  <c r="B1465" i="7"/>
  <c r="B1453" i="7"/>
  <c r="B1441" i="7"/>
  <c r="B1429" i="7"/>
  <c r="B1417" i="7"/>
  <c r="B1405" i="7"/>
  <c r="B1393" i="7"/>
  <c r="B1381" i="7"/>
  <c r="B1369" i="7"/>
  <c r="C16" i="7"/>
  <c r="C1870" i="7"/>
  <c r="C1858" i="7"/>
  <c r="C1846" i="7"/>
  <c r="C1834" i="7"/>
  <c r="C1822" i="7"/>
  <c r="C1810" i="7"/>
  <c r="C1798" i="7"/>
  <c r="C1786" i="7"/>
  <c r="C1774" i="7"/>
  <c r="C1762" i="7"/>
  <c r="C1750" i="7"/>
  <c r="C1738" i="7"/>
  <c r="C1726" i="7"/>
  <c r="C1714" i="7"/>
  <c r="C1702" i="7"/>
  <c r="C1690" i="7"/>
  <c r="C1678" i="7"/>
  <c r="C1666" i="7"/>
  <c r="C1654" i="7"/>
  <c r="C1642" i="7"/>
  <c r="C1630" i="7"/>
  <c r="C1618" i="7"/>
  <c r="C1606" i="7"/>
  <c r="C1594" i="7"/>
  <c r="C1582" i="7"/>
  <c r="C1570" i="7"/>
  <c r="C1558" i="7"/>
  <c r="C1546" i="7"/>
  <c r="C1534" i="7"/>
  <c r="C1522" i="7"/>
  <c r="C1510" i="7"/>
  <c r="C1498" i="7"/>
  <c r="C1486" i="7"/>
  <c r="C1474" i="7"/>
  <c r="C1462" i="7"/>
  <c r="C1450" i="7"/>
  <c r="C1438" i="7"/>
  <c r="C1426" i="7"/>
  <c r="C1414" i="7"/>
  <c r="C1402" i="7"/>
  <c r="C1390" i="7"/>
  <c r="C1378" i="7"/>
  <c r="C1366" i="7"/>
  <c r="C1882" i="7"/>
  <c r="B1873" i="7"/>
  <c r="B10" i="7"/>
  <c r="C1885" i="7"/>
  <c r="C1873" i="7"/>
  <c r="C1861" i="7"/>
  <c r="C1849" i="7"/>
  <c r="C1837" i="7"/>
  <c r="C1825" i="7"/>
  <c r="C1813" i="7"/>
  <c r="C1801" i="7"/>
  <c r="C1789" i="7"/>
  <c r="C1777" i="7"/>
  <c r="C1765" i="7"/>
  <c r="C1753" i="7"/>
  <c r="C1741" i="7"/>
  <c r="C1729" i="7"/>
  <c r="C1717" i="7"/>
  <c r="C1705" i="7"/>
  <c r="C1693" i="7"/>
  <c r="C1681" i="7"/>
  <c r="C1669" i="7"/>
  <c r="C1657" i="7"/>
  <c r="C1645" i="7"/>
  <c r="C1633" i="7"/>
  <c r="C1621" i="7"/>
  <c r="C1609" i="7"/>
  <c r="C1597" i="7"/>
  <c r="C1585" i="7"/>
  <c r="C1573" i="7"/>
  <c r="C1561" i="7"/>
  <c r="C1549" i="7"/>
  <c r="C1537" i="7"/>
  <c r="C1525" i="7"/>
  <c r="C1513" i="7"/>
  <c r="C1501" i="7"/>
  <c r="C1489" i="7"/>
  <c r="C1477" i="7"/>
  <c r="C1465" i="7"/>
  <c r="C1453" i="7"/>
  <c r="C1441" i="7"/>
  <c r="B1888" i="7"/>
  <c r="B1876" i="7"/>
  <c r="B1864" i="7"/>
  <c r="B1852" i="7"/>
  <c r="B1840" i="7"/>
  <c r="B1828" i="7"/>
  <c r="B1816" i="7"/>
  <c r="B1804" i="7"/>
  <c r="B1792" i="7"/>
  <c r="B1780" i="7"/>
  <c r="B1768" i="7"/>
  <c r="B1756" i="7"/>
  <c r="B1744" i="7"/>
  <c r="B1732" i="7"/>
  <c r="B1720" i="7"/>
  <c r="B1708" i="7"/>
  <c r="B1696" i="7"/>
  <c r="B1684" i="7"/>
  <c r="B1672" i="7"/>
  <c r="B1660" i="7"/>
  <c r="B1648" i="7"/>
  <c r="B1636" i="7"/>
  <c r="B1624" i="7"/>
  <c r="B1612" i="7"/>
  <c r="B1600" i="7"/>
  <c r="B1588" i="7"/>
  <c r="B1576" i="7"/>
  <c r="B1564" i="7"/>
  <c r="B1552" i="7"/>
  <c r="B1540" i="7"/>
  <c r="B1528" i="7"/>
  <c r="B1516" i="7"/>
  <c r="B1504" i="7"/>
  <c r="B1492" i="7"/>
  <c r="B1480" i="7"/>
  <c r="B1468" i="7"/>
  <c r="B1456" i="7"/>
  <c r="B1444" i="7"/>
  <c r="B1432" i="7"/>
  <c r="B1345" i="7"/>
  <c r="B1333" i="7"/>
  <c r="C1318" i="7"/>
  <c r="C1306" i="7"/>
  <c r="B1285" i="7"/>
  <c r="B1273" i="7"/>
  <c r="B1249" i="7"/>
  <c r="B1237" i="7"/>
  <c r="B1225" i="7"/>
  <c r="B1213" i="7"/>
  <c r="C1198" i="7"/>
  <c r="C1186" i="7"/>
  <c r="C1174" i="7"/>
  <c r="B1153" i="7"/>
  <c r="B1141" i="7"/>
  <c r="C1126" i="7"/>
  <c r="C1114" i="7"/>
  <c r="C1102" i="7"/>
  <c r="C1090" i="7"/>
  <c r="B1081" i="7"/>
  <c r="C1066" i="7"/>
  <c r="C1054" i="7"/>
  <c r="C1042" i="7"/>
  <c r="B1033" i="7"/>
  <c r="B1021" i="7"/>
  <c r="C1006" i="7"/>
  <c r="B997" i="7"/>
  <c r="B985" i="7"/>
  <c r="C970" i="7"/>
  <c r="C958" i="7"/>
  <c r="C946" i="7"/>
  <c r="B937" i="7"/>
  <c r="C922" i="7"/>
  <c r="B913" i="7"/>
  <c r="B901" i="7"/>
  <c r="C886" i="7"/>
  <c r="C874" i="7"/>
  <c r="C862" i="7"/>
  <c r="B853" i="7"/>
  <c r="B841" i="7"/>
  <c r="B829" i="7"/>
  <c r="B817" i="7"/>
  <c r="C802" i="7"/>
  <c r="B793" i="7"/>
  <c r="C778" i="7"/>
  <c r="B769" i="7"/>
  <c r="B757" i="7"/>
  <c r="B745" i="7"/>
  <c r="B733" i="7"/>
  <c r="B721" i="7"/>
  <c r="B709" i="7"/>
  <c r="B697" i="7"/>
  <c r="C682" i="7"/>
  <c r="C670" i="7"/>
  <c r="C658" i="7"/>
  <c r="B649" i="7"/>
  <c r="C634" i="7"/>
  <c r="C622" i="7"/>
  <c r="B1357" i="7"/>
  <c r="C1354" i="7"/>
  <c r="C1342" i="7"/>
  <c r="C1330" i="7"/>
  <c r="B1321" i="7"/>
  <c r="B1309" i="7"/>
  <c r="B1297" i="7"/>
  <c r="C1294" i="7"/>
  <c r="C1282" i="7"/>
  <c r="C1270" i="7"/>
  <c r="B1261" i="7"/>
  <c r="C1258" i="7"/>
  <c r="C1246" i="7"/>
  <c r="C1234" i="7"/>
  <c r="C1222" i="7"/>
  <c r="C1210" i="7"/>
  <c r="B1201" i="7"/>
  <c r="B1189" i="7"/>
  <c r="B1177" i="7"/>
  <c r="B1165" i="7"/>
  <c r="C1162" i="7"/>
  <c r="C1150" i="7"/>
  <c r="C1138" i="7"/>
  <c r="B1129" i="7"/>
  <c r="B1117" i="7"/>
  <c r="B1105" i="7"/>
  <c r="B1093" i="7"/>
  <c r="C1078" i="7"/>
  <c r="B1069" i="7"/>
  <c r="B1057" i="7"/>
  <c r="B1045" i="7"/>
  <c r="C1030" i="7"/>
  <c r="C1018" i="7"/>
  <c r="B1009" i="7"/>
  <c r="C994" i="7"/>
  <c r="C982" i="7"/>
  <c r="B973" i="7"/>
  <c r="B961" i="7"/>
  <c r="B949" i="7"/>
  <c r="C934" i="7"/>
  <c r="B925" i="7"/>
  <c r="C910" i="7"/>
  <c r="C898" i="7"/>
  <c r="B889" i="7"/>
  <c r="B877" i="7"/>
  <c r="B865" i="7"/>
  <c r="C850" i="7"/>
  <c r="C838" i="7"/>
  <c r="C826" i="7"/>
  <c r="C814" i="7"/>
  <c r="B805" i="7"/>
  <c r="C790" i="7"/>
  <c r="B781" i="7"/>
  <c r="C766" i="7"/>
  <c r="C754" i="7"/>
  <c r="C742" i="7"/>
  <c r="C730" i="7"/>
  <c r="C718" i="7"/>
  <c r="C706" i="7"/>
  <c r="C694" i="7"/>
  <c r="B685" i="7"/>
  <c r="B673" i="7"/>
  <c r="B661" i="7"/>
  <c r="C646" i="7"/>
  <c r="B637" i="7"/>
  <c r="B625" i="7"/>
  <c r="C571" i="7"/>
  <c r="B562" i="7"/>
  <c r="C559" i="7"/>
  <c r="B550" i="7"/>
  <c r="C547" i="7"/>
  <c r="B538" i="7"/>
  <c r="C535" i="7"/>
  <c r="B526" i="7"/>
  <c r="C523" i="7"/>
  <c r="C616" i="7"/>
  <c r="B607" i="7"/>
  <c r="C604" i="7"/>
  <c r="B595" i="7"/>
  <c r="C592" i="7"/>
  <c r="B583" i="7"/>
  <c r="C580" i="7"/>
  <c r="B571" i="7"/>
  <c r="C568" i="7"/>
  <c r="B559" i="7"/>
  <c r="C556" i="7"/>
  <c r="B547" i="7"/>
  <c r="C544" i="7"/>
  <c r="B535" i="7"/>
  <c r="C532" i="7"/>
  <c r="B523" i="7"/>
  <c r="C520" i="7"/>
  <c r="B511" i="7"/>
  <c r="C508" i="7"/>
  <c r="B499" i="7"/>
  <c r="C496" i="7"/>
  <c r="B487" i="7"/>
  <c r="C484" i="7"/>
  <c r="B475" i="7"/>
  <c r="C472" i="7"/>
  <c r="B463" i="7"/>
  <c r="C460" i="7"/>
  <c r="B451" i="7"/>
  <c r="C448" i="7"/>
  <c r="B439" i="7"/>
  <c r="C436" i="7"/>
  <c r="B427" i="7"/>
  <c r="C424" i="7"/>
  <c r="B415" i="7"/>
  <c r="C412" i="7"/>
  <c r="B403" i="7"/>
  <c r="C400" i="7"/>
  <c r="B391" i="7"/>
  <c r="C388" i="7"/>
  <c r="B379" i="7"/>
  <c r="C376" i="7"/>
  <c r="B367" i="7"/>
  <c r="C364" i="7"/>
  <c r="B355" i="7"/>
  <c r="C352" i="7"/>
  <c r="B343" i="7"/>
  <c r="C340" i="7"/>
  <c r="B331" i="7"/>
  <c r="C328" i="7"/>
  <c r="B319" i="7"/>
  <c r="C316" i="7"/>
  <c r="B1420" i="7"/>
  <c r="B1408" i="7"/>
  <c r="B1396" i="7"/>
  <c r="B1384" i="7"/>
  <c r="B1372" i="7"/>
  <c r="B1360" i="7"/>
  <c r="C1345" i="7"/>
  <c r="C1333" i="7"/>
  <c r="C1321" i="7"/>
  <c r="C1309" i="7"/>
  <c r="C1297" i="7"/>
  <c r="C1285" i="7"/>
  <c r="B1276" i="7"/>
  <c r="B1264" i="7"/>
  <c r="B1252" i="7"/>
  <c r="C1237" i="7"/>
  <c r="C1225" i="7"/>
  <c r="B1216" i="7"/>
  <c r="C1201" i="7"/>
  <c r="C1189" i="7"/>
  <c r="C1177" i="7"/>
  <c r="B1168" i="7"/>
  <c r="B1156" i="7"/>
  <c r="B1144" i="7"/>
  <c r="B1132" i="7"/>
  <c r="B1120" i="7"/>
  <c r="C1105" i="7"/>
  <c r="C1093" i="7"/>
  <c r="C1081" i="7"/>
  <c r="C1069" i="7"/>
  <c r="B1060" i="7"/>
  <c r="B1048" i="7"/>
  <c r="B1036" i="7"/>
  <c r="B1024" i="7"/>
  <c r="B1012" i="7"/>
  <c r="B1000" i="7"/>
  <c r="B988" i="7"/>
  <c r="B976" i="7"/>
  <c r="B964" i="7"/>
  <c r="B952" i="7"/>
  <c r="B940" i="7"/>
  <c r="B928" i="7"/>
  <c r="B916" i="7"/>
  <c r="B904" i="7"/>
  <c r="B892" i="7"/>
  <c r="B880" i="7"/>
  <c r="C865" i="7"/>
  <c r="C853" i="7"/>
  <c r="B844" i="7"/>
  <c r="C829" i="7"/>
  <c r="C817" i="7"/>
  <c r="B808" i="7"/>
  <c r="C793" i="7"/>
  <c r="C781" i="7"/>
  <c r="B772" i="7"/>
  <c r="C757" i="7"/>
  <c r="B748" i="7"/>
  <c r="B736" i="7"/>
  <c r="C721" i="7"/>
  <c r="C709" i="7"/>
  <c r="B700" i="7"/>
  <c r="B688" i="7"/>
  <c r="B676" i="7"/>
  <c r="C673" i="7"/>
  <c r="B664" i="7"/>
  <c r="C661" i="7"/>
  <c r="B652" i="7"/>
  <c r="C649" i="7"/>
  <c r="B640" i="7"/>
  <c r="C637" i="7"/>
  <c r="B628" i="7"/>
  <c r="C625" i="7"/>
  <c r="B616" i="7"/>
  <c r="C613" i="7"/>
  <c r="B604" i="7"/>
  <c r="C601" i="7"/>
  <c r="B592" i="7"/>
  <c r="C589" i="7"/>
  <c r="B580" i="7"/>
  <c r="C577" i="7"/>
  <c r="B568" i="7"/>
  <c r="C565" i="7"/>
  <c r="B556" i="7"/>
  <c r="C553" i="7"/>
  <c r="B544" i="7"/>
  <c r="C1429" i="7"/>
  <c r="C1417" i="7"/>
  <c r="C1405" i="7"/>
  <c r="C1393" i="7"/>
  <c r="C1381" i="7"/>
  <c r="C1369" i="7"/>
  <c r="C1357" i="7"/>
  <c r="B1348" i="7"/>
  <c r="B1336" i="7"/>
  <c r="B1324" i="7"/>
  <c r="B1312" i="7"/>
  <c r="B1300" i="7"/>
  <c r="B1288" i="7"/>
  <c r="C1273" i="7"/>
  <c r="C1261" i="7"/>
  <c r="C1249" i="7"/>
  <c r="B1240" i="7"/>
  <c r="B1228" i="7"/>
  <c r="C1213" i="7"/>
  <c r="B1204" i="7"/>
  <c r="B1192" i="7"/>
  <c r="B1180" i="7"/>
  <c r="C1165" i="7"/>
  <c r="C1153" i="7"/>
  <c r="C1141" i="7"/>
  <c r="C1129" i="7"/>
  <c r="C1117" i="7"/>
  <c r="B1108" i="7"/>
  <c r="B1096" i="7"/>
  <c r="B1084" i="7"/>
  <c r="B1072" i="7"/>
  <c r="C1057" i="7"/>
  <c r="C1045" i="7"/>
  <c r="C1033" i="7"/>
  <c r="C1021" i="7"/>
  <c r="C1009" i="7"/>
  <c r="C997" i="7"/>
  <c r="C985" i="7"/>
  <c r="C973" i="7"/>
  <c r="C961" i="7"/>
  <c r="C949" i="7"/>
  <c r="C937" i="7"/>
  <c r="C925" i="7"/>
  <c r="C913" i="7"/>
  <c r="C901" i="7"/>
  <c r="C889" i="7"/>
  <c r="C877" i="7"/>
  <c r="B868" i="7"/>
  <c r="B856" i="7"/>
  <c r="C841" i="7"/>
  <c r="B832" i="7"/>
  <c r="B820" i="7"/>
  <c r="C805" i="7"/>
  <c r="B796" i="7"/>
  <c r="B784" i="7"/>
  <c r="C769" i="7"/>
  <c r="B760" i="7"/>
  <c r="C745" i="7"/>
  <c r="C733" i="7"/>
  <c r="B724" i="7"/>
  <c r="B712" i="7"/>
  <c r="C697" i="7"/>
  <c r="C685" i="7"/>
  <c r="B514" i="7"/>
  <c r="C511" i="7"/>
  <c r="B502" i="7"/>
  <c r="C499" i="7"/>
  <c r="B490" i="7"/>
  <c r="C487" i="7"/>
  <c r="B478" i="7"/>
  <c r="C475" i="7"/>
  <c r="B466" i="7"/>
  <c r="C463" i="7"/>
  <c r="B454" i="7"/>
  <c r="C451" i="7"/>
  <c r="B442" i="7"/>
  <c r="C439" i="7"/>
  <c r="B430" i="7"/>
  <c r="C427" i="7"/>
  <c r="B418" i="7"/>
  <c r="C415" i="7"/>
  <c r="B406" i="7"/>
  <c r="C403" i="7"/>
  <c r="B394" i="7"/>
  <c r="C391" i="7"/>
  <c r="B382" i="7"/>
  <c r="C379" i="7"/>
  <c r="B370" i="7"/>
  <c r="C367" i="7"/>
  <c r="B358" i="7"/>
  <c r="C355" i="7"/>
  <c r="B346" i="7"/>
  <c r="C343" i="7"/>
  <c r="B334" i="7"/>
  <c r="C331" i="7"/>
  <c r="B322" i="7"/>
  <c r="C319" i="7"/>
  <c r="B310" i="7"/>
  <c r="C307" i="7"/>
  <c r="B298" i="7"/>
  <c r="C295" i="7"/>
  <c r="B286" i="7"/>
  <c r="C283" i="7"/>
  <c r="B274" i="7"/>
  <c r="C271" i="7"/>
  <c r="B262" i="7"/>
  <c r="C259" i="7"/>
  <c r="B250" i="7"/>
  <c r="C247" i="7"/>
  <c r="B238" i="7"/>
  <c r="C235" i="7"/>
  <c r="B226" i="7"/>
  <c r="C223" i="7"/>
  <c r="B214" i="7"/>
  <c r="C211" i="7"/>
  <c r="B202" i="7"/>
  <c r="C199" i="7"/>
  <c r="B190" i="7"/>
  <c r="C187" i="7"/>
  <c r="B178" i="7"/>
  <c r="C175" i="7"/>
  <c r="B166" i="7"/>
  <c r="C163" i="7"/>
  <c r="B154" i="7"/>
  <c r="C151" i="7"/>
  <c r="B142" i="7"/>
  <c r="C139" i="7"/>
  <c r="B130" i="7"/>
  <c r="C127" i="7"/>
  <c r="B118" i="7"/>
  <c r="C115" i="7"/>
  <c r="B106" i="7"/>
  <c r="C103" i="7"/>
  <c r="B94" i="7"/>
  <c r="C91" i="7"/>
  <c r="B82" i="7"/>
  <c r="C79" i="7"/>
  <c r="B70" i="7"/>
  <c r="C67" i="7"/>
  <c r="B58" i="7"/>
  <c r="C55" i="7"/>
  <c r="B46" i="7"/>
  <c r="C43" i="7"/>
  <c r="B34" i="7"/>
  <c r="C31" i="7"/>
  <c r="B22" i="7"/>
  <c r="C19" i="7"/>
  <c r="B307" i="7"/>
  <c r="C304" i="7"/>
  <c r="B295" i="7"/>
  <c r="C292" i="7"/>
  <c r="B283" i="7"/>
  <c r="C280" i="7"/>
  <c r="B271" i="7"/>
  <c r="C268" i="7"/>
  <c r="B259" i="7"/>
  <c r="C256" i="7"/>
  <c r="B247" i="7"/>
  <c r="C244" i="7"/>
  <c r="B235" i="7"/>
  <c r="C232" i="7"/>
  <c r="B223" i="7"/>
  <c r="C220" i="7"/>
  <c r="B211" i="7"/>
  <c r="C208" i="7"/>
  <c r="B199" i="7"/>
  <c r="C196" i="7"/>
  <c r="B187" i="7"/>
  <c r="C184" i="7"/>
  <c r="B175" i="7"/>
  <c r="C172" i="7"/>
  <c r="B163" i="7"/>
  <c r="C160" i="7"/>
  <c r="B151" i="7"/>
  <c r="C148" i="7"/>
  <c r="B139" i="7"/>
  <c r="C136" i="7"/>
  <c r="B127" i="7"/>
  <c r="C124" i="7"/>
  <c r="B115" i="7"/>
  <c r="C112" i="7"/>
  <c r="B103" i="7"/>
  <c r="C100" i="7"/>
  <c r="B91" i="7"/>
  <c r="C88" i="7"/>
  <c r="B79" i="7"/>
  <c r="C76" i="7"/>
  <c r="B67" i="7"/>
  <c r="C64" i="7"/>
  <c r="B55" i="7"/>
  <c r="C52" i="7"/>
  <c r="B43" i="7"/>
  <c r="C40" i="7"/>
  <c r="B31" i="7"/>
  <c r="B19" i="7"/>
  <c r="C541" i="7"/>
  <c r="B532" i="7"/>
  <c r="C529" i="7"/>
  <c r="B520" i="7"/>
  <c r="C517" i="7"/>
  <c r="B508" i="7"/>
  <c r="C505" i="7"/>
  <c r="B496" i="7"/>
  <c r="C493" i="7"/>
  <c r="B484" i="7"/>
  <c r="C481" i="7"/>
  <c r="B472" i="7"/>
  <c r="C469" i="7"/>
  <c r="B460" i="7"/>
  <c r="C457" i="7"/>
  <c r="B448" i="7"/>
  <c r="C445" i="7"/>
  <c r="B436" i="7"/>
  <c r="C433" i="7"/>
  <c r="B424" i="7"/>
  <c r="C421" i="7"/>
  <c r="B412" i="7"/>
  <c r="C409" i="7"/>
  <c r="B400" i="7"/>
  <c r="C397" i="7"/>
  <c r="B388" i="7"/>
  <c r="C385" i="7"/>
  <c r="B376" i="7"/>
  <c r="C373" i="7"/>
  <c r="B364" i="7"/>
  <c r="C361" i="7"/>
  <c r="B352" i="7"/>
  <c r="C349" i="7"/>
  <c r="B340" i="7"/>
  <c r="C337" i="7"/>
  <c r="B328" i="7"/>
  <c r="C325" i="7"/>
  <c r="B316" i="7"/>
  <c r="C313" i="7"/>
  <c r="B304" i="7"/>
  <c r="C301" i="7"/>
  <c r="B292" i="7"/>
  <c r="C289" i="7"/>
  <c r="B280" i="7"/>
  <c r="C277" i="7"/>
  <c r="B268" i="7"/>
  <c r="C265" i="7"/>
  <c r="B256" i="7"/>
  <c r="C253" i="7"/>
  <c r="B244" i="7"/>
  <c r="C241" i="7"/>
  <c r="B232" i="7"/>
  <c r="C229" i="7"/>
  <c r="B220" i="7"/>
  <c r="C217" i="7"/>
  <c r="B208" i="7"/>
  <c r="C205" i="7"/>
  <c r="B196" i="7"/>
  <c r="C193" i="7"/>
  <c r="B184" i="7"/>
  <c r="C181" i="7"/>
  <c r="B172" i="7"/>
  <c r="C169" i="7"/>
  <c r="B160" i="7"/>
  <c r="C157" i="7"/>
  <c r="B148" i="7"/>
  <c r="C145" i="7"/>
  <c r="B136" i="7"/>
  <c r="C133" i="7"/>
  <c r="B124" i="7"/>
  <c r="C121" i="7"/>
  <c r="B112" i="7"/>
  <c r="C109" i="7"/>
  <c r="B100" i="7"/>
  <c r="C97" i="7"/>
  <c r="B28" i="7"/>
  <c r="C25" i="7"/>
  <c r="C46" i="7"/>
  <c r="B88" i="7"/>
  <c r="C85" i="7"/>
  <c r="B76" i="7"/>
  <c r="C73" i="7"/>
  <c r="B64" i="7"/>
  <c r="C61" i="7"/>
  <c r="B52" i="7"/>
  <c r="C49" i="7"/>
  <c r="B40" i="7"/>
  <c r="C37" i="7"/>
  <c r="E5" i="4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P7" i="7" l="1"/>
  <c r="O7" i="7"/>
  <c r="N7" i="7" l="1"/>
  <c r="M7" i="7" l="1"/>
  <c r="L7" i="7"/>
  <c r="K7" i="7"/>
  <c r="J7" i="7"/>
  <c r="I7" i="7"/>
  <c r="C7" i="7" l="1"/>
  <c r="B7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5" authorId="0" shapeId="0" xr:uid="{24B05911-748B-4612-BA21-1C5FECE90071}">
      <text>
        <r>
          <rPr>
            <sz val="9"/>
            <color indexed="81"/>
            <rFont val="MS P ゴシック"/>
            <family val="3"/>
            <charset val="128"/>
          </rPr>
          <t>2/23は祝日のため、火曜日に公表</t>
        </r>
      </text>
    </comment>
    <comment ref="B9" authorId="0" shapeId="0" xr:uid="{F68CF6CB-2DB6-4409-80C6-95335A073B61}">
      <text>
        <r>
          <rPr>
            <sz val="9"/>
            <color indexed="81"/>
            <rFont val="MS P ゴシック"/>
            <family val="3"/>
            <charset val="128"/>
          </rPr>
          <t>12/29～1/3：年末年始のため</t>
        </r>
      </text>
    </comment>
    <comment ref="B17" authorId="0" shapeId="0" xr:uid="{E4994BE1-4157-4439-9A08-818401463BF1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<sst xmlns="http://schemas.openxmlformats.org/spreadsheetml/2006/main" count="47093" uniqueCount="383">
  <si>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</si>
  <si>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</si>
  <si>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</si>
  <si>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</si>
  <si>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</si>
  <si>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</si>
  <si>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</si>
  <si>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</si>
  <si>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</si>
  <si>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</si>
  <si>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</si>
  <si>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</si>
  <si>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</si>
  <si>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</si>
  <si>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</si>
  <si>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</si>
  <si>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</si>
  <si>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</si>
  <si>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</si>
  <si>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</si>
  <si>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</si>
  <si>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</si>
  <si>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</si>
  <si>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</si>
  <si>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</si>
  <si>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</si>
  <si>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</si>
  <si>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</si>
  <si>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</si>
  <si>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</si>
  <si>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</si>
  <si>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</si>
  <si>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</si>
  <si>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</si>
  <si>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</si>
  <si>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</si>
  <si>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</si>
  <si>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</si>
  <si>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</si>
  <si>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</si>
  <si>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</si>
  <si>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</si>
  <si>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</si>
  <si>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</si>
  <si>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</si>
  <si>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</si>
  <si>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</si>
  <si>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</si>
  <si>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</si>
  <si>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</si>
  <si>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</si>
  <si>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</si>
  <si>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</si>
  <si>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</si>
  <si>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</si>
  <si>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</si>
  <si>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</si>
  <si>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</si>
  <si>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</si>
  <si>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</si>
  <si>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</si>
  <si>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</si>
  <si>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</si>
  <si>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</si>
  <si>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</si>
  <si>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</si>
  <si>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</si>
  <si>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</si>
  <si>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</si>
  <si>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</si>
  <si>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</si>
  <si>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</si>
  <si>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</si>
  <si>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</si>
  <si>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</si>
  <si>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</si>
  <si>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</si>
  <si>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</si>
  <si>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</si>
  <si>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</si>
  <si>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</si>
  <si>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</si>
  <si>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</si>
  <si>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</si>
  <si>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</si>
  <si>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</si>
  <si>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</si>
  <si>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</si>
  <si>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</si>
  <si>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</si>
  <si>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</si>
  <si>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</si>
  <si>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</si>
  <si>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</si>
  <si>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</si>
  <si>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</si>
  <si>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</si>
  <si>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</si>
  <si>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</si>
  <si>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</si>
  <si>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</si>
  <si>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</si>
  <si>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</si>
  <si>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</si>
  <si>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</si>
  <si>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</si>
  <si>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</si>
  <si>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</si>
  <si>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</si>
  <si>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</si>
  <si>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</si>
  <si>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</si>
  <si>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</si>
  <si>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</si>
  <si>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</si>
  <si>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</si>
  <si>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</si>
  <si>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</si>
  <si>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</si>
  <si>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</si>
  <si>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</si>
  <si>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</si>
  <si>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</si>
  <si>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</si>
  <si>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</si>
  <si>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</si>
  <si>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</si>
  <si>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</si>
  <si>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</si>
  <si>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</si>
  <si>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</si>
  <si>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</si>
  <si>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</si>
  <si>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</si>
  <si>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</si>
  <si>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</si>
  <si>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</si>
  <si>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</si>
  <si>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</si>
  <si>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</si>
  <si>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</si>
  <si>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</si>
  <si>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</si>
  <si>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</si>
  <si>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</si>
  <si>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</si>
  <si>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</si>
  <si>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</si>
  <si>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</si>
  <si>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</si>
  <si>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</si>
  <si>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</si>
  <si>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</si>
  <si>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</si>
  <si>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</si>
  <si>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</si>
  <si>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</si>
  <si>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</si>
  <si>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</si>
  <si>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</si>
  <si>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</si>
  <si>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</si>
  <si>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</si>
  <si>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</si>
  <si>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</si>
  <si>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</si>
  <si>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</si>
  <si>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</si>
  <si>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</si>
  <si>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</si>
  <si>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</si>
  <si>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</si>
  <si>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</si>
  <si>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</si>
  <si>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</si>
  <si>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</si>
  <si>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</si>
  <si>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</si>
  <si>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</si>
  <si>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</si>
  <si>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</si>
  <si>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</si>
  <si>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</si>
  <si>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</si>
  <si>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</si>
  <si>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</si>
  <si>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</si>
  <si>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</si>
  <si>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</si>
  <si>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</si>
  <si>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</si>
  <si>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</si>
  <si>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</si>
  <si>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</si>
  <si>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</si>
  <si>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</si>
  <si>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</si>
  <si>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</si>
  <si>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</si>
  <si>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</si>
  <si>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</si>
  <si>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</si>
  <si>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</si>
  <si>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</si>
  <si>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</si>
  <si>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</si>
  <si>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</si>
  <si>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</si>
  <si>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</si>
  <si>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</si>
  <si>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</si>
  <si>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</si>
  <si>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</si>
  <si>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</si>
  <si>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</si>
  <si>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</si>
  <si>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</si>
  <si>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</si>
  <si>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</si>
  <si>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</si>
  <si>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</si>
  <si>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</si>
  <si>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</si>
  <si>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</si>
  <si>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</si>
  <si>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</si>
  <si>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</si>
  <si>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</si>
  <si>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</si>
  <si>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</si>
  <si>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</si>
  <si>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</si>
  <si>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</si>
  <si>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</si>
  <si>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</si>
  <si>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</si>
  <si>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</si>
  <si>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</si>
  <si>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</si>
  <si>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</si>
  <si>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</si>
  <si>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</si>
  <si>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</si>
  <si>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</si>
  <si>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</si>
  <si>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</si>
  <si>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</si>
  <si>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</si>
  <si>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</si>
  <si>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</si>
  <si>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</si>
  <si>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</si>
  <si>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</si>
  <si>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</si>
  <si>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</si>
  <si>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</si>
  <si>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</si>
  <si>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</si>
  <si>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</si>
  <si>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</si>
  <si>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</si>
  <si>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</si>
  <si>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</si>
  <si>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</si>
  <si>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</si>
  <si>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</si>
  <si>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</si>
  <si>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</si>
  <si>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</si>
  <si>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</si>
  <si>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</si>
  <si>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</si>
  <si>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</si>
  <si>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</si>
  <si>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</si>
  <si>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</si>
  <si>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</si>
  <si>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</si>
  <si>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</si>
  <si>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</si>
  <si>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</si>
  <si>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</si>
  <si>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</si>
  <si>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</si>
  <si>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</si>
  <si>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</si>
  <si>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</si>
  <si>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</si>
  <si>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</si>
  <si>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</si>
  <si>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</si>
  <si>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</si>
  <si>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</si>
  <si>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</si>
  <si>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</si>
  <si>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</si>
  <si>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</si>
  <si>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</si>
  <si>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</si>
  <si>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</si>
  <si>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</si>
  <si>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</si>
  <si>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</si>
  <si>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</si>
  <si>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</si>
  <si>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</si>
  <si>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</si>
  <si>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</si>
  <si>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</si>
  <si>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</si>
  <si>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</si>
  <si>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</si>
  <si>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</si>
  <si>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</si>
  <si>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</si>
  <si>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</si>
  <si>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</si>
  <si>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</si>
  <si>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</si>
  <si>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</si>
  <si>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</si>
  <si>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</si>
  <si>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</si>
  <si>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</si>
  <si>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</si>
  <si>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</si>
  <si>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</si>
  <si>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</si>
  <si>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</si>
  <si>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</si>
  <si>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</si>
  <si>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</si>
  <si>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</si>
  <si>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</si>
  <si>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</si>
  <si>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</si>
  <si>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</si>
  <si>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</si>
  <si>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</si>
  <si>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</si>
  <si>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</si>
  <si>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</si>
  <si>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</si>
  <si>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</si>
  <si>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</si>
  <si>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</si>
  <si>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</si>
  <si>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</si>
  <si>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</si>
  <si>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</si>
  <si>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</si>
  <si>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</si>
  <si>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</si>
  <si>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</si>
  <si>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</si>
  <si>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</si>
  <si>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</si>
  <si>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2021/11/2</t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</si>
  <si>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</si>
  <si>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</si>
  <si>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</si>
  <si>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</si>
  <si>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</si>
  <si>
    <t>(月)</t>
    <rPh sb="1" eb="2">
      <t>ゲツ</t>
    </rPh>
    <phoneticPr fontId="6"/>
  </si>
  <si>
    <t>(水)</t>
    <rPh sb="1" eb="2">
      <t>スイ</t>
    </rPh>
    <phoneticPr fontId="6"/>
  </si>
  <si>
    <t>モデルナ社</t>
    <rPh sb="4" eb="5">
      <t>シャ</t>
    </rPh>
    <phoneticPr fontId="1"/>
  </si>
  <si>
    <t>https://www.mhlw.go.jp/stf/seisakunitsuite/bunya/0000121431_00338.html</t>
    <phoneticPr fontId="1"/>
  </si>
  <si>
    <t>(水)</t>
    <rPh sb="1" eb="2">
      <t>スイ</t>
    </rPh>
    <phoneticPr fontId="27"/>
  </si>
  <si>
    <t>（２月２２日公表時点）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</si>
  <si>
    <t>(火)</t>
    <rPh sb="1" eb="2">
      <t>カ</t>
    </rPh>
    <phoneticPr fontId="27"/>
  </si>
  <si>
    <t>公表日別の３回目接種の接種回数（合計）</t>
    <rPh sb="0" eb="2">
      <t>コウヒョウ</t>
    </rPh>
    <rPh sb="2" eb="3">
      <t>ヒ</t>
    </rPh>
    <rPh sb="3" eb="4">
      <t>ベツ</t>
    </rPh>
    <rPh sb="6" eb="8">
      <t>カイメ</t>
    </rPh>
    <rPh sb="8" eb="10">
      <t>セッシュ</t>
    </rPh>
    <rPh sb="11" eb="13">
      <t>セッシュ</t>
    </rPh>
    <rPh sb="13" eb="15">
      <t>カイスウ</t>
    </rPh>
    <rPh sb="16" eb="18">
      <t>ゴウケイ</t>
    </rPh>
    <phoneticPr fontId="1"/>
  </si>
  <si>
    <t>公表日</t>
    <rPh sb="0" eb="3">
      <t>コウヒョウビ</t>
    </rPh>
    <phoneticPr fontId="1"/>
  </si>
  <si>
    <t>総合計</t>
    <rPh sb="0" eb="1">
      <t>ソウ</t>
    </rPh>
    <rPh sb="1" eb="3">
      <t>ゴウケイ</t>
    </rPh>
    <phoneticPr fontId="1"/>
  </si>
  <si>
    <t>一般接種</t>
    <rPh sb="0" eb="2">
      <t>イッパン</t>
    </rPh>
    <rPh sb="2" eb="4">
      <t>セッシュ</t>
    </rPh>
    <phoneticPr fontId="1"/>
  </si>
  <si>
    <t>職域接種
（モデルナ社）</t>
    <rPh sb="0" eb="2">
      <t>ショクイキ</t>
    </rPh>
    <rPh sb="2" eb="4">
      <t>セッシュ</t>
    </rPh>
    <rPh sb="10" eb="11">
      <t>シャ</t>
    </rPh>
    <phoneticPr fontId="1"/>
  </si>
  <si>
    <t>重複
（モデルナ社）</t>
    <rPh sb="0" eb="2">
      <t>チョウフク</t>
    </rPh>
    <rPh sb="8" eb="9">
      <t>シャ</t>
    </rPh>
    <phoneticPr fontId="1"/>
  </si>
  <si>
    <t>累計</t>
    <rPh sb="0" eb="2">
      <t>ルイケイ</t>
    </rPh>
    <phoneticPr fontId="1"/>
  </si>
  <si>
    <t>増加回数</t>
    <rPh sb="0" eb="2">
      <t>ゾウカ</t>
    </rPh>
    <rPh sb="2" eb="4">
      <t>カイスウ</t>
    </rPh>
    <phoneticPr fontId="1"/>
  </si>
  <si>
    <t>―</t>
    <phoneticPr fontId="1"/>
  </si>
  <si>
    <t>注：一般接種は、ワクチン接種記録システム(VRS)への報告を、公表日ごとに累計したもの。</t>
    <rPh sb="2" eb="4">
      <t>イッパン</t>
    </rPh>
    <rPh sb="4" eb="6">
      <t>セッシュ</t>
    </rPh>
    <rPh sb="31" eb="34">
      <t>コウヒョウビ</t>
    </rPh>
    <rPh sb="37" eb="39">
      <t>ルイケイ</t>
    </rPh>
    <phoneticPr fontId="1"/>
  </si>
  <si>
    <t>職域接種の接種回数は、V-SYSとVRSで一部重複があるため、総合計の算出に当たっては重複を除外した（重複の回数については   表中に記載。）</t>
    <phoneticPr fontId="1"/>
  </si>
  <si>
    <t>注：職域接種及び重複は、各公表日の直前の日曜日までのもの。</t>
    <rPh sb="0" eb="1">
      <t>チュウ</t>
    </rPh>
    <rPh sb="2" eb="4">
      <t>ショクイキ</t>
    </rPh>
    <phoneticPr fontId="1"/>
  </si>
  <si>
    <t>注：公表日におけるデータの計上方法等の注釈については、以下を参照（https://www.kantei.go.jp/jp/content/000086996.pdf）</t>
    <rPh sb="2" eb="5">
      <t>コウヒョウビ</t>
    </rPh>
    <rPh sb="13" eb="15">
      <t>ケイジョウ</t>
    </rPh>
    <rPh sb="15" eb="17">
      <t>ホウホウ</t>
    </rPh>
    <rPh sb="17" eb="18">
      <t>トウ</t>
    </rPh>
    <rPh sb="19" eb="21">
      <t>チュウシャク</t>
    </rPh>
    <rPh sb="27" eb="29">
      <t>イカ</t>
    </rPh>
    <rPh sb="30" eb="32">
      <t>サンショウ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</si>
</sst>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  <numFmt numFmtId="181" formatCode="#,##0_);[Red]\(#,##0\)"/>
  </numFmts>
  <fonts count="2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  <font>
      <sz val="11"/>
      <color theme="1"/>
      <name val="游ゴシック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81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38" fontId="0" fillId="0" borderId="0" xfId="0" applyNumberFormat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0" xfId="0" applyNumberFormat="1" applyFont="1" applyBorder="1" applyAlignment="1">
      <alignment horizontal="center" vertical="center" shrinkToFit="1"/>
    </xf>
    <xf numFmtId="181" fontId="0" fillId="0" borderId="12" xfId="0" applyNumberFormat="1" applyBorder="1">
      <alignment vertical="center"/>
    </xf>
    <xf numFmtId="181" fontId="6" fillId="0" borderId="12" xfId="4" applyNumberFormat="1" applyFont="1" applyBorder="1" applyAlignment="1">
      <alignment horizontal="right" vertical="center"/>
    </xf>
    <xf numFmtId="181" fontId="6" fillId="0" borderId="12" xfId="4" applyNumberFormat="1" applyFont="1" applyBorder="1">
      <alignment vertical="center"/>
    </xf>
    <xf numFmtId="181" fontId="14" fillId="0" borderId="12" xfId="4" applyNumberFormat="1" applyFont="1" applyBorder="1">
      <alignment vertical="center"/>
    </xf>
    <xf numFmtId="181" fontId="6" fillId="0" borderId="12" xfId="4" applyNumberFormat="1" applyFont="1" applyFill="1" applyBorder="1" applyAlignment="1">
      <alignment horizontal="right" vertic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3" fontId="25" fillId="0" borderId="19" xfId="0" applyNumberFormat="1" applyFont="1" applyBorder="1" applyAlignment="1">
      <alignment horizontal="left" vertical="top" indent="1" shrinkToFit="1"/>
    </xf>
    <xf numFmtId="3" fontId="25" fillId="0" borderId="20" xfId="0" applyNumberFormat="1" applyFont="1" applyBorder="1" applyAlignment="1">
      <alignment horizontal="left" vertical="top" indent="1" shrinkToFit="1"/>
    </xf>
    <xf numFmtId="3" fontId="25" fillId="0" borderId="19" xfId="0" applyNumberFormat="1" applyFont="1" applyBorder="1" applyAlignment="1">
      <alignment horizontal="left" vertical="top" indent="3" shrinkToFit="1"/>
    </xf>
    <xf numFmtId="3" fontId="25" fillId="0" borderId="20" xfId="0" applyNumberFormat="1" applyFont="1" applyBorder="1" applyAlignment="1">
      <alignment horizontal="left" vertical="top" indent="3" shrinkToFit="1"/>
    </xf>
    <xf numFmtId="3" fontId="25" fillId="0" borderId="19" xfId="0" applyNumberFormat="1" applyFont="1" applyBorder="1" applyAlignment="1">
      <alignment horizontal="left" vertical="top" indent="2" shrinkToFit="1"/>
    </xf>
    <xf numFmtId="3" fontId="25" fillId="0" borderId="20" xfId="0" applyNumberFormat="1" applyFont="1" applyBorder="1" applyAlignment="1">
      <alignment horizontal="left" vertical="top" indent="2" shrinkToFit="1"/>
    </xf>
    <xf numFmtId="1" fontId="25" fillId="0" borderId="19" xfId="0" applyNumberFormat="1" applyFont="1" applyBorder="1" applyAlignment="1">
      <alignment horizontal="left" vertical="top" indent="4" shrinkToFit="1"/>
    </xf>
    <xf numFmtId="1" fontId="25" fillId="0" borderId="20" xfId="0" applyNumberFormat="1" applyFont="1" applyBorder="1" applyAlignment="1">
      <alignment horizontal="left" vertical="top" indent="4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7" xfId="0" applyFont="1" applyBorder="1" applyAlignment="1">
      <alignment horizontal="left" vertical="top" wrapText="1" indent="1"/>
    </xf>
    <xf numFmtId="0" fontId="23" fillId="0" borderId="18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4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right" vertical="center"/>
    </xf>
    <xf numFmtId="0" fontId="6" fillId="0" borderId="4" xfId="0" applyFont="1" applyBorder="1" applyAlignment="1">
      <alignment horizontal="right" vertical="center"/>
    </xf>
    <xf numFmtId="0" fontId="5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181" fontId="6" fillId="0" borderId="12" xfId="0" applyNumberFormat="1" applyFont="1" applyBorder="1">
      <alignment vertical="center"/>
    </xf>
    <xf numFmtId="181" fontId="6" fillId="0" borderId="16" xfId="0" applyNumberFormat="1" applyFont="1" applyBorder="1">
      <alignment vertical="center"/>
    </xf>
    <xf numFmtId="0" fontId="22" fillId="0" borderId="0" xfId="0" applyFont="1">
      <alignment vertical="center"/>
    </xf>
    <xf numFmtId="181" fontId="6" fillId="0" borderId="12" xfId="0" applyNumberFormat="1" applyFont="1" applyBorder="1" applyAlignment="1">
      <alignment horizontal="center" vertical="center"/>
    </xf>
    <xf numFmtId="181" fontId="6" fillId="0" borderId="12" xfId="4" applyNumberFormat="1" applyFont="1" applyFill="1" applyBorder="1" applyAlignment="1">
      <alignment vertical="center"/>
    </xf>
    <xf numFmtId="181" fontId="6" fillId="0" borderId="16" xfId="4" applyNumberFormat="1" applyFont="1" applyFill="1" applyBorder="1" applyAlignment="1">
      <alignment vertical="center"/>
    </xf>
    <xf numFmtId="0" fontId="22" fillId="0" borderId="0" xfId="0" applyFont="1" applyFill="1">
      <alignment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506730</xdr:colOff>
          <xdr:row>2</xdr:row>
          <xdr:rowOff>19050</xdr:rowOff>
        </xdr:from>
        <xdr:to>
          <xdr:col>3</xdr:col>
          <xdr:colOff>552450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Sheet1の作成、A6以降貼り付けまで手動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akay/Dropbox/PC/Desktop/booster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総接種回数"/>
      <sheetName val="一般接種"/>
      <sheetName val="職域接種"/>
      <sheetName val="重複"/>
    </sheetNames>
    <sheetDataSet>
      <sheetData sheetId="0"/>
      <sheetData sheetId="1"/>
      <sheetData sheetId="2"/>
      <sheetData sheetId="3">
        <row r="5">
          <cell r="A5">
            <v>44614</v>
          </cell>
          <cell r="B5" t="str">
            <v>(火)</v>
          </cell>
          <cell r="C5">
            <v>44612</v>
          </cell>
          <cell r="D5" t="str">
            <v>(日)</v>
          </cell>
          <cell r="E5">
            <v>6293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38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210"/>
  <sheetViews>
    <sheetView workbookViewId="0">
      <pane ySplit="1" topLeftCell="A2182" activePane="bottomLeft" state="frozen"/>
      <selection activeCell="O1257" sqref="O1257:Q2207"/>
      <selection pane="bottomLeft" activeCell="O1257" sqref="O1257:Q2207"/>
    </sheetView>
  </sheetViews>
  <sheetFormatPr defaultRowHeight="17.7"/>
  <cols>
    <col min="1" max="1" width="11.09375" style="32" bestFit="1" customWidth="1"/>
  </cols>
  <sheetData>
    <row r="1" spans="1:17" ht="18.3">
      <c r="A1" s="78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4" t="s">
        <v>361</v>
      </c>
    </row>
    <row r="2" spans="1:17">
      <c r="A2" s="79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79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79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79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79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79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79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79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79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79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79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79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79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79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79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79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79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79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79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79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79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79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79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79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79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79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79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79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79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79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79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79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79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79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79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79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79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79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79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79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79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79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79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79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79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79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79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79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79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79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79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79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79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79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79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79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79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79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79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79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79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79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79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79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79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79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79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79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79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79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79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79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79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79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79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79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79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79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79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79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79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79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79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79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79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79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79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79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79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79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79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79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79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79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79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79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79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79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79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79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79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79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79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79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79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79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79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79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79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79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79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79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79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79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79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79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79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79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79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79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79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79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79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79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79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79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79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79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79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79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79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79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79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79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79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79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79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79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79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79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79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79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79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79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79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79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79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79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79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79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79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79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79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79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79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79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79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79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79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79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79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79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79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79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79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79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79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79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79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79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79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79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79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79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79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79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79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79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79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79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79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79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79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79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79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79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79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79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79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79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79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79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79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79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79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79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79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79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79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79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79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79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79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79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79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79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79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79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79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79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79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79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79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79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79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79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79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79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79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79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79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79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79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79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79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79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79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79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79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79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79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79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79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79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79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79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79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79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79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79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79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79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79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79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79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79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79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79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79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79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79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79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79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79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79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79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79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79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79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79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79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79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79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79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79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79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79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79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79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79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79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79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79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79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79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79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79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79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79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79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79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79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79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79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79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79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79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79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79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79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79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79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79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79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79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79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79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79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79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79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79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79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79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79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79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79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79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79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79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79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79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79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79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79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79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79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79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79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79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79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79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79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79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79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79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79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79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79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79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79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79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79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79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79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79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79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79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79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79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79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79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79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79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79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79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79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79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79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79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79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79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79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79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79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79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79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79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79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79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79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79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79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79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79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79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79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79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79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79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79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79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79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79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79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79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79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79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79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79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79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79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79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79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79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79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79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79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79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79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79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79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79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79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79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79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79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79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79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79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79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79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79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79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79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79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79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79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79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79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79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79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79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79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79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79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79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79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79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79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79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79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79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79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79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79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79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79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79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79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79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79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79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79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79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79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79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79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79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79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79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79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79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79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79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79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79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79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79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79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79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79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79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79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79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79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79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79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79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79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79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79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79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79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79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79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79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79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79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79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79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79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79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79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79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79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79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79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79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79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79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79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79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79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79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79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79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79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79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79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79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79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79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79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79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79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79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79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79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79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79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79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79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79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79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79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79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79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79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79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79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79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79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79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79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79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79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79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79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79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79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79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79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79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79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79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79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79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79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79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79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79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79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79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79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79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79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79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79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79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79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79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79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79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79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79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79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79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79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79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79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79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79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79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79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79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79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79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79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79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79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79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79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79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79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79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79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79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79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79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79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79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79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79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79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79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79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79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79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79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79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79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79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79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79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79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79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79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79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79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79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79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79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79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79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79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79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79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79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79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79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79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79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79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79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79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79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79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79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79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79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79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79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79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79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79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79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79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79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79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79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79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79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79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79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79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79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79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79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79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79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79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79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79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79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79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79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79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79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79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79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79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79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79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79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79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79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79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79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79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79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79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79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79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79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79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79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79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79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79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79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79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79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79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79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79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79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79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79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79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79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79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79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79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79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79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79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79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79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79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79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79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79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79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79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79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79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79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79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79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79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79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79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79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79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79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79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79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79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79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79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79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79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79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79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79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79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79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79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79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79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79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79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79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79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79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79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79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79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79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79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79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79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79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79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79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79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79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79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79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79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79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79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79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79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79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79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79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79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79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79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79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79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79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79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79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79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79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79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79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79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79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79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79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79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79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79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79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79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79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79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79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79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79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79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79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79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79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79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79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79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79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79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79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79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79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79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79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79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79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79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79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79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79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79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79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79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79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79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79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79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79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79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79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79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79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79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79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79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79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79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79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79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79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79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79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79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79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79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79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79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79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79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79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79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79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79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79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79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79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79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79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79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79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79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79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79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79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79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79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79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79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79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79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79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79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79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79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79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79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79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79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79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79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79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79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79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79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79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79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79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79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79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79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79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79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79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79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79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79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79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79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79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79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79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79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79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79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79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79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79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79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79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79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79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79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79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79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79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79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79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79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79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79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79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79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79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79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79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79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79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79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79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79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79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79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79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79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79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79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79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79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79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79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79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79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79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79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79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79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79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79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79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79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79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79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79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79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79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79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79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79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79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79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79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79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79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79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79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79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79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79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79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79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79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79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79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79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31550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18219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14865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25373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40264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7628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8363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95103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145550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182018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182449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198365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34893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25429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276634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245424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273570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20133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287758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39970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27293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7419</v>
      </c>
      <c r="P1320" s="26">
        <v>788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8477</v>
      </c>
      <c r="P1323" s="26">
        <v>705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9842</v>
      </c>
      <c r="P1326" s="26">
        <v>900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316468</v>
      </c>
      <c r="P1329" s="26">
        <v>71991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147418</v>
      </c>
      <c r="P1332" s="26">
        <v>54661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62787</v>
      </c>
      <c r="P1335" s="26">
        <v>7621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75840</v>
      </c>
      <c r="P1338" s="26">
        <v>8177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260745</v>
      </c>
      <c r="P1341" s="26">
        <v>96423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223108</v>
      </c>
      <c r="P1344" s="26">
        <v>122493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245762</v>
      </c>
      <c r="P1347" s="26">
        <v>151134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252872</v>
      </c>
      <c r="P1350" s="26">
        <v>176751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235491</v>
      </c>
      <c r="P1353" s="26">
        <v>192910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139485</v>
      </c>
      <c r="P1356" s="26">
        <v>34451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190145</v>
      </c>
      <c r="P1359" s="26">
        <v>24151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345216</v>
      </c>
      <c r="P1362" s="26">
        <v>267004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351911</v>
      </c>
      <c r="P1365" s="26">
        <v>222661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400815</v>
      </c>
      <c r="P1368" s="26">
        <v>250398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407814</v>
      </c>
      <c r="P1371" s="26">
        <v>136907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384014</v>
      </c>
      <c r="P1374" s="26">
        <v>208668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287895</v>
      </c>
      <c r="P1377" s="26">
        <v>42320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327421</v>
      </c>
      <c r="P1380" s="26">
        <v>28002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590719</v>
      </c>
      <c r="P1383" s="26">
        <v>204073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612373</v>
      </c>
      <c r="P1386" s="26">
        <v>62997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674745</v>
      </c>
      <c r="P1389" s="26">
        <v>61771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646901</v>
      </c>
      <c r="P1392" s="26">
        <v>105873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624720</v>
      </c>
      <c r="P1395" s="26">
        <v>124646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478517</v>
      </c>
      <c r="P1398" s="26">
        <v>59710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465176</v>
      </c>
      <c r="P1401" s="26">
        <v>67765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670296</v>
      </c>
      <c r="P1404" s="26">
        <v>236563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725696</v>
      </c>
      <c r="P1407" s="26">
        <v>214381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752292</v>
      </c>
      <c r="P1410" s="26">
        <v>236669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745173</v>
      </c>
      <c r="P1413" s="26">
        <v>230988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730635</v>
      </c>
      <c r="P1416" s="26">
        <v>220938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625708</v>
      </c>
      <c r="P1419" s="26">
        <v>130895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569834</v>
      </c>
      <c r="P1422" s="26">
        <v>182828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781780</v>
      </c>
      <c r="P1425" s="26">
        <v>328271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811803</v>
      </c>
      <c r="P1428" s="26">
        <v>327785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793677</v>
      </c>
      <c r="P1431" s="26">
        <v>392339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761411</v>
      </c>
      <c r="P1434" s="26">
        <v>393248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771648</v>
      </c>
      <c r="P1437" s="26">
        <v>364800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670760</v>
      </c>
      <c r="P1440" s="26">
        <v>278572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610265</v>
      </c>
      <c r="P1443" s="26">
        <v>318516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710392</v>
      </c>
      <c r="P1446" s="26">
        <v>545811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711844</v>
      </c>
      <c r="P1449" s="26">
        <v>562431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695705</v>
      </c>
      <c r="P1452" s="26">
        <v>615457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707626</v>
      </c>
      <c r="P1455" s="26">
        <v>607511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690424</v>
      </c>
      <c r="P1458" s="26">
        <v>581016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674466</v>
      </c>
      <c r="P1461" s="26">
        <v>447992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674313</v>
      </c>
      <c r="P1464" s="26">
        <v>441738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780278</v>
      </c>
      <c r="P1467" s="26">
        <v>630686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787752</v>
      </c>
      <c r="P1470" s="26">
        <v>664915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804908</v>
      </c>
      <c r="P1473" s="26">
        <v>698433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776310</v>
      </c>
      <c r="P1476" s="26">
        <v>703159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772693</v>
      </c>
      <c r="P1479" s="26">
        <v>707679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758732</v>
      </c>
      <c r="P1482" s="26">
        <v>591267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786008</v>
      </c>
      <c r="P1485" s="26">
        <v>543565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812008</v>
      </c>
      <c r="P1488" s="26">
        <v>711278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827617</v>
      </c>
      <c r="P1491" s="26">
        <v>748356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862826</v>
      </c>
      <c r="P1494" s="26">
        <v>737000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673575</v>
      </c>
      <c r="P1497" s="26">
        <v>717381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624075</v>
      </c>
      <c r="P1500" s="26">
        <v>727620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890095</v>
      </c>
      <c r="P1503" s="26">
        <v>614390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841230</v>
      </c>
      <c r="P1506" s="26">
        <v>544743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1003669</v>
      </c>
      <c r="P1509" s="26">
        <v>661734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1041960</v>
      </c>
      <c r="P1512" s="26">
        <v>677880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1054191</v>
      </c>
      <c r="P1515" s="26">
        <v>652476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1061138</v>
      </c>
      <c r="P1518" s="26">
        <v>649354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1067979</v>
      </c>
      <c r="P1521" s="26">
        <v>649156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1040419</v>
      </c>
      <c r="P1524" s="26">
        <v>622711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766242</v>
      </c>
      <c r="P1527" s="26">
        <v>630836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871610</v>
      </c>
      <c r="P1530" s="26">
        <v>685693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906753</v>
      </c>
      <c r="P1533" s="26">
        <v>673448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881371</v>
      </c>
      <c r="P1536" s="26">
        <v>681844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865176</v>
      </c>
      <c r="P1539" s="26">
        <v>658240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898697</v>
      </c>
      <c r="P1542" s="26">
        <v>649221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828546</v>
      </c>
      <c r="P1545" s="26">
        <v>649514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615548</v>
      </c>
      <c r="P1548" s="26">
        <v>665368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543437</v>
      </c>
      <c r="P1551" s="26">
        <v>642937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816139</v>
      </c>
      <c r="P1554" s="26">
        <v>659201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747500</v>
      </c>
      <c r="P1557" s="26">
        <v>706258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323459</v>
      </c>
      <c r="P1560" s="26">
        <v>279612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252784</v>
      </c>
      <c r="P1563" s="26">
        <v>199471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465949</v>
      </c>
      <c r="P1566" s="26">
        <v>748798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420094</v>
      </c>
      <c r="P1569" s="26">
        <v>692105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585013</v>
      </c>
      <c r="P1572" s="26">
        <v>786718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625031</v>
      </c>
      <c r="P1575" s="26">
        <v>787419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613344</v>
      </c>
      <c r="P1578" s="26">
        <v>793721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615381</v>
      </c>
      <c r="P1581" s="26">
        <v>780003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646248</v>
      </c>
      <c r="P1584" s="26">
        <v>787043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641156</v>
      </c>
      <c r="P1587" s="26">
        <v>804828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5015195</v>
      </c>
      <c r="P1590" s="26">
        <v>1705854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569853</v>
      </c>
      <c r="P1593" s="26">
        <v>573913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587450</v>
      </c>
      <c r="P1596" s="26">
        <v>610755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575599</v>
      </c>
      <c r="P1599" s="26">
        <v>603961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562944</v>
      </c>
      <c r="P1602" s="26">
        <v>592848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583396</v>
      </c>
      <c r="P1605" s="26">
        <v>628804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699795</v>
      </c>
      <c r="P1608" s="26">
        <v>640861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4777384</v>
      </c>
      <c r="P1611" s="26">
        <v>2337503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169007</v>
      </c>
      <c r="P1614" s="26">
        <v>103363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488791</v>
      </c>
      <c r="P1617" s="26">
        <v>585406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498431</v>
      </c>
      <c r="P1620" s="26">
        <v>508002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491829</v>
      </c>
      <c r="P1623" s="26">
        <v>230519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345591</v>
      </c>
      <c r="P1626" s="26">
        <v>138889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354316</v>
      </c>
      <c r="P1629" s="26">
        <v>257266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4009144</v>
      </c>
      <c r="P1632" s="26">
        <v>2545265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435127</v>
      </c>
      <c r="P1635" s="26">
        <v>369622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546640</v>
      </c>
      <c r="P1638" s="26">
        <v>457197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577173</v>
      </c>
      <c r="P1641" s="26">
        <v>444684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576656</v>
      </c>
      <c r="P1644" s="26">
        <v>434607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615235</v>
      </c>
      <c r="P1647" s="26">
        <v>480559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721046</v>
      </c>
      <c r="P1650" s="26">
        <v>538895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3702327</v>
      </c>
      <c r="P1653" s="26">
        <v>3038526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547614</v>
      </c>
      <c r="P1656" s="26">
        <v>446506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611177</v>
      </c>
      <c r="P1659" s="26">
        <v>466388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602393</v>
      </c>
      <c r="P1662" s="26">
        <v>459108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568065</v>
      </c>
      <c r="P1665" s="26">
        <v>443825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640345</v>
      </c>
      <c r="P1668" s="26">
        <v>490368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729425</v>
      </c>
      <c r="P1671" s="26">
        <v>606043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3319045</v>
      </c>
      <c r="P1674" s="26">
        <v>2993748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388726</v>
      </c>
      <c r="P1677" s="26">
        <v>139639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649745</v>
      </c>
      <c r="P1680" s="26">
        <v>397760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643797</v>
      </c>
      <c r="P1683" s="26">
        <v>379506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420173</v>
      </c>
      <c r="P1686" s="26">
        <v>380205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738692</v>
      </c>
      <c r="P1689" s="26">
        <v>291160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954600</v>
      </c>
      <c r="P1692" s="26">
        <v>331741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3175290</v>
      </c>
      <c r="P1695" s="26">
        <v>2350311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616648</v>
      </c>
      <c r="P1698" s="26">
        <v>342725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629265</v>
      </c>
      <c r="P1701" s="26">
        <v>436731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596412</v>
      </c>
      <c r="P1704" s="26">
        <v>464536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583515</v>
      </c>
      <c r="P1707" s="26">
        <v>450484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647593</v>
      </c>
      <c r="P1710" s="26">
        <v>518458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784583</v>
      </c>
      <c r="P1713" s="26">
        <v>625479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2766521</v>
      </c>
      <c r="P1716" s="26">
        <v>2262136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508830</v>
      </c>
      <c r="P1719" s="26">
        <v>439400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534933</v>
      </c>
      <c r="P1722" s="26">
        <v>469854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512613</v>
      </c>
      <c r="P1725" s="26">
        <v>468568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498501</v>
      </c>
      <c r="P1728" s="26">
        <v>458047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574468</v>
      </c>
      <c r="P1731" s="26">
        <v>536670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736765</v>
      </c>
      <c r="P1734" s="26">
        <v>618075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2388976</v>
      </c>
      <c r="P1737" s="26">
        <v>1960965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155480</v>
      </c>
      <c r="P1740" s="26">
        <v>81259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410751</v>
      </c>
      <c r="P1743" s="26">
        <v>564119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419425</v>
      </c>
      <c r="P1746" s="26">
        <v>529639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193860</v>
      </c>
      <c r="P1749" s="26">
        <v>149488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435157</v>
      </c>
      <c r="P1752" s="26">
        <v>636020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573674</v>
      </c>
      <c r="P1755" s="26">
        <v>795250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1963809</v>
      </c>
      <c r="P1758" s="26">
        <v>1953548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376512</v>
      </c>
      <c r="P1761" s="26">
        <v>478966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406691</v>
      </c>
      <c r="P1764" s="26">
        <v>486937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402912</v>
      </c>
      <c r="P1767" s="26">
        <v>451156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388279</v>
      </c>
      <c r="P1770" s="26">
        <v>440251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439410</v>
      </c>
      <c r="P1773" s="26">
        <v>479643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597226</v>
      </c>
      <c r="P1776" s="26">
        <v>597310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1777780</v>
      </c>
      <c r="P1779" s="26">
        <v>1638718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330867</v>
      </c>
      <c r="P1782" s="26">
        <v>385369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345776</v>
      </c>
      <c r="P1785" s="26">
        <v>409979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330924</v>
      </c>
      <c r="P1788" s="26">
        <v>393937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317346</v>
      </c>
      <c r="P1791" s="26">
        <v>383530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376926</v>
      </c>
      <c r="P1794" s="26">
        <v>475228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508515</v>
      </c>
      <c r="P1797" s="26">
        <v>619512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1476425</v>
      </c>
      <c r="P1800" s="26">
        <v>1449028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284711</v>
      </c>
      <c r="P1803" s="26">
        <v>115787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270267</v>
      </c>
      <c r="P1806" s="26">
        <v>341482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141839</v>
      </c>
      <c r="P1809" s="26">
        <v>342533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263066</v>
      </c>
      <c r="P1812" s="26">
        <v>149754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303752</v>
      </c>
      <c r="P1815" s="26">
        <v>385711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398553</v>
      </c>
      <c r="P1818" s="26">
        <v>508251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1167575</v>
      </c>
      <c r="P1821" s="26">
        <v>1141507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176720</v>
      </c>
      <c r="P1824" s="26">
        <v>327156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173567</v>
      </c>
      <c r="P1827" s="26">
        <v>355806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165482</v>
      </c>
      <c r="P1830" s="26">
        <v>352234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148446</v>
      </c>
      <c r="P1833" s="26">
        <v>337470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194242</v>
      </c>
      <c r="P1836" s="26">
        <v>415115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265784</v>
      </c>
      <c r="P1839" s="26">
        <v>554014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966475</v>
      </c>
      <c r="P1842" s="26">
        <v>1020041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109947</v>
      </c>
      <c r="P1845" s="26">
        <v>309510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113388</v>
      </c>
      <c r="P1848" s="26">
        <v>317949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105752</v>
      </c>
      <c r="P1851" s="26">
        <v>302161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102587</v>
      </c>
      <c r="P1854" s="26">
        <v>290348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131143</v>
      </c>
      <c r="P1857" s="26">
        <v>372009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182045</v>
      </c>
      <c r="P1860" s="26">
        <v>495292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812330</v>
      </c>
      <c r="P1863" s="26">
        <v>829085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57042</v>
      </c>
      <c r="P1866" s="26">
        <v>250855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38541</v>
      </c>
      <c r="P1869" s="26">
        <v>246101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21689</v>
      </c>
      <c r="P1872" s="26">
        <v>55402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54769</v>
      </c>
      <c r="P1875" s="26">
        <v>245508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84399</v>
      </c>
      <c r="P1878" s="26">
        <v>294421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116115</v>
      </c>
      <c r="P1881" s="26">
        <v>388531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710009</v>
      </c>
      <c r="P1884" s="26">
        <v>681925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48070</v>
      </c>
      <c r="P1887" s="26">
        <v>162370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50156</v>
      </c>
      <c r="P1890" s="26">
        <v>159721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33847</v>
      </c>
      <c r="P1893" s="26">
        <v>154206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30525</v>
      </c>
      <c r="P1896" s="26">
        <v>135113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50703</v>
      </c>
      <c r="P1899" s="26">
        <v>195918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67521</v>
      </c>
      <c r="P1902" s="26">
        <v>259990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600684</v>
      </c>
      <c r="P1905" s="26">
        <v>549963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25839</v>
      </c>
      <c r="P1908" s="26">
        <v>109248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25223</v>
      </c>
      <c r="P1911" s="26">
        <v>111451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24841</v>
      </c>
      <c r="P1914" s="26">
        <v>102736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23263</v>
      </c>
      <c r="P1917" s="26">
        <v>97194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42049</v>
      </c>
      <c r="P1920" s="26">
        <v>141817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55820</v>
      </c>
      <c r="P1923" s="26">
        <v>194481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533485</v>
      </c>
      <c r="P1926" s="26">
        <v>409725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22490</v>
      </c>
      <c r="P1929" s="26">
        <v>63174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4952</v>
      </c>
      <c r="P1932" s="26">
        <v>16133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22388</v>
      </c>
      <c r="P1935" s="26">
        <v>40773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20100</v>
      </c>
      <c r="P1938" s="26">
        <v>59210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38218</v>
      </c>
      <c r="P1941" s="26">
        <v>101827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51409</v>
      </c>
      <c r="P1944" s="26">
        <v>140715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481225</v>
      </c>
      <c r="P1947" s="26">
        <v>336333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18229</v>
      </c>
      <c r="P1950" s="26">
        <v>54193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17921</v>
      </c>
      <c r="P1953" s="26">
        <v>58698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15987</v>
      </c>
      <c r="P1956" s="26">
        <v>31175</v>
      </c>
      <c r="Q1956" s="26">
        <v>0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15141</v>
      </c>
      <c r="P1959" s="26">
        <v>28105</v>
      </c>
      <c r="Q1959" s="26">
        <v>1560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28919</v>
      </c>
      <c r="P1962" s="26">
        <v>51081</v>
      </c>
      <c r="Q1962" s="26">
        <v>1987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44330</v>
      </c>
      <c r="P1965" s="26">
        <v>72861</v>
      </c>
      <c r="Q1965" s="26">
        <v>0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437914</v>
      </c>
      <c r="P1968" s="26">
        <v>257921</v>
      </c>
      <c r="Q1968" s="26">
        <v>0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13860</v>
      </c>
      <c r="P1971" s="26">
        <v>24383</v>
      </c>
      <c r="Q1971" s="26">
        <v>5110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11616</v>
      </c>
      <c r="P1974" s="26">
        <v>23269</v>
      </c>
      <c r="Q1974" s="26">
        <v>6422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6717</v>
      </c>
      <c r="P1977" s="26">
        <v>22708</v>
      </c>
      <c r="Q1977" s="26">
        <v>5914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4758</v>
      </c>
      <c r="P1980" s="26">
        <v>20673</v>
      </c>
      <c r="Q1980" s="26">
        <v>6627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7843</v>
      </c>
      <c r="P1983" s="26">
        <v>42215</v>
      </c>
      <c r="Q1983" s="26">
        <v>8830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10933</v>
      </c>
      <c r="P1986" s="26">
        <v>59560</v>
      </c>
      <c r="Q1986" s="26">
        <v>0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407048</v>
      </c>
      <c r="P1989" s="26">
        <v>245440</v>
      </c>
      <c r="Q1989" s="26">
        <v>0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4617</v>
      </c>
      <c r="P1992" s="26">
        <v>20919</v>
      </c>
      <c r="Q1992" s="26">
        <v>16287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7231</v>
      </c>
      <c r="P1995" s="26">
        <v>7038</v>
      </c>
      <c r="Q1995" s="26">
        <v>17988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9523</v>
      </c>
      <c r="P1998" s="26">
        <v>21207</v>
      </c>
      <c r="Q1998" s="26">
        <v>22477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10053</v>
      </c>
      <c r="P2001" s="26">
        <v>19273</v>
      </c>
      <c r="Q2001" s="26">
        <v>24533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22720</v>
      </c>
      <c r="P2004" s="26">
        <v>38917</v>
      </c>
      <c r="Q2004" s="26">
        <v>32149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35082</v>
      </c>
      <c r="P2007" s="26">
        <v>56843</v>
      </c>
      <c r="Q2007" s="26">
        <v>0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402558</v>
      </c>
      <c r="P2010" s="26">
        <v>232774</v>
      </c>
      <c r="Q2010" s="26">
        <v>0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6381</v>
      </c>
      <c r="P2013" s="26">
        <v>18291</v>
      </c>
      <c r="Q2013" s="26">
        <v>53618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12320</v>
      </c>
      <c r="P2016" s="26">
        <v>18237</v>
      </c>
      <c r="Q2016" s="26">
        <v>42491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12594</v>
      </c>
      <c r="P2019" s="26">
        <v>17697</v>
      </c>
      <c r="Q2019" s="26">
        <v>45324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10314</v>
      </c>
      <c r="P2022" s="26">
        <v>15696</v>
      </c>
      <c r="Q2022" s="26">
        <v>46653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18270</v>
      </c>
      <c r="P2025" s="26">
        <v>30344</v>
      </c>
      <c r="Q2025" s="26">
        <v>47239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 s="26">
        <v>27681</v>
      </c>
      <c r="P2028" s="26">
        <v>50072</v>
      </c>
      <c r="Q2028" s="26">
        <v>0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 s="26">
        <v>0</v>
      </c>
      <c r="P2029" s="26">
        <v>0</v>
      </c>
      <c r="Q2029" s="26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 s="26">
        <v>0</v>
      </c>
      <c r="P2030" s="26">
        <v>0</v>
      </c>
      <c r="Q2030" s="26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 s="26">
        <v>261170</v>
      </c>
      <c r="P2031" s="26">
        <v>102500</v>
      </c>
      <c r="Q2031" s="26">
        <v>0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 s="26">
        <v>0</v>
      </c>
      <c r="P2032" s="26">
        <v>0</v>
      </c>
      <c r="Q2032" s="26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 s="26">
        <v>0</v>
      </c>
      <c r="P2033" s="26">
        <v>0</v>
      </c>
      <c r="Q2033" s="26">
        <v>0</v>
      </c>
    </row>
    <row r="2034" spans="1:17">
      <c r="A2034" s="32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 s="26">
        <v>8821</v>
      </c>
      <c r="P2034" s="26">
        <v>15557</v>
      </c>
      <c r="Q2034" s="26">
        <v>83328</v>
      </c>
    </row>
    <row r="2035" spans="1:17">
      <c r="A2035" s="32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 s="26">
        <v>0</v>
      </c>
      <c r="P2035" s="26">
        <v>0</v>
      </c>
      <c r="Q2035" s="26">
        <v>0</v>
      </c>
    </row>
    <row r="2036" spans="1:17">
      <c r="A2036" s="32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 s="26">
        <v>0</v>
      </c>
      <c r="P2036" s="26">
        <v>0</v>
      </c>
      <c r="Q2036" s="26">
        <v>0</v>
      </c>
    </row>
    <row r="2037" spans="1:17">
      <c r="A2037" s="32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 s="26">
        <v>7049</v>
      </c>
      <c r="P2037" s="26">
        <v>12150</v>
      </c>
      <c r="Q2037" s="26">
        <v>62759</v>
      </c>
    </row>
    <row r="2038" spans="1:17">
      <c r="A2038" s="32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 s="26">
        <v>0</v>
      </c>
      <c r="P2038" s="26">
        <v>0</v>
      </c>
      <c r="Q2038" s="26">
        <v>0</v>
      </c>
    </row>
    <row r="2039" spans="1:17">
      <c r="A2039" s="32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 s="26">
        <v>0</v>
      </c>
      <c r="P2039" s="26">
        <v>0</v>
      </c>
      <c r="Q2039" s="26">
        <v>0</v>
      </c>
    </row>
    <row r="2040" spans="1:17">
      <c r="A2040" s="32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 s="26">
        <v>2891</v>
      </c>
      <c r="P2040" s="26">
        <v>4420</v>
      </c>
      <c r="Q2040" s="26">
        <v>0</v>
      </c>
    </row>
    <row r="2041" spans="1:17">
      <c r="A2041" s="32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 s="26">
        <v>0</v>
      </c>
      <c r="P2041" s="26">
        <v>0</v>
      </c>
      <c r="Q2041" s="26">
        <v>0</v>
      </c>
    </row>
    <row r="2042" spans="1:17">
      <c r="A2042" s="32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 s="26">
        <v>0</v>
      </c>
      <c r="P2042" s="26">
        <v>0</v>
      </c>
      <c r="Q2042" s="26">
        <v>0</v>
      </c>
    </row>
    <row r="2043" spans="1:17">
      <c r="A2043" s="32">
        <v>44560</v>
      </c>
      <c r="B2043" t="s">
        <v>153</v>
      </c>
      <c r="C2043">
        <v>1727426</v>
      </c>
      <c r="D2043">
        <v>27963429</v>
      </c>
      <c r="F2043" t="s">
        <v>276</v>
      </c>
      <c r="G2043" t="s">
        <v>276</v>
      </c>
      <c r="H2043">
        <v>2222</v>
      </c>
      <c r="I2043" t="s">
        <v>276</v>
      </c>
      <c r="J2043">
        <v>46</v>
      </c>
      <c r="K2043" t="s">
        <v>276</v>
      </c>
      <c r="L2043" t="s">
        <v>276</v>
      </c>
      <c r="M2043">
        <v>1707034</v>
      </c>
      <c r="N2043">
        <v>18385</v>
      </c>
      <c r="O2043" s="26">
        <v>906</v>
      </c>
      <c r="P2043" s="26">
        <v>1104</v>
      </c>
      <c r="Q2043" s="26">
        <v>0</v>
      </c>
    </row>
    <row r="2044" spans="1:17">
      <c r="A2044" s="32">
        <v>44560</v>
      </c>
      <c r="B2044" t="s">
        <v>154</v>
      </c>
      <c r="C2044">
        <v>5394</v>
      </c>
      <c r="D2044">
        <v>1347831</v>
      </c>
      <c r="E2044" t="s">
        <v>276</v>
      </c>
      <c r="F2044" t="s">
        <v>276</v>
      </c>
      <c r="G2044" t="s">
        <v>276</v>
      </c>
      <c r="H2044">
        <v>607</v>
      </c>
      <c r="I2044" t="s">
        <v>276</v>
      </c>
      <c r="J2044">
        <v>0</v>
      </c>
      <c r="K2044" t="s">
        <v>276</v>
      </c>
      <c r="L2044" t="s">
        <v>276</v>
      </c>
      <c r="M2044">
        <v>4779</v>
      </c>
      <c r="N2044">
        <v>8</v>
      </c>
      <c r="O2044" s="26">
        <v>0</v>
      </c>
      <c r="P2044" s="26">
        <v>0</v>
      </c>
      <c r="Q2044" s="26">
        <v>0</v>
      </c>
    </row>
    <row r="2045" spans="1:17">
      <c r="A2045" s="32">
        <v>44560</v>
      </c>
      <c r="B2045" t="s">
        <v>155</v>
      </c>
      <c r="C2045">
        <v>15</v>
      </c>
      <c r="D2045">
        <v>829</v>
      </c>
      <c r="E2045" t="s">
        <v>276</v>
      </c>
      <c r="F2045" t="s">
        <v>276</v>
      </c>
      <c r="G2045" t="s">
        <v>276</v>
      </c>
      <c r="H2045">
        <v>0</v>
      </c>
      <c r="I2045" t="s">
        <v>276</v>
      </c>
      <c r="J2045">
        <v>0</v>
      </c>
      <c r="K2045" t="s">
        <v>276</v>
      </c>
      <c r="L2045" t="s">
        <v>276</v>
      </c>
      <c r="M2045">
        <v>15</v>
      </c>
      <c r="N2045">
        <v>0</v>
      </c>
      <c r="O2045" s="26">
        <v>0</v>
      </c>
      <c r="P2045" s="26">
        <v>0</v>
      </c>
      <c r="Q2045" s="26">
        <v>0</v>
      </c>
    </row>
    <row r="2046" spans="1:17">
      <c r="A2046" s="32">
        <v>44561</v>
      </c>
      <c r="B2046" t="s">
        <v>153</v>
      </c>
      <c r="C2046">
        <v>1727837</v>
      </c>
      <c r="D2046">
        <v>27988750</v>
      </c>
      <c r="F2046" t="s">
        <v>276</v>
      </c>
      <c r="G2046" t="s">
        <v>276</v>
      </c>
      <c r="H2046">
        <v>2509</v>
      </c>
      <c r="I2046" t="s">
        <v>276</v>
      </c>
      <c r="J2046">
        <v>49</v>
      </c>
      <c r="K2046" t="s">
        <v>276</v>
      </c>
      <c r="L2046" t="s">
        <v>276</v>
      </c>
      <c r="M2046">
        <v>1707193</v>
      </c>
      <c r="N2046">
        <v>18385</v>
      </c>
      <c r="O2046" s="26">
        <v>198</v>
      </c>
      <c r="P2046" s="26">
        <v>130</v>
      </c>
      <c r="Q2046" s="26">
        <v>0</v>
      </c>
    </row>
    <row r="2047" spans="1:17">
      <c r="A2047" s="32">
        <v>44561</v>
      </c>
      <c r="B2047" t="s">
        <v>154</v>
      </c>
      <c r="C2047">
        <v>5473</v>
      </c>
      <c r="D2047">
        <v>1351023</v>
      </c>
      <c r="E2047" t="s">
        <v>276</v>
      </c>
      <c r="F2047" t="s">
        <v>276</v>
      </c>
      <c r="G2047" t="s">
        <v>276</v>
      </c>
      <c r="H2047">
        <v>654</v>
      </c>
      <c r="I2047" t="s">
        <v>276</v>
      </c>
      <c r="J2047">
        <v>0</v>
      </c>
      <c r="K2047" t="s">
        <v>276</v>
      </c>
      <c r="L2047" t="s">
        <v>276</v>
      </c>
      <c r="M2047">
        <v>4811</v>
      </c>
      <c r="N2047">
        <v>8</v>
      </c>
      <c r="O2047" s="26">
        <v>0</v>
      </c>
      <c r="P2047" s="26">
        <v>0</v>
      </c>
      <c r="Q2047" s="26">
        <v>0</v>
      </c>
    </row>
    <row r="2048" spans="1:17">
      <c r="A2048" s="32">
        <v>44561</v>
      </c>
      <c r="B2048" t="s">
        <v>155</v>
      </c>
      <c r="C2048">
        <v>15</v>
      </c>
      <c r="D2048">
        <v>829</v>
      </c>
      <c r="E2048" t="s">
        <v>276</v>
      </c>
      <c r="F2048" t="s">
        <v>276</v>
      </c>
      <c r="G2048" t="s">
        <v>276</v>
      </c>
      <c r="H2048">
        <v>0</v>
      </c>
      <c r="I2048" t="s">
        <v>276</v>
      </c>
      <c r="J2048">
        <v>0</v>
      </c>
      <c r="K2048" t="s">
        <v>276</v>
      </c>
      <c r="L2048" t="s">
        <v>276</v>
      </c>
      <c r="M2048">
        <v>15</v>
      </c>
      <c r="N2048">
        <v>0</v>
      </c>
      <c r="O2048" s="26">
        <v>0</v>
      </c>
      <c r="P2048" s="26">
        <v>0</v>
      </c>
      <c r="Q2048" s="26">
        <v>0</v>
      </c>
    </row>
    <row r="2049" spans="1:17">
      <c r="A2049" s="32">
        <v>44562</v>
      </c>
      <c r="B2049" t="s">
        <v>153</v>
      </c>
      <c r="C2049">
        <v>1728228</v>
      </c>
      <c r="D2049">
        <v>28019657</v>
      </c>
      <c r="F2049" t="s">
        <v>276</v>
      </c>
      <c r="G2049" t="s">
        <v>276</v>
      </c>
      <c r="H2049">
        <v>2781</v>
      </c>
      <c r="I2049" t="s">
        <v>276</v>
      </c>
      <c r="J2049">
        <v>51</v>
      </c>
      <c r="K2049" t="s">
        <v>276</v>
      </c>
      <c r="L2049" t="s">
        <v>276</v>
      </c>
      <c r="M2049">
        <v>1707341</v>
      </c>
      <c r="N2049">
        <v>18385</v>
      </c>
      <c r="O2049" s="26">
        <v>15</v>
      </c>
      <c r="P2049" s="26">
        <v>26</v>
      </c>
      <c r="Q2049" s="26">
        <v>0</v>
      </c>
    </row>
    <row r="2050" spans="1:17">
      <c r="A2050" s="32">
        <v>44562</v>
      </c>
      <c r="B2050" t="s">
        <v>154</v>
      </c>
      <c r="C2050">
        <v>5545</v>
      </c>
      <c r="D2050">
        <v>1353901</v>
      </c>
      <c r="E2050" t="s">
        <v>276</v>
      </c>
      <c r="F2050" t="s">
        <v>276</v>
      </c>
      <c r="G2050" t="s">
        <v>276</v>
      </c>
      <c r="H2050">
        <v>719</v>
      </c>
      <c r="I2050" t="s">
        <v>276</v>
      </c>
      <c r="J2050">
        <v>0</v>
      </c>
      <c r="K2050" t="s">
        <v>276</v>
      </c>
      <c r="L2050" t="s">
        <v>276</v>
      </c>
      <c r="M2050">
        <v>4818</v>
      </c>
      <c r="N2050">
        <v>8</v>
      </c>
      <c r="O2050" s="26">
        <v>0</v>
      </c>
      <c r="P2050" s="26">
        <v>0</v>
      </c>
      <c r="Q2050" s="26">
        <v>0</v>
      </c>
    </row>
    <row r="2051" spans="1:17">
      <c r="A2051" s="32">
        <v>44562</v>
      </c>
      <c r="B2051" t="s">
        <v>155</v>
      </c>
      <c r="C2051">
        <v>15</v>
      </c>
      <c r="D2051">
        <v>829</v>
      </c>
      <c r="E2051" t="s">
        <v>276</v>
      </c>
      <c r="F2051" t="s">
        <v>276</v>
      </c>
      <c r="G2051" t="s">
        <v>276</v>
      </c>
      <c r="H2051">
        <v>0</v>
      </c>
      <c r="I2051" t="s">
        <v>276</v>
      </c>
      <c r="J2051">
        <v>0</v>
      </c>
      <c r="K2051" t="s">
        <v>276</v>
      </c>
      <c r="L2051" t="s">
        <v>276</v>
      </c>
      <c r="M2051">
        <v>15</v>
      </c>
      <c r="N2051">
        <v>0</v>
      </c>
      <c r="O2051" s="26">
        <v>0</v>
      </c>
      <c r="P2051" s="26">
        <v>0</v>
      </c>
      <c r="Q2051" s="26">
        <v>0</v>
      </c>
    </row>
    <row r="2052" spans="1:17">
      <c r="A2052" s="32">
        <v>44563</v>
      </c>
      <c r="B2052" t="s">
        <v>153</v>
      </c>
      <c r="C2052">
        <v>1728655</v>
      </c>
      <c r="D2052">
        <v>28026659</v>
      </c>
      <c r="F2052" t="s">
        <v>276</v>
      </c>
      <c r="G2052" t="s">
        <v>276</v>
      </c>
      <c r="H2052">
        <v>3048</v>
      </c>
      <c r="I2052" t="s">
        <v>276</v>
      </c>
      <c r="J2052">
        <v>53</v>
      </c>
      <c r="K2052" t="s">
        <v>276</v>
      </c>
      <c r="L2052" t="s">
        <v>276</v>
      </c>
      <c r="M2052">
        <v>1707509</v>
      </c>
      <c r="N2052">
        <v>18385</v>
      </c>
      <c r="O2052" s="26">
        <v>242609</v>
      </c>
      <c r="P2052" s="26">
        <v>82416</v>
      </c>
      <c r="Q2052" s="26">
        <v>0</v>
      </c>
    </row>
    <row r="2053" spans="1:17">
      <c r="A2053" s="32">
        <v>44563</v>
      </c>
      <c r="B2053" t="s">
        <v>154</v>
      </c>
      <c r="C2053">
        <v>5622</v>
      </c>
      <c r="D2053">
        <v>1355963</v>
      </c>
      <c r="E2053" t="s">
        <v>276</v>
      </c>
      <c r="F2053" t="s">
        <v>276</v>
      </c>
      <c r="G2053" t="s">
        <v>276</v>
      </c>
      <c r="H2053">
        <v>774</v>
      </c>
      <c r="I2053" t="s">
        <v>276</v>
      </c>
      <c r="J2053">
        <v>0</v>
      </c>
      <c r="K2053" t="s">
        <v>276</v>
      </c>
      <c r="L2053" t="s">
        <v>276</v>
      </c>
      <c r="M2053">
        <v>4840</v>
      </c>
      <c r="N2053">
        <v>8</v>
      </c>
      <c r="O2053" s="26">
        <v>0</v>
      </c>
      <c r="P2053" s="26">
        <v>0</v>
      </c>
      <c r="Q2053" s="26">
        <v>0</v>
      </c>
    </row>
    <row r="2054" spans="1:17">
      <c r="A2054" s="32">
        <v>44563</v>
      </c>
      <c r="B2054" t="s">
        <v>155</v>
      </c>
      <c r="C2054">
        <v>15</v>
      </c>
      <c r="D2054">
        <v>829</v>
      </c>
      <c r="E2054" t="s">
        <v>276</v>
      </c>
      <c r="F2054" t="s">
        <v>276</v>
      </c>
      <c r="G2054" t="s">
        <v>276</v>
      </c>
      <c r="H2054">
        <v>0</v>
      </c>
      <c r="I2054" t="s">
        <v>276</v>
      </c>
      <c r="J2054">
        <v>0</v>
      </c>
      <c r="K2054" t="s">
        <v>276</v>
      </c>
      <c r="L2054" t="s">
        <v>276</v>
      </c>
      <c r="M2054">
        <v>15</v>
      </c>
      <c r="N2054">
        <v>0</v>
      </c>
      <c r="O2054" s="26">
        <v>0</v>
      </c>
      <c r="P2054" s="26">
        <v>0</v>
      </c>
      <c r="Q2054" s="26">
        <v>0</v>
      </c>
    </row>
    <row r="2055" spans="1:17">
      <c r="A2055" s="32">
        <v>44564</v>
      </c>
      <c r="B2055" t="s">
        <v>153</v>
      </c>
      <c r="C2055">
        <v>1729096</v>
      </c>
      <c r="D2055">
        <v>28038024</v>
      </c>
      <c r="F2055" t="s">
        <v>276</v>
      </c>
      <c r="G2055" t="s">
        <v>276</v>
      </c>
      <c r="H2055">
        <v>3328</v>
      </c>
      <c r="I2055" t="s">
        <v>276</v>
      </c>
      <c r="J2055">
        <v>52</v>
      </c>
      <c r="K2055" t="s">
        <v>276</v>
      </c>
      <c r="L2055" t="s">
        <v>276</v>
      </c>
      <c r="M2055">
        <v>1707679</v>
      </c>
      <c r="N2055">
        <v>18387</v>
      </c>
      <c r="O2055" s="26">
        <v>113</v>
      </c>
      <c r="P2055" s="26">
        <v>153</v>
      </c>
      <c r="Q2055" s="26">
        <v>0</v>
      </c>
    </row>
    <row r="2056" spans="1:17">
      <c r="A2056" s="32">
        <v>44564</v>
      </c>
      <c r="B2056" t="s">
        <v>154</v>
      </c>
      <c r="C2056">
        <v>5697</v>
      </c>
      <c r="D2056">
        <v>1358221</v>
      </c>
      <c r="E2056" t="s">
        <v>276</v>
      </c>
      <c r="F2056" t="s">
        <v>276</v>
      </c>
      <c r="G2056" t="s">
        <v>276</v>
      </c>
      <c r="H2056">
        <v>828</v>
      </c>
      <c r="I2056" t="s">
        <v>276</v>
      </c>
      <c r="J2056">
        <v>0</v>
      </c>
      <c r="K2056" t="s">
        <v>276</v>
      </c>
      <c r="L2056" t="s">
        <v>276</v>
      </c>
      <c r="M2056">
        <v>4861</v>
      </c>
      <c r="N2056">
        <v>8</v>
      </c>
      <c r="O2056" s="26">
        <v>0</v>
      </c>
      <c r="P2056" s="26">
        <v>0</v>
      </c>
      <c r="Q2056" s="26">
        <v>0</v>
      </c>
    </row>
    <row r="2057" spans="1:17">
      <c r="A2057" s="32">
        <v>44564</v>
      </c>
      <c r="B2057" t="s">
        <v>155</v>
      </c>
      <c r="C2057">
        <v>15</v>
      </c>
      <c r="D2057">
        <v>829</v>
      </c>
      <c r="E2057" t="s">
        <v>276</v>
      </c>
      <c r="F2057" t="s">
        <v>276</v>
      </c>
      <c r="G2057" t="s">
        <v>276</v>
      </c>
      <c r="H2057">
        <v>0</v>
      </c>
      <c r="I2057" t="s">
        <v>276</v>
      </c>
      <c r="J2057">
        <v>0</v>
      </c>
      <c r="K2057" t="s">
        <v>276</v>
      </c>
      <c r="L2057" t="s">
        <v>276</v>
      </c>
      <c r="M2057">
        <v>15</v>
      </c>
      <c r="N2057">
        <v>0</v>
      </c>
      <c r="O2057" s="26">
        <v>0</v>
      </c>
      <c r="P2057" s="26">
        <v>0</v>
      </c>
      <c r="Q2057" s="26">
        <v>0</v>
      </c>
    </row>
    <row r="2058" spans="1:17">
      <c r="A2058" s="32">
        <v>44565</v>
      </c>
      <c r="B2058" t="s">
        <v>153</v>
      </c>
      <c r="C2058">
        <v>1729770</v>
      </c>
      <c r="D2058">
        <v>28043629</v>
      </c>
      <c r="F2058" t="s">
        <v>276</v>
      </c>
      <c r="G2058" t="s">
        <v>276</v>
      </c>
      <c r="H2058">
        <v>3792</v>
      </c>
      <c r="I2058" t="s">
        <v>276</v>
      </c>
      <c r="J2058">
        <v>54</v>
      </c>
      <c r="K2058" t="s">
        <v>276</v>
      </c>
      <c r="L2058" t="s">
        <v>276</v>
      </c>
      <c r="M2058">
        <v>1707860</v>
      </c>
      <c r="N2058">
        <v>18388</v>
      </c>
      <c r="O2058" s="26">
        <v>3232</v>
      </c>
      <c r="P2058" s="26">
        <v>6290</v>
      </c>
      <c r="Q2058" s="26">
        <v>104946</v>
      </c>
    </row>
    <row r="2059" spans="1:17">
      <c r="A2059" s="32">
        <v>44565</v>
      </c>
      <c r="B2059" t="s">
        <v>154</v>
      </c>
      <c r="C2059">
        <v>5806</v>
      </c>
      <c r="D2059">
        <v>1361012</v>
      </c>
      <c r="E2059" t="s">
        <v>276</v>
      </c>
      <c r="F2059" t="s">
        <v>276</v>
      </c>
      <c r="G2059" t="s">
        <v>276</v>
      </c>
      <c r="H2059">
        <v>937</v>
      </c>
      <c r="I2059" t="s">
        <v>276</v>
      </c>
      <c r="J2059">
        <v>0</v>
      </c>
      <c r="K2059" t="s">
        <v>276</v>
      </c>
      <c r="L2059" t="s">
        <v>276</v>
      </c>
      <c r="M2059">
        <v>4861</v>
      </c>
      <c r="N2059">
        <v>8</v>
      </c>
      <c r="O2059" s="26">
        <v>0</v>
      </c>
      <c r="P2059" s="26">
        <v>0</v>
      </c>
      <c r="Q2059" s="26">
        <v>0</v>
      </c>
    </row>
    <row r="2060" spans="1:17">
      <c r="A2060" s="32">
        <v>44565</v>
      </c>
      <c r="B2060" t="s">
        <v>155</v>
      </c>
      <c r="C2060">
        <v>15</v>
      </c>
      <c r="D2060">
        <v>829</v>
      </c>
      <c r="E2060" t="s">
        <v>276</v>
      </c>
      <c r="F2060" t="s">
        <v>276</v>
      </c>
      <c r="G2060" t="s">
        <v>276</v>
      </c>
      <c r="H2060">
        <v>0</v>
      </c>
      <c r="I2060" t="s">
        <v>276</v>
      </c>
      <c r="J2060">
        <v>0</v>
      </c>
      <c r="K2060" t="s">
        <v>276</v>
      </c>
      <c r="L2060" t="s">
        <v>276</v>
      </c>
      <c r="M2060">
        <v>15</v>
      </c>
      <c r="N2060">
        <v>0</v>
      </c>
      <c r="O2060" s="26">
        <v>0</v>
      </c>
      <c r="P2060" s="26">
        <v>0</v>
      </c>
      <c r="Q2060" s="26">
        <v>0</v>
      </c>
    </row>
    <row r="2061" spans="1:17">
      <c r="A2061" s="32">
        <v>44566</v>
      </c>
      <c r="B2061" t="s">
        <v>153</v>
      </c>
      <c r="C2061">
        <v>1730910</v>
      </c>
      <c r="D2061">
        <v>28131046</v>
      </c>
      <c r="F2061" t="s">
        <v>276</v>
      </c>
      <c r="G2061" t="s">
        <v>276</v>
      </c>
      <c r="H2061">
        <v>4628</v>
      </c>
      <c r="I2061" t="s">
        <v>276</v>
      </c>
      <c r="J2061">
        <v>60</v>
      </c>
      <c r="K2061" t="s">
        <v>276</v>
      </c>
      <c r="L2061" t="s">
        <v>276</v>
      </c>
      <c r="M2061">
        <v>1708036</v>
      </c>
      <c r="N2061">
        <v>18389</v>
      </c>
      <c r="O2061" s="26">
        <v>5899</v>
      </c>
      <c r="P2061" s="26">
        <v>9785</v>
      </c>
      <c r="Q2061" s="26">
        <v>33369</v>
      </c>
    </row>
    <row r="2062" spans="1:17">
      <c r="A2062" s="32">
        <v>44566</v>
      </c>
      <c r="B2062" t="s">
        <v>154</v>
      </c>
      <c r="C2062">
        <v>5922</v>
      </c>
      <c r="D2062">
        <v>1363101</v>
      </c>
      <c r="E2062" t="s">
        <v>276</v>
      </c>
      <c r="F2062" t="s">
        <v>276</v>
      </c>
      <c r="G2062" t="s">
        <v>276</v>
      </c>
      <c r="H2062">
        <v>1012</v>
      </c>
      <c r="I2062" t="s">
        <v>276</v>
      </c>
      <c r="J2062">
        <v>0</v>
      </c>
      <c r="K2062" t="s">
        <v>276</v>
      </c>
      <c r="L2062" t="s">
        <v>276</v>
      </c>
      <c r="M2062">
        <v>4903</v>
      </c>
      <c r="N2062">
        <v>8</v>
      </c>
      <c r="O2062" s="26">
        <v>0</v>
      </c>
      <c r="P2062" s="26">
        <v>0</v>
      </c>
      <c r="Q2062" s="26">
        <v>0</v>
      </c>
    </row>
    <row r="2063" spans="1:17">
      <c r="A2063" s="32">
        <v>44566</v>
      </c>
      <c r="B2063" t="s">
        <v>155</v>
      </c>
      <c r="C2063">
        <v>15</v>
      </c>
      <c r="D2063">
        <v>829</v>
      </c>
      <c r="E2063" t="s">
        <v>276</v>
      </c>
      <c r="F2063" t="s">
        <v>276</v>
      </c>
      <c r="G2063" t="s">
        <v>276</v>
      </c>
      <c r="H2063">
        <v>0</v>
      </c>
      <c r="I2063" t="s">
        <v>276</v>
      </c>
      <c r="J2063">
        <v>0</v>
      </c>
      <c r="K2063" t="s">
        <v>276</v>
      </c>
      <c r="L2063" t="s">
        <v>276</v>
      </c>
      <c r="M2063">
        <v>15</v>
      </c>
      <c r="N2063">
        <v>0</v>
      </c>
      <c r="O2063" s="26">
        <v>0</v>
      </c>
      <c r="P2063" s="26">
        <v>0</v>
      </c>
      <c r="Q2063" s="26">
        <v>0</v>
      </c>
    </row>
    <row r="2064" spans="1:17">
      <c r="A2064" s="32">
        <v>44567</v>
      </c>
      <c r="B2064" t="s">
        <v>153</v>
      </c>
      <c r="C2064">
        <v>1733269</v>
      </c>
      <c r="D2064">
        <v>28216796</v>
      </c>
      <c r="F2064" t="s">
        <v>276</v>
      </c>
      <c r="G2064" t="s">
        <v>276</v>
      </c>
      <c r="H2064">
        <v>6619</v>
      </c>
      <c r="I2064" t="s">
        <v>276</v>
      </c>
      <c r="J2064">
        <v>64</v>
      </c>
      <c r="K2064" t="s">
        <v>276</v>
      </c>
      <c r="L2064" t="s">
        <v>276</v>
      </c>
      <c r="M2064">
        <v>1708256</v>
      </c>
      <c r="N2064">
        <v>18390</v>
      </c>
      <c r="O2064" s="26">
        <v>6565</v>
      </c>
      <c r="P2064" s="26">
        <v>10102</v>
      </c>
      <c r="Q2064" s="26">
        <v>39489</v>
      </c>
    </row>
    <row r="2065" spans="1:17">
      <c r="A2065" s="32">
        <v>44567</v>
      </c>
      <c r="B2065" t="s">
        <v>154</v>
      </c>
      <c r="C2065">
        <v>6069</v>
      </c>
      <c r="D2065">
        <v>1365726</v>
      </c>
      <c r="E2065" t="s">
        <v>276</v>
      </c>
      <c r="F2065" t="s">
        <v>276</v>
      </c>
      <c r="G2065" t="s">
        <v>276</v>
      </c>
      <c r="H2065">
        <v>1144</v>
      </c>
      <c r="I2065" t="s">
        <v>276</v>
      </c>
      <c r="J2065">
        <v>0</v>
      </c>
      <c r="K2065" t="s">
        <v>276</v>
      </c>
      <c r="L2065" t="s">
        <v>276</v>
      </c>
      <c r="M2065">
        <v>4917</v>
      </c>
      <c r="N2065">
        <v>8</v>
      </c>
      <c r="O2065" s="26">
        <v>0</v>
      </c>
      <c r="P2065" s="26">
        <v>0</v>
      </c>
      <c r="Q2065" s="26">
        <v>0</v>
      </c>
    </row>
    <row r="2066" spans="1:17">
      <c r="A2066" s="32">
        <v>44567</v>
      </c>
      <c r="B2066" t="s">
        <v>155</v>
      </c>
      <c r="C2066">
        <v>15</v>
      </c>
      <c r="D2066">
        <v>829</v>
      </c>
      <c r="E2066" t="s">
        <v>276</v>
      </c>
      <c r="F2066" t="s">
        <v>276</v>
      </c>
      <c r="G2066" t="s">
        <v>276</v>
      </c>
      <c r="H2066">
        <v>0</v>
      </c>
      <c r="I2066" t="s">
        <v>276</v>
      </c>
      <c r="J2066">
        <v>0</v>
      </c>
      <c r="K2066" t="s">
        <v>276</v>
      </c>
      <c r="L2066" t="s">
        <v>276</v>
      </c>
      <c r="M2066">
        <v>15</v>
      </c>
      <c r="N2066">
        <v>0</v>
      </c>
      <c r="O2066" s="26">
        <v>0</v>
      </c>
      <c r="P2066" s="26">
        <v>0</v>
      </c>
      <c r="Q2066" s="26">
        <v>0</v>
      </c>
    </row>
    <row r="2067" spans="1:17">
      <c r="A2067" s="32">
        <v>44568</v>
      </c>
      <c r="B2067" t="s">
        <v>153</v>
      </c>
      <c r="C2067">
        <v>1737289</v>
      </c>
      <c r="D2067">
        <v>28282172</v>
      </c>
      <c r="F2067" t="s">
        <v>276</v>
      </c>
      <c r="G2067" t="s">
        <v>276</v>
      </c>
      <c r="H2067">
        <v>10020</v>
      </c>
      <c r="I2067" t="s">
        <v>276</v>
      </c>
      <c r="J2067">
        <v>91</v>
      </c>
      <c r="K2067" t="s">
        <v>276</v>
      </c>
      <c r="L2067" t="s">
        <v>276</v>
      </c>
      <c r="M2067">
        <v>1708602</v>
      </c>
      <c r="N2067">
        <v>18390</v>
      </c>
      <c r="O2067" s="26">
        <v>16127</v>
      </c>
      <c r="P2067" s="26">
        <v>24128</v>
      </c>
      <c r="Q2067" s="26">
        <v>43699</v>
      </c>
    </row>
    <row r="2068" spans="1:17">
      <c r="A2068" s="32">
        <v>44568</v>
      </c>
      <c r="B2068" t="s">
        <v>154</v>
      </c>
      <c r="C2068">
        <v>6243</v>
      </c>
      <c r="D2068">
        <v>1369365</v>
      </c>
      <c r="E2068" t="s">
        <v>276</v>
      </c>
      <c r="F2068" t="s">
        <v>276</v>
      </c>
      <c r="G2068" t="s">
        <v>276</v>
      </c>
      <c r="H2068">
        <v>1285</v>
      </c>
      <c r="I2068" t="s">
        <v>276</v>
      </c>
      <c r="J2068">
        <v>0</v>
      </c>
      <c r="K2068" t="s">
        <v>276</v>
      </c>
      <c r="L2068" t="s">
        <v>276</v>
      </c>
      <c r="M2068">
        <v>4980</v>
      </c>
      <c r="N2068">
        <v>8</v>
      </c>
      <c r="O2068" s="26">
        <v>0</v>
      </c>
      <c r="P2068" s="26">
        <v>0</v>
      </c>
      <c r="Q2068" s="26">
        <v>0</v>
      </c>
    </row>
    <row r="2069" spans="1:17">
      <c r="A2069" s="32">
        <v>44568</v>
      </c>
      <c r="B2069" t="s">
        <v>155</v>
      </c>
      <c r="C2069">
        <v>15</v>
      </c>
      <c r="D2069">
        <v>829</v>
      </c>
      <c r="E2069" t="s">
        <v>276</v>
      </c>
      <c r="F2069" t="s">
        <v>276</v>
      </c>
      <c r="G2069" t="s">
        <v>276</v>
      </c>
      <c r="H2069">
        <v>0</v>
      </c>
      <c r="I2069" t="s">
        <v>276</v>
      </c>
      <c r="J2069">
        <v>0</v>
      </c>
      <c r="K2069" t="s">
        <v>276</v>
      </c>
      <c r="L2069" t="s">
        <v>276</v>
      </c>
      <c r="M2069">
        <v>15</v>
      </c>
      <c r="N2069">
        <v>0</v>
      </c>
      <c r="O2069" s="26">
        <v>0</v>
      </c>
      <c r="P2069" s="26">
        <v>0</v>
      </c>
      <c r="Q2069" s="26">
        <v>0</v>
      </c>
    </row>
    <row r="2070" spans="1:17">
      <c r="A2070" s="32">
        <v>44569</v>
      </c>
      <c r="B2070" t="s">
        <v>153</v>
      </c>
      <c r="C2070">
        <v>1743133</v>
      </c>
      <c r="D2070">
        <v>28379939</v>
      </c>
      <c r="F2070" t="s">
        <v>276</v>
      </c>
      <c r="G2070" t="s">
        <v>276</v>
      </c>
      <c r="H2070">
        <v>15149</v>
      </c>
      <c r="I2070" t="s">
        <v>276</v>
      </c>
      <c r="J2070">
        <v>89</v>
      </c>
      <c r="K2070" t="s">
        <v>276</v>
      </c>
      <c r="L2070" t="s">
        <v>276</v>
      </c>
      <c r="M2070">
        <v>1708970</v>
      </c>
      <c r="N2070">
        <v>18392</v>
      </c>
      <c r="O2070" s="26">
        <v>26891</v>
      </c>
      <c r="P2070" s="26">
        <v>38921</v>
      </c>
      <c r="Q2070" s="26">
        <v>0</v>
      </c>
    </row>
    <row r="2071" spans="1:17">
      <c r="A2071" s="32">
        <v>44569</v>
      </c>
      <c r="B2071" t="s">
        <v>154</v>
      </c>
      <c r="C2071">
        <v>6382</v>
      </c>
      <c r="D2071">
        <v>1372415</v>
      </c>
      <c r="E2071" t="s">
        <v>276</v>
      </c>
      <c r="F2071" t="s">
        <v>276</v>
      </c>
      <c r="G2071" t="s">
        <v>276</v>
      </c>
      <c r="H2071">
        <v>1406</v>
      </c>
      <c r="I2071" t="s">
        <v>276</v>
      </c>
      <c r="J2071">
        <v>0</v>
      </c>
      <c r="K2071" t="s">
        <v>276</v>
      </c>
      <c r="L2071" t="s">
        <v>276</v>
      </c>
      <c r="M2071">
        <v>4968</v>
      </c>
      <c r="N2071">
        <v>8</v>
      </c>
      <c r="O2071" s="26">
        <v>0</v>
      </c>
      <c r="P2071" s="26">
        <v>0</v>
      </c>
      <c r="Q2071" s="26">
        <v>0</v>
      </c>
    </row>
    <row r="2072" spans="1:17">
      <c r="A2072" s="32">
        <v>44569</v>
      </c>
      <c r="B2072" t="s">
        <v>155</v>
      </c>
      <c r="C2072">
        <v>15</v>
      </c>
      <c r="D2072">
        <v>829</v>
      </c>
      <c r="E2072" t="s">
        <v>276</v>
      </c>
      <c r="F2072" t="s">
        <v>276</v>
      </c>
      <c r="G2072" t="s">
        <v>276</v>
      </c>
      <c r="H2072">
        <v>0</v>
      </c>
      <c r="I2072" t="s">
        <v>276</v>
      </c>
      <c r="J2072">
        <v>0</v>
      </c>
      <c r="K2072" t="s">
        <v>276</v>
      </c>
      <c r="L2072" t="s">
        <v>276</v>
      </c>
      <c r="M2072">
        <v>15</v>
      </c>
      <c r="N2072">
        <v>0</v>
      </c>
      <c r="O2072" s="26">
        <v>0</v>
      </c>
      <c r="P2072" s="26">
        <v>0</v>
      </c>
      <c r="Q2072" s="26">
        <v>0</v>
      </c>
    </row>
    <row r="2073" spans="1:17">
      <c r="A2073" s="32">
        <v>44570</v>
      </c>
      <c r="B2073" t="s">
        <v>153</v>
      </c>
      <c r="C2073">
        <v>1750894</v>
      </c>
      <c r="D2073">
        <v>28435991</v>
      </c>
      <c r="F2073" t="s">
        <v>276</v>
      </c>
      <c r="G2073" t="s">
        <v>276</v>
      </c>
      <c r="H2073">
        <v>22051</v>
      </c>
      <c r="I2073" t="s">
        <v>276</v>
      </c>
      <c r="J2073">
        <v>90</v>
      </c>
      <c r="K2073" t="s">
        <v>276</v>
      </c>
      <c r="L2073" t="s">
        <v>276</v>
      </c>
      <c r="M2073">
        <v>1709401</v>
      </c>
      <c r="N2073">
        <v>18394</v>
      </c>
      <c r="O2073" s="26">
        <v>224124</v>
      </c>
      <c r="P2073" s="26">
        <v>80657</v>
      </c>
      <c r="Q2073" s="26">
        <v>0</v>
      </c>
    </row>
    <row r="2074" spans="1:17">
      <c r="A2074" s="32">
        <v>44570</v>
      </c>
      <c r="B2074" t="s">
        <v>154</v>
      </c>
      <c r="C2074">
        <v>6551</v>
      </c>
      <c r="D2074">
        <v>1375793</v>
      </c>
      <c r="E2074" t="s">
        <v>276</v>
      </c>
      <c r="F2074" t="s">
        <v>276</v>
      </c>
      <c r="G2074" t="s">
        <v>276</v>
      </c>
      <c r="H2074">
        <v>1531</v>
      </c>
      <c r="I2074" t="s">
        <v>276</v>
      </c>
      <c r="J2074">
        <v>0</v>
      </c>
      <c r="K2074" t="s">
        <v>276</v>
      </c>
      <c r="L2074" t="s">
        <v>276</v>
      </c>
      <c r="M2074">
        <v>5012</v>
      </c>
      <c r="N2074">
        <v>8</v>
      </c>
      <c r="O2074" s="26">
        <v>0</v>
      </c>
      <c r="P2074" s="26">
        <v>0</v>
      </c>
      <c r="Q2074" s="26">
        <v>0</v>
      </c>
    </row>
    <row r="2075" spans="1:17">
      <c r="A2075" s="32">
        <v>44570</v>
      </c>
      <c r="B2075" t="s">
        <v>155</v>
      </c>
      <c r="C2075">
        <v>15</v>
      </c>
      <c r="D2075">
        <v>829</v>
      </c>
      <c r="E2075" t="s">
        <v>276</v>
      </c>
      <c r="F2075" t="s">
        <v>276</v>
      </c>
      <c r="G2075" t="s">
        <v>276</v>
      </c>
      <c r="H2075">
        <v>0</v>
      </c>
      <c r="I2075" t="s">
        <v>276</v>
      </c>
      <c r="J2075">
        <v>0</v>
      </c>
      <c r="K2075" t="s">
        <v>276</v>
      </c>
      <c r="L2075" t="s">
        <v>276</v>
      </c>
      <c r="M2075">
        <v>15</v>
      </c>
      <c r="N2075">
        <v>0</v>
      </c>
      <c r="O2075" s="26">
        <v>0</v>
      </c>
      <c r="P2075" s="26">
        <v>0</v>
      </c>
      <c r="Q2075" s="26">
        <v>0</v>
      </c>
    </row>
    <row r="2076" spans="1:17">
      <c r="A2076" s="32">
        <v>44571</v>
      </c>
      <c r="B2076" t="s">
        <v>153</v>
      </c>
      <c r="C2076">
        <v>1758867</v>
      </c>
      <c r="D2076">
        <v>28469947</v>
      </c>
      <c r="F2076" t="s">
        <v>276</v>
      </c>
      <c r="G2076" t="s">
        <v>276</v>
      </c>
      <c r="H2076">
        <v>29210</v>
      </c>
      <c r="I2076" t="s">
        <v>276</v>
      </c>
      <c r="J2076">
        <v>90</v>
      </c>
      <c r="K2076" t="s">
        <v>276</v>
      </c>
      <c r="L2076" t="s">
        <v>276</v>
      </c>
      <c r="M2076">
        <v>1710038</v>
      </c>
      <c r="N2076">
        <v>18395</v>
      </c>
      <c r="O2076" s="26">
        <v>1307</v>
      </c>
      <c r="P2076" s="26">
        <v>2170</v>
      </c>
      <c r="Q2076" s="26">
        <v>0</v>
      </c>
    </row>
    <row r="2077" spans="1:17">
      <c r="A2077" s="32">
        <v>44571</v>
      </c>
      <c r="B2077" t="s">
        <v>154</v>
      </c>
      <c r="C2077">
        <v>6722</v>
      </c>
      <c r="D2077">
        <v>1379030</v>
      </c>
      <c r="E2077" t="s">
        <v>276</v>
      </c>
      <c r="F2077" t="s">
        <v>276</v>
      </c>
      <c r="G2077" t="s">
        <v>276</v>
      </c>
      <c r="H2077">
        <v>1548</v>
      </c>
      <c r="I2077" t="s">
        <v>276</v>
      </c>
      <c r="J2077">
        <v>0</v>
      </c>
      <c r="K2077" t="s">
        <v>276</v>
      </c>
      <c r="L2077" t="s">
        <v>276</v>
      </c>
      <c r="M2077">
        <v>5166</v>
      </c>
      <c r="N2077">
        <v>8</v>
      </c>
      <c r="O2077" s="26">
        <v>0</v>
      </c>
      <c r="P2077" s="26">
        <v>0</v>
      </c>
      <c r="Q2077" s="26">
        <v>0</v>
      </c>
    </row>
    <row r="2078" spans="1:17">
      <c r="A2078" s="32">
        <v>44571</v>
      </c>
      <c r="B2078" t="s">
        <v>155</v>
      </c>
      <c r="C2078">
        <v>15</v>
      </c>
      <c r="D2078">
        <v>829</v>
      </c>
      <c r="E2078" t="s">
        <v>276</v>
      </c>
      <c r="F2078" t="s">
        <v>276</v>
      </c>
      <c r="G2078" t="s">
        <v>276</v>
      </c>
      <c r="H2078">
        <v>0</v>
      </c>
      <c r="I2078" t="s">
        <v>276</v>
      </c>
      <c r="J2078">
        <v>0</v>
      </c>
      <c r="K2078" t="s">
        <v>276</v>
      </c>
      <c r="L2078" t="s">
        <v>276</v>
      </c>
      <c r="M2078">
        <v>15</v>
      </c>
      <c r="N2078">
        <v>0</v>
      </c>
      <c r="O2078" s="26">
        <v>0</v>
      </c>
      <c r="P2078" s="26">
        <v>0</v>
      </c>
      <c r="Q2078" s="26">
        <v>0</v>
      </c>
    </row>
    <row r="2079" spans="1:17">
      <c r="A2079" s="32">
        <v>44572</v>
      </c>
      <c r="B2079" t="s">
        <v>153</v>
      </c>
      <c r="C2079">
        <v>1765096</v>
      </c>
      <c r="D2079">
        <v>28502987</v>
      </c>
      <c r="F2079" t="s">
        <v>276</v>
      </c>
      <c r="G2079" t="s">
        <v>276</v>
      </c>
      <c r="H2079">
        <v>34797</v>
      </c>
      <c r="I2079" t="s">
        <v>276</v>
      </c>
      <c r="J2079">
        <v>100</v>
      </c>
      <c r="K2079" t="s">
        <v>276</v>
      </c>
      <c r="L2079" t="s">
        <v>276</v>
      </c>
      <c r="M2079">
        <v>1710695</v>
      </c>
      <c r="N2079">
        <v>18397</v>
      </c>
      <c r="O2079" s="26">
        <v>8843</v>
      </c>
      <c r="P2079" s="26">
        <v>14647</v>
      </c>
      <c r="Q2079" s="26">
        <v>120611</v>
      </c>
    </row>
    <row r="2080" spans="1:17">
      <c r="A2080" s="32">
        <v>44572</v>
      </c>
      <c r="B2080" t="s">
        <v>154</v>
      </c>
      <c r="C2080">
        <v>6887</v>
      </c>
      <c r="D2080">
        <v>1382681</v>
      </c>
      <c r="E2080" t="s">
        <v>276</v>
      </c>
      <c r="F2080" t="s">
        <v>276</v>
      </c>
      <c r="G2080" t="s">
        <v>276</v>
      </c>
      <c r="H2080">
        <v>1673</v>
      </c>
      <c r="I2080" t="s">
        <v>276</v>
      </c>
      <c r="J2080">
        <v>0</v>
      </c>
      <c r="K2080" t="s">
        <v>276</v>
      </c>
      <c r="L2080" t="s">
        <v>276</v>
      </c>
      <c r="M2080">
        <v>5206</v>
      </c>
      <c r="N2080">
        <v>8</v>
      </c>
      <c r="O2080" s="26">
        <v>0</v>
      </c>
      <c r="P2080" s="26">
        <v>0</v>
      </c>
      <c r="Q2080" s="26">
        <v>0</v>
      </c>
    </row>
    <row r="2081" spans="1:17">
      <c r="A2081" s="32">
        <v>44572</v>
      </c>
      <c r="B2081" t="s">
        <v>155</v>
      </c>
      <c r="C2081">
        <v>15</v>
      </c>
      <c r="D2081">
        <v>829</v>
      </c>
      <c r="E2081" t="s">
        <v>276</v>
      </c>
      <c r="F2081" t="s">
        <v>276</v>
      </c>
      <c r="G2081" t="s">
        <v>276</v>
      </c>
      <c r="H2081">
        <v>0</v>
      </c>
      <c r="I2081" t="s">
        <v>276</v>
      </c>
      <c r="J2081">
        <v>0</v>
      </c>
      <c r="K2081" t="s">
        <v>276</v>
      </c>
      <c r="L2081" t="s">
        <v>276</v>
      </c>
      <c r="M2081">
        <v>15</v>
      </c>
      <c r="N2081">
        <v>0</v>
      </c>
      <c r="O2081" s="26">
        <v>0</v>
      </c>
      <c r="P2081" s="26">
        <v>0</v>
      </c>
      <c r="Q2081" s="26">
        <v>0</v>
      </c>
    </row>
    <row r="2082" spans="1:17">
      <c r="A2082" s="32">
        <v>44573</v>
      </c>
      <c r="B2082" t="s">
        <v>153</v>
      </c>
      <c r="C2082">
        <v>1771786</v>
      </c>
      <c r="D2082">
        <v>28613942</v>
      </c>
      <c r="F2082" t="s">
        <v>276</v>
      </c>
      <c r="G2082" t="s">
        <v>276</v>
      </c>
      <c r="H2082">
        <v>40673</v>
      </c>
      <c r="I2082" t="s">
        <v>276</v>
      </c>
      <c r="J2082">
        <v>105</v>
      </c>
      <c r="K2082" t="s">
        <v>276</v>
      </c>
      <c r="L2082" t="s">
        <v>276</v>
      </c>
      <c r="M2082">
        <v>1711641</v>
      </c>
      <c r="N2082">
        <v>18399</v>
      </c>
      <c r="O2082" s="26">
        <v>8933</v>
      </c>
      <c r="P2082" s="26">
        <v>13049</v>
      </c>
      <c r="Q2082" s="26">
        <v>77644</v>
      </c>
    </row>
    <row r="2083" spans="1:17">
      <c r="A2083" s="32">
        <v>44573</v>
      </c>
      <c r="B2083" t="s">
        <v>154</v>
      </c>
      <c r="C2083">
        <v>7026</v>
      </c>
      <c r="D2083">
        <v>1385258</v>
      </c>
      <c r="E2083" t="s">
        <v>276</v>
      </c>
      <c r="F2083" t="s">
        <v>276</v>
      </c>
      <c r="G2083" t="s">
        <v>276</v>
      </c>
      <c r="H2083">
        <v>1746</v>
      </c>
      <c r="I2083" t="s">
        <v>276</v>
      </c>
      <c r="J2083">
        <v>0</v>
      </c>
      <c r="K2083" t="s">
        <v>276</v>
      </c>
      <c r="L2083" t="s">
        <v>276</v>
      </c>
      <c r="M2083">
        <v>5276</v>
      </c>
      <c r="N2083">
        <v>8</v>
      </c>
      <c r="O2083" s="26">
        <v>0</v>
      </c>
      <c r="P2083" s="26">
        <v>0</v>
      </c>
      <c r="Q2083" s="26">
        <v>0</v>
      </c>
    </row>
    <row r="2084" spans="1:17">
      <c r="A2084" s="32">
        <v>44573</v>
      </c>
      <c r="B2084" t="s">
        <v>155</v>
      </c>
      <c r="C2084">
        <v>15</v>
      </c>
      <c r="D2084">
        <v>829</v>
      </c>
      <c r="E2084" t="s">
        <v>276</v>
      </c>
      <c r="F2084" t="s">
        <v>276</v>
      </c>
      <c r="G2084" t="s">
        <v>276</v>
      </c>
      <c r="H2084">
        <v>0</v>
      </c>
      <c r="I2084" t="s">
        <v>276</v>
      </c>
      <c r="J2084">
        <v>0</v>
      </c>
      <c r="K2084" t="s">
        <v>276</v>
      </c>
      <c r="L2084" t="s">
        <v>276</v>
      </c>
      <c r="M2084">
        <v>15</v>
      </c>
      <c r="N2084">
        <v>0</v>
      </c>
      <c r="O2084" s="26">
        <v>0</v>
      </c>
      <c r="P2084" s="26">
        <v>0</v>
      </c>
      <c r="Q2084" s="26">
        <v>0</v>
      </c>
    </row>
    <row r="2085" spans="1:17">
      <c r="A2085" s="32">
        <v>44574</v>
      </c>
      <c r="B2085" t="s">
        <v>153</v>
      </c>
      <c r="C2085">
        <v>1783838</v>
      </c>
      <c r="D2085">
        <v>28742190</v>
      </c>
      <c r="F2085" t="s">
        <v>276</v>
      </c>
      <c r="G2085" t="s">
        <v>276</v>
      </c>
      <c r="H2085">
        <v>50273</v>
      </c>
      <c r="I2085" t="s">
        <v>276</v>
      </c>
      <c r="J2085">
        <v>125</v>
      </c>
      <c r="K2085" t="s">
        <v>276</v>
      </c>
      <c r="L2085" t="s">
        <v>276</v>
      </c>
      <c r="M2085">
        <v>1712837</v>
      </c>
      <c r="N2085">
        <v>18404</v>
      </c>
      <c r="O2085" s="26">
        <v>8066</v>
      </c>
      <c r="P2085" s="26">
        <v>10374</v>
      </c>
      <c r="Q2085" s="26">
        <v>84911</v>
      </c>
    </row>
    <row r="2086" spans="1:17">
      <c r="A2086" s="32">
        <v>44574</v>
      </c>
      <c r="B2086" t="s">
        <v>154</v>
      </c>
      <c r="C2086">
        <v>7217</v>
      </c>
      <c r="D2086">
        <v>1387694</v>
      </c>
      <c r="E2086" t="s">
        <v>276</v>
      </c>
      <c r="F2086" t="s">
        <v>276</v>
      </c>
      <c r="G2086" t="s">
        <v>276</v>
      </c>
      <c r="H2086">
        <v>1896</v>
      </c>
      <c r="I2086" t="s">
        <v>276</v>
      </c>
      <c r="J2086">
        <v>0</v>
      </c>
      <c r="K2086" t="s">
        <v>276</v>
      </c>
      <c r="L2086" t="s">
        <v>276</v>
      </c>
      <c r="M2086">
        <v>5313</v>
      </c>
      <c r="N2086">
        <v>8</v>
      </c>
      <c r="O2086" s="26">
        <v>0</v>
      </c>
      <c r="P2086" s="26">
        <v>0</v>
      </c>
      <c r="Q2086" s="26">
        <v>0</v>
      </c>
    </row>
    <row r="2087" spans="1:17">
      <c r="A2087" s="32">
        <v>44574</v>
      </c>
      <c r="B2087" t="s">
        <v>155</v>
      </c>
      <c r="C2087">
        <v>15</v>
      </c>
      <c r="D2087">
        <v>829</v>
      </c>
      <c r="E2087" t="s">
        <v>276</v>
      </c>
      <c r="F2087" t="s">
        <v>276</v>
      </c>
      <c r="G2087" t="s">
        <v>276</v>
      </c>
      <c r="H2087">
        <v>0</v>
      </c>
      <c r="I2087" t="s">
        <v>276</v>
      </c>
      <c r="J2087">
        <v>0</v>
      </c>
      <c r="K2087" t="s">
        <v>276</v>
      </c>
      <c r="L2087" t="s">
        <v>276</v>
      </c>
      <c r="M2087">
        <v>15</v>
      </c>
      <c r="N2087">
        <v>0</v>
      </c>
      <c r="O2087" s="26">
        <v>0</v>
      </c>
      <c r="P2087" s="26">
        <v>0</v>
      </c>
      <c r="Q2087" s="26">
        <v>0</v>
      </c>
    </row>
    <row r="2088" spans="1:17">
      <c r="A2088" s="32">
        <v>44575</v>
      </c>
      <c r="B2088" t="s">
        <v>153</v>
      </c>
      <c r="C2088">
        <v>1801592</v>
      </c>
      <c r="D2088">
        <v>28890093</v>
      </c>
      <c r="F2088" t="s">
        <v>276</v>
      </c>
      <c r="G2088" t="s">
        <v>276</v>
      </c>
      <c r="H2088">
        <v>64605</v>
      </c>
      <c r="I2088" t="s">
        <v>276</v>
      </c>
      <c r="J2088">
        <v>221</v>
      </c>
      <c r="K2088" t="s">
        <v>276</v>
      </c>
      <c r="L2088" t="s">
        <v>276</v>
      </c>
      <c r="M2088">
        <v>1715032</v>
      </c>
      <c r="N2088">
        <v>18406</v>
      </c>
      <c r="O2088" s="26">
        <v>17048</v>
      </c>
      <c r="P2088" s="26">
        <v>19066</v>
      </c>
      <c r="Q2088" s="26">
        <v>83416</v>
      </c>
    </row>
    <row r="2089" spans="1:17">
      <c r="A2089" s="32">
        <v>44575</v>
      </c>
      <c r="B2089" t="s">
        <v>154</v>
      </c>
      <c r="C2089">
        <v>7403</v>
      </c>
      <c r="D2089">
        <v>1390609</v>
      </c>
      <c r="E2089" t="s">
        <v>276</v>
      </c>
      <c r="F2089" t="s">
        <v>276</v>
      </c>
      <c r="G2089" t="s">
        <v>276</v>
      </c>
      <c r="H2089">
        <v>2011</v>
      </c>
      <c r="I2089" t="s">
        <v>276</v>
      </c>
      <c r="J2089">
        <v>0</v>
      </c>
      <c r="K2089" t="s">
        <v>276</v>
      </c>
      <c r="L2089" t="s">
        <v>276</v>
      </c>
      <c r="M2089">
        <v>5384</v>
      </c>
      <c r="N2089">
        <v>8</v>
      </c>
      <c r="O2089" s="26">
        <v>0</v>
      </c>
      <c r="P2089" s="26">
        <v>0</v>
      </c>
      <c r="Q2089" s="26">
        <v>0</v>
      </c>
    </row>
    <row r="2090" spans="1:17">
      <c r="A2090" s="32">
        <v>44575</v>
      </c>
      <c r="B2090" t="s">
        <v>155</v>
      </c>
      <c r="C2090">
        <v>15</v>
      </c>
      <c r="D2090">
        <v>829</v>
      </c>
      <c r="E2090" t="s">
        <v>276</v>
      </c>
      <c r="F2090" t="s">
        <v>276</v>
      </c>
      <c r="G2090" t="s">
        <v>276</v>
      </c>
      <c r="H2090">
        <v>0</v>
      </c>
      <c r="I2090" t="s">
        <v>276</v>
      </c>
      <c r="J2090">
        <v>0</v>
      </c>
      <c r="K2090" t="s">
        <v>276</v>
      </c>
      <c r="L2090" t="s">
        <v>276</v>
      </c>
      <c r="M2090">
        <v>15</v>
      </c>
      <c r="N2090">
        <v>0</v>
      </c>
      <c r="O2090" s="26">
        <v>0</v>
      </c>
      <c r="P2090" s="26">
        <v>0</v>
      </c>
      <c r="Q2090" s="26">
        <v>0</v>
      </c>
    </row>
    <row r="2091" spans="1:17">
      <c r="A2091" s="32">
        <v>44576</v>
      </c>
      <c r="B2091" t="s">
        <v>153</v>
      </c>
      <c r="C2091">
        <v>1822679</v>
      </c>
      <c r="D2091">
        <v>29025055</v>
      </c>
      <c r="F2091" t="s">
        <v>276</v>
      </c>
      <c r="G2091" t="s">
        <v>276</v>
      </c>
      <c r="H2091">
        <v>81748</v>
      </c>
      <c r="I2091" t="s">
        <v>276</v>
      </c>
      <c r="J2091">
        <v>233</v>
      </c>
      <c r="K2091" t="s">
        <v>276</v>
      </c>
      <c r="L2091" t="s">
        <v>276</v>
      </c>
      <c r="M2091">
        <v>1718506</v>
      </c>
      <c r="N2091">
        <v>18417</v>
      </c>
      <c r="O2091" s="26">
        <v>26719</v>
      </c>
      <c r="P2091" s="26">
        <v>30594</v>
      </c>
      <c r="Q2091" s="26">
        <v>0</v>
      </c>
    </row>
    <row r="2092" spans="1:17">
      <c r="A2092" s="32">
        <v>44576</v>
      </c>
      <c r="B2092" t="s">
        <v>154</v>
      </c>
      <c r="C2092">
        <v>7557</v>
      </c>
      <c r="D2092">
        <v>1393061</v>
      </c>
      <c r="E2092" t="s">
        <v>276</v>
      </c>
      <c r="F2092" t="s">
        <v>276</v>
      </c>
      <c r="G2092" t="s">
        <v>276</v>
      </c>
      <c r="H2092">
        <v>2107</v>
      </c>
      <c r="I2092" t="s">
        <v>276</v>
      </c>
      <c r="J2092">
        <v>0</v>
      </c>
      <c r="K2092" t="s">
        <v>276</v>
      </c>
      <c r="L2092" t="s">
        <v>276</v>
      </c>
      <c r="M2092">
        <v>5442</v>
      </c>
      <c r="N2092">
        <v>8</v>
      </c>
      <c r="O2092" s="26">
        <v>0</v>
      </c>
      <c r="P2092" s="26">
        <v>0</v>
      </c>
      <c r="Q2092" s="26">
        <v>0</v>
      </c>
    </row>
    <row r="2093" spans="1:17">
      <c r="A2093" s="32">
        <v>44576</v>
      </c>
      <c r="B2093" t="s">
        <v>155</v>
      </c>
      <c r="C2093">
        <v>15</v>
      </c>
      <c r="D2093">
        <v>829</v>
      </c>
      <c r="E2093" t="s">
        <v>276</v>
      </c>
      <c r="F2093" t="s">
        <v>276</v>
      </c>
      <c r="G2093" t="s">
        <v>276</v>
      </c>
      <c r="H2093">
        <v>0</v>
      </c>
      <c r="I2093" t="s">
        <v>276</v>
      </c>
      <c r="J2093">
        <v>0</v>
      </c>
      <c r="K2093" t="s">
        <v>276</v>
      </c>
      <c r="L2093" t="s">
        <v>276</v>
      </c>
      <c r="M2093">
        <v>15</v>
      </c>
      <c r="N2093">
        <v>0</v>
      </c>
      <c r="O2093" s="26">
        <v>0</v>
      </c>
      <c r="P2093" s="26">
        <v>0</v>
      </c>
      <c r="Q2093" s="26">
        <v>0</v>
      </c>
    </row>
    <row r="2094" spans="1:17">
      <c r="A2094" s="32">
        <v>44577</v>
      </c>
      <c r="B2094" t="s">
        <v>153</v>
      </c>
      <c r="C2094">
        <v>1845274</v>
      </c>
      <c r="D2094">
        <v>29118914</v>
      </c>
      <c r="F2094" t="s">
        <v>276</v>
      </c>
      <c r="G2094" t="s">
        <v>276</v>
      </c>
      <c r="H2094">
        <v>99772</v>
      </c>
      <c r="I2094" t="s">
        <v>276</v>
      </c>
      <c r="J2094">
        <v>235</v>
      </c>
      <c r="K2094" t="s">
        <v>276</v>
      </c>
      <c r="L2094" t="s">
        <v>276</v>
      </c>
      <c r="M2094">
        <v>1721992</v>
      </c>
      <c r="N2094">
        <v>18423</v>
      </c>
      <c r="O2094" s="26">
        <v>10660</v>
      </c>
      <c r="P2094" s="26">
        <v>11776</v>
      </c>
      <c r="Q2094" s="26">
        <v>0</v>
      </c>
    </row>
    <row r="2095" spans="1:17">
      <c r="A2095" s="32">
        <v>44577</v>
      </c>
      <c r="B2095" t="s">
        <v>154</v>
      </c>
      <c r="C2095">
        <v>7669</v>
      </c>
      <c r="D2095">
        <v>1395799</v>
      </c>
      <c r="E2095" t="s">
        <v>276</v>
      </c>
      <c r="F2095" t="s">
        <v>276</v>
      </c>
      <c r="G2095" t="s">
        <v>276</v>
      </c>
      <c r="H2095">
        <v>2204</v>
      </c>
      <c r="I2095" t="s">
        <v>276</v>
      </c>
      <c r="J2095">
        <v>0</v>
      </c>
      <c r="K2095" t="s">
        <v>276</v>
      </c>
      <c r="L2095" t="s">
        <v>276</v>
      </c>
      <c r="M2095">
        <v>5457</v>
      </c>
      <c r="N2095">
        <v>8</v>
      </c>
      <c r="O2095" s="26">
        <v>0</v>
      </c>
      <c r="P2095" s="26">
        <v>0</v>
      </c>
      <c r="Q2095" s="26">
        <v>0</v>
      </c>
    </row>
    <row r="2096" spans="1:17">
      <c r="A2096" s="32">
        <v>44577</v>
      </c>
      <c r="B2096" t="s">
        <v>155</v>
      </c>
      <c r="C2096">
        <v>15</v>
      </c>
      <c r="D2096">
        <v>829</v>
      </c>
      <c r="E2096" t="s">
        <v>276</v>
      </c>
      <c r="F2096" t="s">
        <v>276</v>
      </c>
      <c r="G2096" t="s">
        <v>276</v>
      </c>
      <c r="H2096">
        <v>0</v>
      </c>
      <c r="I2096" t="s">
        <v>276</v>
      </c>
      <c r="J2096">
        <v>0</v>
      </c>
      <c r="K2096" t="s">
        <v>276</v>
      </c>
      <c r="L2096" t="s">
        <v>276</v>
      </c>
      <c r="M2096">
        <v>15</v>
      </c>
      <c r="N2096">
        <v>0</v>
      </c>
      <c r="O2096" s="26">
        <v>0</v>
      </c>
      <c r="P2096" s="26">
        <v>0</v>
      </c>
      <c r="Q2096" s="26">
        <v>0</v>
      </c>
    </row>
    <row r="2097" spans="1:17">
      <c r="A2097" s="32">
        <v>44578</v>
      </c>
      <c r="B2097" t="s">
        <v>153</v>
      </c>
      <c r="C2097">
        <v>1871980</v>
      </c>
      <c r="D2097">
        <v>29181127</v>
      </c>
      <c r="F2097" t="s">
        <v>276</v>
      </c>
      <c r="G2097" t="s">
        <v>276</v>
      </c>
      <c r="H2097">
        <v>116869</v>
      </c>
      <c r="I2097" t="s">
        <v>276</v>
      </c>
      <c r="J2097">
        <v>243</v>
      </c>
      <c r="K2097" t="s">
        <v>276</v>
      </c>
      <c r="L2097" t="s">
        <v>276</v>
      </c>
      <c r="M2097">
        <v>1730423</v>
      </c>
      <c r="N2097">
        <v>18425</v>
      </c>
      <c r="O2097" s="26">
        <v>10769</v>
      </c>
      <c r="P2097" s="26">
        <v>9736</v>
      </c>
      <c r="Q2097" s="26">
        <v>225759</v>
      </c>
    </row>
    <row r="2098" spans="1:17">
      <c r="A2098" s="32">
        <v>44578</v>
      </c>
      <c r="B2098" t="s">
        <v>154</v>
      </c>
      <c r="C2098">
        <v>7844</v>
      </c>
      <c r="D2098">
        <v>1398674</v>
      </c>
      <c r="E2098" t="s">
        <v>276</v>
      </c>
      <c r="F2098" t="s">
        <v>276</v>
      </c>
      <c r="G2098" t="s">
        <v>276</v>
      </c>
      <c r="H2098">
        <v>2365</v>
      </c>
      <c r="I2098" t="s">
        <v>276</v>
      </c>
      <c r="J2098">
        <v>0</v>
      </c>
      <c r="K2098" t="s">
        <v>276</v>
      </c>
      <c r="L2098" t="s">
        <v>276</v>
      </c>
      <c r="M2098">
        <v>5471</v>
      </c>
      <c r="N2098">
        <v>8</v>
      </c>
      <c r="O2098" s="26">
        <v>0</v>
      </c>
      <c r="P2098" s="26">
        <v>0</v>
      </c>
      <c r="Q2098" s="26">
        <v>0</v>
      </c>
    </row>
    <row r="2099" spans="1:17">
      <c r="A2099" s="32">
        <v>44578</v>
      </c>
      <c r="B2099" t="s">
        <v>155</v>
      </c>
      <c r="C2099">
        <v>15</v>
      </c>
      <c r="D2099">
        <v>829</v>
      </c>
      <c r="E2099" t="s">
        <v>276</v>
      </c>
      <c r="F2099" t="s">
        <v>276</v>
      </c>
      <c r="G2099" t="s">
        <v>276</v>
      </c>
      <c r="H2099">
        <v>0</v>
      </c>
      <c r="I2099" t="s">
        <v>276</v>
      </c>
      <c r="J2099">
        <v>0</v>
      </c>
      <c r="K2099" t="s">
        <v>276</v>
      </c>
      <c r="L2099" t="s">
        <v>276</v>
      </c>
      <c r="M2099">
        <v>15</v>
      </c>
      <c r="N2099">
        <v>0</v>
      </c>
      <c r="O2099" s="26">
        <v>0</v>
      </c>
      <c r="P2099" s="26">
        <v>0</v>
      </c>
      <c r="Q2099" s="26">
        <v>0</v>
      </c>
    </row>
    <row r="2100" spans="1:17">
      <c r="A2100" s="32">
        <v>44579</v>
      </c>
      <c r="B2100" t="s">
        <v>153</v>
      </c>
      <c r="C2100">
        <v>1895175</v>
      </c>
      <c r="D2100">
        <v>29373867</v>
      </c>
      <c r="F2100" t="s">
        <v>276</v>
      </c>
      <c r="G2100" t="s">
        <v>276</v>
      </c>
      <c r="H2100">
        <v>134320</v>
      </c>
      <c r="I2100" t="s">
        <v>276</v>
      </c>
      <c r="J2100">
        <v>261</v>
      </c>
      <c r="K2100" t="s">
        <v>276</v>
      </c>
      <c r="L2100" t="s">
        <v>276</v>
      </c>
      <c r="M2100">
        <v>1737618</v>
      </c>
      <c r="N2100">
        <v>18426</v>
      </c>
      <c r="O2100" s="26">
        <v>11096</v>
      </c>
      <c r="P2100" s="26">
        <v>7220</v>
      </c>
      <c r="Q2100" s="26">
        <v>138396</v>
      </c>
    </row>
    <row r="2101" spans="1:17">
      <c r="A2101" s="32">
        <v>44579</v>
      </c>
      <c r="B2101" t="s">
        <v>154</v>
      </c>
      <c r="C2101">
        <v>8000</v>
      </c>
      <c r="D2101">
        <v>1402233</v>
      </c>
      <c r="E2101" t="s">
        <v>276</v>
      </c>
      <c r="F2101" t="s">
        <v>276</v>
      </c>
      <c r="G2101" t="s">
        <v>276</v>
      </c>
      <c r="H2101">
        <v>2489</v>
      </c>
      <c r="I2101" t="s">
        <v>276</v>
      </c>
      <c r="J2101">
        <v>0</v>
      </c>
      <c r="K2101" t="s">
        <v>276</v>
      </c>
      <c r="L2101" t="s">
        <v>276</v>
      </c>
      <c r="M2101">
        <v>5503</v>
      </c>
      <c r="N2101">
        <v>8</v>
      </c>
      <c r="O2101" s="26">
        <v>0</v>
      </c>
      <c r="P2101" s="26">
        <v>0</v>
      </c>
      <c r="Q2101" s="26">
        <v>0</v>
      </c>
    </row>
    <row r="2102" spans="1:17">
      <c r="A2102" s="32">
        <v>44579</v>
      </c>
      <c r="B2102" t="s">
        <v>155</v>
      </c>
      <c r="C2102">
        <v>15</v>
      </c>
      <c r="D2102">
        <v>829</v>
      </c>
      <c r="E2102" t="s">
        <v>276</v>
      </c>
      <c r="F2102" t="s">
        <v>276</v>
      </c>
      <c r="G2102" t="s">
        <v>276</v>
      </c>
      <c r="H2102">
        <v>0</v>
      </c>
      <c r="I2102" t="s">
        <v>276</v>
      </c>
      <c r="J2102">
        <v>0</v>
      </c>
      <c r="K2102" t="s">
        <v>276</v>
      </c>
      <c r="L2102" t="s">
        <v>276</v>
      </c>
      <c r="M2102">
        <v>15</v>
      </c>
      <c r="N2102">
        <v>0</v>
      </c>
      <c r="O2102" s="26">
        <v>0</v>
      </c>
      <c r="P2102" s="26">
        <v>0</v>
      </c>
      <c r="Q2102" s="26">
        <v>0</v>
      </c>
    </row>
    <row r="2103" spans="1:17">
      <c r="A2103" s="32">
        <v>44580</v>
      </c>
      <c r="B2103" t="s">
        <v>153</v>
      </c>
      <c r="C2103">
        <v>1924937</v>
      </c>
      <c r="D2103">
        <v>29519699</v>
      </c>
      <c r="F2103" t="s">
        <v>276</v>
      </c>
      <c r="G2103" t="s">
        <v>276</v>
      </c>
      <c r="H2103">
        <v>154291</v>
      </c>
      <c r="I2103" t="s">
        <v>276</v>
      </c>
      <c r="J2103">
        <v>281</v>
      </c>
      <c r="K2103" t="s">
        <v>276</v>
      </c>
      <c r="L2103" t="s">
        <v>276</v>
      </c>
      <c r="M2103">
        <v>1745032</v>
      </c>
      <c r="N2103">
        <v>18436</v>
      </c>
      <c r="O2103" s="26">
        <v>10492</v>
      </c>
      <c r="P2103" s="26">
        <v>4704</v>
      </c>
      <c r="Q2103" s="26">
        <v>145724</v>
      </c>
    </row>
    <row r="2104" spans="1:17">
      <c r="A2104" s="32">
        <v>44580</v>
      </c>
      <c r="B2104" t="s">
        <v>154</v>
      </c>
      <c r="C2104">
        <v>8100</v>
      </c>
      <c r="D2104">
        <v>1404079</v>
      </c>
      <c r="E2104" t="s">
        <v>276</v>
      </c>
      <c r="F2104" t="s">
        <v>276</v>
      </c>
      <c r="G2104" t="s">
        <v>276</v>
      </c>
      <c r="H2104">
        <v>2503</v>
      </c>
      <c r="I2104" t="s">
        <v>276</v>
      </c>
      <c r="J2104">
        <v>0</v>
      </c>
      <c r="K2104" t="s">
        <v>276</v>
      </c>
      <c r="L2104" t="s">
        <v>276</v>
      </c>
      <c r="M2104">
        <v>5589</v>
      </c>
      <c r="N2104">
        <v>8</v>
      </c>
      <c r="O2104" s="26">
        <v>0</v>
      </c>
      <c r="P2104" s="26">
        <v>0</v>
      </c>
      <c r="Q2104" s="26">
        <v>0</v>
      </c>
    </row>
    <row r="2105" spans="1:17">
      <c r="A2105" s="32">
        <v>44580</v>
      </c>
      <c r="B2105" t="s">
        <v>155</v>
      </c>
      <c r="C2105">
        <v>15</v>
      </c>
      <c r="D2105">
        <v>829</v>
      </c>
      <c r="E2105" t="s">
        <v>276</v>
      </c>
      <c r="F2105" t="s">
        <v>276</v>
      </c>
      <c r="G2105" t="s">
        <v>276</v>
      </c>
      <c r="H2105">
        <v>0</v>
      </c>
      <c r="I2105" t="s">
        <v>276</v>
      </c>
      <c r="J2105">
        <v>0</v>
      </c>
      <c r="K2105" t="s">
        <v>276</v>
      </c>
      <c r="L2105" t="s">
        <v>276</v>
      </c>
      <c r="M2105">
        <v>15</v>
      </c>
      <c r="N2105">
        <v>0</v>
      </c>
      <c r="O2105" s="26">
        <v>0</v>
      </c>
      <c r="P2105" s="26">
        <v>0</v>
      </c>
      <c r="Q2105" s="26">
        <v>0</v>
      </c>
    </row>
    <row r="2106" spans="1:17">
      <c r="A2106" s="32">
        <v>44581</v>
      </c>
      <c r="B2106" t="s">
        <v>153</v>
      </c>
      <c r="C2106">
        <v>1964671</v>
      </c>
      <c r="D2106">
        <v>29741381</v>
      </c>
      <c r="F2106" t="s">
        <v>276</v>
      </c>
      <c r="G2106" t="s">
        <v>276</v>
      </c>
      <c r="H2106">
        <v>183162</v>
      </c>
      <c r="I2106" t="s">
        <v>276</v>
      </c>
      <c r="J2106">
        <v>287</v>
      </c>
      <c r="K2106" t="s">
        <v>276</v>
      </c>
      <c r="L2106" t="s">
        <v>276</v>
      </c>
      <c r="M2106">
        <v>1753316</v>
      </c>
      <c r="N2106">
        <v>18449</v>
      </c>
      <c r="O2106" s="26">
        <v>10024</v>
      </c>
      <c r="P2106" s="26">
        <v>3090</v>
      </c>
      <c r="Q2106" s="26">
        <v>151279</v>
      </c>
    </row>
    <row r="2107" spans="1:17">
      <c r="A2107" s="32">
        <v>44581</v>
      </c>
      <c r="B2107" t="s">
        <v>154</v>
      </c>
      <c r="C2107">
        <v>8207</v>
      </c>
      <c r="D2107">
        <v>1405881</v>
      </c>
      <c r="E2107" t="s">
        <v>276</v>
      </c>
      <c r="F2107" t="s">
        <v>276</v>
      </c>
      <c r="G2107" t="s">
        <v>276</v>
      </c>
      <c r="H2107">
        <v>2589</v>
      </c>
      <c r="I2107" t="s">
        <v>276</v>
      </c>
      <c r="J2107">
        <v>0</v>
      </c>
      <c r="K2107" t="s">
        <v>276</v>
      </c>
      <c r="L2107" t="s">
        <v>276</v>
      </c>
      <c r="M2107">
        <v>5610</v>
      </c>
      <c r="N2107">
        <v>8</v>
      </c>
      <c r="O2107" s="26">
        <v>0</v>
      </c>
      <c r="P2107" s="26">
        <v>0</v>
      </c>
      <c r="Q2107" s="26">
        <v>0</v>
      </c>
    </row>
    <row r="2108" spans="1:17">
      <c r="A2108" s="32">
        <v>44581</v>
      </c>
      <c r="B2108" t="s">
        <v>155</v>
      </c>
      <c r="C2108">
        <v>15</v>
      </c>
      <c r="D2108">
        <v>829</v>
      </c>
      <c r="E2108" t="s">
        <v>276</v>
      </c>
      <c r="F2108" t="s">
        <v>276</v>
      </c>
      <c r="G2108" t="s">
        <v>276</v>
      </c>
      <c r="H2108">
        <v>0</v>
      </c>
      <c r="I2108" t="s">
        <v>276</v>
      </c>
      <c r="J2108">
        <v>0</v>
      </c>
      <c r="K2108" t="s">
        <v>276</v>
      </c>
      <c r="L2108" t="s">
        <v>276</v>
      </c>
      <c r="M2108">
        <v>15</v>
      </c>
      <c r="N2108">
        <v>0</v>
      </c>
      <c r="O2108" s="26">
        <v>0</v>
      </c>
      <c r="P2108" s="26">
        <v>0</v>
      </c>
      <c r="Q2108" s="26">
        <v>0</v>
      </c>
    </row>
    <row r="2109" spans="1:17">
      <c r="A2109" s="32">
        <v>44582</v>
      </c>
      <c r="B2109" t="s">
        <v>153</v>
      </c>
      <c r="C2109">
        <v>2009128</v>
      </c>
      <c r="D2109">
        <v>29932441</v>
      </c>
      <c r="F2109" t="s">
        <v>276</v>
      </c>
      <c r="G2109" t="s">
        <v>276</v>
      </c>
      <c r="H2109">
        <v>216960</v>
      </c>
      <c r="I2109" t="s">
        <v>276</v>
      </c>
      <c r="J2109">
        <v>404</v>
      </c>
      <c r="K2109" t="s">
        <v>276</v>
      </c>
      <c r="L2109" t="s">
        <v>276</v>
      </c>
      <c r="M2109">
        <v>1762869</v>
      </c>
      <c r="N2109">
        <v>18461</v>
      </c>
      <c r="O2109" s="26">
        <v>11905</v>
      </c>
      <c r="P2109" s="26">
        <v>5187</v>
      </c>
      <c r="Q2109" s="26">
        <v>163693</v>
      </c>
    </row>
    <row r="2110" spans="1:17">
      <c r="A2110" s="32">
        <v>44582</v>
      </c>
      <c r="B2110" t="s">
        <v>154</v>
      </c>
      <c r="C2110">
        <v>8388</v>
      </c>
      <c r="D2110">
        <v>1408304</v>
      </c>
      <c r="E2110" t="s">
        <v>276</v>
      </c>
      <c r="F2110" t="s">
        <v>276</v>
      </c>
      <c r="G2110" t="s">
        <v>276</v>
      </c>
      <c r="H2110">
        <v>2703</v>
      </c>
      <c r="I2110" t="s">
        <v>276</v>
      </c>
      <c r="J2110">
        <v>0</v>
      </c>
      <c r="K2110" t="s">
        <v>276</v>
      </c>
      <c r="L2110" t="s">
        <v>276</v>
      </c>
      <c r="M2110">
        <v>5677</v>
      </c>
      <c r="N2110">
        <v>8</v>
      </c>
      <c r="O2110" s="26">
        <v>0</v>
      </c>
      <c r="P2110" s="26">
        <v>0</v>
      </c>
      <c r="Q2110" s="26">
        <v>0</v>
      </c>
    </row>
    <row r="2111" spans="1:17">
      <c r="A2111" s="32">
        <v>44582</v>
      </c>
      <c r="B2111" t="s">
        <v>155</v>
      </c>
      <c r="C2111">
        <v>15</v>
      </c>
      <c r="D2111">
        <v>829</v>
      </c>
      <c r="E2111" t="s">
        <v>276</v>
      </c>
      <c r="F2111" t="s">
        <v>276</v>
      </c>
      <c r="G2111" t="s">
        <v>276</v>
      </c>
      <c r="H2111">
        <v>0</v>
      </c>
      <c r="I2111" t="s">
        <v>276</v>
      </c>
      <c r="J2111">
        <v>0</v>
      </c>
      <c r="K2111" t="s">
        <v>276</v>
      </c>
      <c r="L2111" t="s">
        <v>276</v>
      </c>
      <c r="M2111">
        <v>15</v>
      </c>
      <c r="N2111">
        <v>0</v>
      </c>
      <c r="O2111" s="26">
        <v>0</v>
      </c>
      <c r="P2111" s="26">
        <v>0</v>
      </c>
      <c r="Q2111" s="26">
        <v>0</v>
      </c>
    </row>
    <row r="2112" spans="1:17">
      <c r="A2112" s="32">
        <v>44583</v>
      </c>
      <c r="B2112" t="s">
        <v>153</v>
      </c>
      <c r="C2112">
        <v>2058527</v>
      </c>
      <c r="D2112">
        <v>30166117</v>
      </c>
      <c r="F2112" t="s">
        <v>276</v>
      </c>
      <c r="G2112" t="s">
        <v>276</v>
      </c>
      <c r="H2112">
        <v>252786</v>
      </c>
      <c r="I2112" t="s">
        <v>276</v>
      </c>
      <c r="J2112">
        <v>424</v>
      </c>
      <c r="K2112" t="s">
        <v>276</v>
      </c>
      <c r="L2112" t="s">
        <v>276</v>
      </c>
      <c r="M2112">
        <v>1775775</v>
      </c>
      <c r="N2112">
        <v>18470</v>
      </c>
      <c r="O2112" s="26">
        <v>27180</v>
      </c>
      <c r="P2112" s="26">
        <v>5985</v>
      </c>
      <c r="Q2112" s="26">
        <v>0</v>
      </c>
    </row>
    <row r="2113" spans="1:17">
      <c r="A2113" s="32">
        <v>44583</v>
      </c>
      <c r="B2113" t="s">
        <v>154</v>
      </c>
      <c r="C2113">
        <v>8520</v>
      </c>
      <c r="D2113">
        <v>1410571</v>
      </c>
      <c r="E2113" t="s">
        <v>276</v>
      </c>
      <c r="F2113" t="s">
        <v>276</v>
      </c>
      <c r="G2113" t="s">
        <v>276</v>
      </c>
      <c r="H2113">
        <v>2792</v>
      </c>
      <c r="I2113" t="s">
        <v>276</v>
      </c>
      <c r="J2113">
        <v>0</v>
      </c>
      <c r="K2113" t="s">
        <v>276</v>
      </c>
      <c r="L2113" t="s">
        <v>276</v>
      </c>
      <c r="M2113">
        <v>5720</v>
      </c>
      <c r="N2113">
        <v>8</v>
      </c>
      <c r="O2113" s="26">
        <v>0</v>
      </c>
      <c r="P2113" s="26">
        <v>0</v>
      </c>
      <c r="Q2113" s="26">
        <v>0</v>
      </c>
    </row>
    <row r="2114" spans="1:17">
      <c r="A2114" s="32">
        <v>44583</v>
      </c>
      <c r="B2114" t="s">
        <v>155</v>
      </c>
      <c r="C2114">
        <v>15</v>
      </c>
      <c r="D2114">
        <v>829</v>
      </c>
      <c r="E2114" t="s">
        <v>276</v>
      </c>
      <c r="F2114" t="s">
        <v>276</v>
      </c>
      <c r="G2114" t="s">
        <v>276</v>
      </c>
      <c r="H2114">
        <v>0</v>
      </c>
      <c r="I2114" t="s">
        <v>276</v>
      </c>
      <c r="J2114">
        <v>0</v>
      </c>
      <c r="K2114" t="s">
        <v>276</v>
      </c>
      <c r="L2114" t="s">
        <v>276</v>
      </c>
      <c r="M2114">
        <v>15</v>
      </c>
      <c r="N2114">
        <v>0</v>
      </c>
      <c r="O2114" s="26">
        <v>0</v>
      </c>
      <c r="P2114" s="26">
        <v>0</v>
      </c>
      <c r="Q2114" s="26">
        <v>0</v>
      </c>
    </row>
    <row r="2115" spans="1:17">
      <c r="A2115" s="32">
        <v>44584</v>
      </c>
      <c r="B2115" t="s">
        <v>153</v>
      </c>
      <c r="C2115">
        <v>2112561</v>
      </c>
      <c r="D2115">
        <v>30330015</v>
      </c>
      <c r="F2115" t="s">
        <v>276</v>
      </c>
      <c r="G2115" t="s">
        <v>276</v>
      </c>
      <c r="H2115">
        <v>290671</v>
      </c>
      <c r="I2115" t="s">
        <v>276</v>
      </c>
      <c r="J2115">
        <v>430</v>
      </c>
      <c r="K2115" t="s">
        <v>276</v>
      </c>
      <c r="L2115" t="s">
        <v>276</v>
      </c>
      <c r="M2115">
        <v>1791133</v>
      </c>
      <c r="N2115">
        <v>18482</v>
      </c>
      <c r="O2115" s="26">
        <v>9919</v>
      </c>
      <c r="P2115" s="26">
        <v>2944</v>
      </c>
      <c r="Q2115" s="26">
        <v>0</v>
      </c>
    </row>
    <row r="2116" spans="1:17">
      <c r="A2116" s="32">
        <v>44584</v>
      </c>
      <c r="B2116" t="s">
        <v>154</v>
      </c>
      <c r="C2116">
        <v>8666</v>
      </c>
      <c r="D2116">
        <v>1413069</v>
      </c>
      <c r="E2116" t="s">
        <v>276</v>
      </c>
      <c r="F2116" t="s">
        <v>276</v>
      </c>
      <c r="G2116" t="s">
        <v>276</v>
      </c>
      <c r="H2116">
        <v>2906</v>
      </c>
      <c r="I2116" t="s">
        <v>276</v>
      </c>
      <c r="J2116">
        <v>0</v>
      </c>
      <c r="K2116" t="s">
        <v>276</v>
      </c>
      <c r="L2116" t="s">
        <v>276</v>
      </c>
      <c r="M2116">
        <v>5752</v>
      </c>
      <c r="N2116">
        <v>8</v>
      </c>
      <c r="O2116" s="26">
        <v>0</v>
      </c>
      <c r="P2116" s="26">
        <v>0</v>
      </c>
      <c r="Q2116" s="26">
        <v>0</v>
      </c>
    </row>
    <row r="2117" spans="1:17">
      <c r="A2117" s="32">
        <v>44584</v>
      </c>
      <c r="B2117" t="s">
        <v>155</v>
      </c>
      <c r="C2117">
        <v>15</v>
      </c>
      <c r="D2117">
        <v>829</v>
      </c>
      <c r="E2117" t="s">
        <v>276</v>
      </c>
      <c r="F2117" t="s">
        <v>276</v>
      </c>
      <c r="G2117" t="s">
        <v>276</v>
      </c>
      <c r="H2117">
        <v>0</v>
      </c>
      <c r="I2117" t="s">
        <v>276</v>
      </c>
      <c r="J2117">
        <v>0</v>
      </c>
      <c r="K2117" t="s">
        <v>276</v>
      </c>
      <c r="L2117" t="s">
        <v>276</v>
      </c>
      <c r="M2117">
        <v>15</v>
      </c>
      <c r="N2117">
        <v>0</v>
      </c>
      <c r="O2117" s="26">
        <v>0</v>
      </c>
      <c r="P2117" s="26">
        <v>0</v>
      </c>
      <c r="Q2117" s="26">
        <v>0</v>
      </c>
    </row>
    <row r="2118" spans="1:17">
      <c r="A2118" s="32">
        <v>44585</v>
      </c>
      <c r="B2118" t="s">
        <v>153</v>
      </c>
      <c r="C2118">
        <v>2160796</v>
      </c>
      <c r="D2118">
        <v>30414054</v>
      </c>
      <c r="F2118" t="s">
        <v>276</v>
      </c>
      <c r="G2118" t="s">
        <v>276</v>
      </c>
      <c r="H2118">
        <v>3222100</v>
      </c>
      <c r="I2118" t="s">
        <v>276</v>
      </c>
      <c r="J2118">
        <v>439</v>
      </c>
      <c r="K2118" t="s">
        <v>276</v>
      </c>
      <c r="L2118" t="s">
        <v>276</v>
      </c>
      <c r="M2118">
        <v>1808242</v>
      </c>
      <c r="N2118">
        <v>18498</v>
      </c>
      <c r="O2118" s="26">
        <v>10616</v>
      </c>
      <c r="P2118" s="26">
        <v>2191</v>
      </c>
      <c r="Q2118" s="26">
        <v>419763</v>
      </c>
    </row>
    <row r="2119" spans="1:17">
      <c r="A2119" s="32">
        <v>44585</v>
      </c>
      <c r="B2119" t="s">
        <v>154</v>
      </c>
      <c r="C2119">
        <v>8842</v>
      </c>
      <c r="D2119">
        <v>1415371</v>
      </c>
      <c r="E2119" t="s">
        <v>276</v>
      </c>
      <c r="F2119" t="s">
        <v>276</v>
      </c>
      <c r="G2119" t="s">
        <v>276</v>
      </c>
      <c r="H2119">
        <v>303</v>
      </c>
      <c r="I2119" t="s">
        <v>276</v>
      </c>
      <c r="J2119">
        <v>0</v>
      </c>
      <c r="K2119" t="s">
        <v>276</v>
      </c>
      <c r="L2119" t="s">
        <v>276</v>
      </c>
      <c r="M2119">
        <v>5831</v>
      </c>
      <c r="N2119">
        <v>8</v>
      </c>
      <c r="O2119" s="26">
        <v>0</v>
      </c>
      <c r="P2119" s="26">
        <v>0</v>
      </c>
      <c r="Q2119" s="26">
        <v>0</v>
      </c>
    </row>
    <row r="2120" spans="1:17">
      <c r="A2120" s="32">
        <v>44585</v>
      </c>
      <c r="B2120" t="s">
        <v>155</v>
      </c>
      <c r="C2120">
        <v>15</v>
      </c>
      <c r="D2120">
        <v>829</v>
      </c>
      <c r="E2120" t="s">
        <v>276</v>
      </c>
      <c r="F2120" t="s">
        <v>276</v>
      </c>
      <c r="G2120" t="s">
        <v>276</v>
      </c>
      <c r="H2120">
        <v>0</v>
      </c>
      <c r="I2120" t="s">
        <v>276</v>
      </c>
      <c r="J2120">
        <v>0</v>
      </c>
      <c r="K2120" t="s">
        <v>276</v>
      </c>
      <c r="L2120" t="s">
        <v>276</v>
      </c>
      <c r="M2120">
        <v>15</v>
      </c>
      <c r="N2120">
        <v>0</v>
      </c>
      <c r="O2120" s="26">
        <v>0</v>
      </c>
      <c r="P2120" s="26">
        <v>0</v>
      </c>
      <c r="Q2120" s="26">
        <v>0</v>
      </c>
    </row>
    <row r="2121" spans="1:17">
      <c r="A2121" s="32">
        <v>44586</v>
      </c>
      <c r="B2121" t="s">
        <v>153</v>
      </c>
      <c r="C2121">
        <v>2207847</v>
      </c>
      <c r="D2121">
        <v>30660369</v>
      </c>
      <c r="F2121" t="s">
        <v>276</v>
      </c>
      <c r="G2121" t="s">
        <v>276</v>
      </c>
      <c r="H2121">
        <v>344062</v>
      </c>
      <c r="I2121" t="s">
        <v>276</v>
      </c>
      <c r="J2121">
        <v>444</v>
      </c>
      <c r="K2121" t="s">
        <v>276</v>
      </c>
      <c r="L2121" t="s">
        <v>276</v>
      </c>
      <c r="M2121">
        <v>1833043</v>
      </c>
      <c r="N2121">
        <v>18515</v>
      </c>
      <c r="O2121" s="26">
        <v>10617</v>
      </c>
      <c r="P2121" s="26">
        <v>3874</v>
      </c>
      <c r="Q2121" s="26">
        <v>265862</v>
      </c>
    </row>
    <row r="2122" spans="1:17">
      <c r="A2122" s="32">
        <v>44586</v>
      </c>
      <c r="B2122" t="s">
        <v>154</v>
      </c>
      <c r="C2122">
        <v>8967</v>
      </c>
      <c r="D2122">
        <v>1418336</v>
      </c>
      <c r="E2122" t="s">
        <v>276</v>
      </c>
      <c r="F2122" t="s">
        <v>276</v>
      </c>
      <c r="G2122" t="s">
        <v>276</v>
      </c>
      <c r="H2122">
        <v>3102</v>
      </c>
      <c r="I2122" t="s">
        <v>276</v>
      </c>
      <c r="J2122">
        <v>0</v>
      </c>
      <c r="K2122" t="s">
        <v>276</v>
      </c>
      <c r="L2122" t="s">
        <v>276</v>
      </c>
      <c r="M2122">
        <v>5857</v>
      </c>
      <c r="N2122">
        <v>8</v>
      </c>
      <c r="O2122" s="26">
        <v>0</v>
      </c>
      <c r="P2122" s="26">
        <v>0</v>
      </c>
      <c r="Q2122" s="26">
        <v>0</v>
      </c>
    </row>
    <row r="2123" spans="1:17">
      <c r="A2123" s="32">
        <v>44586</v>
      </c>
      <c r="B2123" t="s">
        <v>155</v>
      </c>
      <c r="C2123">
        <v>15</v>
      </c>
      <c r="D2123">
        <v>829</v>
      </c>
      <c r="E2123" t="s">
        <v>276</v>
      </c>
      <c r="F2123" t="s">
        <v>276</v>
      </c>
      <c r="G2123" t="s">
        <v>276</v>
      </c>
      <c r="H2123">
        <v>0</v>
      </c>
      <c r="I2123" t="s">
        <v>276</v>
      </c>
      <c r="J2123">
        <v>0</v>
      </c>
      <c r="K2123" t="s">
        <v>276</v>
      </c>
      <c r="L2123" t="s">
        <v>276</v>
      </c>
      <c r="M2123">
        <v>15</v>
      </c>
      <c r="N2123">
        <v>0</v>
      </c>
      <c r="O2123" s="26">
        <v>0</v>
      </c>
      <c r="P2123" s="26">
        <v>0</v>
      </c>
      <c r="Q2123" s="26">
        <v>0</v>
      </c>
    </row>
    <row r="2124" spans="1:17">
      <c r="A2124" s="32">
        <v>44587</v>
      </c>
      <c r="B2124" t="s">
        <v>153</v>
      </c>
      <c r="C2124">
        <v>2268670</v>
      </c>
      <c r="D2124">
        <v>30884142</v>
      </c>
      <c r="F2124" t="s">
        <v>276</v>
      </c>
      <c r="G2124" t="s">
        <v>276</v>
      </c>
      <c r="H2124">
        <v>375697</v>
      </c>
      <c r="I2124" t="s">
        <v>276</v>
      </c>
      <c r="J2124">
        <v>470</v>
      </c>
      <c r="K2124" t="s">
        <v>276</v>
      </c>
      <c r="L2124" t="s">
        <v>276</v>
      </c>
      <c r="M2124">
        <v>1858473</v>
      </c>
      <c r="N2124">
        <v>18551</v>
      </c>
      <c r="O2124" s="26">
        <v>10057</v>
      </c>
      <c r="P2124" s="26">
        <v>5689</v>
      </c>
      <c r="Q2124" s="26">
        <v>262470</v>
      </c>
    </row>
    <row r="2125" spans="1:17">
      <c r="A2125" s="32">
        <v>44587</v>
      </c>
      <c r="B2125" t="s">
        <v>154</v>
      </c>
      <c r="C2125">
        <v>9077</v>
      </c>
      <c r="D2125">
        <v>1419924</v>
      </c>
      <c r="E2125" t="s">
        <v>276</v>
      </c>
      <c r="F2125" t="s">
        <v>276</v>
      </c>
      <c r="G2125" t="s">
        <v>276</v>
      </c>
      <c r="H2125">
        <v>3202</v>
      </c>
      <c r="I2125" t="s">
        <v>276</v>
      </c>
      <c r="J2125">
        <v>0</v>
      </c>
      <c r="K2125" t="s">
        <v>276</v>
      </c>
      <c r="L2125" t="s">
        <v>276</v>
      </c>
      <c r="M2125">
        <v>5867</v>
      </c>
      <c r="N2125">
        <v>8</v>
      </c>
      <c r="O2125" s="26">
        <v>0</v>
      </c>
      <c r="P2125" s="26">
        <v>0</v>
      </c>
      <c r="Q2125" s="26">
        <v>0</v>
      </c>
    </row>
    <row r="2126" spans="1:17">
      <c r="A2126" s="32">
        <v>44587</v>
      </c>
      <c r="B2126" t="s">
        <v>155</v>
      </c>
      <c r="C2126">
        <v>15</v>
      </c>
      <c r="D2126">
        <v>829</v>
      </c>
      <c r="E2126" t="s">
        <v>276</v>
      </c>
      <c r="F2126" t="s">
        <v>276</v>
      </c>
      <c r="G2126" t="s">
        <v>276</v>
      </c>
      <c r="H2126">
        <v>0</v>
      </c>
      <c r="I2126" t="s">
        <v>276</v>
      </c>
      <c r="J2126">
        <v>0</v>
      </c>
      <c r="K2126" t="s">
        <v>276</v>
      </c>
      <c r="L2126" t="s">
        <v>276</v>
      </c>
      <c r="M2126">
        <v>15</v>
      </c>
      <c r="N2126">
        <v>0</v>
      </c>
      <c r="O2126" s="26">
        <v>0</v>
      </c>
      <c r="P2126" s="26">
        <v>0</v>
      </c>
      <c r="Q2126" s="26">
        <v>0</v>
      </c>
    </row>
    <row r="2127" spans="1:17">
      <c r="A2127" s="32">
        <v>44588</v>
      </c>
      <c r="B2127" t="s">
        <v>153</v>
      </c>
      <c r="C2127">
        <v>2338290</v>
      </c>
      <c r="D2127">
        <v>31173113</v>
      </c>
      <c r="F2127" t="s">
        <v>276</v>
      </c>
      <c r="G2127" t="s">
        <v>276</v>
      </c>
      <c r="H2127">
        <v>415806</v>
      </c>
      <c r="I2127" t="s">
        <v>276</v>
      </c>
      <c r="J2127">
        <v>537</v>
      </c>
      <c r="K2127" t="s">
        <v>276</v>
      </c>
      <c r="L2127" t="s">
        <v>276</v>
      </c>
      <c r="M2127">
        <v>1886029</v>
      </c>
      <c r="N2127">
        <v>18591</v>
      </c>
      <c r="O2127" s="26">
        <v>9342</v>
      </c>
      <c r="P2127" s="26">
        <v>6317</v>
      </c>
      <c r="Q2127" s="26">
        <v>264049</v>
      </c>
    </row>
    <row r="2128" spans="1:17">
      <c r="A2128" s="32">
        <v>44588</v>
      </c>
      <c r="B2128" t="s">
        <v>154</v>
      </c>
      <c r="C2128">
        <v>9193</v>
      </c>
      <c r="D2128">
        <v>1421511</v>
      </c>
      <c r="E2128" t="s">
        <v>276</v>
      </c>
      <c r="F2128" t="s">
        <v>276</v>
      </c>
      <c r="G2128" t="s">
        <v>276</v>
      </c>
      <c r="H2128">
        <v>3155</v>
      </c>
      <c r="I2128" t="s">
        <v>276</v>
      </c>
      <c r="J2128">
        <v>0</v>
      </c>
      <c r="K2128" t="s">
        <v>276</v>
      </c>
      <c r="L2128" t="s">
        <v>276</v>
      </c>
      <c r="M2128">
        <v>6030</v>
      </c>
      <c r="N2128">
        <v>8</v>
      </c>
      <c r="O2128" s="26">
        <v>0</v>
      </c>
      <c r="P2128" s="26">
        <v>0</v>
      </c>
      <c r="Q2128" s="26">
        <v>0</v>
      </c>
    </row>
    <row r="2129" spans="1:17">
      <c r="A2129" s="32">
        <v>44588</v>
      </c>
      <c r="B2129" t="s">
        <v>155</v>
      </c>
      <c r="C2129">
        <v>15</v>
      </c>
      <c r="D2129">
        <v>829</v>
      </c>
      <c r="E2129" t="s">
        <v>276</v>
      </c>
      <c r="F2129" t="s">
        <v>276</v>
      </c>
      <c r="G2129" t="s">
        <v>276</v>
      </c>
      <c r="H2129">
        <v>0</v>
      </c>
      <c r="I2129" t="s">
        <v>276</v>
      </c>
      <c r="J2129">
        <v>0</v>
      </c>
      <c r="K2129" t="s">
        <v>276</v>
      </c>
      <c r="L2129" t="s">
        <v>276</v>
      </c>
      <c r="M2129">
        <v>15</v>
      </c>
      <c r="N2129">
        <v>0</v>
      </c>
      <c r="O2129" s="26">
        <v>0</v>
      </c>
      <c r="P2129" s="26">
        <v>0</v>
      </c>
      <c r="Q2129" s="26">
        <v>0</v>
      </c>
    </row>
    <row r="2130" spans="1:17">
      <c r="A2130" s="32">
        <v>44589</v>
      </c>
      <c r="B2130" t="s">
        <v>153</v>
      </c>
      <c r="C2130">
        <v>2412075</v>
      </c>
      <c r="D2130">
        <v>31387930</v>
      </c>
      <c r="F2130" t="s">
        <v>276</v>
      </c>
      <c r="G2130" t="s">
        <v>276</v>
      </c>
      <c r="H2130">
        <v>459980</v>
      </c>
      <c r="I2130" t="s">
        <v>276</v>
      </c>
      <c r="J2130">
        <v>697</v>
      </c>
      <c r="K2130" t="s">
        <v>276</v>
      </c>
      <c r="L2130" t="s">
        <v>276</v>
      </c>
      <c r="M2130">
        <v>1913144</v>
      </c>
      <c r="N2130">
        <v>18634</v>
      </c>
      <c r="O2130" s="26">
        <v>18731</v>
      </c>
      <c r="P2130" s="26">
        <v>15554</v>
      </c>
      <c r="Q2130" s="26">
        <v>266164</v>
      </c>
    </row>
    <row r="2131" spans="1:17">
      <c r="A2131" s="32">
        <v>44589</v>
      </c>
      <c r="B2131" t="s">
        <v>154</v>
      </c>
      <c r="C2131">
        <v>9353</v>
      </c>
      <c r="D2131">
        <v>1423985</v>
      </c>
      <c r="E2131" t="s">
        <v>276</v>
      </c>
      <c r="F2131" t="s">
        <v>276</v>
      </c>
      <c r="G2131" t="s">
        <v>276</v>
      </c>
      <c r="H2131">
        <v>3239</v>
      </c>
      <c r="I2131" t="s">
        <v>276</v>
      </c>
      <c r="J2131">
        <v>0</v>
      </c>
      <c r="K2131" t="s">
        <v>276</v>
      </c>
      <c r="L2131" t="s">
        <v>276</v>
      </c>
      <c r="M2131">
        <v>6106</v>
      </c>
      <c r="N2131">
        <v>8</v>
      </c>
      <c r="O2131" s="26">
        <v>0</v>
      </c>
      <c r="P2131" s="26">
        <v>0</v>
      </c>
      <c r="Q2131" s="26">
        <v>0</v>
      </c>
    </row>
    <row r="2132" spans="1:17">
      <c r="A2132" s="32">
        <v>44589</v>
      </c>
      <c r="B2132" t="s">
        <v>155</v>
      </c>
      <c r="C2132">
        <v>15</v>
      </c>
      <c r="D2132">
        <v>829</v>
      </c>
      <c r="E2132" t="s">
        <v>276</v>
      </c>
      <c r="F2132" t="s">
        <v>276</v>
      </c>
      <c r="G2132" t="s">
        <v>276</v>
      </c>
      <c r="H2132">
        <v>0</v>
      </c>
      <c r="I2132" t="s">
        <v>276</v>
      </c>
      <c r="J2132">
        <v>0</v>
      </c>
      <c r="K2132" t="s">
        <v>276</v>
      </c>
      <c r="L2132" t="s">
        <v>276</v>
      </c>
      <c r="M2132">
        <v>15</v>
      </c>
      <c r="N2132">
        <v>0</v>
      </c>
      <c r="O2132" s="26">
        <v>0</v>
      </c>
      <c r="P2132" s="26">
        <v>0</v>
      </c>
      <c r="Q2132" s="26">
        <v>0</v>
      </c>
    </row>
    <row r="2133" spans="1:17">
      <c r="A2133" s="32">
        <v>44590</v>
      </c>
      <c r="B2133" t="s">
        <v>153</v>
      </c>
      <c r="C2133">
        <v>2492991</v>
      </c>
      <c r="D2133">
        <v>31662088</v>
      </c>
      <c r="F2133" t="s">
        <v>276</v>
      </c>
      <c r="G2133" t="s">
        <v>276</v>
      </c>
      <c r="H2133">
        <v>503133</v>
      </c>
      <c r="I2133" t="s">
        <v>276</v>
      </c>
      <c r="J2133">
        <v>734</v>
      </c>
      <c r="K2133" t="s">
        <v>276</v>
      </c>
      <c r="L2133" t="s">
        <v>276</v>
      </c>
      <c r="M2133">
        <v>1953043</v>
      </c>
      <c r="N2133">
        <v>18678</v>
      </c>
      <c r="O2133" s="26">
        <v>25591</v>
      </c>
      <c r="P2133" s="26">
        <v>26762</v>
      </c>
      <c r="Q2133" s="26">
        <v>0</v>
      </c>
    </row>
    <row r="2134" spans="1:17">
      <c r="A2134" s="32">
        <v>44590</v>
      </c>
      <c r="B2134" t="s">
        <v>154</v>
      </c>
      <c r="C2134">
        <v>9431</v>
      </c>
      <c r="D2134">
        <v>1426135</v>
      </c>
      <c r="E2134" t="s">
        <v>276</v>
      </c>
      <c r="F2134" t="s">
        <v>276</v>
      </c>
      <c r="G2134" t="s">
        <v>276</v>
      </c>
      <c r="H2134">
        <v>3161</v>
      </c>
      <c r="I2134" t="s">
        <v>276</v>
      </c>
      <c r="J2134">
        <v>0</v>
      </c>
      <c r="K2134" t="s">
        <v>276</v>
      </c>
      <c r="L2134" t="s">
        <v>276</v>
      </c>
      <c r="M2134">
        <v>6262</v>
      </c>
      <c r="N2134">
        <v>8</v>
      </c>
      <c r="O2134" s="26">
        <v>0</v>
      </c>
      <c r="P2134" s="26">
        <v>0</v>
      </c>
      <c r="Q2134" s="26">
        <v>0</v>
      </c>
    </row>
    <row r="2135" spans="1:17">
      <c r="A2135" s="32">
        <v>44590</v>
      </c>
      <c r="B2135" t="s">
        <v>155</v>
      </c>
      <c r="C2135">
        <v>15</v>
      </c>
      <c r="D2135">
        <v>829</v>
      </c>
      <c r="E2135" t="s">
        <v>276</v>
      </c>
      <c r="F2135" t="s">
        <v>276</v>
      </c>
      <c r="G2135" t="s">
        <v>276</v>
      </c>
      <c r="H2135">
        <v>0</v>
      </c>
      <c r="I2135" t="s">
        <v>276</v>
      </c>
      <c r="J2135">
        <v>0</v>
      </c>
      <c r="K2135" t="s">
        <v>276</v>
      </c>
      <c r="L2135" t="s">
        <v>276</v>
      </c>
      <c r="M2135">
        <v>15</v>
      </c>
      <c r="N2135">
        <v>0</v>
      </c>
      <c r="O2135" s="26">
        <v>0</v>
      </c>
      <c r="P2135" s="26">
        <v>0</v>
      </c>
      <c r="Q2135" s="26">
        <v>0</v>
      </c>
    </row>
    <row r="2136" spans="1:17">
      <c r="A2136" s="32">
        <v>44591</v>
      </c>
      <c r="B2136" t="s">
        <v>153</v>
      </c>
      <c r="C2136">
        <v>2575056</v>
      </c>
      <c r="D2136">
        <v>31836730</v>
      </c>
      <c r="F2136" t="s">
        <v>276</v>
      </c>
      <c r="G2136" t="s">
        <v>276</v>
      </c>
      <c r="H2136">
        <v>539357</v>
      </c>
      <c r="I2136" t="s">
        <v>276</v>
      </c>
      <c r="J2136">
        <v>767</v>
      </c>
      <c r="K2136" t="s">
        <v>276</v>
      </c>
      <c r="L2136" t="s">
        <v>276</v>
      </c>
      <c r="M2136">
        <v>1997504</v>
      </c>
      <c r="N2136">
        <v>18721</v>
      </c>
      <c r="O2136" s="26">
        <v>66721</v>
      </c>
      <c r="P2136" s="26">
        <v>95114</v>
      </c>
      <c r="Q2136" s="26">
        <v>0</v>
      </c>
    </row>
    <row r="2137" spans="1:17">
      <c r="A2137" s="32">
        <v>44591</v>
      </c>
      <c r="B2137" t="s">
        <v>154</v>
      </c>
      <c r="C2137">
        <v>9525</v>
      </c>
      <c r="D2137">
        <v>1428665</v>
      </c>
      <c r="E2137" t="s">
        <v>276</v>
      </c>
      <c r="F2137" t="s">
        <v>276</v>
      </c>
      <c r="G2137" t="s">
        <v>276</v>
      </c>
      <c r="H2137">
        <v>3199</v>
      </c>
      <c r="I2137" t="s">
        <v>276</v>
      </c>
      <c r="J2137">
        <v>0</v>
      </c>
      <c r="K2137" t="s">
        <v>276</v>
      </c>
      <c r="L2137" t="s">
        <v>276</v>
      </c>
      <c r="M2137">
        <v>6318</v>
      </c>
      <c r="N2137">
        <v>8</v>
      </c>
      <c r="O2137" s="26">
        <v>0</v>
      </c>
      <c r="P2137" s="26">
        <v>0</v>
      </c>
      <c r="Q2137" s="26">
        <v>0</v>
      </c>
    </row>
    <row r="2138" spans="1:17">
      <c r="A2138" s="32">
        <v>44591</v>
      </c>
      <c r="B2138" t="s">
        <v>155</v>
      </c>
      <c r="C2138">
        <v>15</v>
      </c>
      <c r="D2138">
        <v>829</v>
      </c>
      <c r="E2138" t="s">
        <v>276</v>
      </c>
      <c r="F2138" t="s">
        <v>276</v>
      </c>
      <c r="G2138" t="s">
        <v>276</v>
      </c>
      <c r="H2138">
        <v>0</v>
      </c>
      <c r="I2138" t="s">
        <v>276</v>
      </c>
      <c r="J2138">
        <v>0</v>
      </c>
      <c r="K2138" t="s">
        <v>276</v>
      </c>
      <c r="L2138" t="s">
        <v>276</v>
      </c>
      <c r="M2138">
        <v>15</v>
      </c>
      <c r="N2138">
        <v>0</v>
      </c>
      <c r="O2138" s="26">
        <v>0</v>
      </c>
      <c r="P2138" s="26">
        <v>0</v>
      </c>
      <c r="Q2138" s="26">
        <v>0</v>
      </c>
    </row>
    <row r="2139" spans="1:17">
      <c r="A2139" s="32">
        <v>44592</v>
      </c>
      <c r="B2139" t="s">
        <v>153</v>
      </c>
      <c r="C2139">
        <v>2659995</v>
      </c>
      <c r="D2139">
        <v>31955522</v>
      </c>
      <c r="F2139" t="s">
        <v>276</v>
      </c>
      <c r="G2139" t="s">
        <v>276</v>
      </c>
      <c r="H2139">
        <v>580342</v>
      </c>
      <c r="I2139" t="s">
        <v>276</v>
      </c>
      <c r="J2139">
        <v>783</v>
      </c>
      <c r="K2139" t="s">
        <v>276</v>
      </c>
      <c r="L2139" t="s">
        <v>276</v>
      </c>
      <c r="M2139">
        <v>2038643</v>
      </c>
      <c r="N2139">
        <v>18756</v>
      </c>
      <c r="O2139" s="26">
        <v>9221</v>
      </c>
      <c r="P2139" s="26">
        <v>2723</v>
      </c>
      <c r="Q2139" s="26">
        <v>658677</v>
      </c>
    </row>
    <row r="2140" spans="1:17">
      <c r="A2140" s="32">
        <v>44592</v>
      </c>
      <c r="B2140" t="s">
        <v>154</v>
      </c>
      <c r="C2140">
        <v>9628</v>
      </c>
      <c r="D2140">
        <v>1431382</v>
      </c>
      <c r="E2140" t="s">
        <v>276</v>
      </c>
      <c r="F2140" t="s">
        <v>276</v>
      </c>
      <c r="G2140" t="s">
        <v>276</v>
      </c>
      <c r="H2140">
        <v>3261</v>
      </c>
      <c r="I2140" t="s">
        <v>276</v>
      </c>
      <c r="J2140">
        <v>0</v>
      </c>
      <c r="K2140" t="s">
        <v>276</v>
      </c>
      <c r="L2140" t="s">
        <v>276</v>
      </c>
      <c r="M2140">
        <v>6359</v>
      </c>
      <c r="N2140">
        <v>8</v>
      </c>
      <c r="O2140" s="26">
        <v>0</v>
      </c>
      <c r="P2140" s="26">
        <v>0</v>
      </c>
      <c r="Q2140" s="26">
        <v>0</v>
      </c>
    </row>
    <row r="2141" spans="1:17">
      <c r="A2141" s="32">
        <v>44592</v>
      </c>
      <c r="B2141" t="s">
        <v>155</v>
      </c>
      <c r="C2141">
        <v>15</v>
      </c>
      <c r="D2141">
        <v>829</v>
      </c>
      <c r="E2141" t="s">
        <v>276</v>
      </c>
      <c r="F2141" t="s">
        <v>276</v>
      </c>
      <c r="G2141" t="s">
        <v>276</v>
      </c>
      <c r="H2141">
        <v>0</v>
      </c>
      <c r="I2141" t="s">
        <v>276</v>
      </c>
      <c r="J2141">
        <v>0</v>
      </c>
      <c r="K2141" t="s">
        <v>276</v>
      </c>
      <c r="L2141" t="s">
        <v>276</v>
      </c>
      <c r="M2141">
        <v>15</v>
      </c>
      <c r="N2141">
        <v>0</v>
      </c>
      <c r="O2141" s="26">
        <v>0</v>
      </c>
      <c r="P2141" s="26">
        <v>0</v>
      </c>
      <c r="Q2141" s="26">
        <v>0</v>
      </c>
    </row>
    <row r="2142" spans="1:17">
      <c r="A2142" s="32">
        <v>44593</v>
      </c>
      <c r="B2142" t="s">
        <v>153</v>
      </c>
      <c r="C2142">
        <v>2721084</v>
      </c>
      <c r="D2142">
        <v>32205499</v>
      </c>
      <c r="F2142" t="s">
        <v>276</v>
      </c>
      <c r="G2142" t="s">
        <v>276</v>
      </c>
      <c r="H2142">
        <v>595410</v>
      </c>
      <c r="I2142" t="s">
        <v>276</v>
      </c>
      <c r="J2142">
        <v>804</v>
      </c>
      <c r="K2142" t="s">
        <v>276</v>
      </c>
      <c r="L2142" t="s">
        <v>276</v>
      </c>
      <c r="M2142">
        <v>2089814</v>
      </c>
      <c r="N2142">
        <v>18784</v>
      </c>
      <c r="O2142" s="26">
        <v>11539</v>
      </c>
      <c r="P2142" s="26">
        <v>6688</v>
      </c>
      <c r="Q2142" s="26">
        <v>398997</v>
      </c>
    </row>
    <row r="2143" spans="1:17">
      <c r="A2143" s="32">
        <v>44593</v>
      </c>
      <c r="B2143" t="s">
        <v>154</v>
      </c>
      <c r="C2143">
        <v>9729</v>
      </c>
      <c r="D2143">
        <v>1434575</v>
      </c>
      <c r="E2143" t="s">
        <v>276</v>
      </c>
      <c r="F2143" t="s">
        <v>276</v>
      </c>
      <c r="G2143" t="s">
        <v>276</v>
      </c>
      <c r="H2143">
        <v>3196</v>
      </c>
      <c r="I2143" t="s">
        <v>276</v>
      </c>
      <c r="J2143">
        <v>0</v>
      </c>
      <c r="K2143" t="s">
        <v>276</v>
      </c>
      <c r="L2143" t="s">
        <v>276</v>
      </c>
      <c r="M2143">
        <v>6525</v>
      </c>
      <c r="N2143">
        <v>8</v>
      </c>
      <c r="O2143" s="26">
        <v>0</v>
      </c>
      <c r="P2143" s="26">
        <v>0</v>
      </c>
      <c r="Q2143" s="26">
        <v>0</v>
      </c>
    </row>
    <row r="2144" spans="1:17">
      <c r="A2144" s="32">
        <v>44593</v>
      </c>
      <c r="B2144" t="s">
        <v>155</v>
      </c>
      <c r="C2144">
        <v>15</v>
      </c>
      <c r="D2144">
        <v>829</v>
      </c>
      <c r="E2144" t="s">
        <v>276</v>
      </c>
      <c r="F2144" t="s">
        <v>276</v>
      </c>
      <c r="G2144" t="s">
        <v>276</v>
      </c>
      <c r="H2144">
        <v>0</v>
      </c>
      <c r="I2144" t="s">
        <v>276</v>
      </c>
      <c r="J2144">
        <v>0</v>
      </c>
      <c r="K2144" t="s">
        <v>276</v>
      </c>
      <c r="L2144" t="s">
        <v>276</v>
      </c>
      <c r="M2144">
        <v>15</v>
      </c>
      <c r="N2144">
        <v>0</v>
      </c>
      <c r="O2144" s="26">
        <v>0</v>
      </c>
      <c r="P2144" s="26">
        <v>0</v>
      </c>
      <c r="Q2144" s="26">
        <v>0</v>
      </c>
    </row>
    <row r="2145" spans="1:17">
      <c r="A2145" s="32">
        <v>44594</v>
      </c>
      <c r="B2145" t="s">
        <v>153</v>
      </c>
      <c r="C2145">
        <v>2801211</v>
      </c>
      <c r="D2145">
        <v>32459191</v>
      </c>
      <c r="F2145" t="s">
        <v>276</v>
      </c>
      <c r="G2145" t="s">
        <v>276</v>
      </c>
      <c r="H2145">
        <v>620913</v>
      </c>
      <c r="I2145" t="s">
        <v>276</v>
      </c>
      <c r="J2145">
        <v>886</v>
      </c>
      <c r="K2145" t="s">
        <v>276</v>
      </c>
      <c r="L2145" t="s">
        <v>276</v>
      </c>
      <c r="M2145">
        <v>2138091</v>
      </c>
      <c r="N2145">
        <v>18863</v>
      </c>
      <c r="O2145" s="26">
        <v>6582</v>
      </c>
      <c r="P2145" s="26">
        <v>6929</v>
      </c>
      <c r="Q2145" s="26">
        <v>535810</v>
      </c>
    </row>
    <row r="2146" spans="1:17">
      <c r="A2146" s="32">
        <v>44594</v>
      </c>
      <c r="B2146" t="s">
        <v>154</v>
      </c>
      <c r="C2146">
        <v>9824</v>
      </c>
      <c r="D2146">
        <v>1436326</v>
      </c>
      <c r="E2146" t="s">
        <v>276</v>
      </c>
      <c r="F2146" t="s">
        <v>276</v>
      </c>
      <c r="G2146" t="s">
        <v>276</v>
      </c>
      <c r="H2146">
        <v>3232</v>
      </c>
      <c r="I2146" t="s">
        <v>276</v>
      </c>
      <c r="J2146">
        <v>0</v>
      </c>
      <c r="K2146" t="s">
        <v>276</v>
      </c>
      <c r="L2146" t="s">
        <v>276</v>
      </c>
      <c r="M2146">
        <v>6584</v>
      </c>
      <c r="N2146">
        <v>8</v>
      </c>
      <c r="O2146" s="26">
        <v>0</v>
      </c>
      <c r="P2146" s="26">
        <v>0</v>
      </c>
      <c r="Q2146" s="26">
        <v>0</v>
      </c>
    </row>
    <row r="2147" spans="1:17">
      <c r="A2147" s="32">
        <v>44594</v>
      </c>
      <c r="B2147" t="s">
        <v>155</v>
      </c>
      <c r="C2147">
        <v>15</v>
      </c>
      <c r="D2147">
        <v>829</v>
      </c>
      <c r="E2147" t="s">
        <v>276</v>
      </c>
      <c r="F2147" t="s">
        <v>276</v>
      </c>
      <c r="G2147" t="s">
        <v>276</v>
      </c>
      <c r="H2147">
        <v>0</v>
      </c>
      <c r="I2147" t="s">
        <v>276</v>
      </c>
      <c r="J2147">
        <v>0</v>
      </c>
      <c r="K2147" t="s">
        <v>276</v>
      </c>
      <c r="L2147" t="s">
        <v>276</v>
      </c>
      <c r="M2147">
        <v>15</v>
      </c>
      <c r="N2147">
        <v>0</v>
      </c>
      <c r="O2147" s="26">
        <v>0</v>
      </c>
      <c r="P2147" s="26">
        <v>0</v>
      </c>
      <c r="Q2147" s="26">
        <v>0</v>
      </c>
    </row>
    <row r="2148" spans="1:17">
      <c r="A2148" s="32">
        <v>44595</v>
      </c>
      <c r="B2148" t="s">
        <v>153</v>
      </c>
      <c r="C2148">
        <v>2894484</v>
      </c>
      <c r="D2148">
        <v>32723822</v>
      </c>
      <c r="F2148" t="s">
        <v>276</v>
      </c>
      <c r="G2148" t="s">
        <v>276</v>
      </c>
      <c r="H2148">
        <v>662065</v>
      </c>
      <c r="I2148" t="s">
        <v>276</v>
      </c>
      <c r="J2148">
        <v>911</v>
      </c>
      <c r="K2148" t="s">
        <v>276</v>
      </c>
      <c r="L2148" t="s">
        <v>276</v>
      </c>
      <c r="M2148">
        <v>2188835</v>
      </c>
      <c r="N2148">
        <v>18941</v>
      </c>
      <c r="O2148" s="26">
        <v>8773</v>
      </c>
      <c r="P2148" s="26">
        <v>6804</v>
      </c>
      <c r="Q2148" s="26">
        <v>535234</v>
      </c>
    </row>
    <row r="2149" spans="1:17">
      <c r="A2149" s="32">
        <v>44595</v>
      </c>
      <c r="B2149" t="s">
        <v>154</v>
      </c>
      <c r="C2149">
        <v>9939</v>
      </c>
      <c r="D2149">
        <v>1438574</v>
      </c>
      <c r="E2149" t="s">
        <v>276</v>
      </c>
      <c r="F2149" t="s">
        <v>276</v>
      </c>
      <c r="G2149" t="s">
        <v>276</v>
      </c>
      <c r="H2149">
        <v>3298</v>
      </c>
      <c r="I2149" t="s">
        <v>276</v>
      </c>
      <c r="J2149">
        <v>0</v>
      </c>
      <c r="K2149" t="s">
        <v>276</v>
      </c>
      <c r="L2149" t="s">
        <v>276</v>
      </c>
      <c r="M2149">
        <v>6633</v>
      </c>
      <c r="N2149">
        <v>8</v>
      </c>
      <c r="O2149" s="26">
        <v>0</v>
      </c>
      <c r="P2149" s="26">
        <v>0</v>
      </c>
      <c r="Q2149" s="26">
        <v>0</v>
      </c>
    </row>
    <row r="2150" spans="1:17">
      <c r="A2150" s="32">
        <v>44595</v>
      </c>
      <c r="B2150" t="s">
        <v>155</v>
      </c>
      <c r="C2150">
        <v>15</v>
      </c>
      <c r="D2150">
        <v>829</v>
      </c>
      <c r="E2150" t="s">
        <v>276</v>
      </c>
      <c r="F2150" t="s">
        <v>276</v>
      </c>
      <c r="G2150" t="s">
        <v>276</v>
      </c>
      <c r="H2150">
        <v>0</v>
      </c>
      <c r="I2150" t="s">
        <v>276</v>
      </c>
      <c r="J2150">
        <v>0</v>
      </c>
      <c r="K2150" t="s">
        <v>276</v>
      </c>
      <c r="L2150" t="s">
        <v>276</v>
      </c>
      <c r="M2150">
        <v>15</v>
      </c>
      <c r="N2150">
        <v>0</v>
      </c>
      <c r="O2150" s="26">
        <v>0</v>
      </c>
      <c r="P2150" s="26">
        <v>0</v>
      </c>
      <c r="Q2150" s="26">
        <v>0</v>
      </c>
    </row>
    <row r="2151" spans="1:17">
      <c r="A2151" s="32">
        <v>44596</v>
      </c>
      <c r="B2151" t="s">
        <v>153</v>
      </c>
      <c r="C2151">
        <v>2997425</v>
      </c>
      <c r="D2151">
        <v>32989856</v>
      </c>
      <c r="F2151" t="s">
        <v>276</v>
      </c>
      <c r="G2151" t="s">
        <v>276</v>
      </c>
      <c r="H2151">
        <v>713372</v>
      </c>
      <c r="I2151" t="s">
        <v>276</v>
      </c>
      <c r="J2151">
        <v>1042</v>
      </c>
      <c r="K2151" t="s">
        <v>276</v>
      </c>
      <c r="L2151" t="s">
        <v>276</v>
      </c>
      <c r="M2151">
        <v>2239429</v>
      </c>
      <c r="N2151">
        <v>19031</v>
      </c>
      <c r="O2151" s="26">
        <v>17107</v>
      </c>
      <c r="P2151" s="26">
        <v>14240</v>
      </c>
      <c r="Q2151" s="26">
        <v>542310</v>
      </c>
    </row>
    <row r="2152" spans="1:17">
      <c r="A2152" s="32">
        <v>44596</v>
      </c>
      <c r="B2152" t="s">
        <v>154</v>
      </c>
      <c r="C2152">
        <v>10036</v>
      </c>
      <c r="D2152">
        <v>1440659</v>
      </c>
      <c r="E2152" t="s">
        <v>276</v>
      </c>
      <c r="F2152" t="s">
        <v>276</v>
      </c>
      <c r="G2152" t="s">
        <v>276</v>
      </c>
      <c r="H2152">
        <v>3288</v>
      </c>
      <c r="I2152" t="s">
        <v>276</v>
      </c>
      <c r="J2152">
        <v>0</v>
      </c>
      <c r="K2152" t="s">
        <v>276</v>
      </c>
      <c r="L2152" t="s">
        <v>276</v>
      </c>
      <c r="M2152">
        <v>6740</v>
      </c>
      <c r="N2152">
        <v>8</v>
      </c>
      <c r="O2152" s="26">
        <v>0</v>
      </c>
      <c r="P2152" s="26">
        <v>0</v>
      </c>
      <c r="Q2152" s="26">
        <v>0</v>
      </c>
    </row>
    <row r="2153" spans="1:17">
      <c r="A2153" s="32">
        <v>44596</v>
      </c>
      <c r="B2153" t="s">
        <v>155</v>
      </c>
      <c r="C2153">
        <v>15</v>
      </c>
      <c r="D2153">
        <v>829</v>
      </c>
      <c r="E2153" t="s">
        <v>276</v>
      </c>
      <c r="F2153" t="s">
        <v>276</v>
      </c>
      <c r="G2153" t="s">
        <v>276</v>
      </c>
      <c r="H2153">
        <v>0</v>
      </c>
      <c r="I2153" t="s">
        <v>276</v>
      </c>
      <c r="J2153">
        <v>0</v>
      </c>
      <c r="K2153" t="s">
        <v>276</v>
      </c>
      <c r="L2153" t="s">
        <v>276</v>
      </c>
      <c r="M2153">
        <v>15</v>
      </c>
      <c r="N2153">
        <v>0</v>
      </c>
      <c r="O2153" s="26">
        <v>0</v>
      </c>
      <c r="P2153" s="26">
        <v>0</v>
      </c>
      <c r="Q2153" s="26">
        <v>0</v>
      </c>
    </row>
    <row r="2154" spans="1:17">
      <c r="A2154" s="32">
        <v>44597</v>
      </c>
      <c r="B2154" t="s">
        <v>153</v>
      </c>
      <c r="C2154">
        <v>3091767</v>
      </c>
      <c r="D2154">
        <v>33227382</v>
      </c>
      <c r="F2154" t="s">
        <v>276</v>
      </c>
      <c r="G2154" t="s">
        <v>276</v>
      </c>
      <c r="H2154">
        <v>739198</v>
      </c>
      <c r="I2154" t="s">
        <v>276</v>
      </c>
      <c r="J2154">
        <v>1099</v>
      </c>
      <c r="K2154" t="s">
        <v>276</v>
      </c>
      <c r="L2154" t="s">
        <v>276</v>
      </c>
      <c r="M2154">
        <v>2307522</v>
      </c>
      <c r="N2154">
        <v>19123</v>
      </c>
      <c r="O2154" s="26">
        <v>23578</v>
      </c>
      <c r="P2154" s="26">
        <v>22376</v>
      </c>
      <c r="Q2154" s="26">
        <v>0</v>
      </c>
    </row>
    <row r="2155" spans="1:17">
      <c r="A2155" s="32">
        <v>44597</v>
      </c>
      <c r="B2155" t="s">
        <v>154</v>
      </c>
      <c r="C2155">
        <v>10125</v>
      </c>
      <c r="D2155">
        <v>1442472</v>
      </c>
      <c r="E2155" t="s">
        <v>276</v>
      </c>
      <c r="F2155" t="s">
        <v>276</v>
      </c>
      <c r="G2155" t="s">
        <v>276</v>
      </c>
      <c r="H2155">
        <v>3127</v>
      </c>
      <c r="I2155" t="s">
        <v>276</v>
      </c>
      <c r="J2155">
        <v>0</v>
      </c>
      <c r="K2155" t="s">
        <v>276</v>
      </c>
      <c r="L2155" t="s">
        <v>276</v>
      </c>
      <c r="M2155">
        <v>6990</v>
      </c>
      <c r="N2155">
        <v>8</v>
      </c>
      <c r="O2155" s="26">
        <v>0</v>
      </c>
      <c r="P2155" s="26">
        <v>0</v>
      </c>
      <c r="Q2155" s="26">
        <v>0</v>
      </c>
    </row>
    <row r="2156" spans="1:17">
      <c r="A2156" s="32">
        <v>44597</v>
      </c>
      <c r="B2156" t="s">
        <v>155</v>
      </c>
      <c r="C2156">
        <v>15</v>
      </c>
      <c r="D2156">
        <v>829</v>
      </c>
      <c r="E2156" t="s">
        <v>276</v>
      </c>
      <c r="F2156" t="s">
        <v>276</v>
      </c>
      <c r="G2156" t="s">
        <v>276</v>
      </c>
      <c r="H2156">
        <v>0</v>
      </c>
      <c r="I2156" t="s">
        <v>276</v>
      </c>
      <c r="J2156">
        <v>0</v>
      </c>
      <c r="K2156" t="s">
        <v>276</v>
      </c>
      <c r="L2156" t="s">
        <v>276</v>
      </c>
      <c r="M2156">
        <v>15</v>
      </c>
      <c r="N2156">
        <v>0</v>
      </c>
      <c r="O2156" s="26">
        <v>0</v>
      </c>
      <c r="P2156" s="26">
        <v>0</v>
      </c>
      <c r="Q2156" s="26">
        <v>0</v>
      </c>
    </row>
    <row r="2157" spans="1:17">
      <c r="A2157" s="32">
        <v>44598</v>
      </c>
      <c r="B2157" t="s">
        <v>153</v>
      </c>
      <c r="C2157">
        <v>3197505</v>
      </c>
      <c r="D2157">
        <v>33396263</v>
      </c>
      <c r="F2157" t="s">
        <v>276</v>
      </c>
      <c r="G2157" t="s">
        <v>276</v>
      </c>
      <c r="H2157">
        <v>778808</v>
      </c>
      <c r="I2157" t="s">
        <v>276</v>
      </c>
      <c r="J2157">
        <v>1134</v>
      </c>
      <c r="K2157" t="s">
        <v>276</v>
      </c>
      <c r="L2157" t="s">
        <v>276</v>
      </c>
      <c r="M2157">
        <v>2377923</v>
      </c>
      <c r="N2157">
        <v>19249</v>
      </c>
      <c r="O2157" s="26">
        <v>8804</v>
      </c>
      <c r="P2157" s="26">
        <v>9201</v>
      </c>
      <c r="Q2157" s="26">
        <v>0</v>
      </c>
    </row>
    <row r="2158" spans="1:17">
      <c r="A2158" s="32">
        <v>44598</v>
      </c>
      <c r="B2158" t="s">
        <v>154</v>
      </c>
      <c r="C2158">
        <v>10204</v>
      </c>
      <c r="D2158">
        <v>1444447</v>
      </c>
      <c r="E2158" t="s">
        <v>276</v>
      </c>
      <c r="F2158" t="s">
        <v>276</v>
      </c>
      <c r="G2158" t="s">
        <v>276</v>
      </c>
      <c r="H2158">
        <v>3171</v>
      </c>
      <c r="I2158" t="s">
        <v>276</v>
      </c>
      <c r="J2158">
        <v>0</v>
      </c>
      <c r="K2158" t="s">
        <v>276</v>
      </c>
      <c r="L2158" t="s">
        <v>276</v>
      </c>
      <c r="M2158">
        <v>7025</v>
      </c>
      <c r="N2158">
        <v>8</v>
      </c>
      <c r="O2158" s="26">
        <v>0</v>
      </c>
      <c r="P2158" s="26">
        <v>0</v>
      </c>
      <c r="Q2158" s="26">
        <v>0</v>
      </c>
    </row>
    <row r="2159" spans="1:17">
      <c r="A2159" s="32">
        <v>44598</v>
      </c>
      <c r="B2159" t="s">
        <v>155</v>
      </c>
      <c r="C2159">
        <v>15</v>
      </c>
      <c r="D2159">
        <v>829</v>
      </c>
      <c r="E2159" t="s">
        <v>276</v>
      </c>
      <c r="F2159" t="s">
        <v>276</v>
      </c>
      <c r="G2159" t="s">
        <v>276</v>
      </c>
      <c r="H2159">
        <v>0</v>
      </c>
      <c r="I2159" t="s">
        <v>276</v>
      </c>
      <c r="J2159">
        <v>0</v>
      </c>
      <c r="K2159" t="s">
        <v>276</v>
      </c>
      <c r="L2159" t="s">
        <v>276</v>
      </c>
      <c r="M2159">
        <v>15</v>
      </c>
      <c r="N2159">
        <v>0</v>
      </c>
      <c r="O2159" s="26">
        <v>0</v>
      </c>
      <c r="P2159" s="26">
        <v>0</v>
      </c>
      <c r="Q2159" s="26">
        <v>0</v>
      </c>
    </row>
    <row r="2160" spans="1:17">
      <c r="A2160" s="32">
        <v>44599</v>
      </c>
      <c r="B2160" t="s">
        <v>153</v>
      </c>
      <c r="C2160">
        <v>3290305</v>
      </c>
      <c r="D2160">
        <v>33482775</v>
      </c>
      <c r="F2160" t="s">
        <v>276</v>
      </c>
      <c r="G2160" t="s">
        <v>276</v>
      </c>
      <c r="H2160">
        <v>799891</v>
      </c>
      <c r="I2160" t="s">
        <v>276</v>
      </c>
      <c r="J2160">
        <v>1143</v>
      </c>
      <c r="K2160" t="s">
        <v>276</v>
      </c>
      <c r="L2160" t="s">
        <v>276</v>
      </c>
      <c r="M2160">
        <v>2443440</v>
      </c>
      <c r="N2160">
        <v>19316</v>
      </c>
      <c r="O2160" s="26">
        <v>10801</v>
      </c>
      <c r="P2160" s="26">
        <v>8743</v>
      </c>
      <c r="Q2160" s="26">
        <v>1371966</v>
      </c>
    </row>
    <row r="2161" spans="1:17">
      <c r="A2161" s="32">
        <v>44599</v>
      </c>
      <c r="B2161" t="s">
        <v>154</v>
      </c>
      <c r="C2161">
        <v>10269</v>
      </c>
      <c r="D2161">
        <v>1446450</v>
      </c>
      <c r="E2161" t="s">
        <v>276</v>
      </c>
      <c r="F2161" t="s">
        <v>276</v>
      </c>
      <c r="G2161" t="s">
        <v>276</v>
      </c>
      <c r="H2161">
        <v>3115</v>
      </c>
      <c r="I2161" t="s">
        <v>276</v>
      </c>
      <c r="J2161">
        <v>0</v>
      </c>
      <c r="K2161" t="s">
        <v>276</v>
      </c>
      <c r="L2161" t="s">
        <v>276</v>
      </c>
      <c r="M2161">
        <v>7146</v>
      </c>
      <c r="N2161">
        <v>8</v>
      </c>
      <c r="O2161" s="26">
        <v>0</v>
      </c>
      <c r="P2161" s="26">
        <v>0</v>
      </c>
      <c r="Q2161" s="26">
        <v>0</v>
      </c>
    </row>
    <row r="2162" spans="1:17">
      <c r="A2162" s="32">
        <v>44599</v>
      </c>
      <c r="B2162" t="s">
        <v>155</v>
      </c>
      <c r="C2162">
        <v>15</v>
      </c>
      <c r="D2162">
        <v>829</v>
      </c>
      <c r="E2162" t="s">
        <v>276</v>
      </c>
      <c r="F2162" t="s">
        <v>276</v>
      </c>
      <c r="G2162" t="s">
        <v>276</v>
      </c>
      <c r="H2162">
        <v>0</v>
      </c>
      <c r="I2162" t="s">
        <v>276</v>
      </c>
      <c r="J2162">
        <v>0</v>
      </c>
      <c r="K2162" t="s">
        <v>276</v>
      </c>
      <c r="L2162" t="s">
        <v>276</v>
      </c>
      <c r="M2162">
        <v>15</v>
      </c>
      <c r="N2162">
        <v>0</v>
      </c>
      <c r="O2162" s="26">
        <v>0</v>
      </c>
      <c r="P2162" s="26">
        <v>0</v>
      </c>
      <c r="Q2162" s="26">
        <v>0</v>
      </c>
    </row>
    <row r="2163" spans="1:17">
      <c r="A2163" s="32">
        <v>44600</v>
      </c>
      <c r="B2163" t="s">
        <v>153</v>
      </c>
      <c r="C2163">
        <v>3361958</v>
      </c>
      <c r="D2163">
        <v>33799764</v>
      </c>
      <c r="F2163" t="s">
        <v>276</v>
      </c>
      <c r="G2163" t="s">
        <v>276</v>
      </c>
      <c r="H2163">
        <v>803176</v>
      </c>
      <c r="I2163" t="s">
        <v>276</v>
      </c>
      <c r="J2163">
        <v>1141</v>
      </c>
      <c r="K2163" t="s">
        <v>276</v>
      </c>
      <c r="L2163" t="s">
        <v>276</v>
      </c>
      <c r="M2163">
        <v>2518653</v>
      </c>
      <c r="N2163">
        <v>19438</v>
      </c>
      <c r="O2163" s="26">
        <v>8841</v>
      </c>
      <c r="P2163" s="26">
        <v>9343</v>
      </c>
      <c r="Q2163" s="26">
        <v>829270</v>
      </c>
    </row>
    <row r="2164" spans="1:17">
      <c r="A2164" s="32">
        <v>44600</v>
      </c>
      <c r="B2164" t="s">
        <v>154</v>
      </c>
      <c r="C2164">
        <v>10324</v>
      </c>
      <c r="D2164">
        <v>1449633</v>
      </c>
      <c r="E2164" t="s">
        <v>276</v>
      </c>
      <c r="F2164" t="s">
        <v>276</v>
      </c>
      <c r="G2164" t="s">
        <v>276</v>
      </c>
      <c r="H2164">
        <v>3015</v>
      </c>
      <c r="I2164" t="s">
        <v>276</v>
      </c>
      <c r="J2164">
        <v>0</v>
      </c>
      <c r="K2164" t="s">
        <v>276</v>
      </c>
      <c r="L2164" t="s">
        <v>276</v>
      </c>
      <c r="M2164">
        <v>7301</v>
      </c>
      <c r="N2164">
        <v>8</v>
      </c>
      <c r="O2164" s="26">
        <v>0</v>
      </c>
      <c r="P2164" s="26">
        <v>0</v>
      </c>
      <c r="Q2164" s="26">
        <v>0</v>
      </c>
    </row>
    <row r="2165" spans="1:17">
      <c r="A2165" s="32">
        <v>44600</v>
      </c>
      <c r="B2165" t="s">
        <v>155</v>
      </c>
      <c r="C2165">
        <v>15</v>
      </c>
      <c r="D2165">
        <v>829</v>
      </c>
      <c r="E2165" t="s">
        <v>276</v>
      </c>
      <c r="F2165" t="s">
        <v>276</v>
      </c>
      <c r="G2165" t="s">
        <v>276</v>
      </c>
      <c r="H2165">
        <v>0</v>
      </c>
      <c r="I2165" t="s">
        <v>276</v>
      </c>
      <c r="J2165">
        <v>0</v>
      </c>
      <c r="K2165" t="s">
        <v>276</v>
      </c>
      <c r="L2165" t="s">
        <v>276</v>
      </c>
      <c r="M2165">
        <v>15</v>
      </c>
      <c r="N2165">
        <v>0</v>
      </c>
      <c r="O2165" s="26">
        <v>0</v>
      </c>
      <c r="P2165" s="26">
        <v>0</v>
      </c>
      <c r="Q2165" s="26">
        <v>0</v>
      </c>
    </row>
    <row r="2166" spans="1:17">
      <c r="A2166" s="32">
        <v>44601</v>
      </c>
      <c r="B2166" t="s">
        <v>153</v>
      </c>
      <c r="C2166">
        <v>3457858</v>
      </c>
      <c r="D2166">
        <v>34016352</v>
      </c>
      <c r="F2166" t="s">
        <v>276</v>
      </c>
      <c r="G2166" t="s">
        <v>276</v>
      </c>
      <c r="H2166">
        <v>818933</v>
      </c>
      <c r="I2166" t="s">
        <v>276</v>
      </c>
      <c r="J2166">
        <v>1212</v>
      </c>
      <c r="K2166" t="s">
        <v>276</v>
      </c>
      <c r="L2166" t="s">
        <v>276</v>
      </c>
      <c r="M2166">
        <v>2592843</v>
      </c>
      <c r="N2166">
        <v>19579</v>
      </c>
      <c r="O2166" s="26">
        <v>8449</v>
      </c>
      <c r="P2166" s="26">
        <v>8530</v>
      </c>
      <c r="Q2166" s="26">
        <v>845662</v>
      </c>
    </row>
    <row r="2167" spans="1:17">
      <c r="A2167" s="32">
        <v>44601</v>
      </c>
      <c r="B2167" t="s">
        <v>154</v>
      </c>
      <c r="C2167">
        <v>10369</v>
      </c>
      <c r="D2167">
        <v>1451129</v>
      </c>
      <c r="E2167" t="s">
        <v>276</v>
      </c>
      <c r="F2167" t="s">
        <v>276</v>
      </c>
      <c r="G2167" t="s">
        <v>276</v>
      </c>
      <c r="H2167">
        <v>2910</v>
      </c>
      <c r="I2167" t="s">
        <v>276</v>
      </c>
      <c r="J2167">
        <v>0</v>
      </c>
      <c r="K2167" t="s">
        <v>276</v>
      </c>
      <c r="L2167" t="s">
        <v>276</v>
      </c>
      <c r="M2167">
        <v>7451</v>
      </c>
      <c r="N2167">
        <v>8</v>
      </c>
      <c r="O2167" s="26">
        <v>0</v>
      </c>
      <c r="P2167" s="26">
        <v>0</v>
      </c>
      <c r="Q2167" s="26">
        <v>0</v>
      </c>
    </row>
    <row r="2168" spans="1:17">
      <c r="A2168" s="32">
        <v>44601</v>
      </c>
      <c r="B2168" t="s">
        <v>155</v>
      </c>
      <c r="C2168">
        <v>15</v>
      </c>
      <c r="D2168">
        <v>829</v>
      </c>
      <c r="E2168" t="s">
        <v>276</v>
      </c>
      <c r="F2168" t="s">
        <v>276</v>
      </c>
      <c r="G2168" t="s">
        <v>276</v>
      </c>
      <c r="H2168">
        <v>0</v>
      </c>
      <c r="I2168" t="s">
        <v>276</v>
      </c>
      <c r="J2168">
        <v>0</v>
      </c>
      <c r="K2168" t="s">
        <v>276</v>
      </c>
      <c r="L2168" t="s">
        <v>276</v>
      </c>
      <c r="M2168">
        <v>15</v>
      </c>
      <c r="N2168">
        <v>0</v>
      </c>
      <c r="O2168" s="26">
        <v>0</v>
      </c>
      <c r="P2168" s="26">
        <v>0</v>
      </c>
      <c r="Q2168" s="26">
        <v>0</v>
      </c>
    </row>
    <row r="2169" spans="1:17">
      <c r="A2169" s="32">
        <v>44602</v>
      </c>
      <c r="B2169" t="s">
        <v>153</v>
      </c>
      <c r="C2169">
        <v>3555751</v>
      </c>
      <c r="D2169">
        <v>34273515</v>
      </c>
      <c r="F2169" t="s">
        <v>276</v>
      </c>
      <c r="G2169" t="s">
        <v>276</v>
      </c>
      <c r="H2169">
        <v>836905</v>
      </c>
      <c r="I2169" t="s">
        <v>276</v>
      </c>
      <c r="J2169">
        <v>1270</v>
      </c>
      <c r="K2169" t="s">
        <v>276</v>
      </c>
      <c r="L2169" t="s">
        <v>276</v>
      </c>
      <c r="M2169">
        <v>2667291</v>
      </c>
      <c r="N2169">
        <v>19734</v>
      </c>
      <c r="O2169" s="26">
        <v>7966</v>
      </c>
      <c r="P2169" s="26">
        <v>9048</v>
      </c>
      <c r="Q2169" s="26">
        <v>829817</v>
      </c>
    </row>
    <row r="2170" spans="1:17">
      <c r="A2170" s="32">
        <v>44602</v>
      </c>
      <c r="B2170" t="s">
        <v>154</v>
      </c>
      <c r="C2170">
        <v>10422</v>
      </c>
      <c r="D2170">
        <v>1452777</v>
      </c>
      <c r="E2170" t="s">
        <v>276</v>
      </c>
      <c r="F2170" t="s">
        <v>276</v>
      </c>
      <c r="G2170" t="s">
        <v>276</v>
      </c>
      <c r="H2170">
        <v>2851</v>
      </c>
      <c r="I2170" t="s">
        <v>276</v>
      </c>
      <c r="J2170">
        <v>0</v>
      </c>
      <c r="K2170" t="s">
        <v>276</v>
      </c>
      <c r="L2170" t="s">
        <v>276</v>
      </c>
      <c r="M2170">
        <v>7563</v>
      </c>
      <c r="N2170">
        <v>8</v>
      </c>
      <c r="O2170" s="26">
        <v>0</v>
      </c>
      <c r="P2170" s="26">
        <v>0</v>
      </c>
      <c r="Q2170" s="26">
        <v>0</v>
      </c>
    </row>
    <row r="2171" spans="1:17">
      <c r="A2171" s="32">
        <v>44602</v>
      </c>
      <c r="B2171" t="s">
        <v>155</v>
      </c>
      <c r="C2171">
        <v>15</v>
      </c>
      <c r="D2171">
        <v>829</v>
      </c>
      <c r="E2171" t="s">
        <v>276</v>
      </c>
      <c r="F2171" t="s">
        <v>276</v>
      </c>
      <c r="G2171" t="s">
        <v>276</v>
      </c>
      <c r="H2171">
        <v>0</v>
      </c>
      <c r="I2171" t="s">
        <v>276</v>
      </c>
      <c r="J2171">
        <v>0</v>
      </c>
      <c r="K2171" t="s">
        <v>276</v>
      </c>
      <c r="L2171" t="s">
        <v>276</v>
      </c>
      <c r="M2171">
        <v>15</v>
      </c>
      <c r="N2171">
        <v>0</v>
      </c>
      <c r="O2171" s="26">
        <v>0</v>
      </c>
      <c r="P2171" s="26">
        <v>0</v>
      </c>
      <c r="Q2171" s="26">
        <v>0</v>
      </c>
    </row>
    <row r="2172" spans="1:17">
      <c r="A2172" s="32">
        <v>44603</v>
      </c>
      <c r="B2172" t="s">
        <v>153</v>
      </c>
      <c r="C2172">
        <v>3655782</v>
      </c>
      <c r="D2172">
        <v>34483760</v>
      </c>
      <c r="F2172" t="s">
        <v>276</v>
      </c>
      <c r="G2172" t="s">
        <v>276</v>
      </c>
      <c r="H2172">
        <v>861630</v>
      </c>
      <c r="I2172" t="s">
        <v>276</v>
      </c>
      <c r="J2172">
        <v>1340</v>
      </c>
      <c r="K2172" t="s">
        <v>276</v>
      </c>
      <c r="L2172" t="s">
        <v>276</v>
      </c>
      <c r="M2172">
        <v>2744798</v>
      </c>
      <c r="N2172">
        <v>19909</v>
      </c>
      <c r="O2172" s="26">
        <v>3942</v>
      </c>
      <c r="P2172" s="26">
        <v>2466</v>
      </c>
      <c r="Q2172" s="26">
        <v>0</v>
      </c>
    </row>
    <row r="2173" spans="1:17">
      <c r="A2173" s="32">
        <v>44603</v>
      </c>
      <c r="B2173" t="s">
        <v>154</v>
      </c>
      <c r="C2173">
        <v>10488</v>
      </c>
      <c r="D2173">
        <v>1455482</v>
      </c>
      <c r="E2173" t="s">
        <v>276</v>
      </c>
      <c r="F2173" t="s">
        <v>276</v>
      </c>
      <c r="G2173" t="s">
        <v>276</v>
      </c>
      <c r="H2173">
        <v>2742</v>
      </c>
      <c r="I2173" t="s">
        <v>276</v>
      </c>
      <c r="J2173">
        <v>0</v>
      </c>
      <c r="K2173" t="s">
        <v>276</v>
      </c>
      <c r="L2173" t="s">
        <v>276</v>
      </c>
      <c r="M2173">
        <v>7738</v>
      </c>
      <c r="N2173">
        <v>8</v>
      </c>
      <c r="O2173" s="26">
        <v>0</v>
      </c>
      <c r="P2173" s="26">
        <v>0</v>
      </c>
      <c r="Q2173" s="26">
        <v>0</v>
      </c>
    </row>
    <row r="2174" spans="1:17">
      <c r="A2174" s="32">
        <v>44603</v>
      </c>
      <c r="B2174" t="s">
        <v>155</v>
      </c>
      <c r="C2174">
        <v>15</v>
      </c>
      <c r="D2174">
        <v>829</v>
      </c>
      <c r="E2174" t="s">
        <v>276</v>
      </c>
      <c r="F2174" t="s">
        <v>276</v>
      </c>
      <c r="G2174" t="s">
        <v>276</v>
      </c>
      <c r="H2174">
        <v>0</v>
      </c>
      <c r="I2174" t="s">
        <v>276</v>
      </c>
      <c r="J2174">
        <v>0</v>
      </c>
      <c r="K2174" t="s">
        <v>276</v>
      </c>
      <c r="L2174" t="s">
        <v>276</v>
      </c>
      <c r="M2174">
        <v>15</v>
      </c>
      <c r="N2174">
        <v>0</v>
      </c>
      <c r="O2174" s="26">
        <v>0</v>
      </c>
      <c r="P2174" s="26">
        <v>0</v>
      </c>
      <c r="Q2174" s="26">
        <v>0</v>
      </c>
    </row>
    <row r="2175" spans="1:17">
      <c r="A2175" s="32">
        <v>44604</v>
      </c>
      <c r="B2175" t="s">
        <v>153</v>
      </c>
      <c r="C2175">
        <v>3753905</v>
      </c>
      <c r="D2175">
        <v>34657956</v>
      </c>
      <c r="F2175" t="s">
        <v>276</v>
      </c>
      <c r="G2175" t="s">
        <v>276</v>
      </c>
      <c r="H2175">
        <v>872594</v>
      </c>
      <c r="I2175" t="s">
        <v>276</v>
      </c>
      <c r="J2175">
        <v>1352</v>
      </c>
      <c r="K2175" t="s">
        <v>276</v>
      </c>
      <c r="L2175" t="s">
        <v>276</v>
      </c>
      <c r="M2175">
        <v>2837094</v>
      </c>
      <c r="N2175">
        <v>20051</v>
      </c>
      <c r="O2175" s="26">
        <v>16256</v>
      </c>
      <c r="P2175" s="26">
        <v>22928</v>
      </c>
      <c r="Q2175" s="26">
        <v>0</v>
      </c>
    </row>
    <row r="2176" spans="1:17">
      <c r="A2176" s="32">
        <v>44604</v>
      </c>
      <c r="B2176" t="s">
        <v>154</v>
      </c>
      <c r="C2176">
        <v>10538</v>
      </c>
      <c r="D2176">
        <v>1457671</v>
      </c>
      <c r="E2176" t="s">
        <v>276</v>
      </c>
      <c r="F2176" t="s">
        <v>276</v>
      </c>
      <c r="G2176" t="s">
        <v>276</v>
      </c>
      <c r="H2176">
        <v>2664</v>
      </c>
      <c r="I2176" t="s">
        <v>276</v>
      </c>
      <c r="J2176">
        <v>0</v>
      </c>
      <c r="K2176" t="s">
        <v>276</v>
      </c>
      <c r="L2176" t="s">
        <v>276</v>
      </c>
      <c r="M2176">
        <v>7866</v>
      </c>
      <c r="N2176">
        <v>8</v>
      </c>
      <c r="O2176" s="26">
        <v>0</v>
      </c>
      <c r="P2176" s="26">
        <v>0</v>
      </c>
      <c r="Q2176" s="26">
        <v>0</v>
      </c>
    </row>
    <row r="2177" spans="1:17">
      <c r="A2177" s="32">
        <v>44604</v>
      </c>
      <c r="B2177" t="s">
        <v>155</v>
      </c>
      <c r="C2177">
        <v>15</v>
      </c>
      <c r="D2177">
        <v>829</v>
      </c>
      <c r="E2177" t="s">
        <v>276</v>
      </c>
      <c r="F2177" t="s">
        <v>276</v>
      </c>
      <c r="G2177" t="s">
        <v>276</v>
      </c>
      <c r="H2177">
        <v>0</v>
      </c>
      <c r="I2177" t="s">
        <v>276</v>
      </c>
      <c r="J2177">
        <v>0</v>
      </c>
      <c r="K2177" t="s">
        <v>276</v>
      </c>
      <c r="L2177" t="s">
        <v>276</v>
      </c>
      <c r="M2177">
        <v>15</v>
      </c>
      <c r="N2177">
        <v>0</v>
      </c>
      <c r="O2177" s="26">
        <v>0</v>
      </c>
      <c r="P2177" s="26">
        <v>0</v>
      </c>
      <c r="Q2177" s="26">
        <v>0</v>
      </c>
    </row>
    <row r="2178" spans="1:17">
      <c r="A2178" s="32">
        <v>44605</v>
      </c>
      <c r="B2178" t="s">
        <v>153</v>
      </c>
      <c r="C2178">
        <v>3821365</v>
      </c>
      <c r="D2178">
        <v>34764128</v>
      </c>
      <c r="F2178" t="s">
        <v>276</v>
      </c>
      <c r="G2178" t="s">
        <v>276</v>
      </c>
      <c r="H2178">
        <v>868621</v>
      </c>
      <c r="I2178" t="s">
        <v>276</v>
      </c>
      <c r="J2178">
        <v>1366</v>
      </c>
      <c r="K2178" t="s">
        <v>276</v>
      </c>
      <c r="L2178" t="s">
        <v>276</v>
      </c>
      <c r="M2178">
        <v>2911318</v>
      </c>
      <c r="N2178">
        <v>20194</v>
      </c>
      <c r="O2178" s="26">
        <v>6970</v>
      </c>
      <c r="P2178" s="26">
        <v>8221</v>
      </c>
      <c r="Q2178" s="26">
        <v>0</v>
      </c>
    </row>
    <row r="2179" spans="1:17">
      <c r="A2179" s="32">
        <v>44605</v>
      </c>
      <c r="B2179" t="s">
        <v>154</v>
      </c>
      <c r="C2179">
        <v>10584</v>
      </c>
      <c r="D2179">
        <v>1460478</v>
      </c>
      <c r="E2179" t="s">
        <v>276</v>
      </c>
      <c r="F2179" t="s">
        <v>276</v>
      </c>
      <c r="G2179" t="s">
        <v>276</v>
      </c>
      <c r="H2179">
        <v>2595</v>
      </c>
      <c r="I2179" t="s">
        <v>276</v>
      </c>
      <c r="J2179">
        <v>0</v>
      </c>
      <c r="K2179" t="s">
        <v>276</v>
      </c>
      <c r="L2179" t="s">
        <v>276</v>
      </c>
      <c r="M2179">
        <v>7981</v>
      </c>
      <c r="N2179">
        <v>8</v>
      </c>
      <c r="O2179" s="26">
        <v>0</v>
      </c>
      <c r="P2179" s="26">
        <v>0</v>
      </c>
      <c r="Q2179" s="26">
        <v>0</v>
      </c>
    </row>
    <row r="2180" spans="1:17">
      <c r="A2180" s="32">
        <v>44605</v>
      </c>
      <c r="B2180" t="s">
        <v>155</v>
      </c>
      <c r="C2180">
        <v>15</v>
      </c>
      <c r="D2180">
        <v>829</v>
      </c>
      <c r="E2180" t="s">
        <v>276</v>
      </c>
      <c r="F2180" t="s">
        <v>276</v>
      </c>
      <c r="G2180" t="s">
        <v>276</v>
      </c>
      <c r="H2180">
        <v>0</v>
      </c>
      <c r="I2180" t="s">
        <v>276</v>
      </c>
      <c r="J2180">
        <v>0</v>
      </c>
      <c r="K2180" t="s">
        <v>276</v>
      </c>
      <c r="L2180" t="s">
        <v>276</v>
      </c>
      <c r="M2180">
        <v>15</v>
      </c>
      <c r="N2180">
        <v>0</v>
      </c>
      <c r="O2180" s="26">
        <v>0</v>
      </c>
      <c r="P2180" s="26">
        <v>0</v>
      </c>
      <c r="Q2180" s="26">
        <v>0</v>
      </c>
    </row>
    <row r="2181" spans="1:17">
      <c r="A2181" s="32">
        <v>44606</v>
      </c>
      <c r="B2181" t="s">
        <v>153</v>
      </c>
      <c r="C2181">
        <v>3901544</v>
      </c>
      <c r="D2181">
        <v>34834467</v>
      </c>
      <c r="F2181" t="s">
        <v>276</v>
      </c>
      <c r="G2181" t="s">
        <v>276</v>
      </c>
      <c r="H2181">
        <v>855217</v>
      </c>
      <c r="I2181" t="s">
        <v>276</v>
      </c>
      <c r="J2181">
        <v>1393</v>
      </c>
      <c r="K2181" t="s">
        <v>276</v>
      </c>
      <c r="L2181" t="s">
        <v>276</v>
      </c>
      <c r="M2181">
        <v>3002277</v>
      </c>
      <c r="N2181">
        <v>20351</v>
      </c>
      <c r="O2181" s="26">
        <v>6597</v>
      </c>
      <c r="P2181" s="26">
        <v>8361</v>
      </c>
      <c r="Q2181" s="26">
        <v>1960780</v>
      </c>
    </row>
    <row r="2182" spans="1:17">
      <c r="A2182" s="32">
        <v>44606</v>
      </c>
      <c r="B2182" t="s">
        <v>154</v>
      </c>
      <c r="C2182">
        <v>10639</v>
      </c>
      <c r="D2182">
        <v>1463041</v>
      </c>
      <c r="E2182" t="s">
        <v>276</v>
      </c>
      <c r="F2182" t="s">
        <v>276</v>
      </c>
      <c r="G2182" t="s">
        <v>276</v>
      </c>
      <c r="H2182">
        <v>2456</v>
      </c>
      <c r="I2182" t="s">
        <v>276</v>
      </c>
      <c r="J2182">
        <v>0</v>
      </c>
      <c r="K2182" t="s">
        <v>276</v>
      </c>
      <c r="L2182" t="s">
        <v>276</v>
      </c>
      <c r="M2182">
        <v>8175</v>
      </c>
      <c r="N2182">
        <v>8</v>
      </c>
      <c r="O2182" s="26">
        <v>0</v>
      </c>
      <c r="P2182" s="26">
        <v>0</v>
      </c>
      <c r="Q2182" s="26">
        <v>0</v>
      </c>
    </row>
    <row r="2183" spans="1:17">
      <c r="A2183" s="32">
        <v>44606</v>
      </c>
      <c r="B2183" t="s">
        <v>155</v>
      </c>
      <c r="C2183">
        <v>15</v>
      </c>
      <c r="D2183">
        <v>829</v>
      </c>
      <c r="E2183" t="s">
        <v>276</v>
      </c>
      <c r="F2183" t="s">
        <v>276</v>
      </c>
      <c r="G2183" t="s">
        <v>276</v>
      </c>
      <c r="H2183">
        <v>0</v>
      </c>
      <c r="I2183" t="s">
        <v>276</v>
      </c>
      <c r="J2183">
        <v>0</v>
      </c>
      <c r="K2183" t="s">
        <v>276</v>
      </c>
      <c r="L2183" t="s">
        <v>276</v>
      </c>
      <c r="M2183">
        <v>15</v>
      </c>
      <c r="N2183">
        <v>0</v>
      </c>
      <c r="O2183" s="26">
        <v>0</v>
      </c>
      <c r="P2183" s="26">
        <v>0</v>
      </c>
      <c r="Q2183" s="26">
        <v>0</v>
      </c>
    </row>
    <row r="2184" spans="1:17">
      <c r="A2184" s="32">
        <v>44607</v>
      </c>
      <c r="B2184" t="s">
        <v>153</v>
      </c>
      <c r="C2184">
        <v>3965068</v>
      </c>
      <c r="D2184">
        <v>35044964</v>
      </c>
      <c r="F2184" t="s">
        <v>276</v>
      </c>
      <c r="G2184" t="s">
        <v>276</v>
      </c>
      <c r="H2184">
        <v>838231</v>
      </c>
      <c r="I2184" t="s">
        <v>276</v>
      </c>
      <c r="J2184">
        <v>1403</v>
      </c>
      <c r="K2184" t="s">
        <v>276</v>
      </c>
      <c r="L2184" t="s">
        <v>276</v>
      </c>
      <c r="M2184">
        <v>3089392</v>
      </c>
      <c r="N2184">
        <v>20486</v>
      </c>
      <c r="O2184" s="26">
        <v>7438</v>
      </c>
      <c r="P2184" s="26">
        <v>8250</v>
      </c>
      <c r="Q2184" s="26">
        <v>1099056</v>
      </c>
    </row>
    <row r="2185" spans="1:17">
      <c r="A2185" s="32">
        <v>44607</v>
      </c>
      <c r="B2185" t="s">
        <v>154</v>
      </c>
      <c r="C2185">
        <v>10696</v>
      </c>
      <c r="D2185">
        <v>1466398</v>
      </c>
      <c r="E2185" t="s">
        <v>276</v>
      </c>
      <c r="F2185" t="s">
        <v>276</v>
      </c>
      <c r="G2185" t="s">
        <v>276</v>
      </c>
      <c r="H2185">
        <v>2347</v>
      </c>
      <c r="I2185" t="s">
        <v>276</v>
      </c>
      <c r="J2185">
        <v>0</v>
      </c>
      <c r="K2185" t="s">
        <v>276</v>
      </c>
      <c r="L2185" t="s">
        <v>276</v>
      </c>
      <c r="M2185">
        <v>8341</v>
      </c>
      <c r="N2185">
        <v>8</v>
      </c>
      <c r="O2185" s="26">
        <v>0</v>
      </c>
      <c r="P2185" s="26">
        <v>0</v>
      </c>
      <c r="Q2185" s="26">
        <v>0</v>
      </c>
    </row>
    <row r="2186" spans="1:17">
      <c r="A2186" s="32">
        <v>44607</v>
      </c>
      <c r="B2186" t="s">
        <v>155</v>
      </c>
      <c r="C2186">
        <v>15</v>
      </c>
      <c r="D2186">
        <v>829</v>
      </c>
      <c r="E2186" t="s">
        <v>276</v>
      </c>
      <c r="F2186" t="s">
        <v>276</v>
      </c>
      <c r="G2186" t="s">
        <v>276</v>
      </c>
      <c r="H2186">
        <v>0</v>
      </c>
      <c r="I2186" t="s">
        <v>276</v>
      </c>
      <c r="J2186">
        <v>0</v>
      </c>
      <c r="K2186" t="s">
        <v>276</v>
      </c>
      <c r="L2186" t="s">
        <v>276</v>
      </c>
      <c r="M2186">
        <v>15</v>
      </c>
      <c r="N2186">
        <v>0</v>
      </c>
      <c r="O2186" s="26">
        <v>0</v>
      </c>
      <c r="P2186" s="26">
        <v>0</v>
      </c>
      <c r="Q2186" s="26">
        <v>0</v>
      </c>
    </row>
    <row r="2187" spans="1:17">
      <c r="A2187" s="32">
        <v>44608</v>
      </c>
      <c r="B2187" t="s">
        <v>153</v>
      </c>
      <c r="C2187">
        <v>4044927</v>
      </c>
      <c r="D2187">
        <v>35222809</v>
      </c>
      <c r="F2187" t="s">
        <v>276</v>
      </c>
      <c r="G2187" t="s">
        <v>276</v>
      </c>
      <c r="H2187">
        <v>832443</v>
      </c>
      <c r="I2187" t="s">
        <v>276</v>
      </c>
      <c r="J2187">
        <v>1444</v>
      </c>
      <c r="K2187" t="s">
        <v>276</v>
      </c>
      <c r="L2187" t="s">
        <v>276</v>
      </c>
      <c r="M2187">
        <v>3170278</v>
      </c>
      <c r="N2187">
        <v>20693</v>
      </c>
      <c r="O2187" s="26">
        <v>6672</v>
      </c>
      <c r="P2187" s="26">
        <v>7276</v>
      </c>
      <c r="Q2187" s="26">
        <v>1045355</v>
      </c>
    </row>
    <row r="2188" spans="1:17">
      <c r="A2188" s="32">
        <v>44608</v>
      </c>
      <c r="B2188" t="s">
        <v>154</v>
      </c>
      <c r="C2188">
        <v>10733</v>
      </c>
      <c r="D2188">
        <v>1468000</v>
      </c>
      <c r="E2188" t="s">
        <v>276</v>
      </c>
      <c r="F2188" t="s">
        <v>276</v>
      </c>
      <c r="G2188" t="s">
        <v>276</v>
      </c>
      <c r="H2188">
        <v>2219</v>
      </c>
      <c r="I2188" t="s">
        <v>276</v>
      </c>
      <c r="J2188">
        <v>0</v>
      </c>
      <c r="K2188" t="s">
        <v>276</v>
      </c>
      <c r="L2188" t="s">
        <v>276</v>
      </c>
      <c r="M2188">
        <v>8506</v>
      </c>
      <c r="N2188">
        <v>8</v>
      </c>
      <c r="O2188" s="26">
        <v>0</v>
      </c>
      <c r="P2188" s="26">
        <v>0</v>
      </c>
      <c r="Q2188" s="26">
        <v>0</v>
      </c>
    </row>
    <row r="2189" spans="1:17">
      <c r="A2189" s="32">
        <v>44608</v>
      </c>
      <c r="B2189" t="s">
        <v>155</v>
      </c>
      <c r="C2189">
        <v>15</v>
      </c>
      <c r="D2189">
        <v>829</v>
      </c>
      <c r="E2189" t="s">
        <v>276</v>
      </c>
      <c r="F2189" t="s">
        <v>276</v>
      </c>
      <c r="G2189" t="s">
        <v>276</v>
      </c>
      <c r="H2189">
        <v>0</v>
      </c>
      <c r="I2189" t="s">
        <v>276</v>
      </c>
      <c r="J2189">
        <v>0</v>
      </c>
      <c r="K2189" t="s">
        <v>276</v>
      </c>
      <c r="L2189" t="s">
        <v>276</v>
      </c>
      <c r="M2189">
        <v>15</v>
      </c>
      <c r="N2189">
        <v>0</v>
      </c>
      <c r="O2189" s="26">
        <v>0</v>
      </c>
      <c r="P2189" s="26">
        <v>0</v>
      </c>
      <c r="Q2189" s="26">
        <v>0</v>
      </c>
    </row>
    <row r="2190" spans="1:17">
      <c r="A2190" s="32">
        <v>44609</v>
      </c>
      <c r="B2190" t="s">
        <v>153</v>
      </c>
      <c r="C2190">
        <v>4135404</v>
      </c>
      <c r="D2190">
        <v>35451525</v>
      </c>
      <c r="F2190" t="s">
        <v>276</v>
      </c>
      <c r="G2190" t="s">
        <v>276</v>
      </c>
      <c r="H2190">
        <v>838051</v>
      </c>
      <c r="I2190" t="s">
        <v>276</v>
      </c>
      <c r="J2190">
        <v>1469</v>
      </c>
      <c r="K2190" t="s">
        <v>276</v>
      </c>
      <c r="L2190" t="s">
        <v>276</v>
      </c>
      <c r="M2190">
        <v>3251741</v>
      </c>
      <c r="N2190">
        <v>20946</v>
      </c>
      <c r="O2190" s="26">
        <v>6504</v>
      </c>
      <c r="P2190" s="26">
        <v>6326</v>
      </c>
      <c r="Q2190" s="26">
        <v>986108</v>
      </c>
    </row>
    <row r="2191" spans="1:17">
      <c r="A2191" s="32">
        <v>44609</v>
      </c>
      <c r="B2191" t="s">
        <v>154</v>
      </c>
      <c r="C2191">
        <v>10778</v>
      </c>
      <c r="D2191">
        <v>1469745</v>
      </c>
      <c r="E2191" t="s">
        <v>276</v>
      </c>
      <c r="F2191" t="s">
        <v>276</v>
      </c>
      <c r="G2191" t="s">
        <v>276</v>
      </c>
      <c r="H2191">
        <v>2069</v>
      </c>
      <c r="I2191" t="s">
        <v>276</v>
      </c>
      <c r="J2191">
        <v>0</v>
      </c>
      <c r="K2191" t="s">
        <v>276</v>
      </c>
      <c r="L2191" t="s">
        <v>276</v>
      </c>
      <c r="M2191">
        <v>8701</v>
      </c>
      <c r="N2191">
        <v>8</v>
      </c>
      <c r="O2191" s="26">
        <v>0</v>
      </c>
      <c r="P2191" s="26">
        <v>0</v>
      </c>
      <c r="Q2191" s="26">
        <v>0</v>
      </c>
    </row>
    <row r="2192" spans="1:17">
      <c r="A2192" s="32">
        <v>44609</v>
      </c>
      <c r="B2192" t="s">
        <v>155</v>
      </c>
      <c r="C2192">
        <v>15</v>
      </c>
      <c r="D2192">
        <v>829</v>
      </c>
      <c r="E2192" t="s">
        <v>276</v>
      </c>
      <c r="F2192" t="s">
        <v>276</v>
      </c>
      <c r="G2192" t="s">
        <v>276</v>
      </c>
      <c r="H2192">
        <v>0</v>
      </c>
      <c r="I2192" t="s">
        <v>276</v>
      </c>
      <c r="J2192">
        <v>0</v>
      </c>
      <c r="K2192" t="s">
        <v>276</v>
      </c>
      <c r="L2192" t="s">
        <v>276</v>
      </c>
      <c r="M2192">
        <v>15</v>
      </c>
      <c r="N2192">
        <v>0</v>
      </c>
      <c r="O2192" s="26">
        <v>0</v>
      </c>
      <c r="P2192" s="26">
        <v>0</v>
      </c>
      <c r="Q2192" s="26">
        <v>0</v>
      </c>
    </row>
    <row r="2193" spans="1:17">
      <c r="A2193" s="32">
        <v>44610</v>
      </c>
      <c r="B2193" t="s">
        <v>153</v>
      </c>
      <c r="C2193">
        <v>4230942</v>
      </c>
      <c r="D2193">
        <v>35657829</v>
      </c>
      <c r="F2193" t="s">
        <v>276</v>
      </c>
      <c r="G2193" t="s">
        <v>276</v>
      </c>
      <c r="H2193">
        <v>839753</v>
      </c>
      <c r="I2193" t="s">
        <v>276</v>
      </c>
      <c r="J2193">
        <v>1482</v>
      </c>
      <c r="K2193" t="s">
        <v>276</v>
      </c>
      <c r="L2193" t="s">
        <v>276</v>
      </c>
      <c r="M2193">
        <v>3342591</v>
      </c>
      <c r="N2193">
        <v>21190</v>
      </c>
      <c r="O2193" s="26">
        <v>10834</v>
      </c>
      <c r="P2193" s="26">
        <v>12471</v>
      </c>
      <c r="Q2193" s="26">
        <v>947564</v>
      </c>
    </row>
    <row r="2194" spans="1:17">
      <c r="A2194" s="32">
        <v>44610</v>
      </c>
      <c r="B2194" t="s">
        <v>154</v>
      </c>
      <c r="C2194">
        <v>10843</v>
      </c>
      <c r="D2194">
        <v>1472922</v>
      </c>
      <c r="E2194" t="s">
        <v>276</v>
      </c>
      <c r="F2194" t="s">
        <v>276</v>
      </c>
      <c r="G2194" t="s">
        <v>276</v>
      </c>
      <c r="H2194">
        <v>1962</v>
      </c>
      <c r="I2194" t="s">
        <v>276</v>
      </c>
      <c r="J2194">
        <v>0</v>
      </c>
      <c r="K2194" t="s">
        <v>276</v>
      </c>
      <c r="L2194" t="s">
        <v>276</v>
      </c>
      <c r="M2194">
        <v>8873</v>
      </c>
      <c r="N2194">
        <v>8</v>
      </c>
      <c r="O2194" s="26">
        <v>0</v>
      </c>
      <c r="P2194" s="26">
        <v>0</v>
      </c>
      <c r="Q2194" s="26">
        <v>0</v>
      </c>
    </row>
    <row r="2195" spans="1:17">
      <c r="A2195" s="32">
        <v>44610</v>
      </c>
      <c r="B2195" t="s">
        <v>155</v>
      </c>
      <c r="C2195">
        <v>15</v>
      </c>
      <c r="D2195">
        <v>829</v>
      </c>
      <c r="E2195" t="s">
        <v>276</v>
      </c>
      <c r="F2195" t="s">
        <v>276</v>
      </c>
      <c r="G2195" t="s">
        <v>276</v>
      </c>
      <c r="H2195">
        <v>0</v>
      </c>
      <c r="I2195" t="s">
        <v>276</v>
      </c>
      <c r="J2195">
        <v>0</v>
      </c>
      <c r="K2195" t="s">
        <v>276</v>
      </c>
      <c r="L2195" t="s">
        <v>276</v>
      </c>
      <c r="M2195">
        <v>15</v>
      </c>
      <c r="N2195">
        <v>0</v>
      </c>
      <c r="O2195" s="26">
        <v>0</v>
      </c>
      <c r="P2195" s="26">
        <v>0</v>
      </c>
      <c r="Q2195" s="26">
        <v>0</v>
      </c>
    </row>
    <row r="2196" spans="1:17">
      <c r="A2196" s="32">
        <v>44611</v>
      </c>
      <c r="B2196" t="s">
        <v>153</v>
      </c>
      <c r="C2196">
        <v>4323821</v>
      </c>
      <c r="D2196">
        <v>35905622</v>
      </c>
      <c r="F2196" t="s">
        <v>276</v>
      </c>
      <c r="G2196" t="s">
        <v>276</v>
      </c>
      <c r="H2196">
        <v>838264</v>
      </c>
      <c r="I2196" t="s">
        <v>276</v>
      </c>
      <c r="J2196">
        <v>1480</v>
      </c>
      <c r="K2196" t="s">
        <v>276</v>
      </c>
      <c r="L2196" t="s">
        <v>276</v>
      </c>
      <c r="M2196">
        <v>3446764</v>
      </c>
      <c r="N2196">
        <v>21425</v>
      </c>
      <c r="O2196" s="26">
        <v>14633</v>
      </c>
      <c r="P2196" s="26">
        <v>17154</v>
      </c>
      <c r="Q2196" s="26">
        <v>0</v>
      </c>
    </row>
    <row r="2197" spans="1:17">
      <c r="A2197" s="32">
        <v>44611</v>
      </c>
      <c r="B2197" t="s">
        <v>154</v>
      </c>
      <c r="C2197">
        <v>10903</v>
      </c>
      <c r="D2197">
        <v>1475342</v>
      </c>
      <c r="E2197" t="s">
        <v>276</v>
      </c>
      <c r="F2197" t="s">
        <v>276</v>
      </c>
      <c r="G2197" t="s">
        <v>276</v>
      </c>
      <c r="H2197">
        <v>1843</v>
      </c>
      <c r="I2197" t="s">
        <v>276</v>
      </c>
      <c r="J2197">
        <v>0</v>
      </c>
      <c r="K2197" t="s">
        <v>276</v>
      </c>
      <c r="L2197" t="s">
        <v>276</v>
      </c>
      <c r="M2197">
        <v>9052</v>
      </c>
      <c r="N2197">
        <v>8</v>
      </c>
      <c r="O2197" s="26">
        <v>0</v>
      </c>
      <c r="P2197" s="26">
        <v>0</v>
      </c>
      <c r="Q2197" s="26">
        <v>0</v>
      </c>
    </row>
    <row r="2198" spans="1:17">
      <c r="A2198" s="32">
        <v>44611</v>
      </c>
      <c r="B2198" t="s">
        <v>155</v>
      </c>
      <c r="C2198">
        <v>15</v>
      </c>
      <c r="D2198">
        <v>829</v>
      </c>
      <c r="E2198" t="s">
        <v>276</v>
      </c>
      <c r="F2198" t="s">
        <v>276</v>
      </c>
      <c r="G2198" t="s">
        <v>276</v>
      </c>
      <c r="H2198">
        <v>0</v>
      </c>
      <c r="I2198" t="s">
        <v>276</v>
      </c>
      <c r="J2198">
        <v>0</v>
      </c>
      <c r="K2198" t="s">
        <v>276</v>
      </c>
      <c r="L2198" t="s">
        <v>276</v>
      </c>
      <c r="M2198">
        <v>15</v>
      </c>
      <c r="N2198">
        <v>0</v>
      </c>
      <c r="O2198" s="26">
        <v>0</v>
      </c>
      <c r="P2198" s="26">
        <v>0</v>
      </c>
      <c r="Q2198" s="26">
        <v>0</v>
      </c>
    </row>
    <row r="2199" spans="1:17">
      <c r="A2199" s="32">
        <v>44612</v>
      </c>
      <c r="B2199" t="s">
        <v>153</v>
      </c>
      <c r="C2199">
        <v>4400929</v>
      </c>
      <c r="D2199">
        <v>36040566</v>
      </c>
      <c r="F2199" t="s">
        <v>276</v>
      </c>
      <c r="G2199" t="s">
        <v>276</v>
      </c>
      <c r="H2199">
        <v>829097</v>
      </c>
      <c r="I2199" t="s">
        <v>276</v>
      </c>
      <c r="J2199">
        <v>1477</v>
      </c>
      <c r="K2199" t="s">
        <v>276</v>
      </c>
      <c r="L2199" t="s">
        <v>276</v>
      </c>
      <c r="M2199">
        <v>3531111</v>
      </c>
      <c r="N2199">
        <v>21628</v>
      </c>
      <c r="O2199" s="26">
        <v>64307</v>
      </c>
      <c r="P2199" s="26">
        <v>95133</v>
      </c>
      <c r="Q2199" s="26">
        <v>0</v>
      </c>
    </row>
    <row r="2200" spans="1:17">
      <c r="A2200" s="32">
        <v>44612</v>
      </c>
      <c r="B2200" t="s">
        <v>154</v>
      </c>
      <c r="C2200">
        <v>10948</v>
      </c>
      <c r="D2200">
        <v>1478234</v>
      </c>
      <c r="E2200" t="s">
        <v>276</v>
      </c>
      <c r="F2200" t="s">
        <v>276</v>
      </c>
      <c r="G2200" t="s">
        <v>276</v>
      </c>
      <c r="H2200">
        <v>1776</v>
      </c>
      <c r="I2200" t="s">
        <v>276</v>
      </c>
      <c r="J2200">
        <v>0</v>
      </c>
      <c r="K2200" t="s">
        <v>276</v>
      </c>
      <c r="L2200" t="s">
        <v>276</v>
      </c>
      <c r="M2200">
        <v>9164</v>
      </c>
      <c r="N2200">
        <v>8</v>
      </c>
      <c r="O2200" s="26">
        <v>0</v>
      </c>
      <c r="P2200" s="26">
        <v>0</v>
      </c>
      <c r="Q2200" s="26">
        <v>0</v>
      </c>
    </row>
    <row r="2201" spans="1:17">
      <c r="A2201" s="32">
        <v>44612</v>
      </c>
      <c r="B2201" t="s">
        <v>155</v>
      </c>
      <c r="C2201">
        <v>15</v>
      </c>
      <c r="D2201">
        <v>829</v>
      </c>
      <c r="E2201" t="s">
        <v>276</v>
      </c>
      <c r="F2201" t="s">
        <v>276</v>
      </c>
      <c r="G2201" t="s">
        <v>276</v>
      </c>
      <c r="H2201">
        <v>0</v>
      </c>
      <c r="I2201" t="s">
        <v>276</v>
      </c>
      <c r="J2201">
        <v>0</v>
      </c>
      <c r="K2201" t="s">
        <v>276</v>
      </c>
      <c r="L2201" t="s">
        <v>276</v>
      </c>
      <c r="M2201">
        <v>15</v>
      </c>
      <c r="N2201">
        <v>0</v>
      </c>
      <c r="O2201" s="26">
        <v>0</v>
      </c>
      <c r="P2201" s="26">
        <v>0</v>
      </c>
      <c r="Q2201" s="26">
        <v>0</v>
      </c>
    </row>
    <row r="2202" spans="1:17">
      <c r="A2202" s="32">
        <v>44613</v>
      </c>
      <c r="B2202" t="s">
        <v>153</v>
      </c>
      <c r="C2202">
        <v>4473725</v>
      </c>
      <c r="D2202">
        <v>36129409</v>
      </c>
      <c r="F2202" t="s">
        <v>276</v>
      </c>
      <c r="G2202" t="s">
        <v>276</v>
      </c>
      <c r="H2202">
        <v>827330</v>
      </c>
      <c r="I2202" t="s">
        <v>276</v>
      </c>
      <c r="J2202">
        <v>1495</v>
      </c>
      <c r="K2202" t="s">
        <v>276</v>
      </c>
      <c r="L2202" t="s">
        <v>276</v>
      </c>
      <c r="M2202">
        <v>3603978</v>
      </c>
      <c r="N2202">
        <v>21813</v>
      </c>
      <c r="O2202" s="26">
        <v>4207</v>
      </c>
      <c r="P2202" s="26">
        <v>4643</v>
      </c>
      <c r="Q2202" s="26">
        <v>2171111</v>
      </c>
    </row>
    <row r="2203" spans="1:17">
      <c r="A2203" s="32">
        <v>44613</v>
      </c>
      <c r="B2203" t="s">
        <v>154</v>
      </c>
      <c r="C2203">
        <v>11013</v>
      </c>
      <c r="D2203">
        <v>1481035</v>
      </c>
      <c r="E2203" t="s">
        <v>276</v>
      </c>
      <c r="F2203" t="s">
        <v>276</v>
      </c>
      <c r="G2203" t="s">
        <v>276</v>
      </c>
      <c r="H2203">
        <v>1731</v>
      </c>
      <c r="I2203" t="s">
        <v>276</v>
      </c>
      <c r="J2203">
        <v>0</v>
      </c>
      <c r="K2203" t="s">
        <v>276</v>
      </c>
      <c r="L2203" t="s">
        <v>276</v>
      </c>
      <c r="M2203">
        <v>9274</v>
      </c>
      <c r="N2203">
        <v>8</v>
      </c>
      <c r="O2203" s="26">
        <v>0</v>
      </c>
      <c r="P2203" s="26">
        <v>0</v>
      </c>
      <c r="Q2203" s="26">
        <v>0</v>
      </c>
    </row>
    <row r="2204" spans="1:17">
      <c r="A2204" s="32">
        <v>44613</v>
      </c>
      <c r="B2204" t="s">
        <v>155</v>
      </c>
      <c r="C2204">
        <v>15</v>
      </c>
      <c r="D2204">
        <v>829</v>
      </c>
      <c r="E2204" t="s">
        <v>276</v>
      </c>
      <c r="F2204" t="s">
        <v>276</v>
      </c>
      <c r="G2204" t="s">
        <v>276</v>
      </c>
      <c r="H2204">
        <v>0</v>
      </c>
      <c r="I2204" t="s">
        <v>276</v>
      </c>
      <c r="J2204">
        <v>0</v>
      </c>
      <c r="K2204" t="s">
        <v>276</v>
      </c>
      <c r="L2204" t="s">
        <v>276</v>
      </c>
      <c r="M2204">
        <v>15</v>
      </c>
      <c r="N2204">
        <v>0</v>
      </c>
      <c r="O2204" s="26">
        <v>0</v>
      </c>
      <c r="P2204" s="26">
        <v>0</v>
      </c>
      <c r="Q2204" s="26">
        <v>0</v>
      </c>
    </row>
    <row r="2205" spans="1:17">
      <c r="A2205" s="32">
        <v>44614</v>
      </c>
      <c r="B2205" t="s">
        <v>153</v>
      </c>
      <c r="C2205">
        <v>4529571</v>
      </c>
      <c r="D2205">
        <v>36307557</v>
      </c>
      <c r="F2205" t="s">
        <v>276</v>
      </c>
      <c r="G2205" t="s">
        <v>276</v>
      </c>
      <c r="H2205">
        <v>803669</v>
      </c>
      <c r="I2205" t="s">
        <v>276</v>
      </c>
      <c r="J2205">
        <v>1504</v>
      </c>
      <c r="K2205" t="s">
        <v>276</v>
      </c>
      <c r="L2205" t="s">
        <v>276</v>
      </c>
      <c r="M2205">
        <v>3689350</v>
      </c>
      <c r="N2205">
        <v>21992</v>
      </c>
      <c r="O2205" s="26">
        <v>0</v>
      </c>
      <c r="P2205" s="26">
        <v>0</v>
      </c>
      <c r="Q2205" s="26">
        <v>1203435</v>
      </c>
    </row>
    <row r="2206" spans="1:17">
      <c r="A2206" s="32">
        <v>44614</v>
      </c>
      <c r="B2206" t="s">
        <v>154</v>
      </c>
      <c r="C2206">
        <v>11070</v>
      </c>
      <c r="D2206">
        <v>1485001</v>
      </c>
      <c r="E2206" t="s">
        <v>276</v>
      </c>
      <c r="F2206" t="s">
        <v>276</v>
      </c>
      <c r="G2206" t="s">
        <v>276</v>
      </c>
      <c r="H2206">
        <v>1626</v>
      </c>
      <c r="I2206" t="s">
        <v>276</v>
      </c>
      <c r="J2206">
        <v>0</v>
      </c>
      <c r="K2206" t="s">
        <v>276</v>
      </c>
      <c r="L2206" t="s">
        <v>276</v>
      </c>
      <c r="M2206">
        <v>9436</v>
      </c>
      <c r="N2206">
        <v>8</v>
      </c>
      <c r="O2206" s="26">
        <v>0</v>
      </c>
      <c r="P2206" s="26">
        <v>0</v>
      </c>
      <c r="Q2206" s="26">
        <v>0</v>
      </c>
    </row>
    <row r="2207" spans="1:17">
      <c r="A2207" s="32">
        <v>44614</v>
      </c>
      <c r="B2207" t="s">
        <v>155</v>
      </c>
      <c r="C2207">
        <v>15</v>
      </c>
      <c r="D2207">
        <v>829</v>
      </c>
      <c r="E2207" t="s">
        <v>276</v>
      </c>
      <c r="F2207" t="s">
        <v>276</v>
      </c>
      <c r="G2207" t="s">
        <v>276</v>
      </c>
      <c r="H2207">
        <v>0</v>
      </c>
      <c r="I2207" t="s">
        <v>276</v>
      </c>
      <c r="J2207">
        <v>0</v>
      </c>
      <c r="K2207" t="s">
        <v>276</v>
      </c>
      <c r="L2207" t="s">
        <v>276</v>
      </c>
      <c r="M2207">
        <v>15</v>
      </c>
      <c r="N2207">
        <v>0</v>
      </c>
      <c r="O2207" s="26">
        <v>0</v>
      </c>
      <c r="P2207" s="26">
        <v>0</v>
      </c>
      <c r="Q2207" s="26">
        <v>0</v>
      </c>
    </row>
    <row r="2208" spans="1:17">
      <c r="A2208" s="32">
        <v>44615</v>
      </c>
      <c r="B2208" t="s">
        <v>153</v>
      </c>
      <c r="C2208">
        <v>4595896</v>
      </c>
      <c r="D2208">
        <v>36527972</v>
      </c>
      <c r="F2208" t="s">
        <v>276</v>
      </c>
      <c r="G2208" t="s">
        <v>276</v>
      </c>
      <c r="H2208">
        <v>782369</v>
      </c>
      <c r="I2208" t="s">
        <v>276</v>
      </c>
      <c r="J2208">
        <v>1489</v>
      </c>
      <c r="K2208" t="s">
        <v>276</v>
      </c>
      <c r="L2208" t="s">
        <v>276</v>
      </c>
      <c r="M2208">
        <v>3773803</v>
      </c>
      <c r="N2208">
        <v>22264</v>
      </c>
      <c r="O2208">
        <v>0</v>
      </c>
      <c r="P2208">
        <v>0</v>
      </c>
      <c r="Q2208">
        <v>0</v>
      </c>
    </row>
    <row r="2209" spans="1:17">
      <c r="A2209" s="32">
        <v>44615</v>
      </c>
      <c r="B2209" t="s">
        <v>154</v>
      </c>
      <c r="C2209">
        <v>11118</v>
      </c>
      <c r="D2209">
        <v>1487288</v>
      </c>
      <c r="E2209" t="s">
        <v>276</v>
      </c>
      <c r="F2209" t="s">
        <v>276</v>
      </c>
      <c r="G2209" t="s">
        <v>276</v>
      </c>
      <c r="H2209">
        <v>1511</v>
      </c>
      <c r="I2209" t="s">
        <v>276</v>
      </c>
      <c r="J2209">
        <v>0</v>
      </c>
      <c r="K2209" t="s">
        <v>276</v>
      </c>
      <c r="L2209" t="s">
        <v>276</v>
      </c>
      <c r="M2209">
        <v>9599</v>
      </c>
      <c r="N2209">
        <v>8</v>
      </c>
      <c r="O2209">
        <v>0</v>
      </c>
      <c r="P2209">
        <v>0</v>
      </c>
      <c r="Q2209">
        <v>0</v>
      </c>
    </row>
    <row r="2210" spans="1:17">
      <c r="A2210" s="32">
        <v>44615</v>
      </c>
      <c r="B2210" t="s">
        <v>155</v>
      </c>
      <c r="C2210">
        <v>15</v>
      </c>
      <c r="D2210">
        <v>829</v>
      </c>
      <c r="E2210" t="s">
        <v>276</v>
      </c>
      <c r="F2210" t="s">
        <v>276</v>
      </c>
      <c r="G2210" t="s">
        <v>276</v>
      </c>
      <c r="H2210">
        <v>0</v>
      </c>
      <c r="I2210" t="s">
        <v>276</v>
      </c>
      <c r="J2210">
        <v>0</v>
      </c>
      <c r="K2210" t="s">
        <v>276</v>
      </c>
      <c r="L2210" t="s">
        <v>276</v>
      </c>
      <c r="M2210">
        <v>15</v>
      </c>
      <c r="N2210">
        <v>0</v>
      </c>
      <c r="O2210">
        <v>0</v>
      </c>
      <c r="P2210">
        <v>0</v>
      </c>
      <c r="Q2210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3230"/>
  <sheetViews>
    <sheetView workbookViewId="0">
      <pane xSplit="1" ySplit="1" topLeftCell="B33193" activePane="bottomRight" state="frozen"/>
      <selection activeCell="O1257" sqref="O1257:Q2207"/>
      <selection pane="topRight" activeCell="O1257" sqref="O1257:Q2207"/>
      <selection pane="bottomLeft" activeCell="O1257" sqref="O1257:Q2207"/>
      <selection pane="bottomRight" activeCell="O1257" sqref="O1257:Q2207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  <row r="30458" spans="1:8">
      <c r="A30458" s="32">
        <v>44556</v>
      </c>
      <c r="B30458" s="1" t="s">
        <v>7</v>
      </c>
      <c r="C30458">
        <v>61391</v>
      </c>
      <c r="D30458">
        <v>1268054</v>
      </c>
      <c r="E30458" s="31">
        <v>59754</v>
      </c>
      <c r="F30458">
        <v>1474</v>
      </c>
      <c r="G30458" s="31">
        <v>148</v>
      </c>
      <c r="H30458" s="31">
        <v>0</v>
      </c>
    </row>
    <row r="30459" spans="1:8">
      <c r="A30459" s="32">
        <v>44556</v>
      </c>
      <c r="B30459" s="1" t="s">
        <v>11</v>
      </c>
      <c r="C30459">
        <v>5901</v>
      </c>
      <c r="D30459">
        <v>104228</v>
      </c>
      <c r="E30459" s="31">
        <v>5863</v>
      </c>
      <c r="F30459">
        <v>38</v>
      </c>
      <c r="G30459" s="31">
        <v>0</v>
      </c>
      <c r="H30459" s="31">
        <v>0</v>
      </c>
    </row>
    <row r="30460" spans="1:8">
      <c r="A30460" s="32">
        <v>44556</v>
      </c>
      <c r="B30460" s="1" t="s">
        <v>12</v>
      </c>
      <c r="C30460">
        <v>3487</v>
      </c>
      <c r="D30460">
        <v>135686</v>
      </c>
      <c r="E30460" s="31">
        <v>3434</v>
      </c>
      <c r="F30460">
        <v>53</v>
      </c>
      <c r="G30460" s="31">
        <v>0</v>
      </c>
      <c r="H30460" s="31">
        <v>0</v>
      </c>
    </row>
    <row r="30461" spans="1:8">
      <c r="A30461" s="32">
        <v>44556</v>
      </c>
      <c r="B30461" s="1" t="s">
        <v>13</v>
      </c>
      <c r="C30461">
        <v>16288</v>
      </c>
      <c r="D30461">
        <v>264222</v>
      </c>
      <c r="E30461" s="31">
        <v>16168</v>
      </c>
      <c r="F30461">
        <v>118</v>
      </c>
      <c r="G30461" s="31">
        <v>2</v>
      </c>
      <c r="H30461" s="31">
        <v>0</v>
      </c>
    </row>
    <row r="30462" spans="1:8">
      <c r="A30462" s="32">
        <v>44556</v>
      </c>
      <c r="B30462" s="1" t="s">
        <v>14</v>
      </c>
      <c r="C30462">
        <v>1934</v>
      </c>
      <c r="D30462">
        <v>27617</v>
      </c>
      <c r="E30462" s="31">
        <v>1907</v>
      </c>
      <c r="F30462">
        <v>27</v>
      </c>
      <c r="G30462" s="31">
        <v>0</v>
      </c>
      <c r="H30462" s="31">
        <v>0</v>
      </c>
    </row>
    <row r="30463" spans="1:8">
      <c r="A30463" s="32">
        <v>44556</v>
      </c>
      <c r="B30463" s="1" t="s">
        <v>15</v>
      </c>
      <c r="C30463">
        <v>3606</v>
      </c>
      <c r="D30463">
        <v>114600</v>
      </c>
      <c r="E30463" s="31">
        <v>3550</v>
      </c>
      <c r="F30463">
        <v>56</v>
      </c>
      <c r="G30463" s="31">
        <v>0</v>
      </c>
      <c r="H30463" s="31">
        <v>0</v>
      </c>
    </row>
    <row r="30464" spans="1:8">
      <c r="A30464" s="32">
        <v>44556</v>
      </c>
      <c r="B30464" s="1" t="s">
        <v>16</v>
      </c>
      <c r="C30464">
        <v>9512</v>
      </c>
      <c r="D30464">
        <v>469502</v>
      </c>
      <c r="E30464" s="31">
        <v>9319</v>
      </c>
      <c r="F30464">
        <v>176</v>
      </c>
      <c r="G30464" s="31">
        <v>17</v>
      </c>
      <c r="H30464" s="31">
        <v>0</v>
      </c>
    </row>
    <row r="30465" spans="1:8">
      <c r="A30465" s="32">
        <v>44556</v>
      </c>
      <c r="B30465" s="1" t="s">
        <v>17</v>
      </c>
      <c r="C30465">
        <v>24482</v>
      </c>
      <c r="D30465">
        <v>40574</v>
      </c>
      <c r="E30465" s="31">
        <v>24249</v>
      </c>
      <c r="F30465">
        <v>220</v>
      </c>
      <c r="G30465" s="31">
        <v>13</v>
      </c>
      <c r="H30465" s="31">
        <v>1</v>
      </c>
    </row>
    <row r="30466" spans="1:8">
      <c r="A30466" s="32">
        <v>44556</v>
      </c>
      <c r="B30466" s="1" t="s">
        <v>18</v>
      </c>
      <c r="C30466">
        <v>15558</v>
      </c>
      <c r="D30466">
        <v>527323</v>
      </c>
      <c r="E30466" s="31">
        <v>15394</v>
      </c>
      <c r="F30466">
        <v>117</v>
      </c>
      <c r="G30466" s="31">
        <v>47</v>
      </c>
      <c r="H30466" s="31">
        <v>0</v>
      </c>
    </row>
    <row r="30467" spans="1:8">
      <c r="A30467" s="32">
        <v>44556</v>
      </c>
      <c r="B30467" s="1" t="s">
        <v>19</v>
      </c>
      <c r="C30467">
        <v>17289</v>
      </c>
      <c r="D30467">
        <v>352550</v>
      </c>
      <c r="E30467" s="31">
        <v>16951</v>
      </c>
      <c r="F30467">
        <v>176</v>
      </c>
      <c r="G30467" s="31">
        <v>162</v>
      </c>
      <c r="H30467" s="31">
        <v>1</v>
      </c>
    </row>
    <row r="30468" spans="1:8">
      <c r="A30468" s="32">
        <v>44556</v>
      </c>
      <c r="B30468" s="1" t="s">
        <v>20</v>
      </c>
      <c r="C30468">
        <v>116030</v>
      </c>
      <c r="D30468">
        <v>1644991</v>
      </c>
      <c r="E30468" s="31">
        <v>114890</v>
      </c>
      <c r="F30468">
        <v>1059</v>
      </c>
      <c r="G30468" s="31">
        <v>81</v>
      </c>
      <c r="H30468" s="31">
        <v>1</v>
      </c>
    </row>
    <row r="30469" spans="1:8">
      <c r="A30469" s="32">
        <v>44556</v>
      </c>
      <c r="B30469" s="1" t="s">
        <v>21</v>
      </c>
      <c r="C30469">
        <v>100638</v>
      </c>
      <c r="D30469">
        <v>1236071</v>
      </c>
      <c r="E30469" s="31">
        <v>99556</v>
      </c>
      <c r="F30469">
        <v>1028</v>
      </c>
      <c r="G30469" s="31">
        <v>51</v>
      </c>
      <c r="H30469" s="31">
        <v>0</v>
      </c>
    </row>
    <row r="30470" spans="1:8">
      <c r="A30470" s="32">
        <v>44556</v>
      </c>
      <c r="B30470" s="1" t="s">
        <v>22</v>
      </c>
      <c r="C30470">
        <v>382799</v>
      </c>
      <c r="D30470">
        <v>4158125</v>
      </c>
      <c r="E30470" s="31">
        <v>379250</v>
      </c>
      <c r="F30470">
        <v>3174</v>
      </c>
      <c r="G30470" s="31">
        <v>375</v>
      </c>
      <c r="H30470" s="31">
        <v>2</v>
      </c>
    </row>
    <row r="30471" spans="1:8">
      <c r="A30471" s="32">
        <v>44556</v>
      </c>
      <c r="B30471" s="1" t="s">
        <v>23</v>
      </c>
      <c r="C30471">
        <v>169723</v>
      </c>
      <c r="D30471">
        <v>1826301</v>
      </c>
      <c r="E30471" s="31">
        <v>168177</v>
      </c>
      <c r="F30471">
        <v>1319</v>
      </c>
      <c r="G30471" s="31">
        <v>227</v>
      </c>
      <c r="H30471" s="31">
        <v>2</v>
      </c>
    </row>
    <row r="30472" spans="1:8">
      <c r="A30472" s="32">
        <v>44556</v>
      </c>
      <c r="B30472" s="1" t="s">
        <v>24</v>
      </c>
      <c r="C30472">
        <v>8192</v>
      </c>
      <c r="D30472">
        <v>326721</v>
      </c>
      <c r="E30472" s="31">
        <v>8058</v>
      </c>
      <c r="F30472">
        <v>62</v>
      </c>
      <c r="G30472" s="31">
        <v>72</v>
      </c>
      <c r="H30472" s="31">
        <v>0</v>
      </c>
    </row>
    <row r="30473" spans="1:8">
      <c r="A30473" s="32">
        <v>44556</v>
      </c>
      <c r="B30473" s="1" t="s">
        <v>25</v>
      </c>
      <c r="C30473">
        <v>4869</v>
      </c>
      <c r="D30473">
        <v>131784</v>
      </c>
      <c r="E30473" s="31">
        <v>4816</v>
      </c>
      <c r="F30473">
        <v>52</v>
      </c>
      <c r="G30473" s="31">
        <v>1</v>
      </c>
      <c r="H30473" s="31">
        <v>0</v>
      </c>
    </row>
    <row r="30474" spans="1:8">
      <c r="A30474" s="32">
        <v>44556</v>
      </c>
      <c r="B30474" s="1" t="s">
        <v>26</v>
      </c>
      <c r="C30474">
        <v>8026</v>
      </c>
      <c r="D30474">
        <v>213999</v>
      </c>
      <c r="E30474" s="31">
        <v>7818</v>
      </c>
      <c r="F30474">
        <v>131</v>
      </c>
      <c r="G30474" s="31">
        <v>55</v>
      </c>
      <c r="H30474" s="31">
        <v>0</v>
      </c>
    </row>
    <row r="30475" spans="1:8">
      <c r="A30475" s="32">
        <v>44556</v>
      </c>
      <c r="B30475" s="1" t="s">
        <v>27</v>
      </c>
      <c r="C30475">
        <v>3115</v>
      </c>
      <c r="D30475">
        <v>126546</v>
      </c>
      <c r="E30475" s="31">
        <v>3077</v>
      </c>
      <c r="F30475">
        <v>38</v>
      </c>
      <c r="G30475" s="31">
        <v>0</v>
      </c>
      <c r="H30475" s="31">
        <v>0</v>
      </c>
    </row>
    <row r="30476" spans="1:8">
      <c r="A30476" s="32">
        <v>44556</v>
      </c>
      <c r="B30476" s="1" t="s">
        <v>28</v>
      </c>
      <c r="C30476">
        <v>5161</v>
      </c>
      <c r="D30476">
        <v>135182</v>
      </c>
      <c r="E30476" s="31">
        <v>5129</v>
      </c>
      <c r="F30476">
        <v>29</v>
      </c>
      <c r="G30476" s="31">
        <v>3</v>
      </c>
      <c r="H30476" s="31">
        <v>0</v>
      </c>
    </row>
    <row r="30477" spans="1:8">
      <c r="A30477" s="32">
        <v>44556</v>
      </c>
      <c r="B30477" s="1" t="s">
        <v>29</v>
      </c>
      <c r="C30477">
        <v>8927</v>
      </c>
      <c r="D30477">
        <v>366041</v>
      </c>
      <c r="E30477" s="31">
        <v>8866</v>
      </c>
      <c r="F30477">
        <v>97</v>
      </c>
      <c r="G30477" s="31">
        <v>20</v>
      </c>
      <c r="H30477" s="31">
        <v>0</v>
      </c>
    </row>
    <row r="30478" spans="1:8">
      <c r="A30478" s="32">
        <v>44556</v>
      </c>
      <c r="B30478" s="1" t="s">
        <v>30</v>
      </c>
      <c r="C30478">
        <v>19276</v>
      </c>
      <c r="D30478">
        <v>471936</v>
      </c>
      <c r="E30478" s="31">
        <v>19052</v>
      </c>
      <c r="F30478">
        <v>219</v>
      </c>
      <c r="G30478" s="31">
        <v>5</v>
      </c>
      <c r="H30478" s="31">
        <v>0</v>
      </c>
    </row>
    <row r="30479" spans="1:8">
      <c r="A30479" s="32">
        <v>44556</v>
      </c>
      <c r="B30479" s="1" t="s">
        <v>31</v>
      </c>
      <c r="C30479">
        <v>26883</v>
      </c>
      <c r="D30479">
        <v>725383</v>
      </c>
      <c r="E30479" s="31">
        <v>26654</v>
      </c>
      <c r="F30479">
        <v>209</v>
      </c>
      <c r="G30479" s="31">
        <v>16</v>
      </c>
      <c r="H30479" s="31">
        <v>0</v>
      </c>
    </row>
    <row r="30480" spans="1:8">
      <c r="A30480" s="32">
        <v>44556</v>
      </c>
      <c r="B30480" s="1" t="s">
        <v>32</v>
      </c>
      <c r="C30480">
        <v>106723</v>
      </c>
      <c r="D30480">
        <v>1507682</v>
      </c>
      <c r="E30480" s="31">
        <v>105530</v>
      </c>
      <c r="F30480">
        <v>1161</v>
      </c>
      <c r="G30480" s="31">
        <v>32</v>
      </c>
      <c r="H30480" s="31">
        <v>0</v>
      </c>
    </row>
    <row r="30481" spans="1:8">
      <c r="A30481" s="32">
        <v>44556</v>
      </c>
      <c r="B30481" s="1" t="s">
        <v>33</v>
      </c>
      <c r="C30481">
        <v>14818</v>
      </c>
      <c r="D30481">
        <v>271132</v>
      </c>
      <c r="E30481" s="31">
        <v>14982</v>
      </c>
      <c r="F30481">
        <v>163</v>
      </c>
      <c r="G30481" s="31">
        <v>0</v>
      </c>
      <c r="H30481" s="31">
        <v>0</v>
      </c>
    </row>
    <row r="30482" spans="1:8">
      <c r="A30482" s="32">
        <v>44556</v>
      </c>
      <c r="B30482" s="1" t="s">
        <v>34</v>
      </c>
      <c r="C30482">
        <v>12472</v>
      </c>
      <c r="D30482">
        <v>295674</v>
      </c>
      <c r="E30482" s="31">
        <v>12340</v>
      </c>
      <c r="F30482">
        <v>104</v>
      </c>
      <c r="G30482" s="31">
        <v>28</v>
      </c>
      <c r="H30482" s="31">
        <v>0</v>
      </c>
    </row>
    <row r="30483" spans="1:8">
      <c r="A30483" s="32">
        <v>44556</v>
      </c>
      <c r="B30483" s="1" t="s">
        <v>35</v>
      </c>
      <c r="C30483">
        <v>36095</v>
      </c>
      <c r="D30483">
        <v>471397</v>
      </c>
      <c r="E30483" s="31">
        <v>35728</v>
      </c>
      <c r="F30483">
        <v>292</v>
      </c>
      <c r="G30483" s="31">
        <v>68</v>
      </c>
      <c r="H30483" s="31">
        <v>6</v>
      </c>
    </row>
    <row r="30484" spans="1:8">
      <c r="A30484" s="32">
        <v>44556</v>
      </c>
      <c r="B30484" s="1" t="s">
        <v>36</v>
      </c>
      <c r="C30484">
        <v>203537</v>
      </c>
      <c r="D30484">
        <v>4234220</v>
      </c>
      <c r="E30484" s="31">
        <v>200273</v>
      </c>
      <c r="F30484">
        <v>3064</v>
      </c>
      <c r="G30484" s="31">
        <v>200</v>
      </c>
      <c r="H30484" s="31">
        <v>19</v>
      </c>
    </row>
    <row r="30485" spans="1:8">
      <c r="A30485" s="32">
        <v>44556</v>
      </c>
      <c r="B30485" s="1" t="s">
        <v>37</v>
      </c>
      <c r="C30485">
        <v>78831</v>
      </c>
      <c r="D30485">
        <v>862624</v>
      </c>
      <c r="E30485" s="31">
        <v>77337</v>
      </c>
      <c r="F30485">
        <v>1398</v>
      </c>
      <c r="G30485" s="31">
        <v>96</v>
      </c>
      <c r="H30485" s="31">
        <v>2</v>
      </c>
    </row>
    <row r="30486" spans="1:8">
      <c r="A30486" s="32">
        <v>44556</v>
      </c>
      <c r="B30486" s="1" t="s">
        <v>38</v>
      </c>
      <c r="C30486">
        <v>15943</v>
      </c>
      <c r="D30486">
        <v>281590</v>
      </c>
      <c r="E30486" s="31">
        <v>15788</v>
      </c>
      <c r="F30486">
        <v>149</v>
      </c>
      <c r="G30486" s="31">
        <v>6</v>
      </c>
      <c r="H30486" s="31">
        <v>0</v>
      </c>
    </row>
    <row r="30487" spans="1:8">
      <c r="A30487" s="32">
        <v>44556</v>
      </c>
      <c r="B30487" s="1" t="s">
        <v>39</v>
      </c>
      <c r="C30487">
        <v>5303</v>
      </c>
      <c r="D30487">
        <v>68406</v>
      </c>
      <c r="E30487" s="31">
        <v>5136</v>
      </c>
      <c r="F30487">
        <v>62</v>
      </c>
      <c r="G30487" s="31">
        <v>0</v>
      </c>
      <c r="H30487" s="31">
        <v>0</v>
      </c>
    </row>
    <row r="30488" spans="1:8">
      <c r="A30488" s="32">
        <v>44556</v>
      </c>
      <c r="B30488" s="1" t="s">
        <v>40</v>
      </c>
      <c r="C30488">
        <v>1669</v>
      </c>
      <c r="D30488">
        <v>168912</v>
      </c>
      <c r="E30488" s="31">
        <v>1639</v>
      </c>
      <c r="F30488">
        <v>5</v>
      </c>
      <c r="G30488" s="31">
        <v>0</v>
      </c>
      <c r="H30488" s="31">
        <v>0</v>
      </c>
    </row>
    <row r="30489" spans="1:8">
      <c r="A30489" s="32">
        <v>44556</v>
      </c>
      <c r="B30489" s="1" t="s">
        <v>41</v>
      </c>
      <c r="C30489">
        <v>1733</v>
      </c>
      <c r="D30489">
        <v>64047</v>
      </c>
      <c r="E30489" s="31">
        <v>1728</v>
      </c>
      <c r="F30489">
        <v>5</v>
      </c>
      <c r="G30489" s="31">
        <v>0</v>
      </c>
      <c r="H30489" s="31">
        <v>0</v>
      </c>
    </row>
    <row r="30490" spans="1:8">
      <c r="A30490" s="32">
        <v>44556</v>
      </c>
      <c r="B30490" s="1" t="s">
        <v>42</v>
      </c>
      <c r="C30490">
        <v>15555</v>
      </c>
      <c r="D30490">
        <v>310392</v>
      </c>
      <c r="E30490" s="31">
        <v>15413</v>
      </c>
      <c r="F30490">
        <v>136</v>
      </c>
      <c r="G30490" s="31">
        <v>4</v>
      </c>
      <c r="H30490" s="31">
        <v>1</v>
      </c>
    </row>
    <row r="30491" spans="1:8">
      <c r="A30491" s="32">
        <v>44556</v>
      </c>
      <c r="B30491" s="1" t="s">
        <v>43</v>
      </c>
      <c r="C30491">
        <v>22186</v>
      </c>
      <c r="D30491">
        <v>983656</v>
      </c>
      <c r="E30491" s="31">
        <v>21973</v>
      </c>
      <c r="F30491">
        <v>202</v>
      </c>
      <c r="G30491" s="31">
        <v>11</v>
      </c>
      <c r="H30491" s="31">
        <v>0</v>
      </c>
    </row>
    <row r="30492" spans="1:8">
      <c r="A30492" s="32">
        <v>44556</v>
      </c>
      <c r="B30492" s="1" t="s">
        <v>44</v>
      </c>
      <c r="C30492">
        <v>5806</v>
      </c>
      <c r="D30492">
        <v>213348</v>
      </c>
      <c r="E30492" s="31">
        <v>5701</v>
      </c>
      <c r="F30492">
        <v>93</v>
      </c>
      <c r="G30492" s="31">
        <v>12</v>
      </c>
      <c r="H30492" s="31">
        <v>0</v>
      </c>
    </row>
    <row r="30493" spans="1:8">
      <c r="A30493" s="32">
        <v>44556</v>
      </c>
      <c r="B30493" s="1" t="s">
        <v>45</v>
      </c>
      <c r="C30493">
        <v>3291</v>
      </c>
      <c r="D30493">
        <v>116606</v>
      </c>
      <c r="E30493" s="31">
        <v>3225</v>
      </c>
      <c r="F30493">
        <v>66</v>
      </c>
      <c r="G30493" s="31">
        <v>0</v>
      </c>
      <c r="H30493" s="31">
        <v>0</v>
      </c>
    </row>
    <row r="30494" spans="1:8">
      <c r="A30494" s="32">
        <v>44556</v>
      </c>
      <c r="B30494" s="1" t="s">
        <v>46</v>
      </c>
      <c r="C30494">
        <v>4705</v>
      </c>
      <c r="D30494">
        <v>145353</v>
      </c>
      <c r="E30494" s="31">
        <v>4666</v>
      </c>
      <c r="F30494">
        <v>38</v>
      </c>
      <c r="G30494" s="31">
        <v>0</v>
      </c>
      <c r="H30494" s="31">
        <v>0</v>
      </c>
    </row>
    <row r="30495" spans="1:8">
      <c r="A30495" s="32">
        <v>44556</v>
      </c>
      <c r="B30495" s="1" t="s">
        <v>47</v>
      </c>
      <c r="C30495">
        <v>5412</v>
      </c>
      <c r="D30495">
        <v>173620</v>
      </c>
      <c r="E30495" s="31">
        <v>5330</v>
      </c>
      <c r="F30495">
        <v>82</v>
      </c>
      <c r="G30495" s="31">
        <v>0</v>
      </c>
      <c r="H30495" s="31">
        <v>0</v>
      </c>
    </row>
    <row r="30496" spans="1:8">
      <c r="A30496" s="32">
        <v>44556</v>
      </c>
      <c r="B30496" s="1" t="s">
        <v>48</v>
      </c>
      <c r="C30496">
        <v>4167</v>
      </c>
      <c r="D30496">
        <v>105447</v>
      </c>
      <c r="E30496" s="31">
        <v>4134</v>
      </c>
      <c r="F30496">
        <v>33</v>
      </c>
      <c r="G30496" s="31">
        <v>0</v>
      </c>
      <c r="H30496" s="31">
        <v>0</v>
      </c>
    </row>
    <row r="30497" spans="1:8">
      <c r="A30497" s="32">
        <v>44556</v>
      </c>
      <c r="B30497" s="1" t="s">
        <v>49</v>
      </c>
      <c r="C30497">
        <v>74765</v>
      </c>
      <c r="D30497">
        <v>1431389</v>
      </c>
      <c r="E30497" s="31">
        <v>74052</v>
      </c>
      <c r="F30497">
        <v>626</v>
      </c>
      <c r="G30497" s="31">
        <v>83</v>
      </c>
      <c r="H30497" s="31">
        <v>3</v>
      </c>
    </row>
    <row r="30498" spans="1:8">
      <c r="A30498" s="32">
        <v>44556</v>
      </c>
      <c r="B30498" s="1" t="s">
        <v>50</v>
      </c>
      <c r="C30498">
        <v>5869</v>
      </c>
      <c r="D30498">
        <v>120514</v>
      </c>
      <c r="E30498" s="31">
        <v>5891</v>
      </c>
      <c r="F30498">
        <v>30</v>
      </c>
      <c r="G30498" s="31">
        <v>3</v>
      </c>
      <c r="H30498" s="31">
        <v>0</v>
      </c>
    </row>
    <row r="30499" spans="1:8">
      <c r="A30499" s="32">
        <v>44556</v>
      </c>
      <c r="B30499" s="1" t="s">
        <v>51</v>
      </c>
      <c r="C30499">
        <v>6123</v>
      </c>
      <c r="D30499">
        <v>203452</v>
      </c>
      <c r="E30499" s="31">
        <v>6046</v>
      </c>
      <c r="F30499">
        <v>73</v>
      </c>
      <c r="G30499" s="31">
        <v>4</v>
      </c>
      <c r="H30499" s="31">
        <v>0</v>
      </c>
    </row>
    <row r="30500" spans="1:8">
      <c r="A30500" s="32">
        <v>44556</v>
      </c>
      <c r="B30500" s="1" t="s">
        <v>52</v>
      </c>
      <c r="C30500">
        <v>14396</v>
      </c>
      <c r="D30500">
        <v>124857</v>
      </c>
      <c r="E30500" s="31">
        <v>14260</v>
      </c>
      <c r="F30500">
        <v>136</v>
      </c>
      <c r="G30500" s="31">
        <v>0</v>
      </c>
      <c r="H30500" s="31">
        <v>0</v>
      </c>
    </row>
    <row r="30501" spans="1:8">
      <c r="A30501" s="32">
        <v>44556</v>
      </c>
      <c r="B30501" s="1" t="s">
        <v>53</v>
      </c>
      <c r="C30501">
        <v>8187</v>
      </c>
      <c r="D30501">
        <v>305940</v>
      </c>
      <c r="E30501" s="31">
        <v>8103</v>
      </c>
      <c r="F30501">
        <v>84</v>
      </c>
      <c r="G30501" s="31">
        <v>0</v>
      </c>
      <c r="H30501" s="31">
        <v>0</v>
      </c>
    </row>
    <row r="30502" spans="1:8">
      <c r="A30502" s="32">
        <v>44556</v>
      </c>
      <c r="B30502" s="1" t="s">
        <v>54</v>
      </c>
      <c r="C30502">
        <v>6153</v>
      </c>
      <c r="D30502">
        <v>73148</v>
      </c>
      <c r="E30502" s="31">
        <v>6096</v>
      </c>
      <c r="F30502">
        <v>41</v>
      </c>
      <c r="G30502" s="31">
        <v>0</v>
      </c>
      <c r="H30502" s="31">
        <v>0</v>
      </c>
    </row>
    <row r="30503" spans="1:8">
      <c r="A30503" s="32">
        <v>44556</v>
      </c>
      <c r="B30503" s="1" t="s">
        <v>55</v>
      </c>
      <c r="C30503">
        <v>9120</v>
      </c>
      <c r="D30503">
        <v>176623</v>
      </c>
      <c r="E30503" s="31">
        <v>9041</v>
      </c>
      <c r="F30503">
        <v>66</v>
      </c>
      <c r="G30503" s="31">
        <v>13</v>
      </c>
      <c r="H30503" s="31">
        <v>0</v>
      </c>
    </row>
    <row r="30504" spans="1:8">
      <c r="A30504" s="32">
        <v>44556</v>
      </c>
      <c r="B30504" s="1" t="s">
        <v>56</v>
      </c>
      <c r="C30504">
        <v>50507</v>
      </c>
      <c r="D30504">
        <v>436354</v>
      </c>
      <c r="E30504" s="31">
        <v>49975</v>
      </c>
      <c r="F30504">
        <v>398</v>
      </c>
      <c r="G30504" s="31">
        <v>140</v>
      </c>
      <c r="H30504" s="31">
        <v>6</v>
      </c>
    </row>
    <row r="30505" spans="1:8">
      <c r="A30505" s="32">
        <v>44557</v>
      </c>
      <c r="B30505" s="1" t="s">
        <v>7</v>
      </c>
      <c r="C30505">
        <v>61402</v>
      </c>
      <c r="D30505">
        <v>1269067</v>
      </c>
      <c r="E30505" s="31">
        <v>59760</v>
      </c>
      <c r="F30505">
        <v>1474</v>
      </c>
      <c r="G30505" s="31">
        <v>163</v>
      </c>
      <c r="H30505" s="31">
        <v>0</v>
      </c>
    </row>
    <row r="30506" spans="1:8">
      <c r="A30506" s="32">
        <v>44557</v>
      </c>
      <c r="B30506" s="1" t="s">
        <v>11</v>
      </c>
      <c r="C30506">
        <v>5901</v>
      </c>
      <c r="D30506">
        <v>104395</v>
      </c>
      <c r="E30506" s="31">
        <v>5863</v>
      </c>
      <c r="F30506">
        <v>38</v>
      </c>
      <c r="G30506" s="31">
        <v>0</v>
      </c>
      <c r="H30506" s="31">
        <v>0</v>
      </c>
    </row>
    <row r="30507" spans="1:8">
      <c r="A30507" s="32">
        <v>44557</v>
      </c>
      <c r="B30507" s="1" t="s">
        <v>12</v>
      </c>
      <c r="C30507">
        <v>3488</v>
      </c>
      <c r="D30507">
        <v>136010</v>
      </c>
      <c r="E30507" s="31">
        <v>3434</v>
      </c>
      <c r="F30507">
        <v>53</v>
      </c>
      <c r="G30507" s="31">
        <v>1</v>
      </c>
      <c r="H30507" s="31">
        <v>0</v>
      </c>
    </row>
    <row r="30508" spans="1:8">
      <c r="A30508" s="32">
        <v>44557</v>
      </c>
      <c r="B30508" s="1" t="s">
        <v>13</v>
      </c>
      <c r="C30508">
        <v>16288</v>
      </c>
      <c r="D30508">
        <v>264222</v>
      </c>
      <c r="E30508" s="31">
        <v>16168</v>
      </c>
      <c r="F30508">
        <v>118</v>
      </c>
      <c r="G30508" s="31">
        <v>2</v>
      </c>
      <c r="H30508" s="31">
        <v>0</v>
      </c>
    </row>
    <row r="30509" spans="1:8">
      <c r="A30509" s="32">
        <v>44557</v>
      </c>
      <c r="B30509" s="1" t="s">
        <v>14</v>
      </c>
      <c r="C30509">
        <v>1934</v>
      </c>
      <c r="D30509">
        <v>27659</v>
      </c>
      <c r="E30509" s="31">
        <v>1907</v>
      </c>
      <c r="F30509">
        <v>27</v>
      </c>
      <c r="G30509" s="31">
        <v>0</v>
      </c>
      <c r="H30509" s="31">
        <v>0</v>
      </c>
    </row>
    <row r="30510" spans="1:8">
      <c r="A30510" s="32">
        <v>44557</v>
      </c>
      <c r="B30510" s="1" t="s">
        <v>15</v>
      </c>
      <c r="C30510">
        <v>3606</v>
      </c>
      <c r="D30510">
        <v>115585</v>
      </c>
      <c r="E30510" s="31">
        <v>3550</v>
      </c>
      <c r="F30510">
        <v>56</v>
      </c>
      <c r="G30510" s="31">
        <v>0</v>
      </c>
      <c r="H30510" s="31">
        <v>0</v>
      </c>
    </row>
    <row r="30511" spans="1:8">
      <c r="A30511" s="32">
        <v>44557</v>
      </c>
      <c r="B30511" s="1" t="s">
        <v>16</v>
      </c>
      <c r="C30511">
        <v>9514</v>
      </c>
      <c r="D30511">
        <v>471102</v>
      </c>
      <c r="E30511" s="31">
        <v>9319</v>
      </c>
      <c r="F30511">
        <v>176</v>
      </c>
      <c r="G30511" s="31">
        <v>19</v>
      </c>
      <c r="H30511" s="31">
        <v>0</v>
      </c>
    </row>
    <row r="30512" spans="1:8">
      <c r="A30512" s="32">
        <v>44557</v>
      </c>
      <c r="B30512" s="1" t="s">
        <v>17</v>
      </c>
      <c r="C30512">
        <v>24483</v>
      </c>
      <c r="D30512">
        <v>40590</v>
      </c>
      <c r="E30512" s="31">
        <v>24250</v>
      </c>
      <c r="F30512">
        <v>220</v>
      </c>
      <c r="G30512" s="31">
        <v>13</v>
      </c>
      <c r="H30512" s="31">
        <v>1</v>
      </c>
    </row>
    <row r="30513" spans="1:8">
      <c r="A30513" s="32">
        <v>44557</v>
      </c>
      <c r="B30513" s="1" t="s">
        <v>18</v>
      </c>
      <c r="C30513">
        <v>15568</v>
      </c>
      <c r="D30513">
        <v>527463</v>
      </c>
      <c r="E30513" s="31">
        <v>15398</v>
      </c>
      <c r="F30513">
        <v>117</v>
      </c>
      <c r="G30513" s="31">
        <v>53</v>
      </c>
      <c r="H30513" s="31">
        <v>0</v>
      </c>
    </row>
    <row r="30514" spans="1:8">
      <c r="A30514" s="32">
        <v>44557</v>
      </c>
      <c r="B30514" s="1" t="s">
        <v>19</v>
      </c>
      <c r="C30514">
        <v>17296</v>
      </c>
      <c r="D30514">
        <v>354406</v>
      </c>
      <c r="E30514" s="31">
        <v>16981</v>
      </c>
      <c r="F30514">
        <v>176</v>
      </c>
      <c r="G30514" s="31">
        <v>139</v>
      </c>
      <c r="H30514" s="31">
        <v>1</v>
      </c>
    </row>
    <row r="30515" spans="1:8">
      <c r="A30515" s="32">
        <v>44557</v>
      </c>
      <c r="B30515" s="1" t="s">
        <v>20</v>
      </c>
      <c r="C30515">
        <v>116043</v>
      </c>
      <c r="D30515">
        <v>1647482</v>
      </c>
      <c r="E30515" s="31">
        <v>114894</v>
      </c>
      <c r="F30515">
        <v>1059</v>
      </c>
      <c r="G30515" s="31">
        <v>90</v>
      </c>
      <c r="H30515" s="31">
        <v>1</v>
      </c>
    </row>
    <row r="30516" spans="1:8">
      <c r="A30516" s="32">
        <v>44557</v>
      </c>
      <c r="B30516" s="1" t="s">
        <v>21</v>
      </c>
      <c r="C30516">
        <v>100642</v>
      </c>
      <c r="D30516">
        <v>1237691</v>
      </c>
      <c r="E30516" s="31">
        <v>99561</v>
      </c>
      <c r="F30516">
        <v>1028</v>
      </c>
      <c r="G30516" s="31">
        <v>49</v>
      </c>
      <c r="H30516" s="31">
        <v>1</v>
      </c>
    </row>
    <row r="30517" spans="1:8">
      <c r="A30517" s="32">
        <v>44557</v>
      </c>
      <c r="B30517" s="1" t="s">
        <v>22</v>
      </c>
      <c r="C30517">
        <v>382834</v>
      </c>
      <c r="D30517">
        <v>4169357</v>
      </c>
      <c r="E30517" s="31">
        <v>379281</v>
      </c>
      <c r="F30517">
        <v>3174</v>
      </c>
      <c r="G30517" s="31">
        <v>379</v>
      </c>
      <c r="H30517" s="31">
        <v>2</v>
      </c>
    </row>
    <row r="30518" spans="1:8">
      <c r="A30518" s="32">
        <v>44557</v>
      </c>
      <c r="B30518" s="1" t="s">
        <v>23</v>
      </c>
      <c r="C30518">
        <v>169749</v>
      </c>
      <c r="D30518">
        <v>1833873</v>
      </c>
      <c r="E30518" s="31">
        <v>168205</v>
      </c>
      <c r="F30518">
        <v>1319</v>
      </c>
      <c r="G30518" s="31">
        <v>225</v>
      </c>
      <c r="H30518" s="31">
        <v>2</v>
      </c>
    </row>
    <row r="30519" spans="1:8">
      <c r="A30519" s="32">
        <v>44557</v>
      </c>
      <c r="B30519" s="1" t="s">
        <v>24</v>
      </c>
      <c r="C30519">
        <v>8199</v>
      </c>
      <c r="D30519">
        <v>328081</v>
      </c>
      <c r="E30519" s="31">
        <v>8094</v>
      </c>
      <c r="F30519">
        <v>62</v>
      </c>
      <c r="G30519" s="31">
        <v>43</v>
      </c>
      <c r="H30519" s="31">
        <v>0</v>
      </c>
    </row>
    <row r="30520" spans="1:8">
      <c r="A30520" s="32">
        <v>44557</v>
      </c>
      <c r="B30520" s="1" t="s">
        <v>25</v>
      </c>
      <c r="C30520">
        <v>4869</v>
      </c>
      <c r="D30520">
        <v>132107</v>
      </c>
      <c r="E30520" s="31">
        <v>4816</v>
      </c>
      <c r="F30520">
        <v>52</v>
      </c>
      <c r="G30520" s="31">
        <v>1</v>
      </c>
      <c r="H30520" s="31">
        <v>0</v>
      </c>
    </row>
    <row r="30521" spans="1:8">
      <c r="A30521" s="32">
        <v>44557</v>
      </c>
      <c r="B30521" s="1" t="s">
        <v>26</v>
      </c>
      <c r="C30521">
        <v>8029</v>
      </c>
      <c r="D30521">
        <v>214054</v>
      </c>
      <c r="E30521" s="31">
        <v>7818</v>
      </c>
      <c r="F30521">
        <v>131</v>
      </c>
      <c r="G30521" s="31">
        <v>58</v>
      </c>
      <c r="H30521" s="31">
        <v>0</v>
      </c>
    </row>
    <row r="30522" spans="1:8">
      <c r="A30522" s="32">
        <v>44557</v>
      </c>
      <c r="B30522" s="1" t="s">
        <v>27</v>
      </c>
      <c r="C30522">
        <v>3115</v>
      </c>
      <c r="D30522">
        <v>126554</v>
      </c>
      <c r="E30522" s="31">
        <v>3077</v>
      </c>
      <c r="F30522">
        <v>38</v>
      </c>
      <c r="G30522" s="31">
        <v>0</v>
      </c>
      <c r="H30522" s="31">
        <v>0</v>
      </c>
    </row>
    <row r="30523" spans="1:8">
      <c r="A30523" s="32">
        <v>44557</v>
      </c>
      <c r="B30523" s="1" t="s">
        <v>28</v>
      </c>
      <c r="C30523">
        <v>5161</v>
      </c>
      <c r="D30523">
        <v>135182</v>
      </c>
      <c r="E30523" s="31">
        <v>5130</v>
      </c>
      <c r="F30523">
        <v>29</v>
      </c>
      <c r="G30523" s="31">
        <v>2</v>
      </c>
      <c r="H30523" s="31">
        <v>0</v>
      </c>
    </row>
    <row r="30524" spans="1:8">
      <c r="A30524" s="32">
        <v>44557</v>
      </c>
      <c r="B30524" s="1" t="s">
        <v>29</v>
      </c>
      <c r="C30524">
        <v>8933</v>
      </c>
      <c r="D30524">
        <v>367144</v>
      </c>
      <c r="E30524" s="31">
        <v>8867</v>
      </c>
      <c r="F30524">
        <v>97</v>
      </c>
      <c r="G30524" s="31">
        <v>24</v>
      </c>
      <c r="H30524" s="31">
        <v>0</v>
      </c>
    </row>
    <row r="30525" spans="1:8">
      <c r="A30525" s="32">
        <v>44557</v>
      </c>
      <c r="B30525" s="1" t="s">
        <v>30</v>
      </c>
      <c r="C30525">
        <v>19276</v>
      </c>
      <c r="D30525">
        <v>471936</v>
      </c>
      <c r="E30525" s="31">
        <v>19054</v>
      </c>
      <c r="F30525">
        <v>219</v>
      </c>
      <c r="G30525" s="31">
        <v>3</v>
      </c>
      <c r="H30525" s="31">
        <v>0</v>
      </c>
    </row>
    <row r="30526" spans="1:8">
      <c r="A30526" s="32">
        <v>44557</v>
      </c>
      <c r="B30526" s="1" t="s">
        <v>31</v>
      </c>
      <c r="C30526">
        <v>26883</v>
      </c>
      <c r="D30526">
        <v>725383</v>
      </c>
      <c r="E30526" s="31">
        <v>26663</v>
      </c>
      <c r="F30526">
        <v>209</v>
      </c>
      <c r="G30526" s="31">
        <v>12</v>
      </c>
      <c r="H30526" s="31">
        <v>0</v>
      </c>
    </row>
    <row r="30527" spans="1:8">
      <c r="A30527" s="32">
        <v>44557</v>
      </c>
      <c r="B30527" s="1" t="s">
        <v>32</v>
      </c>
      <c r="C30527">
        <v>106728</v>
      </c>
      <c r="D30527">
        <v>1513222</v>
      </c>
      <c r="E30527" s="31">
        <v>105530</v>
      </c>
      <c r="F30527">
        <v>1161</v>
      </c>
      <c r="G30527" s="31">
        <v>37</v>
      </c>
      <c r="H30527" s="31">
        <v>0</v>
      </c>
    </row>
    <row r="30528" spans="1:8">
      <c r="A30528" s="32">
        <v>44557</v>
      </c>
      <c r="B30528" s="1" t="s">
        <v>33</v>
      </c>
      <c r="C30528">
        <v>14819</v>
      </c>
      <c r="D30528">
        <v>271132</v>
      </c>
      <c r="E30528" s="31">
        <v>14982</v>
      </c>
      <c r="F30528">
        <v>163</v>
      </c>
      <c r="G30528" s="31">
        <v>1</v>
      </c>
      <c r="H30528" s="31">
        <v>0</v>
      </c>
    </row>
    <row r="30529" spans="1:8">
      <c r="A30529" s="32">
        <v>44557</v>
      </c>
      <c r="B30529" s="1" t="s">
        <v>34</v>
      </c>
      <c r="C30529">
        <v>12472</v>
      </c>
      <c r="D30529">
        <v>295938</v>
      </c>
      <c r="E30529" s="31">
        <v>12345</v>
      </c>
      <c r="F30529">
        <v>104</v>
      </c>
      <c r="G30529" s="31">
        <v>23</v>
      </c>
      <c r="H30529" s="31">
        <v>0</v>
      </c>
    </row>
    <row r="30530" spans="1:8">
      <c r="A30530" s="32">
        <v>44557</v>
      </c>
      <c r="B30530" s="1" t="s">
        <v>35</v>
      </c>
      <c r="C30530">
        <v>36102</v>
      </c>
      <c r="D30530">
        <v>471893</v>
      </c>
      <c r="E30530" s="31">
        <v>35729</v>
      </c>
      <c r="F30530">
        <v>292</v>
      </c>
      <c r="G30530" s="31">
        <v>74</v>
      </c>
      <c r="H30530" s="31">
        <v>7</v>
      </c>
    </row>
    <row r="30531" spans="1:8">
      <c r="A30531" s="32">
        <v>44557</v>
      </c>
      <c r="B30531" s="1" t="s">
        <v>36</v>
      </c>
      <c r="C30531">
        <v>203548</v>
      </c>
      <c r="D30531">
        <v>4243606</v>
      </c>
      <c r="E30531" s="31">
        <v>200292</v>
      </c>
      <c r="F30531">
        <v>3064</v>
      </c>
      <c r="G30531" s="31">
        <v>192</v>
      </c>
      <c r="H30531" s="31">
        <v>19</v>
      </c>
    </row>
    <row r="30532" spans="1:8">
      <c r="A30532" s="32">
        <v>44557</v>
      </c>
      <c r="B30532" s="1" t="s">
        <v>37</v>
      </c>
      <c r="C30532">
        <v>78837</v>
      </c>
      <c r="D30532">
        <v>863400</v>
      </c>
      <c r="E30532" s="31">
        <v>77344</v>
      </c>
      <c r="F30532">
        <v>1398</v>
      </c>
      <c r="G30532" s="31">
        <v>95</v>
      </c>
      <c r="H30532" s="31">
        <v>2</v>
      </c>
    </row>
    <row r="30533" spans="1:8">
      <c r="A30533" s="32">
        <v>44557</v>
      </c>
      <c r="B30533" s="1" t="s">
        <v>38</v>
      </c>
      <c r="C30533">
        <v>15943</v>
      </c>
      <c r="D30533">
        <v>282528</v>
      </c>
      <c r="E30533" s="31">
        <v>15788</v>
      </c>
      <c r="F30533">
        <v>149</v>
      </c>
      <c r="G30533" s="31">
        <v>6</v>
      </c>
      <c r="H30533" s="31">
        <v>0</v>
      </c>
    </row>
    <row r="30534" spans="1:8">
      <c r="A30534" s="32">
        <v>44557</v>
      </c>
      <c r="B30534" s="1" t="s">
        <v>39</v>
      </c>
      <c r="C30534">
        <v>5303</v>
      </c>
      <c r="D30534">
        <v>68412</v>
      </c>
      <c r="E30534" s="31">
        <v>5136</v>
      </c>
      <c r="F30534">
        <v>62</v>
      </c>
      <c r="G30534" s="31">
        <v>0</v>
      </c>
      <c r="H30534" s="31">
        <v>0</v>
      </c>
    </row>
    <row r="30535" spans="1:8">
      <c r="A30535" s="32">
        <v>44557</v>
      </c>
      <c r="B30535" s="1" t="s">
        <v>40</v>
      </c>
      <c r="C30535">
        <v>1669</v>
      </c>
      <c r="D30535">
        <v>168920</v>
      </c>
      <c r="E30535" s="31">
        <v>1639</v>
      </c>
      <c r="F30535">
        <v>5</v>
      </c>
      <c r="G30535" s="31">
        <v>0</v>
      </c>
      <c r="H30535" s="31">
        <v>0</v>
      </c>
    </row>
    <row r="30536" spans="1:8">
      <c r="A30536" s="32">
        <v>44557</v>
      </c>
      <c r="B30536" s="1" t="s">
        <v>41</v>
      </c>
      <c r="C30536">
        <v>1733</v>
      </c>
      <c r="D30536">
        <v>64047</v>
      </c>
      <c r="E30536" s="31">
        <v>1728</v>
      </c>
      <c r="F30536">
        <v>5</v>
      </c>
      <c r="G30536" s="31">
        <v>0</v>
      </c>
      <c r="H30536" s="31">
        <v>0</v>
      </c>
    </row>
    <row r="30537" spans="1:8">
      <c r="A30537" s="32">
        <v>44557</v>
      </c>
      <c r="B30537" s="1" t="s">
        <v>42</v>
      </c>
      <c r="C30537">
        <v>15555</v>
      </c>
      <c r="D30537">
        <v>310392</v>
      </c>
      <c r="E30537" s="31">
        <v>15413</v>
      </c>
      <c r="F30537">
        <v>136</v>
      </c>
      <c r="G30537" s="31">
        <v>4</v>
      </c>
      <c r="H30537" s="31">
        <v>1</v>
      </c>
    </row>
    <row r="30538" spans="1:8">
      <c r="A30538" s="32">
        <v>44557</v>
      </c>
      <c r="B30538" s="1" t="s">
        <v>43</v>
      </c>
      <c r="C30538">
        <v>22187</v>
      </c>
      <c r="D30538">
        <v>983935</v>
      </c>
      <c r="E30538" s="31">
        <v>21974</v>
      </c>
      <c r="F30538">
        <v>202</v>
      </c>
      <c r="G30538" s="31">
        <v>11</v>
      </c>
      <c r="H30538" s="31">
        <v>0</v>
      </c>
    </row>
    <row r="30539" spans="1:8">
      <c r="A30539" s="32">
        <v>44557</v>
      </c>
      <c r="B30539" s="1" t="s">
        <v>44</v>
      </c>
      <c r="C30539">
        <v>5810</v>
      </c>
      <c r="D30539">
        <v>213348</v>
      </c>
      <c r="E30539" s="31">
        <v>5701</v>
      </c>
      <c r="F30539">
        <v>93</v>
      </c>
      <c r="G30539" s="31">
        <v>16</v>
      </c>
      <c r="H30539" s="31">
        <v>0</v>
      </c>
    </row>
    <row r="30540" spans="1:8">
      <c r="A30540" s="32">
        <v>44557</v>
      </c>
      <c r="B30540" s="1" t="s">
        <v>45</v>
      </c>
      <c r="C30540">
        <v>3291</v>
      </c>
      <c r="D30540">
        <v>116653</v>
      </c>
      <c r="E30540" s="31">
        <v>3225</v>
      </c>
      <c r="F30540">
        <v>66</v>
      </c>
      <c r="G30540" s="31">
        <v>1</v>
      </c>
      <c r="H30540" s="31">
        <v>0</v>
      </c>
    </row>
    <row r="30541" spans="1:8">
      <c r="A30541" s="32">
        <v>44557</v>
      </c>
      <c r="B30541" s="1" t="s">
        <v>46</v>
      </c>
      <c r="C30541">
        <v>4705</v>
      </c>
      <c r="D30541">
        <v>145368</v>
      </c>
      <c r="E30541" s="31">
        <v>4666</v>
      </c>
      <c r="F30541">
        <v>38</v>
      </c>
      <c r="G30541" s="31">
        <v>0</v>
      </c>
      <c r="H30541" s="31">
        <v>0</v>
      </c>
    </row>
    <row r="30542" spans="1:8">
      <c r="A30542" s="32">
        <v>44557</v>
      </c>
      <c r="B30542" s="1" t="s">
        <v>47</v>
      </c>
      <c r="C30542">
        <v>5412</v>
      </c>
      <c r="D30542">
        <v>173623</v>
      </c>
      <c r="E30542" s="31">
        <v>5330</v>
      </c>
      <c r="F30542">
        <v>82</v>
      </c>
      <c r="G30542" s="31">
        <v>0</v>
      </c>
      <c r="H30542" s="31">
        <v>0</v>
      </c>
    </row>
    <row r="30543" spans="1:8">
      <c r="A30543" s="32">
        <v>44557</v>
      </c>
      <c r="B30543" s="1" t="s">
        <v>48</v>
      </c>
      <c r="C30543">
        <v>4167</v>
      </c>
      <c r="D30543">
        <v>105447</v>
      </c>
      <c r="E30543" s="31">
        <v>4134</v>
      </c>
      <c r="F30543">
        <v>33</v>
      </c>
      <c r="G30543" s="31">
        <v>0</v>
      </c>
      <c r="H30543" s="31">
        <v>0</v>
      </c>
    </row>
    <row r="30544" spans="1:8">
      <c r="A30544" s="32">
        <v>44557</v>
      </c>
      <c r="B30544" s="1" t="s">
        <v>49</v>
      </c>
      <c r="C30544">
        <v>74767</v>
      </c>
      <c r="D30544">
        <v>1432582</v>
      </c>
      <c r="E30544" s="31">
        <v>74060</v>
      </c>
      <c r="F30544">
        <v>626</v>
      </c>
      <c r="G30544" s="31">
        <v>79</v>
      </c>
      <c r="H30544" s="31">
        <v>3</v>
      </c>
    </row>
    <row r="30545" spans="1:8">
      <c r="A30545" s="32">
        <v>44557</v>
      </c>
      <c r="B30545" s="1" t="s">
        <v>50</v>
      </c>
      <c r="C30545">
        <v>5869</v>
      </c>
      <c r="D30545">
        <v>120582</v>
      </c>
      <c r="E30545" s="31">
        <v>5891</v>
      </c>
      <c r="F30545">
        <v>30</v>
      </c>
      <c r="G30545" s="31">
        <v>3</v>
      </c>
      <c r="H30545" s="31">
        <v>0</v>
      </c>
    </row>
    <row r="30546" spans="1:8">
      <c r="A30546" s="32">
        <v>44557</v>
      </c>
      <c r="B30546" s="1" t="s">
        <v>51</v>
      </c>
      <c r="C30546">
        <v>6123</v>
      </c>
      <c r="D30546">
        <v>203537</v>
      </c>
      <c r="E30546" s="31">
        <v>6046</v>
      </c>
      <c r="F30546">
        <v>73</v>
      </c>
      <c r="G30546" s="31">
        <v>5</v>
      </c>
      <c r="H30546" s="31">
        <v>0</v>
      </c>
    </row>
    <row r="30547" spans="1:8">
      <c r="A30547" s="32">
        <v>44557</v>
      </c>
      <c r="B30547" s="1" t="s">
        <v>52</v>
      </c>
      <c r="C30547">
        <v>14396</v>
      </c>
      <c r="D30547">
        <v>124874</v>
      </c>
      <c r="E30547" s="31">
        <v>14259</v>
      </c>
      <c r="F30547">
        <v>136</v>
      </c>
      <c r="G30547" s="31">
        <v>1</v>
      </c>
      <c r="H30547" s="31">
        <v>0</v>
      </c>
    </row>
    <row r="30548" spans="1:8">
      <c r="A30548" s="32">
        <v>44557</v>
      </c>
      <c r="B30548" s="1" t="s">
        <v>53</v>
      </c>
      <c r="C30548">
        <v>8187</v>
      </c>
      <c r="D30548">
        <v>305943</v>
      </c>
      <c r="E30548" s="31">
        <v>8103</v>
      </c>
      <c r="F30548">
        <v>84</v>
      </c>
      <c r="G30548" s="31">
        <v>0</v>
      </c>
      <c r="H30548" s="31">
        <v>0</v>
      </c>
    </row>
    <row r="30549" spans="1:8">
      <c r="A30549" s="32">
        <v>44557</v>
      </c>
      <c r="B30549" s="1" t="s">
        <v>54</v>
      </c>
      <c r="C30549">
        <v>6153</v>
      </c>
      <c r="D30549">
        <v>73152</v>
      </c>
      <c r="E30549" s="31">
        <v>6096</v>
      </c>
      <c r="F30549">
        <v>41</v>
      </c>
      <c r="G30549" s="31">
        <v>0</v>
      </c>
      <c r="H30549" s="31">
        <v>0</v>
      </c>
    </row>
    <row r="30550" spans="1:8">
      <c r="A30550" s="32">
        <v>44557</v>
      </c>
      <c r="B30550" s="1" t="s">
        <v>55</v>
      </c>
      <c r="C30550">
        <v>9120</v>
      </c>
      <c r="D30550">
        <v>176662</v>
      </c>
      <c r="E30550" s="31">
        <v>9041</v>
      </c>
      <c r="F30550">
        <v>66</v>
      </c>
      <c r="G30550" s="31">
        <v>13</v>
      </c>
      <c r="H30550" s="31">
        <v>0</v>
      </c>
    </row>
    <row r="30551" spans="1:8">
      <c r="A30551" s="32">
        <v>44557</v>
      </c>
      <c r="B30551" s="1" t="s">
        <v>56</v>
      </c>
      <c r="C30551">
        <v>50512</v>
      </c>
      <c r="D30551">
        <v>437184</v>
      </c>
      <c r="E30551" s="31">
        <v>49979</v>
      </c>
      <c r="F30551">
        <v>398</v>
      </c>
      <c r="G30551" s="31">
        <v>138</v>
      </c>
      <c r="H30551" s="31">
        <v>6</v>
      </c>
    </row>
    <row r="30552" spans="1:8">
      <c r="A30552" s="32">
        <v>44558</v>
      </c>
      <c r="B30552" s="1" t="s">
        <v>7</v>
      </c>
      <c r="C30552">
        <v>61422</v>
      </c>
      <c r="D30552">
        <v>1271023</v>
      </c>
      <c r="E30552" s="31">
        <v>59776</v>
      </c>
      <c r="F30552">
        <v>1474</v>
      </c>
      <c r="G30552" s="31">
        <v>168</v>
      </c>
      <c r="H30552" s="31">
        <v>0</v>
      </c>
    </row>
    <row r="30553" spans="1:8">
      <c r="A30553" s="32">
        <v>44558</v>
      </c>
      <c r="B30553" s="1" t="s">
        <v>11</v>
      </c>
      <c r="C30553">
        <v>5901</v>
      </c>
      <c r="D30553">
        <v>104643</v>
      </c>
      <c r="E30553" s="31">
        <v>5863</v>
      </c>
      <c r="F30553">
        <v>38</v>
      </c>
      <c r="G30553" s="31">
        <v>0</v>
      </c>
      <c r="H30553" s="31">
        <v>0</v>
      </c>
    </row>
    <row r="30554" spans="1:8">
      <c r="A30554" s="32">
        <v>44558</v>
      </c>
      <c r="B30554" s="1" t="s">
        <v>12</v>
      </c>
      <c r="C30554">
        <v>3488</v>
      </c>
      <c r="D30554">
        <v>136189</v>
      </c>
      <c r="E30554" s="31">
        <v>3434</v>
      </c>
      <c r="F30554">
        <v>53</v>
      </c>
      <c r="G30554" s="31">
        <v>1</v>
      </c>
      <c r="H30554" s="31">
        <v>0</v>
      </c>
    </row>
    <row r="30555" spans="1:8">
      <c r="A30555" s="32">
        <v>44558</v>
      </c>
      <c r="B30555" s="1" t="s">
        <v>13</v>
      </c>
      <c r="C30555">
        <v>16289</v>
      </c>
      <c r="D30555">
        <v>264222</v>
      </c>
      <c r="E30555" s="31">
        <v>16168</v>
      </c>
      <c r="F30555">
        <v>118</v>
      </c>
      <c r="G30555" s="31">
        <v>2</v>
      </c>
      <c r="H30555" s="31">
        <v>0</v>
      </c>
    </row>
    <row r="30556" spans="1:8">
      <c r="A30556" s="32">
        <v>44558</v>
      </c>
      <c r="B30556" s="1" t="s">
        <v>14</v>
      </c>
      <c r="C30556">
        <v>1934</v>
      </c>
      <c r="D30556">
        <v>27661</v>
      </c>
      <c r="E30556" s="31">
        <v>1907</v>
      </c>
      <c r="F30556">
        <v>27</v>
      </c>
      <c r="G30556" s="31">
        <v>0</v>
      </c>
      <c r="H30556" s="31">
        <v>0</v>
      </c>
    </row>
    <row r="30557" spans="1:8">
      <c r="A30557" s="32">
        <v>44558</v>
      </c>
      <c r="B30557" s="1" t="s">
        <v>15</v>
      </c>
      <c r="C30557">
        <v>3606</v>
      </c>
      <c r="D30557">
        <v>115658</v>
      </c>
      <c r="E30557" s="31">
        <v>3550</v>
      </c>
      <c r="F30557">
        <v>56</v>
      </c>
      <c r="G30557" s="31">
        <v>0</v>
      </c>
      <c r="H30557" s="31">
        <v>0</v>
      </c>
    </row>
    <row r="30558" spans="1:8">
      <c r="A30558" s="32">
        <v>44558</v>
      </c>
      <c r="B30558" s="1" t="s">
        <v>16</v>
      </c>
      <c r="C30558">
        <v>9515</v>
      </c>
      <c r="D30558">
        <v>472020</v>
      </c>
      <c r="E30558" s="31">
        <v>9319</v>
      </c>
      <c r="F30558">
        <v>176</v>
      </c>
      <c r="G30558" s="31">
        <v>20</v>
      </c>
      <c r="H30558" s="31">
        <v>0</v>
      </c>
    </row>
    <row r="30559" spans="1:8">
      <c r="A30559" s="32">
        <v>44558</v>
      </c>
      <c r="B30559" s="1" t="s">
        <v>17</v>
      </c>
      <c r="C30559">
        <v>24483</v>
      </c>
      <c r="D30559">
        <v>40590</v>
      </c>
      <c r="E30559" s="31">
        <v>24252</v>
      </c>
      <c r="F30559">
        <v>220</v>
      </c>
      <c r="G30559" s="31">
        <v>11</v>
      </c>
      <c r="H30559" s="31">
        <v>0</v>
      </c>
    </row>
    <row r="30560" spans="1:8">
      <c r="A30560" s="32">
        <v>44558</v>
      </c>
      <c r="B30560" s="1" t="s">
        <v>18</v>
      </c>
      <c r="C30560">
        <v>15591</v>
      </c>
      <c r="D30560">
        <v>527809</v>
      </c>
      <c r="E30560" s="31">
        <v>15402</v>
      </c>
      <c r="F30560">
        <v>117</v>
      </c>
      <c r="G30560" s="31">
        <v>72</v>
      </c>
      <c r="H30560" s="31">
        <v>0</v>
      </c>
    </row>
    <row r="30561" spans="1:8">
      <c r="A30561" s="32">
        <v>44558</v>
      </c>
      <c r="B30561" s="1" t="s">
        <v>19</v>
      </c>
      <c r="C30561">
        <v>17316</v>
      </c>
      <c r="D30561">
        <v>355311</v>
      </c>
      <c r="E30561" s="31">
        <v>17012</v>
      </c>
      <c r="F30561">
        <v>176</v>
      </c>
      <c r="G30561" s="31">
        <v>128</v>
      </c>
      <c r="H30561" s="31">
        <v>1</v>
      </c>
    </row>
    <row r="30562" spans="1:8">
      <c r="A30562" s="32">
        <v>44558</v>
      </c>
      <c r="B30562" s="1" t="s">
        <v>20</v>
      </c>
      <c r="C30562">
        <v>116051</v>
      </c>
      <c r="D30562">
        <v>1651082</v>
      </c>
      <c r="E30562" s="31">
        <v>114903</v>
      </c>
      <c r="F30562">
        <v>1059</v>
      </c>
      <c r="G30562" s="31">
        <v>89</v>
      </c>
      <c r="H30562" s="31">
        <v>1</v>
      </c>
    </row>
    <row r="30563" spans="1:8">
      <c r="A30563" s="32">
        <v>44558</v>
      </c>
      <c r="B30563" s="1" t="s">
        <v>21</v>
      </c>
      <c r="C30563">
        <v>100647</v>
      </c>
      <c r="D30563">
        <v>1240602</v>
      </c>
      <c r="E30563" s="31">
        <v>99568</v>
      </c>
      <c r="F30563">
        <v>1028</v>
      </c>
      <c r="G30563" s="31">
        <v>46</v>
      </c>
      <c r="H30563" s="31">
        <v>1</v>
      </c>
    </row>
    <row r="30564" spans="1:8">
      <c r="A30564" s="32">
        <v>44558</v>
      </c>
      <c r="B30564" s="1" t="s">
        <v>22</v>
      </c>
      <c r="C30564">
        <v>382880</v>
      </c>
      <c r="D30564">
        <v>4178591</v>
      </c>
      <c r="E30564" s="31">
        <v>379310</v>
      </c>
      <c r="F30564">
        <v>3175</v>
      </c>
      <c r="G30564" s="31">
        <v>395</v>
      </c>
      <c r="H30564" s="31">
        <v>2</v>
      </c>
    </row>
    <row r="30565" spans="1:8">
      <c r="A30565" s="32">
        <v>44558</v>
      </c>
      <c r="B30565" s="1" t="s">
        <v>23</v>
      </c>
      <c r="C30565">
        <v>169758</v>
      </c>
      <c r="D30565">
        <v>1839374</v>
      </c>
      <c r="E30565" s="31">
        <v>168229</v>
      </c>
      <c r="F30565">
        <v>1319</v>
      </c>
      <c r="G30565" s="31">
        <v>210</v>
      </c>
      <c r="H30565" s="31">
        <v>2</v>
      </c>
    </row>
    <row r="30566" spans="1:8">
      <c r="A30566" s="32">
        <v>44558</v>
      </c>
      <c r="B30566" s="1" t="s">
        <v>24</v>
      </c>
      <c r="C30566">
        <v>8203</v>
      </c>
      <c r="D30566">
        <v>328995</v>
      </c>
      <c r="E30566" s="31">
        <v>8096</v>
      </c>
      <c r="F30566">
        <v>62</v>
      </c>
      <c r="G30566" s="31">
        <v>45</v>
      </c>
      <c r="H30566" s="31">
        <v>0</v>
      </c>
    </row>
    <row r="30567" spans="1:8">
      <c r="A30567" s="32">
        <v>44558</v>
      </c>
      <c r="B30567" s="1" t="s">
        <v>25</v>
      </c>
      <c r="C30567">
        <v>4869</v>
      </c>
      <c r="D30567">
        <v>132342</v>
      </c>
      <c r="E30567" s="31">
        <v>4816</v>
      </c>
      <c r="F30567">
        <v>52</v>
      </c>
      <c r="G30567" s="31">
        <v>1</v>
      </c>
      <c r="H30567" s="31">
        <v>0</v>
      </c>
    </row>
    <row r="30568" spans="1:8">
      <c r="A30568" s="32">
        <v>44558</v>
      </c>
      <c r="B30568" s="1" t="s">
        <v>26</v>
      </c>
      <c r="C30568">
        <v>8042</v>
      </c>
      <c r="D30568">
        <v>214211</v>
      </c>
      <c r="E30568" s="31">
        <v>7823</v>
      </c>
      <c r="F30568">
        <v>132</v>
      </c>
      <c r="G30568" s="31">
        <v>65</v>
      </c>
      <c r="H30568" s="31">
        <v>0</v>
      </c>
    </row>
    <row r="30569" spans="1:8">
      <c r="A30569" s="32">
        <v>44558</v>
      </c>
      <c r="B30569" s="1" t="s">
        <v>27</v>
      </c>
      <c r="C30569">
        <v>3116</v>
      </c>
      <c r="D30569">
        <v>127043</v>
      </c>
      <c r="E30569" s="31">
        <v>3077</v>
      </c>
      <c r="F30569">
        <v>38</v>
      </c>
      <c r="G30569" s="31">
        <v>1</v>
      </c>
      <c r="H30569" s="31">
        <v>0</v>
      </c>
    </row>
    <row r="30570" spans="1:8">
      <c r="A30570" s="32">
        <v>44558</v>
      </c>
      <c r="B30570" s="1" t="s">
        <v>28</v>
      </c>
      <c r="C30570">
        <v>5161</v>
      </c>
      <c r="D30570">
        <v>135182</v>
      </c>
      <c r="E30570" s="31">
        <v>5132</v>
      </c>
      <c r="F30570">
        <v>29</v>
      </c>
      <c r="G30570" s="31">
        <v>0</v>
      </c>
      <c r="H30570" s="31">
        <v>0</v>
      </c>
    </row>
    <row r="30571" spans="1:8">
      <c r="A30571" s="32">
        <v>44558</v>
      </c>
      <c r="B30571" s="1" t="s">
        <v>29</v>
      </c>
      <c r="C30571">
        <v>8937</v>
      </c>
      <c r="D30571">
        <v>368727</v>
      </c>
      <c r="E30571" s="31">
        <v>8873</v>
      </c>
      <c r="F30571">
        <v>97</v>
      </c>
      <c r="G30571" s="31">
        <v>23</v>
      </c>
      <c r="H30571" s="31">
        <v>0</v>
      </c>
    </row>
    <row r="30572" spans="1:8">
      <c r="A30572" s="32">
        <v>44558</v>
      </c>
      <c r="B30572" s="1" t="s">
        <v>30</v>
      </c>
      <c r="C30572">
        <v>19276</v>
      </c>
      <c r="D30572">
        <v>473524</v>
      </c>
      <c r="E30572" s="31">
        <v>19055</v>
      </c>
      <c r="F30572">
        <v>219</v>
      </c>
      <c r="G30572" s="31">
        <v>2</v>
      </c>
      <c r="H30572" s="31">
        <v>0</v>
      </c>
    </row>
    <row r="30573" spans="1:8">
      <c r="A30573" s="32">
        <v>44558</v>
      </c>
      <c r="B30573" s="1" t="s">
        <v>31</v>
      </c>
      <c r="C30573">
        <v>26888</v>
      </c>
      <c r="D30573">
        <v>733273</v>
      </c>
      <c r="E30573" s="31">
        <v>26663</v>
      </c>
      <c r="F30573">
        <v>209</v>
      </c>
      <c r="G30573" s="31">
        <v>16</v>
      </c>
      <c r="H30573" s="31">
        <v>0</v>
      </c>
    </row>
    <row r="30574" spans="1:8">
      <c r="A30574" s="32">
        <v>44558</v>
      </c>
      <c r="B30574" s="1" t="s">
        <v>32</v>
      </c>
      <c r="C30574">
        <v>106730</v>
      </c>
      <c r="D30574">
        <v>1516048</v>
      </c>
      <c r="E30574" s="31">
        <v>105535</v>
      </c>
      <c r="F30574">
        <v>1161</v>
      </c>
      <c r="G30574" s="31">
        <v>34</v>
      </c>
      <c r="H30574" s="31">
        <v>0</v>
      </c>
    </row>
    <row r="30575" spans="1:8">
      <c r="A30575" s="32">
        <v>44558</v>
      </c>
      <c r="B30575" s="1" t="s">
        <v>33</v>
      </c>
      <c r="C30575">
        <v>14820</v>
      </c>
      <c r="D30575">
        <v>271132</v>
      </c>
      <c r="E30575" s="31">
        <v>14983</v>
      </c>
      <c r="F30575">
        <v>163</v>
      </c>
      <c r="G30575" s="31">
        <v>1</v>
      </c>
      <c r="H30575" s="31">
        <v>0</v>
      </c>
    </row>
    <row r="30576" spans="1:8">
      <c r="A30576" s="32">
        <v>44558</v>
      </c>
      <c r="B30576" s="1" t="s">
        <v>34</v>
      </c>
      <c r="C30576">
        <v>12477</v>
      </c>
      <c r="D30576">
        <v>296538</v>
      </c>
      <c r="E30576" s="31">
        <v>12345</v>
      </c>
      <c r="F30576">
        <v>104</v>
      </c>
      <c r="G30576" s="31">
        <v>28</v>
      </c>
      <c r="H30576" s="31">
        <v>0</v>
      </c>
    </row>
    <row r="30577" spans="1:8">
      <c r="A30577" s="32">
        <v>44558</v>
      </c>
      <c r="B30577" s="1" t="s">
        <v>35</v>
      </c>
      <c r="C30577">
        <v>36120</v>
      </c>
      <c r="D30577">
        <v>472691</v>
      </c>
      <c r="E30577" s="31">
        <v>35736</v>
      </c>
      <c r="F30577">
        <v>292</v>
      </c>
      <c r="G30577" s="31">
        <v>73</v>
      </c>
      <c r="H30577" s="31">
        <v>9</v>
      </c>
    </row>
    <row r="30578" spans="1:8">
      <c r="A30578" s="32">
        <v>44558</v>
      </c>
      <c r="B30578" s="1" t="s">
        <v>36</v>
      </c>
      <c r="C30578">
        <v>203599</v>
      </c>
      <c r="D30578">
        <v>4247894</v>
      </c>
      <c r="E30578" s="31">
        <v>200311</v>
      </c>
      <c r="F30578">
        <v>3064</v>
      </c>
      <c r="G30578" s="31">
        <v>224</v>
      </c>
      <c r="H30578" s="31">
        <v>19</v>
      </c>
    </row>
    <row r="30579" spans="1:8">
      <c r="A30579" s="32">
        <v>44558</v>
      </c>
      <c r="B30579" s="1" t="s">
        <v>37</v>
      </c>
      <c r="C30579">
        <v>78839</v>
      </c>
      <c r="D30579">
        <v>865016</v>
      </c>
      <c r="E30579" s="31">
        <v>77350</v>
      </c>
      <c r="F30579">
        <v>1398</v>
      </c>
      <c r="G30579" s="31">
        <v>91</v>
      </c>
      <c r="H30579" s="31">
        <v>3</v>
      </c>
    </row>
    <row r="30580" spans="1:8">
      <c r="A30580" s="32">
        <v>44558</v>
      </c>
      <c r="B30580" s="1" t="s">
        <v>38</v>
      </c>
      <c r="C30580">
        <v>15944</v>
      </c>
      <c r="D30580">
        <v>283091</v>
      </c>
      <c r="E30580" s="31">
        <v>15788</v>
      </c>
      <c r="F30580">
        <v>149</v>
      </c>
      <c r="G30580" s="31">
        <v>7</v>
      </c>
      <c r="H30580" s="31">
        <v>0</v>
      </c>
    </row>
    <row r="30581" spans="1:8">
      <c r="A30581" s="32">
        <v>44558</v>
      </c>
      <c r="B30581" s="1" t="s">
        <v>39</v>
      </c>
      <c r="C30581">
        <v>5303</v>
      </c>
      <c r="D30581">
        <v>68417</v>
      </c>
      <c r="E30581" s="31">
        <v>5136</v>
      </c>
      <c r="F30581">
        <v>62</v>
      </c>
      <c r="G30581" s="31">
        <v>0</v>
      </c>
      <c r="H30581" s="31">
        <v>0</v>
      </c>
    </row>
    <row r="30582" spans="1:8">
      <c r="A30582" s="32">
        <v>44558</v>
      </c>
      <c r="B30582" s="1" t="s">
        <v>40</v>
      </c>
      <c r="C30582">
        <v>1669</v>
      </c>
      <c r="D30582">
        <v>169298</v>
      </c>
      <c r="E30582" s="31">
        <v>1639</v>
      </c>
      <c r="F30582">
        <v>5</v>
      </c>
      <c r="G30582" s="31">
        <v>0</v>
      </c>
      <c r="H30582" s="31">
        <v>0</v>
      </c>
    </row>
    <row r="30583" spans="1:8">
      <c r="A30583" s="32">
        <v>44558</v>
      </c>
      <c r="B30583" s="1" t="s">
        <v>41</v>
      </c>
      <c r="C30583">
        <v>1740</v>
      </c>
      <c r="D30583">
        <v>64047</v>
      </c>
      <c r="E30583" s="31">
        <v>1728</v>
      </c>
      <c r="F30583">
        <v>5</v>
      </c>
      <c r="G30583" s="31">
        <v>7</v>
      </c>
      <c r="H30583" s="31">
        <v>0</v>
      </c>
    </row>
    <row r="30584" spans="1:8">
      <c r="A30584" s="32">
        <v>44558</v>
      </c>
      <c r="B30584" s="1" t="s">
        <v>42</v>
      </c>
      <c r="C30584">
        <v>15555</v>
      </c>
      <c r="D30584">
        <v>310392</v>
      </c>
      <c r="E30584" s="31">
        <v>15413</v>
      </c>
      <c r="F30584">
        <v>136</v>
      </c>
      <c r="G30584" s="31">
        <v>4</v>
      </c>
      <c r="H30584" s="31">
        <v>1</v>
      </c>
    </row>
    <row r="30585" spans="1:8">
      <c r="A30585" s="32">
        <v>44558</v>
      </c>
      <c r="B30585" s="1" t="s">
        <v>43</v>
      </c>
      <c r="C30585">
        <v>22188</v>
      </c>
      <c r="D30585">
        <v>985055</v>
      </c>
      <c r="E30585" s="31">
        <v>21974</v>
      </c>
      <c r="F30585">
        <v>202</v>
      </c>
      <c r="G30585" s="31">
        <v>12</v>
      </c>
      <c r="H30585" s="31">
        <v>0</v>
      </c>
    </row>
    <row r="30586" spans="1:8">
      <c r="A30586" s="32">
        <v>44558</v>
      </c>
      <c r="B30586" s="1" t="s">
        <v>44</v>
      </c>
      <c r="C30586">
        <v>5814</v>
      </c>
      <c r="D30586">
        <v>215836</v>
      </c>
      <c r="E30586" s="31">
        <v>5703</v>
      </c>
      <c r="F30586">
        <v>93</v>
      </c>
      <c r="G30586" s="31">
        <v>18</v>
      </c>
      <c r="H30586" s="31">
        <v>0</v>
      </c>
    </row>
    <row r="30587" spans="1:8">
      <c r="A30587" s="32">
        <v>44558</v>
      </c>
      <c r="B30587" s="1" t="s">
        <v>45</v>
      </c>
      <c r="C30587">
        <v>3291</v>
      </c>
      <c r="D30587">
        <v>116948</v>
      </c>
      <c r="E30587" s="31">
        <v>3225</v>
      </c>
      <c r="F30587">
        <v>66</v>
      </c>
      <c r="G30587" s="31">
        <v>1</v>
      </c>
      <c r="H30587" s="31">
        <v>0</v>
      </c>
    </row>
    <row r="30588" spans="1:8">
      <c r="A30588" s="32">
        <v>44558</v>
      </c>
      <c r="B30588" s="1" t="s">
        <v>46</v>
      </c>
      <c r="C30588">
        <v>4706</v>
      </c>
      <c r="D30588">
        <v>145475</v>
      </c>
      <c r="E30588" s="31">
        <v>4666</v>
      </c>
      <c r="F30588">
        <v>38</v>
      </c>
      <c r="G30588" s="31">
        <v>1</v>
      </c>
      <c r="H30588" s="31">
        <v>0</v>
      </c>
    </row>
    <row r="30589" spans="1:8">
      <c r="A30589" s="32">
        <v>44558</v>
      </c>
      <c r="B30589" s="1" t="s">
        <v>47</v>
      </c>
      <c r="C30589">
        <v>5412</v>
      </c>
      <c r="D30589">
        <v>173627</v>
      </c>
      <c r="E30589" s="31">
        <v>5330</v>
      </c>
      <c r="F30589">
        <v>82</v>
      </c>
      <c r="G30589" s="31">
        <v>0</v>
      </c>
      <c r="H30589" s="31">
        <v>0</v>
      </c>
    </row>
    <row r="30590" spans="1:8">
      <c r="A30590" s="32">
        <v>44558</v>
      </c>
      <c r="B30590" s="1" t="s">
        <v>48</v>
      </c>
      <c r="C30590">
        <v>4167</v>
      </c>
      <c r="D30590">
        <v>105447</v>
      </c>
      <c r="E30590" s="31">
        <v>4134</v>
      </c>
      <c r="F30590">
        <v>33</v>
      </c>
      <c r="G30590" s="31">
        <v>0</v>
      </c>
      <c r="H30590" s="31">
        <v>0</v>
      </c>
    </row>
    <row r="30591" spans="1:8">
      <c r="A30591" s="32">
        <v>44558</v>
      </c>
      <c r="B30591" s="1" t="s">
        <v>49</v>
      </c>
      <c r="C30591">
        <v>74774</v>
      </c>
      <c r="D30591">
        <v>1435954</v>
      </c>
      <c r="E30591" s="31">
        <v>74060</v>
      </c>
      <c r="F30591">
        <v>626</v>
      </c>
      <c r="G30591" s="31">
        <v>81</v>
      </c>
      <c r="H30591" s="31">
        <v>3</v>
      </c>
    </row>
    <row r="30592" spans="1:8">
      <c r="A30592" s="32">
        <v>44558</v>
      </c>
      <c r="B30592" s="1" t="s">
        <v>50</v>
      </c>
      <c r="C30592">
        <v>5872</v>
      </c>
      <c r="D30592">
        <v>120960</v>
      </c>
      <c r="E30592" s="31">
        <v>5891</v>
      </c>
      <c r="F30592">
        <v>30</v>
      </c>
      <c r="G30592" s="31">
        <v>3</v>
      </c>
      <c r="H30592" s="31">
        <v>0</v>
      </c>
    </row>
    <row r="30593" spans="1:8">
      <c r="A30593" s="32">
        <v>44558</v>
      </c>
      <c r="B30593" s="1" t="s">
        <v>51</v>
      </c>
      <c r="C30593">
        <v>6124</v>
      </c>
      <c r="D30593">
        <v>203990</v>
      </c>
      <c r="E30593" s="31">
        <v>6046</v>
      </c>
      <c r="F30593">
        <v>73</v>
      </c>
      <c r="G30593" s="31">
        <v>6</v>
      </c>
      <c r="H30593" s="31">
        <v>0</v>
      </c>
    </row>
    <row r="30594" spans="1:8">
      <c r="A30594" s="32">
        <v>44558</v>
      </c>
      <c r="B30594" s="1" t="s">
        <v>52</v>
      </c>
      <c r="C30594">
        <v>14396</v>
      </c>
      <c r="D30594">
        <v>124878</v>
      </c>
      <c r="E30594" s="31">
        <v>14259</v>
      </c>
      <c r="F30594">
        <v>136</v>
      </c>
      <c r="G30594" s="31">
        <v>1</v>
      </c>
      <c r="H30594" s="31">
        <v>0</v>
      </c>
    </row>
    <row r="30595" spans="1:8">
      <c r="A30595" s="32">
        <v>44558</v>
      </c>
      <c r="B30595" s="1" t="s">
        <v>53</v>
      </c>
      <c r="C30595">
        <v>8187</v>
      </c>
      <c r="D30595">
        <v>306850</v>
      </c>
      <c r="E30595" s="31">
        <v>8103</v>
      </c>
      <c r="F30595">
        <v>84</v>
      </c>
      <c r="G30595" s="31">
        <v>0</v>
      </c>
      <c r="H30595" s="31">
        <v>0</v>
      </c>
    </row>
    <row r="30596" spans="1:8">
      <c r="A30596" s="32">
        <v>44558</v>
      </c>
      <c r="B30596" s="1" t="s">
        <v>54</v>
      </c>
      <c r="C30596">
        <v>6153</v>
      </c>
      <c r="D30596">
        <v>73154</v>
      </c>
      <c r="E30596" s="31">
        <v>6096</v>
      </c>
      <c r="F30596">
        <v>41</v>
      </c>
      <c r="G30596" s="31">
        <v>0</v>
      </c>
      <c r="H30596" s="31">
        <v>0</v>
      </c>
    </row>
    <row r="30597" spans="1:8">
      <c r="A30597" s="32">
        <v>44558</v>
      </c>
      <c r="B30597" s="1" t="s">
        <v>55</v>
      </c>
      <c r="C30597">
        <v>9120</v>
      </c>
      <c r="D30597">
        <v>176806</v>
      </c>
      <c r="E30597" s="31">
        <v>9041</v>
      </c>
      <c r="F30597">
        <v>66</v>
      </c>
      <c r="G30597" s="31">
        <v>13</v>
      </c>
      <c r="H30597" s="31">
        <v>0</v>
      </c>
    </row>
    <row r="30598" spans="1:8">
      <c r="A30598" s="32">
        <v>44558</v>
      </c>
      <c r="B30598" s="1" t="s">
        <v>56</v>
      </c>
      <c r="C30598">
        <v>50541</v>
      </c>
      <c r="D30598">
        <v>438045</v>
      </c>
      <c r="E30598" s="31">
        <v>49980</v>
      </c>
      <c r="F30598">
        <v>398</v>
      </c>
      <c r="G30598" s="31">
        <v>164</v>
      </c>
      <c r="H30598" s="31">
        <v>7</v>
      </c>
    </row>
    <row r="30599" spans="1:8">
      <c r="A30599" s="32">
        <v>44559</v>
      </c>
      <c r="B30599" s="1" t="s">
        <v>7</v>
      </c>
      <c r="C30599">
        <v>61448</v>
      </c>
      <c r="D30599">
        <v>1274098</v>
      </c>
      <c r="E30599" s="31">
        <v>59790</v>
      </c>
      <c r="F30599">
        <v>1475</v>
      </c>
      <c r="G30599" s="31">
        <v>172</v>
      </c>
      <c r="H30599" s="31">
        <v>0</v>
      </c>
    </row>
    <row r="30600" spans="1:8">
      <c r="A30600" s="32">
        <v>44559</v>
      </c>
      <c r="B30600" s="1" t="s">
        <v>11</v>
      </c>
      <c r="C30600">
        <v>5901</v>
      </c>
      <c r="D30600">
        <v>104794</v>
      </c>
      <c r="E30600" s="31">
        <v>5863</v>
      </c>
      <c r="F30600">
        <v>38</v>
      </c>
      <c r="G30600" s="31">
        <v>0</v>
      </c>
      <c r="H30600" s="31">
        <v>0</v>
      </c>
    </row>
    <row r="30601" spans="1:8">
      <c r="A30601" s="32">
        <v>44559</v>
      </c>
      <c r="B30601" s="1" t="s">
        <v>12</v>
      </c>
      <c r="C30601">
        <v>3488</v>
      </c>
      <c r="D30601">
        <v>136189</v>
      </c>
      <c r="E30601" s="31">
        <v>3434</v>
      </c>
      <c r="F30601">
        <v>53</v>
      </c>
      <c r="G30601" s="31">
        <v>1</v>
      </c>
      <c r="H30601" s="31">
        <v>0</v>
      </c>
    </row>
    <row r="30602" spans="1:8">
      <c r="A30602" s="32">
        <v>44559</v>
      </c>
      <c r="B30602" s="1" t="s">
        <v>13</v>
      </c>
      <c r="C30602">
        <v>16290</v>
      </c>
      <c r="D30602">
        <v>264222</v>
      </c>
      <c r="E30602" s="31">
        <v>16170</v>
      </c>
      <c r="F30602">
        <v>118</v>
      </c>
      <c r="G30602" s="31">
        <v>2</v>
      </c>
      <c r="H30602" s="31">
        <v>0</v>
      </c>
    </row>
    <row r="30603" spans="1:8">
      <c r="A30603" s="32">
        <v>44559</v>
      </c>
      <c r="B30603" s="1" t="s">
        <v>14</v>
      </c>
      <c r="C30603">
        <v>1934</v>
      </c>
      <c r="D30603">
        <v>27661</v>
      </c>
      <c r="E30603" s="31">
        <v>1907</v>
      </c>
      <c r="F30603">
        <v>27</v>
      </c>
      <c r="G30603" s="31">
        <v>0</v>
      </c>
      <c r="H30603" s="31">
        <v>0</v>
      </c>
    </row>
    <row r="30604" spans="1:8">
      <c r="A30604" s="32">
        <v>44559</v>
      </c>
      <c r="B30604" s="1" t="s">
        <v>15</v>
      </c>
      <c r="C30604">
        <v>3607</v>
      </c>
      <c r="D30604">
        <v>115658</v>
      </c>
      <c r="E30604" s="31">
        <v>3550</v>
      </c>
      <c r="F30604">
        <v>56</v>
      </c>
      <c r="G30604" s="31">
        <v>1</v>
      </c>
      <c r="H30604" s="31">
        <v>0</v>
      </c>
    </row>
    <row r="30605" spans="1:8">
      <c r="A30605" s="32">
        <v>44559</v>
      </c>
      <c r="B30605" s="1" t="s">
        <v>16</v>
      </c>
      <c r="C30605">
        <v>9518</v>
      </c>
      <c r="D30605">
        <v>472020</v>
      </c>
      <c r="E30605" s="31">
        <v>9321</v>
      </c>
      <c r="F30605">
        <v>176</v>
      </c>
      <c r="G30605" s="31">
        <v>21</v>
      </c>
      <c r="H30605" s="31">
        <v>0</v>
      </c>
    </row>
    <row r="30606" spans="1:8">
      <c r="A30606" s="32">
        <v>44559</v>
      </c>
      <c r="B30606" s="1" t="s">
        <v>17</v>
      </c>
      <c r="C30606">
        <v>24487</v>
      </c>
      <c r="D30606">
        <v>40590</v>
      </c>
      <c r="E30606" s="31">
        <v>24252</v>
      </c>
      <c r="F30606">
        <v>220</v>
      </c>
      <c r="G30606" s="31">
        <v>15</v>
      </c>
      <c r="H30606" s="31">
        <v>0</v>
      </c>
    </row>
    <row r="30607" spans="1:8">
      <c r="A30607" s="32">
        <v>44559</v>
      </c>
      <c r="B30607" s="1" t="s">
        <v>18</v>
      </c>
      <c r="C30607">
        <v>15597</v>
      </c>
      <c r="D30607">
        <v>529184</v>
      </c>
      <c r="E30607" s="31">
        <v>15405</v>
      </c>
      <c r="F30607">
        <v>117</v>
      </c>
      <c r="G30607" s="31">
        <v>75</v>
      </c>
      <c r="H30607" s="31">
        <v>0</v>
      </c>
    </row>
    <row r="30608" spans="1:8">
      <c r="A30608" s="32">
        <v>44559</v>
      </c>
      <c r="B30608" s="1" t="s">
        <v>19</v>
      </c>
      <c r="C30608">
        <v>17316</v>
      </c>
      <c r="D30608">
        <v>355311</v>
      </c>
      <c r="E30608" s="31">
        <v>17039</v>
      </c>
      <c r="F30608">
        <v>176</v>
      </c>
      <c r="G30608" s="31">
        <v>117</v>
      </c>
      <c r="H30608" s="31">
        <v>1</v>
      </c>
    </row>
    <row r="30609" spans="1:8">
      <c r="A30609" s="32">
        <v>44559</v>
      </c>
      <c r="B30609" s="1" t="s">
        <v>20</v>
      </c>
      <c r="C30609">
        <v>116062</v>
      </c>
      <c r="D30609">
        <v>1653604</v>
      </c>
      <c r="E30609" s="31">
        <v>114907</v>
      </c>
      <c r="F30609">
        <v>1059</v>
      </c>
      <c r="G30609" s="31">
        <v>96</v>
      </c>
      <c r="H30609" s="31">
        <v>1</v>
      </c>
    </row>
    <row r="30610" spans="1:8">
      <c r="A30610" s="32">
        <v>44559</v>
      </c>
      <c r="B30610" s="1" t="s">
        <v>21</v>
      </c>
      <c r="C30610">
        <v>100662</v>
      </c>
      <c r="D30610">
        <v>1242310</v>
      </c>
      <c r="E30610" s="31">
        <v>99578</v>
      </c>
      <c r="F30610">
        <v>1028</v>
      </c>
      <c r="G30610" s="31">
        <v>41</v>
      </c>
      <c r="H30610" s="31">
        <v>1</v>
      </c>
    </row>
    <row r="30611" spans="1:8">
      <c r="A30611" s="32">
        <v>44559</v>
      </c>
      <c r="B30611" s="1" t="s">
        <v>22</v>
      </c>
      <c r="C30611">
        <v>382956</v>
      </c>
      <c r="D30611">
        <v>4186854</v>
      </c>
      <c r="E30611" s="31">
        <v>379330</v>
      </c>
      <c r="F30611">
        <v>3175</v>
      </c>
      <c r="G30611" s="31">
        <v>451</v>
      </c>
      <c r="H30611" s="31">
        <v>1</v>
      </c>
    </row>
    <row r="30612" spans="1:8">
      <c r="A30612" s="32">
        <v>44559</v>
      </c>
      <c r="B30612" s="1" t="s">
        <v>23</v>
      </c>
      <c r="C30612">
        <v>169779</v>
      </c>
      <c r="D30612">
        <v>1839374</v>
      </c>
      <c r="E30612" s="31">
        <v>168251</v>
      </c>
      <c r="F30612">
        <v>1319</v>
      </c>
      <c r="G30612" s="31">
        <v>209</v>
      </c>
      <c r="H30612" s="31">
        <v>2</v>
      </c>
    </row>
    <row r="30613" spans="1:8">
      <c r="A30613" s="32">
        <v>44559</v>
      </c>
      <c r="B30613" s="1" t="s">
        <v>24</v>
      </c>
      <c r="C30613">
        <v>8207</v>
      </c>
      <c r="D30613">
        <v>329078</v>
      </c>
      <c r="E30613" s="31">
        <v>8101</v>
      </c>
      <c r="F30613">
        <v>62</v>
      </c>
      <c r="G30613" s="31">
        <v>44</v>
      </c>
      <c r="H30613" s="31">
        <v>0</v>
      </c>
    </row>
    <row r="30614" spans="1:8">
      <c r="A30614" s="32">
        <v>44559</v>
      </c>
      <c r="B30614" s="1" t="s">
        <v>25</v>
      </c>
      <c r="C30614">
        <v>4869</v>
      </c>
      <c r="D30614">
        <v>132342</v>
      </c>
      <c r="E30614" s="31">
        <v>4816</v>
      </c>
      <c r="F30614">
        <v>52</v>
      </c>
      <c r="G30614" s="31">
        <v>1</v>
      </c>
      <c r="H30614" s="31">
        <v>0</v>
      </c>
    </row>
    <row r="30615" spans="1:8">
      <c r="A30615" s="32">
        <v>44559</v>
      </c>
      <c r="B30615" s="1" t="s">
        <v>26</v>
      </c>
      <c r="C30615">
        <v>8043</v>
      </c>
      <c r="D30615">
        <v>214656</v>
      </c>
      <c r="E30615" s="31">
        <v>7824</v>
      </c>
      <c r="F30615">
        <v>134</v>
      </c>
      <c r="G30615" s="31">
        <v>63</v>
      </c>
      <c r="H30615" s="31">
        <v>0</v>
      </c>
    </row>
    <row r="30616" spans="1:8">
      <c r="A30616" s="32">
        <v>44559</v>
      </c>
      <c r="B30616" s="1" t="s">
        <v>27</v>
      </c>
      <c r="C30616">
        <v>3116</v>
      </c>
      <c r="D30616">
        <v>127106</v>
      </c>
      <c r="E30616" s="31">
        <v>3077</v>
      </c>
      <c r="F30616">
        <v>38</v>
      </c>
      <c r="G30616" s="31">
        <v>1</v>
      </c>
      <c r="H30616" s="31">
        <v>0</v>
      </c>
    </row>
    <row r="30617" spans="1:8">
      <c r="A30617" s="32">
        <v>44559</v>
      </c>
      <c r="B30617" s="1" t="s">
        <v>28</v>
      </c>
      <c r="C30617">
        <v>5161</v>
      </c>
      <c r="D30617">
        <v>135182</v>
      </c>
      <c r="E30617" s="31">
        <v>5132</v>
      </c>
      <c r="F30617">
        <v>29</v>
      </c>
      <c r="G30617" s="31">
        <v>0</v>
      </c>
      <c r="H30617" s="31">
        <v>0</v>
      </c>
    </row>
    <row r="30618" spans="1:8">
      <c r="A30618" s="32">
        <v>44559</v>
      </c>
      <c r="B30618" s="1" t="s">
        <v>29</v>
      </c>
      <c r="C30618">
        <v>8939</v>
      </c>
      <c r="D30618">
        <v>368727</v>
      </c>
      <c r="E30618" s="31">
        <v>8875</v>
      </c>
      <c r="F30618">
        <v>97</v>
      </c>
      <c r="G30618" s="31">
        <v>23</v>
      </c>
      <c r="H30618" s="31">
        <v>0</v>
      </c>
    </row>
    <row r="30619" spans="1:8">
      <c r="A30619" s="32">
        <v>44559</v>
      </c>
      <c r="B30619" s="1" t="s">
        <v>30</v>
      </c>
      <c r="C30619">
        <v>19276</v>
      </c>
      <c r="D30619">
        <v>474764</v>
      </c>
      <c r="E30619" s="31">
        <v>19056</v>
      </c>
      <c r="F30619">
        <v>219</v>
      </c>
      <c r="G30619" s="31">
        <v>1</v>
      </c>
      <c r="H30619" s="31">
        <v>0</v>
      </c>
    </row>
    <row r="30620" spans="1:8">
      <c r="A30620" s="32">
        <v>44559</v>
      </c>
      <c r="B30620" s="1" t="s">
        <v>31</v>
      </c>
      <c r="C30620">
        <v>26893</v>
      </c>
      <c r="D30620">
        <v>733273</v>
      </c>
      <c r="E30620" s="31">
        <v>26663</v>
      </c>
      <c r="F30620">
        <v>209</v>
      </c>
      <c r="G30620" s="31">
        <v>17</v>
      </c>
      <c r="H30620" s="31">
        <v>0</v>
      </c>
    </row>
    <row r="30621" spans="1:8">
      <c r="A30621" s="32">
        <v>44559</v>
      </c>
      <c r="B30621" s="1" t="s">
        <v>32</v>
      </c>
      <c r="C30621">
        <v>106741</v>
      </c>
      <c r="D30621">
        <v>1516048</v>
      </c>
      <c r="E30621" s="31">
        <v>105539</v>
      </c>
      <c r="F30621">
        <v>1161</v>
      </c>
      <c r="G30621" s="31">
        <v>41</v>
      </c>
      <c r="H30621" s="31">
        <v>0</v>
      </c>
    </row>
    <row r="30622" spans="1:8">
      <c r="A30622" s="32">
        <v>44559</v>
      </c>
      <c r="B30622" s="1" t="s">
        <v>33</v>
      </c>
      <c r="C30622">
        <v>14821</v>
      </c>
      <c r="D30622">
        <v>271132</v>
      </c>
      <c r="E30622" s="31">
        <v>14983</v>
      </c>
      <c r="F30622">
        <v>163</v>
      </c>
      <c r="G30622" s="31">
        <v>2</v>
      </c>
      <c r="H30622" s="31">
        <v>0</v>
      </c>
    </row>
    <row r="30623" spans="1:8">
      <c r="A30623" s="32">
        <v>44559</v>
      </c>
      <c r="B30623" s="1" t="s">
        <v>34</v>
      </c>
      <c r="C30623">
        <v>12485</v>
      </c>
      <c r="D30623">
        <v>297317</v>
      </c>
      <c r="E30623" s="31">
        <v>12350</v>
      </c>
      <c r="F30623">
        <v>104</v>
      </c>
      <c r="G30623" s="31">
        <v>31</v>
      </c>
      <c r="H30623" s="31">
        <v>0</v>
      </c>
    </row>
    <row r="30624" spans="1:8">
      <c r="A30624" s="32">
        <v>44559</v>
      </c>
      <c r="B30624" s="1" t="s">
        <v>35</v>
      </c>
      <c r="C30624">
        <v>36156</v>
      </c>
      <c r="D30624">
        <v>473651</v>
      </c>
      <c r="E30624" s="31">
        <v>35741</v>
      </c>
      <c r="F30624">
        <v>292</v>
      </c>
      <c r="G30624" s="31">
        <v>87</v>
      </c>
      <c r="H30624" s="31">
        <v>8</v>
      </c>
    </row>
    <row r="30625" spans="1:8">
      <c r="A30625" s="32">
        <v>44559</v>
      </c>
      <c r="B30625" s="1" t="s">
        <v>36</v>
      </c>
      <c r="C30625">
        <v>203660</v>
      </c>
      <c r="D30625">
        <v>4256751</v>
      </c>
      <c r="E30625" s="31">
        <v>200323</v>
      </c>
      <c r="F30625">
        <v>3064</v>
      </c>
      <c r="G30625" s="31">
        <v>273</v>
      </c>
      <c r="H30625" s="31">
        <v>19</v>
      </c>
    </row>
    <row r="30626" spans="1:8">
      <c r="A30626" s="32">
        <v>44559</v>
      </c>
      <c r="B30626" s="1" t="s">
        <v>37</v>
      </c>
      <c r="C30626">
        <v>78851</v>
      </c>
      <c r="D30626">
        <v>866021</v>
      </c>
      <c r="E30626" s="31">
        <v>77366</v>
      </c>
      <c r="F30626">
        <v>1398</v>
      </c>
      <c r="G30626" s="31">
        <v>87</v>
      </c>
      <c r="H30626" s="31">
        <v>3</v>
      </c>
    </row>
    <row r="30627" spans="1:8">
      <c r="A30627" s="32">
        <v>44559</v>
      </c>
      <c r="B30627" s="1" t="s">
        <v>38</v>
      </c>
      <c r="C30627">
        <v>15946</v>
      </c>
      <c r="D30627">
        <v>283091</v>
      </c>
      <c r="E30627" s="31">
        <v>15789</v>
      </c>
      <c r="F30627">
        <v>149</v>
      </c>
      <c r="G30627" s="31">
        <v>8</v>
      </c>
      <c r="H30627" s="31">
        <v>0</v>
      </c>
    </row>
    <row r="30628" spans="1:8">
      <c r="A30628" s="32">
        <v>44559</v>
      </c>
      <c r="B30628" s="1" t="s">
        <v>39</v>
      </c>
      <c r="C30628">
        <v>5303</v>
      </c>
      <c r="D30628">
        <v>68563</v>
      </c>
      <c r="E30628" s="31">
        <v>5136</v>
      </c>
      <c r="F30628">
        <v>62</v>
      </c>
      <c r="G30628" s="31">
        <v>0</v>
      </c>
      <c r="H30628" s="31">
        <v>0</v>
      </c>
    </row>
    <row r="30629" spans="1:8">
      <c r="A30629" s="32">
        <v>44559</v>
      </c>
      <c r="B30629" s="1" t="s">
        <v>40</v>
      </c>
      <c r="C30629">
        <v>1669</v>
      </c>
      <c r="D30629">
        <v>169900</v>
      </c>
      <c r="E30629" s="31">
        <v>1639</v>
      </c>
      <c r="F30629">
        <v>5</v>
      </c>
      <c r="G30629" s="31">
        <v>0</v>
      </c>
      <c r="H30629" s="31">
        <v>0</v>
      </c>
    </row>
    <row r="30630" spans="1:8">
      <c r="A30630" s="32">
        <v>44559</v>
      </c>
      <c r="B30630" s="1" t="s">
        <v>41</v>
      </c>
      <c r="C30630">
        <v>1747</v>
      </c>
      <c r="D30630">
        <v>64047</v>
      </c>
      <c r="E30630" s="31">
        <v>1728</v>
      </c>
      <c r="F30630">
        <v>5</v>
      </c>
      <c r="G30630" s="31">
        <v>14</v>
      </c>
      <c r="H30630" s="31">
        <v>0</v>
      </c>
    </row>
    <row r="30631" spans="1:8">
      <c r="A30631" s="32">
        <v>44559</v>
      </c>
      <c r="B30631" s="1" t="s">
        <v>42</v>
      </c>
      <c r="C30631">
        <v>15555</v>
      </c>
      <c r="D30631">
        <v>310392</v>
      </c>
      <c r="E30631" s="31">
        <v>15413</v>
      </c>
      <c r="F30631">
        <v>136</v>
      </c>
      <c r="G30631" s="31">
        <v>4</v>
      </c>
      <c r="H30631" s="31">
        <v>1</v>
      </c>
    </row>
    <row r="30632" spans="1:8">
      <c r="A30632" s="32">
        <v>44559</v>
      </c>
      <c r="B30632" s="1" t="s">
        <v>43</v>
      </c>
      <c r="C30632">
        <v>22189</v>
      </c>
      <c r="D30632">
        <v>985055</v>
      </c>
      <c r="E30632" s="31">
        <v>21975</v>
      </c>
      <c r="F30632">
        <v>202</v>
      </c>
      <c r="G30632" s="31">
        <v>12</v>
      </c>
      <c r="H30632" s="31">
        <v>0</v>
      </c>
    </row>
    <row r="30633" spans="1:8">
      <c r="A30633" s="32">
        <v>44559</v>
      </c>
      <c r="B30633" s="1" t="s">
        <v>44</v>
      </c>
      <c r="C30633">
        <v>5824</v>
      </c>
      <c r="D30633">
        <v>215836</v>
      </c>
      <c r="E30633" s="31">
        <v>5704</v>
      </c>
      <c r="F30633">
        <v>93</v>
      </c>
      <c r="G30633" s="31">
        <v>27</v>
      </c>
      <c r="H30633" s="31">
        <v>0</v>
      </c>
    </row>
    <row r="30634" spans="1:8">
      <c r="A30634" s="32">
        <v>44559</v>
      </c>
      <c r="B30634" s="1" t="s">
        <v>45</v>
      </c>
      <c r="C30634">
        <v>3291</v>
      </c>
      <c r="D30634">
        <v>117166</v>
      </c>
      <c r="E30634" s="31">
        <v>3225</v>
      </c>
      <c r="F30634">
        <v>66</v>
      </c>
      <c r="G30634" s="31">
        <v>1</v>
      </c>
      <c r="H30634" s="31">
        <v>0</v>
      </c>
    </row>
    <row r="30635" spans="1:8">
      <c r="A30635" s="32">
        <v>44559</v>
      </c>
      <c r="B30635" s="1" t="s">
        <v>46</v>
      </c>
      <c r="C30635">
        <v>4707</v>
      </c>
      <c r="D30635">
        <v>145824</v>
      </c>
      <c r="E30635" s="31">
        <v>4666</v>
      </c>
      <c r="F30635">
        <v>38</v>
      </c>
      <c r="G30635" s="31">
        <v>2</v>
      </c>
      <c r="H30635" s="31">
        <v>0</v>
      </c>
    </row>
    <row r="30636" spans="1:8">
      <c r="A30636" s="32">
        <v>44559</v>
      </c>
      <c r="B30636" s="1" t="s">
        <v>47</v>
      </c>
      <c r="C30636">
        <v>5412</v>
      </c>
      <c r="D30636">
        <v>173637</v>
      </c>
      <c r="E30636" s="31">
        <v>5330</v>
      </c>
      <c r="F30636">
        <v>82</v>
      </c>
      <c r="G30636" s="31">
        <v>0</v>
      </c>
      <c r="H30636" s="31">
        <v>0</v>
      </c>
    </row>
    <row r="30637" spans="1:8">
      <c r="A30637" s="32">
        <v>44559</v>
      </c>
      <c r="B30637" s="1" t="s">
        <v>48</v>
      </c>
      <c r="C30637">
        <v>4167</v>
      </c>
      <c r="D30637">
        <v>105447</v>
      </c>
      <c r="E30637" s="31">
        <v>4134</v>
      </c>
      <c r="F30637">
        <v>33</v>
      </c>
      <c r="G30637" s="31">
        <v>0</v>
      </c>
      <c r="H30637" s="31">
        <v>0</v>
      </c>
    </row>
    <row r="30638" spans="1:8">
      <c r="A30638" s="32">
        <v>44559</v>
      </c>
      <c r="B30638" s="1" t="s">
        <v>49</v>
      </c>
      <c r="C30638">
        <v>74782</v>
      </c>
      <c r="D30638">
        <v>1438658</v>
      </c>
      <c r="E30638" s="31">
        <v>74068</v>
      </c>
      <c r="F30638">
        <v>627</v>
      </c>
      <c r="G30638" s="31">
        <v>80</v>
      </c>
      <c r="H30638" s="31">
        <v>3</v>
      </c>
    </row>
    <row r="30639" spans="1:8">
      <c r="A30639" s="32">
        <v>44559</v>
      </c>
      <c r="B30639" s="1" t="s">
        <v>50</v>
      </c>
      <c r="C30639">
        <v>5873</v>
      </c>
      <c r="D30639">
        <v>121163</v>
      </c>
      <c r="E30639" s="31">
        <v>5891</v>
      </c>
      <c r="F30639">
        <v>30</v>
      </c>
      <c r="G30639" s="31">
        <v>6</v>
      </c>
      <c r="H30639" s="31">
        <v>0</v>
      </c>
    </row>
    <row r="30640" spans="1:8">
      <c r="A30640" s="32">
        <v>44559</v>
      </c>
      <c r="B30640" s="1" t="s">
        <v>51</v>
      </c>
      <c r="C30640">
        <v>6124</v>
      </c>
      <c r="D30640">
        <v>204494</v>
      </c>
      <c r="E30640" s="31">
        <v>6047</v>
      </c>
      <c r="F30640">
        <v>73</v>
      </c>
      <c r="G30640" s="31">
        <v>5</v>
      </c>
      <c r="H30640" s="31">
        <v>0</v>
      </c>
    </row>
    <row r="30641" spans="1:8">
      <c r="A30641" s="32">
        <v>44559</v>
      </c>
      <c r="B30641" s="1" t="s">
        <v>52</v>
      </c>
      <c r="C30641">
        <v>14396</v>
      </c>
      <c r="D30641">
        <v>124891</v>
      </c>
      <c r="E30641" s="31">
        <v>14260</v>
      </c>
      <c r="F30641">
        <v>136</v>
      </c>
      <c r="G30641" s="31">
        <v>0</v>
      </c>
      <c r="H30641" s="31">
        <v>0</v>
      </c>
    </row>
    <row r="30642" spans="1:8">
      <c r="A30642" s="32">
        <v>44559</v>
      </c>
      <c r="B30642" s="1" t="s">
        <v>53</v>
      </c>
      <c r="C30642">
        <v>8187</v>
      </c>
      <c r="D30642">
        <v>307804</v>
      </c>
      <c r="E30642" s="31">
        <v>8103</v>
      </c>
      <c r="F30642">
        <v>84</v>
      </c>
      <c r="G30642" s="31">
        <v>0</v>
      </c>
      <c r="H30642" s="31">
        <v>0</v>
      </c>
    </row>
    <row r="30643" spans="1:8">
      <c r="A30643" s="32">
        <v>44559</v>
      </c>
      <c r="B30643" s="1" t="s">
        <v>54</v>
      </c>
      <c r="C30643">
        <v>6153</v>
      </c>
      <c r="D30643">
        <v>73154</v>
      </c>
      <c r="E30643" s="31">
        <v>6096</v>
      </c>
      <c r="F30643">
        <v>41</v>
      </c>
      <c r="G30643" s="31">
        <v>0</v>
      </c>
      <c r="H30643" s="31">
        <v>0</v>
      </c>
    </row>
    <row r="30644" spans="1:8">
      <c r="A30644" s="32">
        <v>44559</v>
      </c>
      <c r="B30644" s="1" t="s">
        <v>55</v>
      </c>
      <c r="C30644">
        <v>9121</v>
      </c>
      <c r="D30644">
        <v>176938</v>
      </c>
      <c r="E30644" s="31">
        <v>9044</v>
      </c>
      <c r="F30644">
        <v>66</v>
      </c>
      <c r="G30644" s="31">
        <v>10</v>
      </c>
      <c r="H30644" s="31">
        <v>0</v>
      </c>
    </row>
    <row r="30645" spans="1:8">
      <c r="A30645" s="32">
        <v>44559</v>
      </c>
      <c r="B30645" s="1" t="s">
        <v>56</v>
      </c>
      <c r="C30645">
        <v>50568</v>
      </c>
      <c r="D30645">
        <v>439452</v>
      </c>
      <c r="E30645" s="31">
        <v>49994</v>
      </c>
      <c r="F30645">
        <v>398</v>
      </c>
      <c r="G30645" s="31">
        <v>181</v>
      </c>
      <c r="H30645" s="31">
        <v>6</v>
      </c>
    </row>
    <row r="30646" spans="1:8">
      <c r="A30646" s="32">
        <v>44560</v>
      </c>
      <c r="B30646" s="1" t="s">
        <v>7</v>
      </c>
      <c r="C30646">
        <v>61480</v>
      </c>
      <c r="D30646">
        <v>1277754</v>
      </c>
      <c r="E30646" s="31">
        <v>59798</v>
      </c>
      <c r="F30646">
        <v>1475</v>
      </c>
      <c r="G30646" s="31">
        <v>183</v>
      </c>
      <c r="H30646" s="31">
        <v>0</v>
      </c>
    </row>
    <row r="30647" spans="1:8">
      <c r="A30647" s="32">
        <v>44560</v>
      </c>
      <c r="B30647" s="1" t="s">
        <v>11</v>
      </c>
      <c r="C30647">
        <v>5901</v>
      </c>
      <c r="D30647">
        <v>104876</v>
      </c>
      <c r="E30647" s="31">
        <v>5863</v>
      </c>
      <c r="F30647">
        <v>38</v>
      </c>
      <c r="G30647" s="31">
        <v>0</v>
      </c>
      <c r="H30647" s="31">
        <v>0</v>
      </c>
    </row>
    <row r="30648" spans="1:8">
      <c r="A30648" s="32">
        <v>44560</v>
      </c>
      <c r="B30648" s="1" t="s">
        <v>12</v>
      </c>
      <c r="C30648">
        <v>3490</v>
      </c>
      <c r="D30648">
        <v>136495</v>
      </c>
      <c r="E30648" s="31">
        <v>3434</v>
      </c>
      <c r="F30648">
        <v>53</v>
      </c>
      <c r="G30648" s="31">
        <v>3</v>
      </c>
      <c r="H30648" s="31">
        <v>0</v>
      </c>
    </row>
    <row r="30649" spans="1:8">
      <c r="A30649" s="32">
        <v>44560</v>
      </c>
      <c r="B30649" s="1" t="s">
        <v>13</v>
      </c>
      <c r="C30649">
        <v>16290</v>
      </c>
      <c r="D30649">
        <v>264222</v>
      </c>
      <c r="E30649" s="31">
        <v>16170</v>
      </c>
      <c r="F30649">
        <v>118</v>
      </c>
      <c r="G30649" s="31">
        <v>2</v>
      </c>
      <c r="H30649" s="31">
        <v>0</v>
      </c>
    </row>
    <row r="30650" spans="1:8">
      <c r="A30650" s="32">
        <v>44560</v>
      </c>
      <c r="B30650" s="1" t="s">
        <v>14</v>
      </c>
      <c r="C30650">
        <v>1934</v>
      </c>
      <c r="D30650">
        <v>27661</v>
      </c>
      <c r="E30650" s="31">
        <v>1907</v>
      </c>
      <c r="F30650">
        <v>27</v>
      </c>
      <c r="G30650" s="31">
        <v>0</v>
      </c>
      <c r="H30650" s="31">
        <v>0</v>
      </c>
    </row>
    <row r="30651" spans="1:8">
      <c r="A30651" s="32">
        <v>44560</v>
      </c>
      <c r="B30651" s="1" t="s">
        <v>15</v>
      </c>
      <c r="C30651">
        <v>3607</v>
      </c>
      <c r="D30651">
        <v>115659</v>
      </c>
      <c r="E30651" s="31">
        <v>3550</v>
      </c>
      <c r="F30651">
        <v>56</v>
      </c>
      <c r="G30651" s="31">
        <v>1</v>
      </c>
      <c r="H30651" s="31">
        <v>0</v>
      </c>
    </row>
    <row r="30652" spans="1:8">
      <c r="A30652" s="32">
        <v>44560</v>
      </c>
      <c r="B30652" s="1" t="s">
        <v>16</v>
      </c>
      <c r="C30652">
        <v>9519</v>
      </c>
      <c r="D30652">
        <v>472020</v>
      </c>
      <c r="E30652" s="31">
        <v>9321</v>
      </c>
      <c r="F30652">
        <v>176</v>
      </c>
      <c r="G30652" s="31">
        <v>22</v>
      </c>
      <c r="H30652" s="31">
        <v>0</v>
      </c>
    </row>
    <row r="30653" spans="1:8">
      <c r="A30653" s="32">
        <v>44560</v>
      </c>
      <c r="B30653" s="1" t="s">
        <v>17</v>
      </c>
      <c r="C30653">
        <v>24488</v>
      </c>
      <c r="D30653">
        <v>40590</v>
      </c>
      <c r="E30653" s="31">
        <v>24252</v>
      </c>
      <c r="F30653">
        <v>220</v>
      </c>
      <c r="G30653" s="31">
        <v>16</v>
      </c>
      <c r="H30653" s="31">
        <v>0</v>
      </c>
    </row>
    <row r="30654" spans="1:8">
      <c r="A30654" s="32">
        <v>44560</v>
      </c>
      <c r="B30654" s="1" t="s">
        <v>18</v>
      </c>
      <c r="C30654">
        <v>15608</v>
      </c>
      <c r="D30654">
        <v>529746</v>
      </c>
      <c r="E30654" s="31">
        <v>15409</v>
      </c>
      <c r="F30654">
        <v>117</v>
      </c>
      <c r="G30654" s="31">
        <v>82</v>
      </c>
      <c r="H30654" s="31">
        <v>0</v>
      </c>
    </row>
    <row r="30655" spans="1:8">
      <c r="A30655" s="32">
        <v>44560</v>
      </c>
      <c r="B30655" s="1" t="s">
        <v>19</v>
      </c>
      <c r="C30655">
        <v>17316</v>
      </c>
      <c r="D30655">
        <v>355311</v>
      </c>
      <c r="E30655" s="31">
        <v>17041</v>
      </c>
      <c r="F30655">
        <v>176</v>
      </c>
      <c r="G30655" s="31">
        <v>146</v>
      </c>
      <c r="H30655" s="31">
        <v>2</v>
      </c>
    </row>
    <row r="30656" spans="1:8">
      <c r="A30656" s="32">
        <v>44560</v>
      </c>
      <c r="B30656" s="1" t="s">
        <v>20</v>
      </c>
      <c r="C30656">
        <v>116081</v>
      </c>
      <c r="D30656">
        <v>1653604</v>
      </c>
      <c r="E30656" s="31">
        <v>114910</v>
      </c>
      <c r="F30656">
        <v>1059</v>
      </c>
      <c r="G30656" s="31">
        <v>112</v>
      </c>
      <c r="H30656" s="31">
        <v>1</v>
      </c>
    </row>
    <row r="30657" spans="1:8">
      <c r="A30657" s="32">
        <v>44560</v>
      </c>
      <c r="B30657" s="1" t="s">
        <v>21</v>
      </c>
      <c r="C30657">
        <v>100670</v>
      </c>
      <c r="D30657">
        <v>1243057</v>
      </c>
      <c r="E30657" s="31">
        <v>99582</v>
      </c>
      <c r="F30657">
        <v>1028</v>
      </c>
      <c r="G30657" s="31">
        <v>52</v>
      </c>
      <c r="H30657" s="31">
        <v>1</v>
      </c>
    </row>
    <row r="30658" spans="1:8">
      <c r="A30658" s="32">
        <v>44560</v>
      </c>
      <c r="B30658" s="1" t="s">
        <v>22</v>
      </c>
      <c r="C30658">
        <v>383020</v>
      </c>
      <c r="D30658">
        <v>4186854</v>
      </c>
      <c r="E30658" s="31">
        <v>379356</v>
      </c>
      <c r="F30658">
        <v>3175</v>
      </c>
      <c r="G30658" s="31">
        <v>489</v>
      </c>
      <c r="H30658" s="31">
        <v>1</v>
      </c>
    </row>
    <row r="30659" spans="1:8">
      <c r="A30659" s="32">
        <v>44560</v>
      </c>
      <c r="B30659" s="1" t="s">
        <v>23</v>
      </c>
      <c r="C30659">
        <v>169811</v>
      </c>
      <c r="D30659">
        <v>1839374</v>
      </c>
      <c r="E30659" s="31">
        <v>168293</v>
      </c>
      <c r="F30659">
        <v>1319</v>
      </c>
      <c r="G30659" s="31">
        <v>199</v>
      </c>
      <c r="H30659" s="31">
        <v>1</v>
      </c>
    </row>
    <row r="30660" spans="1:8">
      <c r="A30660" s="32">
        <v>44560</v>
      </c>
      <c r="B30660" s="1" t="s">
        <v>24</v>
      </c>
      <c r="C30660">
        <v>8229</v>
      </c>
      <c r="D30660">
        <v>329246</v>
      </c>
      <c r="E30660" s="31">
        <v>8106</v>
      </c>
      <c r="F30660">
        <v>62</v>
      </c>
      <c r="G30660" s="31">
        <v>61</v>
      </c>
      <c r="H30660" s="31">
        <v>0</v>
      </c>
    </row>
    <row r="30661" spans="1:8">
      <c r="A30661" s="32">
        <v>44560</v>
      </c>
      <c r="B30661" s="1" t="s">
        <v>25</v>
      </c>
      <c r="C30661">
        <v>4869</v>
      </c>
      <c r="D30661">
        <v>132342</v>
      </c>
      <c r="E30661" s="31">
        <v>4816</v>
      </c>
      <c r="F30661">
        <v>52</v>
      </c>
      <c r="G30661" s="31">
        <v>1</v>
      </c>
      <c r="H30661" s="31">
        <v>0</v>
      </c>
    </row>
    <row r="30662" spans="1:8">
      <c r="A30662" s="32">
        <v>44560</v>
      </c>
      <c r="B30662" s="1" t="s">
        <v>26</v>
      </c>
      <c r="C30662">
        <v>8046</v>
      </c>
      <c r="D30662">
        <v>214797</v>
      </c>
      <c r="E30662" s="31">
        <v>7824</v>
      </c>
      <c r="F30662">
        <v>134</v>
      </c>
      <c r="G30662" s="31">
        <v>62</v>
      </c>
      <c r="H30662" s="31">
        <v>0</v>
      </c>
    </row>
    <row r="30663" spans="1:8">
      <c r="A30663" s="32">
        <v>44560</v>
      </c>
      <c r="B30663" s="1" t="s">
        <v>27</v>
      </c>
      <c r="C30663">
        <v>3116</v>
      </c>
      <c r="D30663">
        <v>127158</v>
      </c>
      <c r="E30663" s="31">
        <v>3077</v>
      </c>
      <c r="F30663">
        <v>38</v>
      </c>
      <c r="G30663" s="31">
        <v>1</v>
      </c>
      <c r="H30663" s="31">
        <v>0</v>
      </c>
    </row>
    <row r="30664" spans="1:8">
      <c r="A30664" s="32">
        <v>44560</v>
      </c>
      <c r="B30664" s="1" t="s">
        <v>28</v>
      </c>
      <c r="C30664">
        <v>5161</v>
      </c>
      <c r="D30664">
        <v>135182</v>
      </c>
      <c r="E30664" s="31">
        <v>5132</v>
      </c>
      <c r="F30664">
        <v>29</v>
      </c>
      <c r="G30664" s="31">
        <v>0</v>
      </c>
      <c r="H30664" s="31">
        <v>0</v>
      </c>
    </row>
    <row r="30665" spans="1:8">
      <c r="A30665" s="32">
        <v>44560</v>
      </c>
      <c r="B30665" s="1" t="s">
        <v>29</v>
      </c>
      <c r="C30665">
        <v>8952</v>
      </c>
      <c r="D30665">
        <v>368727</v>
      </c>
      <c r="E30665" s="31">
        <v>8878</v>
      </c>
      <c r="F30665">
        <v>97</v>
      </c>
      <c r="G30665" s="31">
        <v>33</v>
      </c>
      <c r="H30665" s="31">
        <v>0</v>
      </c>
    </row>
    <row r="30666" spans="1:8">
      <c r="A30666" s="32">
        <v>44560</v>
      </c>
      <c r="B30666" s="1" t="s">
        <v>30</v>
      </c>
      <c r="C30666">
        <v>19279</v>
      </c>
      <c r="D30666">
        <v>474766</v>
      </c>
      <c r="E30666" s="31">
        <v>19056</v>
      </c>
      <c r="F30666">
        <v>219</v>
      </c>
      <c r="G30666" s="31">
        <v>1</v>
      </c>
      <c r="H30666" s="31">
        <v>0</v>
      </c>
    </row>
    <row r="30667" spans="1:8">
      <c r="A30667" s="32">
        <v>44560</v>
      </c>
      <c r="B30667" s="1" t="s">
        <v>31</v>
      </c>
      <c r="C30667">
        <v>26895</v>
      </c>
      <c r="D30667">
        <v>733273</v>
      </c>
      <c r="E30667" s="31">
        <v>26663</v>
      </c>
      <c r="F30667">
        <v>209</v>
      </c>
      <c r="G30667" s="31">
        <v>18</v>
      </c>
      <c r="H30667" s="31">
        <v>0</v>
      </c>
    </row>
    <row r="30668" spans="1:8">
      <c r="A30668" s="32">
        <v>44560</v>
      </c>
      <c r="B30668" s="1" t="s">
        <v>32</v>
      </c>
      <c r="C30668">
        <v>106757</v>
      </c>
      <c r="D30668">
        <v>1516048</v>
      </c>
      <c r="E30668" s="31">
        <v>105540</v>
      </c>
      <c r="F30668">
        <v>1161</v>
      </c>
      <c r="G30668" s="31">
        <v>56</v>
      </c>
      <c r="H30668" s="31">
        <v>0</v>
      </c>
    </row>
    <row r="30669" spans="1:8">
      <c r="A30669" s="32">
        <v>44560</v>
      </c>
      <c r="B30669" s="1" t="s">
        <v>33</v>
      </c>
      <c r="C30669">
        <v>14821</v>
      </c>
      <c r="D30669">
        <v>271132</v>
      </c>
      <c r="E30669" s="31">
        <v>14983</v>
      </c>
      <c r="F30669">
        <v>163</v>
      </c>
      <c r="G30669" s="31">
        <v>2</v>
      </c>
      <c r="H30669" s="31">
        <v>0</v>
      </c>
    </row>
    <row r="30670" spans="1:8">
      <c r="A30670" s="32">
        <v>44560</v>
      </c>
      <c r="B30670" s="1" t="s">
        <v>34</v>
      </c>
      <c r="C30670">
        <v>12494</v>
      </c>
      <c r="D30670">
        <v>297642</v>
      </c>
      <c r="E30670" s="31">
        <v>12352</v>
      </c>
      <c r="F30670">
        <v>104</v>
      </c>
      <c r="G30670" s="31">
        <v>38</v>
      </c>
      <c r="H30670" s="31">
        <v>0</v>
      </c>
    </row>
    <row r="30671" spans="1:8">
      <c r="A30671" s="32">
        <v>44560</v>
      </c>
      <c r="B30671" s="1" t="s">
        <v>35</v>
      </c>
      <c r="C30671">
        <v>36175</v>
      </c>
      <c r="D30671">
        <v>474638</v>
      </c>
      <c r="E30671" s="31">
        <v>35744</v>
      </c>
      <c r="F30671">
        <v>292</v>
      </c>
      <c r="G30671" s="31">
        <v>119</v>
      </c>
      <c r="H30671" s="31">
        <v>12</v>
      </c>
    </row>
    <row r="30672" spans="1:8">
      <c r="A30672" s="32">
        <v>44560</v>
      </c>
      <c r="B30672" s="1" t="s">
        <v>36</v>
      </c>
      <c r="C30672">
        <v>203712</v>
      </c>
      <c r="D30672">
        <v>4265190</v>
      </c>
      <c r="E30672" s="31">
        <v>200340</v>
      </c>
      <c r="F30672">
        <v>3064</v>
      </c>
      <c r="G30672" s="31">
        <v>308</v>
      </c>
      <c r="H30672" s="31">
        <v>19</v>
      </c>
    </row>
    <row r="30673" spans="1:8">
      <c r="A30673" s="32">
        <v>44560</v>
      </c>
      <c r="B30673" s="1" t="s">
        <v>37</v>
      </c>
      <c r="C30673">
        <v>78873</v>
      </c>
      <c r="D30673">
        <v>867956</v>
      </c>
      <c r="E30673" s="31">
        <v>77391</v>
      </c>
      <c r="F30673">
        <v>1398</v>
      </c>
      <c r="G30673" s="31">
        <v>84</v>
      </c>
      <c r="H30673" s="31">
        <v>3</v>
      </c>
    </row>
    <row r="30674" spans="1:8">
      <c r="A30674" s="32">
        <v>44560</v>
      </c>
      <c r="B30674" s="1" t="s">
        <v>38</v>
      </c>
      <c r="C30674">
        <v>15949</v>
      </c>
      <c r="D30674">
        <v>283091</v>
      </c>
      <c r="E30674" s="31">
        <v>15789</v>
      </c>
      <c r="F30674">
        <v>149</v>
      </c>
      <c r="G30674" s="31">
        <v>11</v>
      </c>
      <c r="H30674" s="31">
        <v>0</v>
      </c>
    </row>
    <row r="30675" spans="1:8">
      <c r="A30675" s="32">
        <v>44560</v>
      </c>
      <c r="B30675" s="1" t="s">
        <v>39</v>
      </c>
      <c r="C30675">
        <v>5304</v>
      </c>
      <c r="D30675">
        <v>68569</v>
      </c>
      <c r="E30675" s="31">
        <v>5136</v>
      </c>
      <c r="F30675">
        <v>62</v>
      </c>
      <c r="G30675" s="31">
        <v>0</v>
      </c>
      <c r="H30675" s="31">
        <v>0</v>
      </c>
    </row>
    <row r="30676" spans="1:8">
      <c r="A30676" s="32">
        <v>44560</v>
      </c>
      <c r="B30676" s="1" t="s">
        <v>40</v>
      </c>
      <c r="C30676">
        <v>1669</v>
      </c>
      <c r="D30676">
        <v>170009</v>
      </c>
      <c r="E30676" s="31">
        <v>1639</v>
      </c>
      <c r="F30676">
        <v>5</v>
      </c>
      <c r="G30676" s="31">
        <v>0</v>
      </c>
      <c r="H30676" s="31">
        <v>0</v>
      </c>
    </row>
    <row r="30677" spans="1:8">
      <c r="A30677" s="32">
        <v>44560</v>
      </c>
      <c r="B30677" s="1" t="s">
        <v>41</v>
      </c>
      <c r="C30677">
        <v>1753</v>
      </c>
      <c r="D30677">
        <v>64047</v>
      </c>
      <c r="E30677" s="31">
        <v>1728</v>
      </c>
      <c r="F30677">
        <v>5</v>
      </c>
      <c r="G30677" s="31">
        <v>20</v>
      </c>
      <c r="H30677" s="31">
        <v>0</v>
      </c>
    </row>
    <row r="30678" spans="1:8">
      <c r="A30678" s="32">
        <v>44560</v>
      </c>
      <c r="B30678" s="1" t="s">
        <v>42</v>
      </c>
      <c r="C30678">
        <v>15555</v>
      </c>
      <c r="D30678">
        <v>310392</v>
      </c>
      <c r="E30678" s="31">
        <v>15413</v>
      </c>
      <c r="F30678">
        <v>136</v>
      </c>
      <c r="G30678" s="31">
        <v>4</v>
      </c>
      <c r="H30678" s="31">
        <v>1</v>
      </c>
    </row>
    <row r="30679" spans="1:8">
      <c r="A30679" s="32">
        <v>44560</v>
      </c>
      <c r="B30679" s="1" t="s">
        <v>43</v>
      </c>
      <c r="C30679">
        <v>22193</v>
      </c>
      <c r="D30679">
        <v>990011</v>
      </c>
      <c r="E30679" s="31">
        <v>21976</v>
      </c>
      <c r="F30679">
        <v>202</v>
      </c>
      <c r="G30679" s="31">
        <v>15</v>
      </c>
      <c r="H30679" s="31">
        <v>0</v>
      </c>
    </row>
    <row r="30680" spans="1:8">
      <c r="A30680" s="32">
        <v>44560</v>
      </c>
      <c r="B30680" s="1" t="s">
        <v>44</v>
      </c>
      <c r="C30680">
        <v>5833</v>
      </c>
      <c r="D30680">
        <v>215836</v>
      </c>
      <c r="E30680" s="31">
        <v>5706</v>
      </c>
      <c r="F30680">
        <v>93</v>
      </c>
      <c r="G30680" s="31">
        <v>34</v>
      </c>
      <c r="H30680" s="31">
        <v>0</v>
      </c>
    </row>
    <row r="30681" spans="1:8">
      <c r="A30681" s="32">
        <v>44560</v>
      </c>
      <c r="B30681" s="1" t="s">
        <v>45</v>
      </c>
      <c r="C30681">
        <v>3291</v>
      </c>
      <c r="D30681">
        <v>117244</v>
      </c>
      <c r="E30681" s="31">
        <v>3225</v>
      </c>
      <c r="F30681">
        <v>66</v>
      </c>
      <c r="G30681" s="31">
        <v>1</v>
      </c>
      <c r="H30681" s="31">
        <v>0</v>
      </c>
    </row>
    <row r="30682" spans="1:8">
      <c r="A30682" s="32">
        <v>44560</v>
      </c>
      <c r="B30682" s="1" t="s">
        <v>46</v>
      </c>
      <c r="C30682">
        <v>4708</v>
      </c>
      <c r="D30682">
        <v>145985</v>
      </c>
      <c r="E30682" s="31">
        <v>4666</v>
      </c>
      <c r="F30682">
        <v>38</v>
      </c>
      <c r="G30682" s="31">
        <v>3</v>
      </c>
      <c r="H30682" s="31">
        <v>0</v>
      </c>
    </row>
    <row r="30683" spans="1:8">
      <c r="A30683" s="32">
        <v>44560</v>
      </c>
      <c r="B30683" s="1" t="s">
        <v>47</v>
      </c>
      <c r="C30683">
        <v>5412</v>
      </c>
      <c r="D30683">
        <v>173639</v>
      </c>
      <c r="E30683" s="31">
        <v>5330</v>
      </c>
      <c r="F30683">
        <v>82</v>
      </c>
      <c r="G30683" s="31">
        <v>0</v>
      </c>
      <c r="H30683" s="31">
        <v>0</v>
      </c>
    </row>
    <row r="30684" spans="1:8">
      <c r="A30684" s="32">
        <v>44560</v>
      </c>
      <c r="B30684" s="1" t="s">
        <v>48</v>
      </c>
      <c r="C30684">
        <v>4167</v>
      </c>
      <c r="D30684">
        <v>105447</v>
      </c>
      <c r="E30684" s="31">
        <v>4134</v>
      </c>
      <c r="F30684">
        <v>33</v>
      </c>
      <c r="G30684" s="31">
        <v>0</v>
      </c>
      <c r="H30684" s="31">
        <v>0</v>
      </c>
    </row>
    <row r="30685" spans="1:8">
      <c r="A30685" s="32">
        <v>44560</v>
      </c>
      <c r="B30685" s="1" t="s">
        <v>49</v>
      </c>
      <c r="C30685">
        <v>74785</v>
      </c>
      <c r="D30685">
        <v>1440225</v>
      </c>
      <c r="E30685" s="31">
        <v>74075</v>
      </c>
      <c r="F30685">
        <v>627</v>
      </c>
      <c r="G30685" s="31">
        <v>80</v>
      </c>
      <c r="H30685" s="31">
        <v>3</v>
      </c>
    </row>
    <row r="30686" spans="1:8">
      <c r="A30686" s="32">
        <v>44560</v>
      </c>
      <c r="B30686" s="1" t="s">
        <v>50</v>
      </c>
      <c r="C30686">
        <v>5875</v>
      </c>
      <c r="D30686">
        <v>121333</v>
      </c>
      <c r="E30686" s="31">
        <v>5891</v>
      </c>
      <c r="F30686">
        <v>30</v>
      </c>
      <c r="G30686" s="31">
        <v>6</v>
      </c>
      <c r="H30686" s="31">
        <v>0</v>
      </c>
    </row>
    <row r="30687" spans="1:8">
      <c r="A30687" s="32">
        <v>44560</v>
      </c>
      <c r="B30687" s="1" t="s">
        <v>51</v>
      </c>
      <c r="C30687">
        <v>6124</v>
      </c>
      <c r="D30687">
        <v>204656</v>
      </c>
      <c r="E30687" s="31">
        <v>6047</v>
      </c>
      <c r="F30687">
        <v>73</v>
      </c>
      <c r="G30687" s="31">
        <v>5</v>
      </c>
      <c r="H30687" s="31">
        <v>0</v>
      </c>
    </row>
    <row r="30688" spans="1:8">
      <c r="A30688" s="32">
        <v>44560</v>
      </c>
      <c r="B30688" s="1" t="s">
        <v>52</v>
      </c>
      <c r="C30688">
        <v>14396</v>
      </c>
      <c r="D30688">
        <v>124896</v>
      </c>
      <c r="E30688" s="31">
        <v>14260</v>
      </c>
      <c r="F30688">
        <v>136</v>
      </c>
      <c r="G30688" s="31">
        <v>0</v>
      </c>
      <c r="H30688" s="31">
        <v>0</v>
      </c>
    </row>
    <row r="30689" spans="1:8">
      <c r="A30689" s="32">
        <v>44560</v>
      </c>
      <c r="B30689" s="1" t="s">
        <v>53</v>
      </c>
      <c r="C30689">
        <v>8187</v>
      </c>
      <c r="D30689">
        <v>307819</v>
      </c>
      <c r="E30689" s="31">
        <v>8103</v>
      </c>
      <c r="F30689">
        <v>84</v>
      </c>
      <c r="G30689" s="31">
        <v>0</v>
      </c>
      <c r="H30689" s="31">
        <v>0</v>
      </c>
    </row>
    <row r="30690" spans="1:8">
      <c r="A30690" s="32">
        <v>44560</v>
      </c>
      <c r="B30690" s="1" t="s">
        <v>54</v>
      </c>
      <c r="C30690">
        <v>6153</v>
      </c>
      <c r="D30690">
        <v>73154</v>
      </c>
      <c r="E30690" s="31">
        <v>6096</v>
      </c>
      <c r="F30690">
        <v>41</v>
      </c>
      <c r="G30690" s="31">
        <v>0</v>
      </c>
      <c r="H30690" s="31">
        <v>0</v>
      </c>
    </row>
    <row r="30691" spans="1:8">
      <c r="A30691" s="32">
        <v>44560</v>
      </c>
      <c r="B30691" s="1" t="s">
        <v>55</v>
      </c>
      <c r="C30691">
        <v>9122</v>
      </c>
      <c r="D30691">
        <v>177094</v>
      </c>
      <c r="E30691" s="31">
        <v>9044</v>
      </c>
      <c r="F30691">
        <v>66</v>
      </c>
      <c r="G30691" s="31">
        <v>11</v>
      </c>
      <c r="H30691" s="31">
        <v>0</v>
      </c>
    </row>
    <row r="30692" spans="1:8">
      <c r="A30692" s="32">
        <v>44560</v>
      </c>
      <c r="B30692" s="1" t="s">
        <v>56</v>
      </c>
      <c r="C30692">
        <v>50618</v>
      </c>
      <c r="D30692">
        <v>439983</v>
      </c>
      <c r="E30692" s="31">
        <v>49998</v>
      </c>
      <c r="F30692">
        <v>398</v>
      </c>
      <c r="G30692" s="31">
        <v>228</v>
      </c>
      <c r="H30692" s="31">
        <v>5</v>
      </c>
    </row>
    <row r="30693" spans="1:8">
      <c r="A30693" s="32">
        <v>44561</v>
      </c>
      <c r="B30693" s="1" t="s">
        <v>7</v>
      </c>
      <c r="C30693">
        <v>61501</v>
      </c>
      <c r="D30693">
        <v>1278988</v>
      </c>
      <c r="E30693" s="31">
        <v>59815</v>
      </c>
      <c r="F30693">
        <v>1475</v>
      </c>
      <c r="G30693" s="31">
        <v>207</v>
      </c>
      <c r="H30693" s="31">
        <v>0</v>
      </c>
    </row>
    <row r="30694" spans="1:8">
      <c r="A30694" s="32">
        <v>44561</v>
      </c>
      <c r="B30694" s="1" t="s">
        <v>11</v>
      </c>
      <c r="C30694">
        <v>5902</v>
      </c>
      <c r="D30694">
        <v>104915</v>
      </c>
      <c r="E30694" s="31">
        <v>5863</v>
      </c>
      <c r="F30694">
        <v>38</v>
      </c>
      <c r="G30694" s="31">
        <v>1</v>
      </c>
      <c r="H30694" s="31">
        <v>0</v>
      </c>
    </row>
    <row r="30695" spans="1:8">
      <c r="A30695" s="32">
        <v>44561</v>
      </c>
      <c r="B30695" s="1" t="s">
        <v>12</v>
      </c>
      <c r="C30695">
        <v>3490</v>
      </c>
      <c r="D30695">
        <v>136540</v>
      </c>
      <c r="E30695" s="31">
        <v>3434</v>
      </c>
      <c r="F30695">
        <v>53</v>
      </c>
      <c r="G30695" s="31">
        <v>3</v>
      </c>
      <c r="H30695" s="31">
        <v>0</v>
      </c>
    </row>
    <row r="30696" spans="1:8">
      <c r="A30696" s="32">
        <v>44561</v>
      </c>
      <c r="B30696" s="1" t="s">
        <v>13</v>
      </c>
      <c r="C30696">
        <v>16291</v>
      </c>
      <c r="D30696">
        <v>264222</v>
      </c>
      <c r="E30696" s="31">
        <v>16170</v>
      </c>
      <c r="F30696">
        <v>118</v>
      </c>
      <c r="G30696" s="31">
        <v>2</v>
      </c>
      <c r="H30696" s="31">
        <v>0</v>
      </c>
    </row>
    <row r="30697" spans="1:8">
      <c r="A30697" s="32">
        <v>44561</v>
      </c>
      <c r="B30697" s="1" t="s">
        <v>14</v>
      </c>
      <c r="C30697">
        <v>1934</v>
      </c>
      <c r="D30697">
        <v>27664</v>
      </c>
      <c r="E30697" s="31">
        <v>1907</v>
      </c>
      <c r="F30697">
        <v>27</v>
      </c>
      <c r="G30697" s="31">
        <v>0</v>
      </c>
      <c r="H30697" s="31">
        <v>0</v>
      </c>
    </row>
    <row r="30698" spans="1:8">
      <c r="A30698" s="32">
        <v>44561</v>
      </c>
      <c r="B30698" s="1" t="s">
        <v>15</v>
      </c>
      <c r="C30698">
        <v>3607</v>
      </c>
      <c r="D30698">
        <v>115660</v>
      </c>
      <c r="E30698" s="31">
        <v>3550</v>
      </c>
      <c r="F30698">
        <v>56</v>
      </c>
      <c r="G30698" s="31">
        <v>1</v>
      </c>
      <c r="H30698" s="31">
        <v>0</v>
      </c>
    </row>
    <row r="30699" spans="1:8">
      <c r="A30699" s="32">
        <v>44561</v>
      </c>
      <c r="B30699" s="1" t="s">
        <v>16</v>
      </c>
      <c r="C30699">
        <v>9520</v>
      </c>
      <c r="D30699">
        <v>472020</v>
      </c>
      <c r="E30699" s="31">
        <v>9322</v>
      </c>
      <c r="F30699">
        <v>176</v>
      </c>
      <c r="G30699" s="31">
        <v>22</v>
      </c>
      <c r="H30699" s="31">
        <v>0</v>
      </c>
    </row>
    <row r="30700" spans="1:8">
      <c r="A30700" s="32">
        <v>44561</v>
      </c>
      <c r="B30700" s="1" t="s">
        <v>17</v>
      </c>
      <c r="C30700">
        <v>24490</v>
      </c>
      <c r="D30700">
        <v>40590</v>
      </c>
      <c r="E30700" s="31">
        <v>24256</v>
      </c>
      <c r="F30700">
        <v>220</v>
      </c>
      <c r="G30700" s="31">
        <v>14</v>
      </c>
      <c r="H30700" s="31">
        <v>0</v>
      </c>
    </row>
    <row r="30701" spans="1:8">
      <c r="A30701" s="32">
        <v>44561</v>
      </c>
      <c r="B30701" s="1" t="s">
        <v>18</v>
      </c>
      <c r="C30701">
        <v>15616</v>
      </c>
      <c r="D30701">
        <v>529917</v>
      </c>
      <c r="E30701" s="31">
        <v>15415</v>
      </c>
      <c r="F30701">
        <v>117</v>
      </c>
      <c r="G30701" s="31">
        <v>84</v>
      </c>
      <c r="H30701" s="31">
        <v>0</v>
      </c>
    </row>
    <row r="30702" spans="1:8">
      <c r="A30702" s="32">
        <v>44561</v>
      </c>
      <c r="B30702" s="1" t="s">
        <v>19</v>
      </c>
      <c r="C30702">
        <v>17316</v>
      </c>
      <c r="D30702">
        <v>355311</v>
      </c>
      <c r="E30702" s="31">
        <v>17065</v>
      </c>
      <c r="F30702">
        <v>176</v>
      </c>
      <c r="G30702" s="31">
        <v>133</v>
      </c>
      <c r="H30702" s="31">
        <v>2</v>
      </c>
    </row>
    <row r="30703" spans="1:8">
      <c r="A30703" s="32">
        <v>44561</v>
      </c>
      <c r="B30703" s="1" t="s">
        <v>20</v>
      </c>
      <c r="C30703">
        <v>116092</v>
      </c>
      <c r="D30703">
        <v>1655563</v>
      </c>
      <c r="E30703" s="31">
        <v>114913</v>
      </c>
      <c r="F30703">
        <v>1059</v>
      </c>
      <c r="G30703" s="31">
        <v>120</v>
      </c>
      <c r="H30703" s="31">
        <v>1</v>
      </c>
    </row>
    <row r="30704" spans="1:8">
      <c r="A30704" s="32">
        <v>44561</v>
      </c>
      <c r="B30704" s="1" t="s">
        <v>21</v>
      </c>
      <c r="C30704">
        <v>100688</v>
      </c>
      <c r="D30704">
        <v>1243478</v>
      </c>
      <c r="E30704" s="31">
        <v>99587</v>
      </c>
      <c r="F30704">
        <v>1028</v>
      </c>
      <c r="G30704" s="31">
        <v>55</v>
      </c>
      <c r="H30704" s="31">
        <v>1</v>
      </c>
    </row>
    <row r="30705" spans="1:8">
      <c r="A30705" s="32">
        <v>44561</v>
      </c>
      <c r="B30705" s="1" t="s">
        <v>22</v>
      </c>
      <c r="C30705">
        <v>383078</v>
      </c>
      <c r="D30705">
        <v>4196279</v>
      </c>
      <c r="E30705" s="31">
        <v>379367</v>
      </c>
      <c r="F30705">
        <v>3175</v>
      </c>
      <c r="G30705" s="31">
        <v>536</v>
      </c>
      <c r="H30705" s="31">
        <v>1</v>
      </c>
    </row>
    <row r="30706" spans="1:8">
      <c r="A30706" s="32">
        <v>44561</v>
      </c>
      <c r="B30706" s="1" t="s">
        <v>23</v>
      </c>
      <c r="C30706">
        <v>169830</v>
      </c>
      <c r="D30706">
        <v>1839374</v>
      </c>
      <c r="E30706" s="31">
        <v>168307</v>
      </c>
      <c r="F30706">
        <v>1319</v>
      </c>
      <c r="G30706" s="31">
        <v>204</v>
      </c>
      <c r="H30706" s="31">
        <v>2</v>
      </c>
    </row>
    <row r="30707" spans="1:8">
      <c r="A30707" s="32">
        <v>44561</v>
      </c>
      <c r="B30707" s="1" t="s">
        <v>24</v>
      </c>
      <c r="C30707">
        <v>8244</v>
      </c>
      <c r="D30707">
        <v>329370</v>
      </c>
      <c r="E30707" s="31">
        <v>8109</v>
      </c>
      <c r="F30707">
        <v>62</v>
      </c>
      <c r="G30707" s="31">
        <v>73</v>
      </c>
      <c r="H30707" s="31">
        <v>0</v>
      </c>
    </row>
    <row r="30708" spans="1:8">
      <c r="A30708" s="32">
        <v>44561</v>
      </c>
      <c r="B30708" s="1" t="s">
        <v>25</v>
      </c>
      <c r="C30708">
        <v>4869</v>
      </c>
      <c r="D30708">
        <v>132342</v>
      </c>
      <c r="E30708" s="31">
        <v>4816</v>
      </c>
      <c r="F30708">
        <v>52</v>
      </c>
      <c r="G30708" s="31">
        <v>1</v>
      </c>
      <c r="H30708" s="31">
        <v>0</v>
      </c>
    </row>
    <row r="30709" spans="1:8">
      <c r="A30709" s="32">
        <v>44561</v>
      </c>
      <c r="B30709" s="1" t="s">
        <v>26</v>
      </c>
      <c r="C30709">
        <v>8049</v>
      </c>
      <c r="D30709">
        <v>214962</v>
      </c>
      <c r="E30709" s="31">
        <v>7829</v>
      </c>
      <c r="F30709">
        <v>134</v>
      </c>
      <c r="G30709" s="31">
        <v>64</v>
      </c>
      <c r="H30709" s="31">
        <v>0</v>
      </c>
    </row>
    <row r="30710" spans="1:8">
      <c r="A30710" s="32">
        <v>44561</v>
      </c>
      <c r="B30710" s="1" t="s">
        <v>27</v>
      </c>
      <c r="C30710">
        <v>3117</v>
      </c>
      <c r="D30710">
        <v>127165</v>
      </c>
      <c r="E30710" s="31">
        <v>3077</v>
      </c>
      <c r="F30710">
        <v>38</v>
      </c>
      <c r="G30710" s="31">
        <v>2</v>
      </c>
      <c r="H30710" s="31">
        <v>0</v>
      </c>
    </row>
    <row r="30711" spans="1:8">
      <c r="A30711" s="32">
        <v>44561</v>
      </c>
      <c r="B30711" s="1" t="s">
        <v>28</v>
      </c>
      <c r="C30711">
        <v>5161</v>
      </c>
      <c r="D30711">
        <v>135182</v>
      </c>
      <c r="E30711" s="31">
        <v>5132</v>
      </c>
      <c r="F30711">
        <v>29</v>
      </c>
      <c r="G30711" s="31">
        <v>0</v>
      </c>
      <c r="H30711" s="31">
        <v>0</v>
      </c>
    </row>
    <row r="30712" spans="1:8">
      <c r="A30712" s="32">
        <v>44561</v>
      </c>
      <c r="B30712" s="1" t="s">
        <v>29</v>
      </c>
      <c r="C30712">
        <v>8959</v>
      </c>
      <c r="D30712">
        <v>368727</v>
      </c>
      <c r="E30712" s="31">
        <v>8880</v>
      </c>
      <c r="F30712">
        <v>97</v>
      </c>
      <c r="G30712" s="31">
        <v>38</v>
      </c>
      <c r="H30712" s="31">
        <v>0</v>
      </c>
    </row>
    <row r="30713" spans="1:8">
      <c r="A30713" s="32">
        <v>44561</v>
      </c>
      <c r="B30713" s="1" t="s">
        <v>30</v>
      </c>
      <c r="C30713">
        <v>19280</v>
      </c>
      <c r="D30713">
        <v>474766</v>
      </c>
      <c r="E30713" s="31">
        <v>19056</v>
      </c>
      <c r="F30713">
        <v>219</v>
      </c>
      <c r="G30713" s="31">
        <v>4</v>
      </c>
      <c r="H30713" s="31">
        <v>0</v>
      </c>
    </row>
    <row r="30714" spans="1:8">
      <c r="A30714" s="32">
        <v>44561</v>
      </c>
      <c r="B30714" s="1" t="s">
        <v>31</v>
      </c>
      <c r="C30714">
        <v>26898</v>
      </c>
      <c r="D30714">
        <v>733273</v>
      </c>
      <c r="E30714" s="31">
        <v>26663</v>
      </c>
      <c r="F30714">
        <v>209</v>
      </c>
      <c r="G30714" s="31">
        <v>19</v>
      </c>
      <c r="H30714" s="31">
        <v>0</v>
      </c>
    </row>
    <row r="30715" spans="1:8">
      <c r="A30715" s="32">
        <v>44561</v>
      </c>
      <c r="B30715" s="1" t="s">
        <v>32</v>
      </c>
      <c r="C30715">
        <v>106773</v>
      </c>
      <c r="D30715">
        <v>1516048</v>
      </c>
      <c r="E30715" s="31">
        <v>105543</v>
      </c>
      <c r="F30715">
        <v>1161</v>
      </c>
      <c r="G30715" s="31">
        <v>69</v>
      </c>
      <c r="H30715" s="31">
        <v>0</v>
      </c>
    </row>
    <row r="30716" spans="1:8">
      <c r="A30716" s="32">
        <v>44561</v>
      </c>
      <c r="B30716" s="1" t="s">
        <v>33</v>
      </c>
      <c r="C30716">
        <v>14821</v>
      </c>
      <c r="D30716">
        <v>273776</v>
      </c>
      <c r="E30716" s="31">
        <v>14983</v>
      </c>
      <c r="F30716">
        <v>163</v>
      </c>
      <c r="G30716" s="31">
        <v>2</v>
      </c>
      <c r="H30716" s="31">
        <v>0</v>
      </c>
    </row>
    <row r="30717" spans="1:8">
      <c r="A30717" s="32">
        <v>44561</v>
      </c>
      <c r="B30717" s="1" t="s">
        <v>34</v>
      </c>
      <c r="C30717">
        <v>12507</v>
      </c>
      <c r="D30717">
        <v>297867</v>
      </c>
      <c r="E30717" s="31">
        <v>12354</v>
      </c>
      <c r="F30717">
        <v>104</v>
      </c>
      <c r="G30717" s="31">
        <v>49</v>
      </c>
      <c r="H30717" s="31">
        <v>0</v>
      </c>
    </row>
    <row r="30718" spans="1:8">
      <c r="A30718" s="32">
        <v>44561</v>
      </c>
      <c r="B30718" s="1" t="s">
        <v>35</v>
      </c>
      <c r="C30718">
        <v>36195</v>
      </c>
      <c r="D30718">
        <v>475049</v>
      </c>
      <c r="E30718" s="31">
        <v>35745</v>
      </c>
      <c r="F30718">
        <v>292</v>
      </c>
      <c r="G30718" s="31">
        <v>138</v>
      </c>
      <c r="H30718" s="31">
        <v>12</v>
      </c>
    </row>
    <row r="30719" spans="1:8">
      <c r="A30719" s="32">
        <v>44561</v>
      </c>
      <c r="B30719" s="1" t="s">
        <v>36</v>
      </c>
      <c r="C30719">
        <v>203790</v>
      </c>
      <c r="D30719">
        <v>4268498</v>
      </c>
      <c r="E30719" s="31">
        <v>200353</v>
      </c>
      <c r="F30719">
        <v>3064</v>
      </c>
      <c r="G30719" s="31">
        <v>373</v>
      </c>
      <c r="H30719" s="31">
        <v>19</v>
      </c>
    </row>
    <row r="30720" spans="1:8">
      <c r="A30720" s="32">
        <v>44561</v>
      </c>
      <c r="B30720" s="1" t="s">
        <v>37</v>
      </c>
      <c r="C30720">
        <v>78886</v>
      </c>
      <c r="D30720">
        <v>868905</v>
      </c>
      <c r="E30720" s="31">
        <v>77391</v>
      </c>
      <c r="F30720">
        <v>1398</v>
      </c>
      <c r="G30720" s="31">
        <v>97</v>
      </c>
      <c r="H30720" s="31">
        <v>3</v>
      </c>
    </row>
    <row r="30721" spans="1:8">
      <c r="A30721" s="32">
        <v>44561</v>
      </c>
      <c r="B30721" s="1" t="s">
        <v>38</v>
      </c>
      <c r="C30721">
        <v>15958</v>
      </c>
      <c r="D30721">
        <v>283091</v>
      </c>
      <c r="E30721" s="31">
        <v>15789</v>
      </c>
      <c r="F30721">
        <v>149</v>
      </c>
      <c r="G30721" s="31">
        <v>20</v>
      </c>
      <c r="H30721" s="31">
        <v>0</v>
      </c>
    </row>
    <row r="30722" spans="1:8">
      <c r="A30722" s="32">
        <v>44561</v>
      </c>
      <c r="B30722" s="1" t="s">
        <v>39</v>
      </c>
      <c r="C30722">
        <v>5304</v>
      </c>
      <c r="D30722">
        <v>68578</v>
      </c>
      <c r="E30722" s="31">
        <v>5136</v>
      </c>
      <c r="F30722">
        <v>62</v>
      </c>
      <c r="G30722" s="31">
        <v>0</v>
      </c>
      <c r="H30722" s="31">
        <v>0</v>
      </c>
    </row>
    <row r="30723" spans="1:8">
      <c r="A30723" s="32">
        <v>44561</v>
      </c>
      <c r="B30723" s="1" t="s">
        <v>40</v>
      </c>
      <c r="C30723">
        <v>1669</v>
      </c>
      <c r="D30723">
        <v>170026</v>
      </c>
      <c r="E30723" s="31">
        <v>1639</v>
      </c>
      <c r="F30723">
        <v>5</v>
      </c>
      <c r="G30723" s="31">
        <v>0</v>
      </c>
      <c r="H30723" s="31">
        <v>0</v>
      </c>
    </row>
    <row r="30724" spans="1:8">
      <c r="A30724" s="32">
        <v>44561</v>
      </c>
      <c r="B30724" s="1" t="s">
        <v>41</v>
      </c>
      <c r="C30724">
        <v>1756</v>
      </c>
      <c r="D30724">
        <v>64047</v>
      </c>
      <c r="E30724" s="31">
        <v>1728</v>
      </c>
      <c r="F30724">
        <v>5</v>
      </c>
      <c r="G30724" s="31">
        <v>23</v>
      </c>
      <c r="H30724" s="31">
        <v>0</v>
      </c>
    </row>
    <row r="30725" spans="1:8">
      <c r="A30725" s="32">
        <v>44561</v>
      </c>
      <c r="B30725" s="1" t="s">
        <v>42</v>
      </c>
      <c r="C30725">
        <v>15555</v>
      </c>
      <c r="D30725">
        <v>310392</v>
      </c>
      <c r="E30725" s="31">
        <v>15417</v>
      </c>
      <c r="F30725">
        <v>136</v>
      </c>
      <c r="G30725" s="31">
        <v>2</v>
      </c>
      <c r="H30725" s="31">
        <v>0</v>
      </c>
    </row>
    <row r="30726" spans="1:8">
      <c r="A30726" s="32">
        <v>44561</v>
      </c>
      <c r="B30726" s="1" t="s">
        <v>43</v>
      </c>
      <c r="C30726">
        <v>22199</v>
      </c>
      <c r="D30726">
        <v>990011</v>
      </c>
      <c r="E30726" s="31">
        <v>21978</v>
      </c>
      <c r="F30726">
        <v>202</v>
      </c>
      <c r="G30726" s="31">
        <v>19</v>
      </c>
      <c r="H30726" s="31">
        <v>0</v>
      </c>
    </row>
    <row r="30727" spans="1:8">
      <c r="A30727" s="32">
        <v>44561</v>
      </c>
      <c r="B30727" s="1" t="s">
        <v>44</v>
      </c>
      <c r="C30727">
        <v>5848</v>
      </c>
      <c r="D30727">
        <v>215836</v>
      </c>
      <c r="E30727" s="31">
        <v>5708</v>
      </c>
      <c r="F30727">
        <v>93</v>
      </c>
      <c r="G30727" s="31">
        <v>47</v>
      </c>
      <c r="H30727" s="31">
        <v>0</v>
      </c>
    </row>
    <row r="30728" spans="1:8">
      <c r="A30728" s="32">
        <v>44561</v>
      </c>
      <c r="B30728" s="1" t="s">
        <v>45</v>
      </c>
      <c r="C30728">
        <v>3291</v>
      </c>
      <c r="D30728">
        <v>117319</v>
      </c>
      <c r="E30728" s="31">
        <v>3225</v>
      </c>
      <c r="F30728">
        <v>66</v>
      </c>
      <c r="G30728" s="31">
        <v>1</v>
      </c>
      <c r="H30728" s="31">
        <v>0</v>
      </c>
    </row>
    <row r="30729" spans="1:8">
      <c r="A30729" s="32">
        <v>44561</v>
      </c>
      <c r="B30729" s="1" t="s">
        <v>46</v>
      </c>
      <c r="C30729">
        <v>4708</v>
      </c>
      <c r="D30729">
        <v>146077</v>
      </c>
      <c r="E30729" s="31">
        <v>4666</v>
      </c>
      <c r="F30729">
        <v>38</v>
      </c>
      <c r="G30729" s="31">
        <v>3</v>
      </c>
      <c r="H30729" s="31">
        <v>0</v>
      </c>
    </row>
    <row r="30730" spans="1:8">
      <c r="A30730" s="32">
        <v>44561</v>
      </c>
      <c r="B30730" s="1" t="s">
        <v>47</v>
      </c>
      <c r="C30730">
        <v>5412</v>
      </c>
      <c r="D30730">
        <v>175070</v>
      </c>
      <c r="E30730" s="31">
        <v>5330</v>
      </c>
      <c r="F30730">
        <v>82</v>
      </c>
      <c r="G30730" s="31">
        <v>0</v>
      </c>
      <c r="H30730" s="31">
        <v>0</v>
      </c>
    </row>
    <row r="30731" spans="1:8">
      <c r="A30731" s="32">
        <v>44561</v>
      </c>
      <c r="B30731" s="1" t="s">
        <v>48</v>
      </c>
      <c r="C30731">
        <v>4168</v>
      </c>
      <c r="D30731">
        <v>111790</v>
      </c>
      <c r="E30731" s="31">
        <v>4134</v>
      </c>
      <c r="F30731">
        <v>33</v>
      </c>
      <c r="G30731" s="31">
        <v>1</v>
      </c>
      <c r="H30731" s="31">
        <v>0</v>
      </c>
    </row>
    <row r="30732" spans="1:8">
      <c r="A30732" s="32">
        <v>44561</v>
      </c>
      <c r="B30732" s="1" t="s">
        <v>49</v>
      </c>
      <c r="C30732">
        <v>74788</v>
      </c>
      <c r="D30732">
        <v>1441123</v>
      </c>
      <c r="E30732" s="31">
        <v>74083</v>
      </c>
      <c r="F30732">
        <v>627</v>
      </c>
      <c r="G30732" s="31">
        <v>75</v>
      </c>
      <c r="H30732" s="31">
        <v>3</v>
      </c>
    </row>
    <row r="30733" spans="1:8">
      <c r="A30733" s="32">
        <v>44561</v>
      </c>
      <c r="B30733" s="1" t="s">
        <v>50</v>
      </c>
      <c r="C30733">
        <v>5875</v>
      </c>
      <c r="D30733">
        <v>121539</v>
      </c>
      <c r="E30733" s="31">
        <v>5892</v>
      </c>
      <c r="F30733">
        <v>30</v>
      </c>
      <c r="G30733" s="31">
        <v>8</v>
      </c>
      <c r="H30733" s="31">
        <v>0</v>
      </c>
    </row>
    <row r="30734" spans="1:8">
      <c r="A30734" s="32">
        <v>44561</v>
      </c>
      <c r="B30734" s="1" t="s">
        <v>51</v>
      </c>
      <c r="C30734">
        <v>6124</v>
      </c>
      <c r="D30734">
        <v>204713</v>
      </c>
      <c r="E30734" s="31">
        <v>6047</v>
      </c>
      <c r="F30734">
        <v>73</v>
      </c>
      <c r="G30734" s="31">
        <v>5</v>
      </c>
      <c r="H30734" s="31">
        <v>0</v>
      </c>
    </row>
    <row r="30735" spans="1:8">
      <c r="A30735" s="32">
        <v>44561</v>
      </c>
      <c r="B30735" s="1" t="s">
        <v>52</v>
      </c>
      <c r="C30735">
        <v>14396</v>
      </c>
      <c r="D30735">
        <v>124907</v>
      </c>
      <c r="E30735" s="31">
        <v>14260</v>
      </c>
      <c r="F30735">
        <v>136</v>
      </c>
      <c r="G30735" s="31">
        <v>0</v>
      </c>
      <c r="H30735" s="31">
        <v>0</v>
      </c>
    </row>
    <row r="30736" spans="1:8">
      <c r="A30736" s="32">
        <v>44561</v>
      </c>
      <c r="B30736" s="1" t="s">
        <v>53</v>
      </c>
      <c r="C30736">
        <v>8187</v>
      </c>
      <c r="D30736">
        <v>307826</v>
      </c>
      <c r="E30736" s="31">
        <v>8103</v>
      </c>
      <c r="F30736">
        <v>84</v>
      </c>
      <c r="G30736" s="31">
        <v>0</v>
      </c>
      <c r="H30736" s="31">
        <v>0</v>
      </c>
    </row>
    <row r="30737" spans="1:8">
      <c r="A30737" s="32">
        <v>44561</v>
      </c>
      <c r="B30737" s="1" t="s">
        <v>54</v>
      </c>
      <c r="C30737">
        <v>6153</v>
      </c>
      <c r="D30737">
        <v>73154</v>
      </c>
      <c r="E30737" s="31">
        <v>6096</v>
      </c>
      <c r="F30737">
        <v>41</v>
      </c>
      <c r="G30737" s="31">
        <v>0</v>
      </c>
      <c r="H30737" s="31">
        <v>0</v>
      </c>
    </row>
    <row r="30738" spans="1:8">
      <c r="A30738" s="32">
        <v>44561</v>
      </c>
      <c r="B30738" s="1" t="s">
        <v>55</v>
      </c>
      <c r="C30738">
        <v>9122</v>
      </c>
      <c r="D30738">
        <v>177172</v>
      </c>
      <c r="E30738" s="31">
        <v>9049</v>
      </c>
      <c r="F30738">
        <v>66</v>
      </c>
      <c r="G30738" s="31">
        <v>7</v>
      </c>
      <c r="H30738" s="31">
        <v>0</v>
      </c>
    </row>
    <row r="30739" spans="1:8">
      <c r="A30739" s="32">
        <v>44561</v>
      </c>
      <c r="B30739" s="1" t="s">
        <v>56</v>
      </c>
      <c r="C30739">
        <v>50662</v>
      </c>
      <c r="D30739">
        <v>440535</v>
      </c>
      <c r="E30739" s="31">
        <v>50010</v>
      </c>
      <c r="F30739">
        <v>398</v>
      </c>
      <c r="G30739" s="31">
        <v>259</v>
      </c>
      <c r="H30739" s="31">
        <v>7</v>
      </c>
    </row>
    <row r="30740" spans="1:8">
      <c r="A30740" s="32">
        <v>44562</v>
      </c>
      <c r="B30740" s="1" t="s">
        <v>7</v>
      </c>
      <c r="C30740">
        <v>61524</v>
      </c>
      <c r="D30740">
        <v>1279822</v>
      </c>
      <c r="E30740" s="31">
        <v>59832</v>
      </c>
      <c r="F30740">
        <v>1475</v>
      </c>
      <c r="G30740" s="31">
        <v>211</v>
      </c>
      <c r="H30740" s="31">
        <v>0</v>
      </c>
    </row>
    <row r="30741" spans="1:8">
      <c r="A30741" s="32">
        <v>44562</v>
      </c>
      <c r="B30741" s="1" t="s">
        <v>11</v>
      </c>
      <c r="C30741">
        <v>5902</v>
      </c>
      <c r="D30741">
        <v>104933</v>
      </c>
      <c r="E30741" s="31">
        <v>5863</v>
      </c>
      <c r="F30741">
        <v>38</v>
      </c>
      <c r="G30741" s="31">
        <v>1</v>
      </c>
      <c r="H30741" s="31">
        <v>0</v>
      </c>
    </row>
    <row r="30742" spans="1:8">
      <c r="A30742" s="32">
        <v>44562</v>
      </c>
      <c r="B30742" s="1" t="s">
        <v>12</v>
      </c>
      <c r="C30742">
        <v>3491</v>
      </c>
      <c r="D30742">
        <v>136681</v>
      </c>
      <c r="E30742" s="31">
        <v>3434</v>
      </c>
      <c r="F30742">
        <v>53</v>
      </c>
      <c r="G30742" s="31">
        <v>4</v>
      </c>
      <c r="H30742" s="31">
        <v>0</v>
      </c>
    </row>
    <row r="30743" spans="1:8">
      <c r="A30743" s="32">
        <v>44562</v>
      </c>
      <c r="B30743" s="1" t="s">
        <v>13</v>
      </c>
      <c r="C30743">
        <v>16291</v>
      </c>
      <c r="D30743">
        <v>264222</v>
      </c>
      <c r="E30743" s="31">
        <v>16170</v>
      </c>
      <c r="F30743">
        <v>118</v>
      </c>
      <c r="G30743" s="31">
        <v>3</v>
      </c>
      <c r="H30743" s="31">
        <v>0</v>
      </c>
    </row>
    <row r="30744" spans="1:8">
      <c r="A30744" s="32">
        <v>44562</v>
      </c>
      <c r="B30744" s="1" t="s">
        <v>14</v>
      </c>
      <c r="C30744">
        <v>1934</v>
      </c>
      <c r="D30744">
        <v>27668</v>
      </c>
      <c r="E30744" s="31">
        <v>1907</v>
      </c>
      <c r="F30744">
        <v>27</v>
      </c>
      <c r="G30744" s="31">
        <v>0</v>
      </c>
      <c r="H30744" s="31">
        <v>0</v>
      </c>
    </row>
    <row r="30745" spans="1:8">
      <c r="A30745" s="32">
        <v>44562</v>
      </c>
      <c r="B30745" s="1" t="s">
        <v>15</v>
      </c>
      <c r="C30745">
        <v>3607</v>
      </c>
      <c r="D30745">
        <v>115664</v>
      </c>
      <c r="E30745" s="31">
        <v>3550</v>
      </c>
      <c r="F30745">
        <v>56</v>
      </c>
      <c r="G30745" s="31">
        <v>1</v>
      </c>
      <c r="H30745" s="31">
        <v>0</v>
      </c>
    </row>
    <row r="30746" spans="1:8">
      <c r="A30746" s="32">
        <v>44562</v>
      </c>
      <c r="B30746" s="1" t="s">
        <v>16</v>
      </c>
      <c r="C30746">
        <v>9523</v>
      </c>
      <c r="D30746">
        <v>472020</v>
      </c>
      <c r="E30746" s="31">
        <v>9322</v>
      </c>
      <c r="F30746">
        <v>176</v>
      </c>
      <c r="G30746" s="31">
        <v>25</v>
      </c>
      <c r="H30746" s="31">
        <v>0</v>
      </c>
    </row>
    <row r="30747" spans="1:8">
      <c r="A30747" s="32">
        <v>44562</v>
      </c>
      <c r="B30747" s="1" t="s">
        <v>17</v>
      </c>
      <c r="C30747">
        <v>24491</v>
      </c>
      <c r="D30747">
        <v>40590</v>
      </c>
      <c r="E30747" s="31">
        <v>24259</v>
      </c>
      <c r="F30747">
        <v>220</v>
      </c>
      <c r="G30747" s="31">
        <v>12</v>
      </c>
      <c r="H30747" s="31">
        <v>0</v>
      </c>
    </row>
    <row r="30748" spans="1:8">
      <c r="A30748" s="32">
        <v>44562</v>
      </c>
      <c r="B30748" s="1" t="s">
        <v>18</v>
      </c>
      <c r="C30748">
        <v>15633</v>
      </c>
      <c r="D30748">
        <v>530212</v>
      </c>
      <c r="E30748" s="31">
        <v>15418</v>
      </c>
      <c r="F30748">
        <v>117</v>
      </c>
      <c r="G30748" s="31">
        <v>98</v>
      </c>
      <c r="H30748" s="31">
        <v>0</v>
      </c>
    </row>
    <row r="30749" spans="1:8">
      <c r="A30749" s="32">
        <v>44562</v>
      </c>
      <c r="B30749" s="1" t="s">
        <v>19</v>
      </c>
      <c r="C30749">
        <v>17316</v>
      </c>
      <c r="D30749">
        <v>355311</v>
      </c>
      <c r="E30749" s="31">
        <v>17069</v>
      </c>
      <c r="F30749">
        <v>176</v>
      </c>
      <c r="G30749" s="31">
        <v>150</v>
      </c>
      <c r="H30749" s="31">
        <v>2</v>
      </c>
    </row>
    <row r="30750" spans="1:8">
      <c r="A30750" s="32">
        <v>44562</v>
      </c>
      <c r="B30750" s="1" t="s">
        <v>20</v>
      </c>
      <c r="C30750">
        <v>116106</v>
      </c>
      <c r="D30750">
        <v>1655835</v>
      </c>
      <c r="E30750" s="31">
        <v>114923</v>
      </c>
      <c r="F30750">
        <v>1059</v>
      </c>
      <c r="G30750" s="31">
        <v>124</v>
      </c>
      <c r="H30750" s="31">
        <v>1</v>
      </c>
    </row>
    <row r="30751" spans="1:8">
      <c r="A30751" s="32">
        <v>44562</v>
      </c>
      <c r="B30751" s="1" t="s">
        <v>21</v>
      </c>
      <c r="C30751">
        <v>100701</v>
      </c>
      <c r="D30751">
        <v>1243478</v>
      </c>
      <c r="E30751" s="31">
        <v>99597</v>
      </c>
      <c r="F30751">
        <v>1028</v>
      </c>
      <c r="G30751" s="31">
        <v>63</v>
      </c>
      <c r="H30751" s="31">
        <v>1</v>
      </c>
    </row>
    <row r="30752" spans="1:8">
      <c r="A30752" s="32">
        <v>44562</v>
      </c>
      <c r="B30752" s="1" t="s">
        <v>22</v>
      </c>
      <c r="C30752">
        <v>383157</v>
      </c>
      <c r="D30752">
        <v>4196279</v>
      </c>
      <c r="E30752" s="31">
        <v>379424</v>
      </c>
      <c r="F30752">
        <v>3175</v>
      </c>
      <c r="G30752" s="31">
        <v>558</v>
      </c>
      <c r="H30752" s="31">
        <v>1</v>
      </c>
    </row>
    <row r="30753" spans="1:8">
      <c r="A30753" s="32">
        <v>44562</v>
      </c>
      <c r="B30753" s="1" t="s">
        <v>23</v>
      </c>
      <c r="C30753">
        <v>169850</v>
      </c>
      <c r="D30753">
        <v>1839374</v>
      </c>
      <c r="E30753" s="31">
        <v>168328</v>
      </c>
      <c r="F30753">
        <v>1319</v>
      </c>
      <c r="G30753" s="31">
        <v>203</v>
      </c>
      <c r="H30753" s="31">
        <v>2</v>
      </c>
    </row>
    <row r="30754" spans="1:8">
      <c r="A30754" s="32">
        <v>44562</v>
      </c>
      <c r="B30754" s="1" t="s">
        <v>24</v>
      </c>
      <c r="C30754">
        <v>8249</v>
      </c>
      <c r="D30754">
        <v>329406</v>
      </c>
      <c r="E30754" s="31">
        <v>8110</v>
      </c>
      <c r="F30754">
        <v>62</v>
      </c>
      <c r="G30754" s="31">
        <v>77</v>
      </c>
      <c r="H30754" s="31">
        <v>0</v>
      </c>
    </row>
    <row r="30755" spans="1:8">
      <c r="A30755" s="32">
        <v>44562</v>
      </c>
      <c r="B30755" s="1" t="s">
        <v>25</v>
      </c>
      <c r="C30755">
        <v>4869</v>
      </c>
      <c r="D30755">
        <v>132342</v>
      </c>
      <c r="E30755" s="31">
        <v>4816</v>
      </c>
      <c r="F30755">
        <v>52</v>
      </c>
      <c r="G30755" s="31">
        <v>1</v>
      </c>
      <c r="H30755" s="31">
        <v>0</v>
      </c>
    </row>
    <row r="30756" spans="1:8">
      <c r="A30756" s="32">
        <v>44562</v>
      </c>
      <c r="B30756" s="1" t="s">
        <v>26</v>
      </c>
      <c r="C30756">
        <v>8050</v>
      </c>
      <c r="D30756">
        <v>215123</v>
      </c>
      <c r="E30756" s="31">
        <v>7829</v>
      </c>
      <c r="F30756">
        <v>134</v>
      </c>
      <c r="G30756" s="31">
        <v>65</v>
      </c>
      <c r="H30756" s="31">
        <v>0</v>
      </c>
    </row>
    <row r="30757" spans="1:8">
      <c r="A30757" s="32">
        <v>44562</v>
      </c>
      <c r="B30757" s="1" t="s">
        <v>27</v>
      </c>
      <c r="C30757">
        <v>3117</v>
      </c>
      <c r="D30757">
        <v>127192</v>
      </c>
      <c r="E30757" s="31">
        <v>3077</v>
      </c>
      <c r="F30757">
        <v>38</v>
      </c>
      <c r="G30757" s="31">
        <v>2</v>
      </c>
      <c r="H30757" s="31">
        <v>0</v>
      </c>
    </row>
    <row r="30758" spans="1:8">
      <c r="A30758" s="32">
        <v>44562</v>
      </c>
      <c r="B30758" s="1" t="s">
        <v>28</v>
      </c>
      <c r="C30758">
        <v>5161</v>
      </c>
      <c r="D30758">
        <v>135182</v>
      </c>
      <c r="E30758" s="31">
        <v>5132</v>
      </c>
      <c r="F30758">
        <v>29</v>
      </c>
      <c r="G30758" s="31">
        <v>0</v>
      </c>
      <c r="H30758" s="31">
        <v>0</v>
      </c>
    </row>
    <row r="30759" spans="1:8">
      <c r="A30759" s="32">
        <v>44562</v>
      </c>
      <c r="B30759" s="1" t="s">
        <v>29</v>
      </c>
      <c r="C30759">
        <v>8962</v>
      </c>
      <c r="D30759">
        <v>368727</v>
      </c>
      <c r="E30759" s="31">
        <v>8882</v>
      </c>
      <c r="F30759">
        <v>97</v>
      </c>
      <c r="G30759" s="31">
        <v>39</v>
      </c>
      <c r="H30759" s="31">
        <v>0</v>
      </c>
    </row>
    <row r="30760" spans="1:8">
      <c r="A30760" s="32">
        <v>44562</v>
      </c>
      <c r="B30760" s="1" t="s">
        <v>30</v>
      </c>
      <c r="C30760">
        <v>19280</v>
      </c>
      <c r="D30760">
        <v>474766</v>
      </c>
      <c r="E30760" s="31">
        <v>19056</v>
      </c>
      <c r="F30760">
        <v>219</v>
      </c>
      <c r="G30760" s="31">
        <v>4</v>
      </c>
      <c r="H30760" s="31">
        <v>0</v>
      </c>
    </row>
    <row r="30761" spans="1:8">
      <c r="A30761" s="32">
        <v>44562</v>
      </c>
      <c r="B30761" s="1" t="s">
        <v>31</v>
      </c>
      <c r="C30761">
        <v>26901</v>
      </c>
      <c r="D30761">
        <v>733273</v>
      </c>
      <c r="E30761" s="31">
        <v>26663</v>
      </c>
      <c r="F30761">
        <v>209</v>
      </c>
      <c r="G30761" s="31">
        <v>19</v>
      </c>
      <c r="H30761" s="31">
        <v>0</v>
      </c>
    </row>
    <row r="30762" spans="1:8">
      <c r="A30762" s="32">
        <v>44562</v>
      </c>
      <c r="B30762" s="1" t="s">
        <v>32</v>
      </c>
      <c r="C30762">
        <v>106791</v>
      </c>
      <c r="D30762">
        <v>1516048</v>
      </c>
      <c r="E30762" s="31">
        <v>105545</v>
      </c>
      <c r="F30762">
        <v>1161</v>
      </c>
      <c r="G30762" s="31">
        <v>85</v>
      </c>
      <c r="H30762" s="31">
        <v>0</v>
      </c>
    </row>
    <row r="30763" spans="1:8">
      <c r="A30763" s="32">
        <v>44562</v>
      </c>
      <c r="B30763" s="1" t="s">
        <v>33</v>
      </c>
      <c r="C30763">
        <v>14823</v>
      </c>
      <c r="D30763">
        <v>273776</v>
      </c>
      <c r="E30763" s="31">
        <v>14983</v>
      </c>
      <c r="F30763">
        <v>163</v>
      </c>
      <c r="G30763" s="31">
        <v>4</v>
      </c>
      <c r="H30763" s="31">
        <v>0</v>
      </c>
    </row>
    <row r="30764" spans="1:8">
      <c r="A30764" s="32">
        <v>44562</v>
      </c>
      <c r="B30764" s="1" t="s">
        <v>34</v>
      </c>
      <c r="C30764">
        <v>12515</v>
      </c>
      <c r="D30764">
        <v>298014</v>
      </c>
      <c r="E30764" s="31">
        <v>12358</v>
      </c>
      <c r="F30764">
        <v>104</v>
      </c>
      <c r="G30764" s="31">
        <v>53</v>
      </c>
      <c r="H30764" s="31">
        <v>0</v>
      </c>
    </row>
    <row r="30765" spans="1:8">
      <c r="A30765" s="32">
        <v>44562</v>
      </c>
      <c r="B30765" s="1" t="s">
        <v>35</v>
      </c>
      <c r="C30765">
        <v>36212</v>
      </c>
      <c r="D30765">
        <v>475328</v>
      </c>
      <c r="E30765" s="31">
        <v>35748</v>
      </c>
      <c r="F30765">
        <v>292</v>
      </c>
      <c r="G30765" s="31">
        <v>155</v>
      </c>
      <c r="H30765" s="31">
        <v>14</v>
      </c>
    </row>
    <row r="30766" spans="1:8">
      <c r="A30766" s="32">
        <v>44562</v>
      </c>
      <c r="B30766" s="1" t="s">
        <v>36</v>
      </c>
      <c r="C30766">
        <v>203860</v>
      </c>
      <c r="D30766">
        <v>4270414</v>
      </c>
      <c r="E30766" s="31">
        <v>200370</v>
      </c>
      <c r="F30766">
        <v>3064</v>
      </c>
      <c r="G30766" s="31">
        <v>426</v>
      </c>
      <c r="H30766" s="31">
        <v>19</v>
      </c>
    </row>
    <row r="30767" spans="1:8">
      <c r="A30767" s="32">
        <v>44562</v>
      </c>
      <c r="B30767" s="1" t="s">
        <v>37</v>
      </c>
      <c r="C30767">
        <v>78894</v>
      </c>
      <c r="D30767">
        <v>869705</v>
      </c>
      <c r="E30767" s="31">
        <v>77393</v>
      </c>
      <c r="F30767">
        <v>1398</v>
      </c>
      <c r="G30767" s="31">
        <v>103</v>
      </c>
      <c r="H30767" s="31">
        <v>3</v>
      </c>
    </row>
    <row r="30768" spans="1:8">
      <c r="A30768" s="32">
        <v>44562</v>
      </c>
      <c r="B30768" s="1" t="s">
        <v>38</v>
      </c>
      <c r="C30768">
        <v>15961</v>
      </c>
      <c r="D30768">
        <v>283091</v>
      </c>
      <c r="E30768" s="31">
        <v>15791</v>
      </c>
      <c r="F30768">
        <v>149</v>
      </c>
      <c r="G30768" s="31">
        <v>21</v>
      </c>
      <c r="H30768" s="31">
        <v>0</v>
      </c>
    </row>
    <row r="30769" spans="1:8">
      <c r="A30769" s="32">
        <v>44562</v>
      </c>
      <c r="B30769" s="1" t="s">
        <v>39</v>
      </c>
      <c r="C30769">
        <v>5304</v>
      </c>
      <c r="D30769">
        <v>68594</v>
      </c>
      <c r="E30769" s="31">
        <v>5136</v>
      </c>
      <c r="F30769">
        <v>62</v>
      </c>
      <c r="G30769" s="31">
        <v>0</v>
      </c>
      <c r="H30769" s="31">
        <v>0</v>
      </c>
    </row>
    <row r="30770" spans="1:8">
      <c r="A30770" s="32">
        <v>44562</v>
      </c>
      <c r="B30770" s="1" t="s">
        <v>40</v>
      </c>
      <c r="C30770">
        <v>1669</v>
      </c>
      <c r="D30770">
        <v>170359</v>
      </c>
      <c r="E30770" s="31">
        <v>1639</v>
      </c>
      <c r="F30770">
        <v>5</v>
      </c>
      <c r="G30770" s="31">
        <v>0</v>
      </c>
      <c r="H30770" s="31">
        <v>0</v>
      </c>
    </row>
    <row r="30771" spans="1:8">
      <c r="A30771" s="32">
        <v>44562</v>
      </c>
      <c r="B30771" s="1" t="s">
        <v>41</v>
      </c>
      <c r="C30771">
        <v>1761</v>
      </c>
      <c r="D30771">
        <v>64047</v>
      </c>
      <c r="E30771" s="31">
        <v>1728</v>
      </c>
      <c r="F30771">
        <v>5</v>
      </c>
      <c r="G30771" s="31">
        <v>28</v>
      </c>
      <c r="H30771" s="31">
        <v>0</v>
      </c>
    </row>
    <row r="30772" spans="1:8">
      <c r="A30772" s="32">
        <v>44562</v>
      </c>
      <c r="B30772" s="1" t="s">
        <v>42</v>
      </c>
      <c r="C30772">
        <v>15558</v>
      </c>
      <c r="D30772">
        <v>310392</v>
      </c>
      <c r="E30772" s="31">
        <v>15417</v>
      </c>
      <c r="F30772">
        <v>136</v>
      </c>
      <c r="G30772" s="31">
        <v>2</v>
      </c>
      <c r="H30772" s="31">
        <v>0</v>
      </c>
    </row>
    <row r="30773" spans="1:8">
      <c r="A30773" s="32">
        <v>44562</v>
      </c>
      <c r="B30773" s="1" t="s">
        <v>43</v>
      </c>
      <c r="C30773">
        <v>22221</v>
      </c>
      <c r="D30773">
        <v>990011</v>
      </c>
      <c r="E30773" s="31">
        <v>21978</v>
      </c>
      <c r="F30773">
        <v>202</v>
      </c>
      <c r="G30773" s="31">
        <v>41</v>
      </c>
      <c r="H30773" s="31">
        <v>0</v>
      </c>
    </row>
    <row r="30774" spans="1:8">
      <c r="A30774" s="32">
        <v>44562</v>
      </c>
      <c r="B30774" s="1" t="s">
        <v>44</v>
      </c>
      <c r="C30774">
        <v>5865</v>
      </c>
      <c r="D30774">
        <v>215836</v>
      </c>
      <c r="E30774" s="31">
        <v>5708</v>
      </c>
      <c r="F30774">
        <v>93</v>
      </c>
      <c r="G30774" s="31">
        <v>64</v>
      </c>
      <c r="H30774" s="31">
        <v>0</v>
      </c>
    </row>
    <row r="30775" spans="1:8">
      <c r="A30775" s="32">
        <v>44562</v>
      </c>
      <c r="B30775" s="1" t="s">
        <v>45</v>
      </c>
      <c r="C30775">
        <v>3291</v>
      </c>
      <c r="D30775">
        <v>117334</v>
      </c>
      <c r="E30775" s="31">
        <v>3225</v>
      </c>
      <c r="F30775">
        <v>66</v>
      </c>
      <c r="G30775" s="31">
        <v>1</v>
      </c>
      <c r="H30775" s="31">
        <v>0</v>
      </c>
    </row>
    <row r="30776" spans="1:8">
      <c r="A30776" s="32">
        <v>44562</v>
      </c>
      <c r="B30776" s="1" t="s">
        <v>46</v>
      </c>
      <c r="C30776">
        <v>4708</v>
      </c>
      <c r="D30776">
        <v>146094</v>
      </c>
      <c r="E30776" s="31">
        <v>4666</v>
      </c>
      <c r="F30776">
        <v>38</v>
      </c>
      <c r="G30776" s="31">
        <v>3</v>
      </c>
      <c r="H30776" s="31">
        <v>0</v>
      </c>
    </row>
    <row r="30777" spans="1:8">
      <c r="A30777" s="32">
        <v>44562</v>
      </c>
      <c r="B30777" s="1" t="s">
        <v>47</v>
      </c>
      <c r="C30777">
        <v>5412</v>
      </c>
      <c r="D30777">
        <v>175076</v>
      </c>
      <c r="E30777" s="31">
        <v>5330</v>
      </c>
      <c r="F30777">
        <v>82</v>
      </c>
      <c r="G30777" s="31">
        <v>0</v>
      </c>
      <c r="H30777" s="31">
        <v>0</v>
      </c>
    </row>
    <row r="30778" spans="1:8">
      <c r="A30778" s="32">
        <v>44562</v>
      </c>
      <c r="B30778" s="1" t="s">
        <v>48</v>
      </c>
      <c r="C30778">
        <v>4168</v>
      </c>
      <c r="D30778">
        <v>111796</v>
      </c>
      <c r="E30778" s="31">
        <v>4134</v>
      </c>
      <c r="F30778">
        <v>33</v>
      </c>
      <c r="G30778" s="31">
        <v>1</v>
      </c>
      <c r="H30778" s="31">
        <v>0</v>
      </c>
    </row>
    <row r="30779" spans="1:8">
      <c r="A30779" s="32">
        <v>44562</v>
      </c>
      <c r="B30779" s="1" t="s">
        <v>49</v>
      </c>
      <c r="C30779">
        <v>74806</v>
      </c>
      <c r="D30779">
        <v>1442370</v>
      </c>
      <c r="E30779" s="31">
        <v>74084</v>
      </c>
      <c r="F30779">
        <v>627</v>
      </c>
      <c r="G30779" s="31">
        <v>77</v>
      </c>
      <c r="H30779" s="31">
        <v>3</v>
      </c>
    </row>
    <row r="30780" spans="1:8">
      <c r="A30780" s="32">
        <v>44562</v>
      </c>
      <c r="B30780" s="1" t="s">
        <v>50</v>
      </c>
      <c r="C30780">
        <v>5875</v>
      </c>
      <c r="D30780">
        <v>121656</v>
      </c>
      <c r="E30780" s="31">
        <v>5893</v>
      </c>
      <c r="F30780">
        <v>30</v>
      </c>
      <c r="G30780" s="31">
        <v>7</v>
      </c>
      <c r="H30780" s="31">
        <v>0</v>
      </c>
    </row>
    <row r="30781" spans="1:8">
      <c r="A30781" s="32">
        <v>44562</v>
      </c>
      <c r="B30781" s="1" t="s">
        <v>51</v>
      </c>
      <c r="C30781">
        <v>6125</v>
      </c>
      <c r="D30781">
        <v>204750</v>
      </c>
      <c r="E30781" s="31">
        <v>6047</v>
      </c>
      <c r="F30781">
        <v>73</v>
      </c>
      <c r="G30781" s="31">
        <v>6</v>
      </c>
      <c r="H30781" s="31">
        <v>0</v>
      </c>
    </row>
    <row r="30782" spans="1:8">
      <c r="A30782" s="32">
        <v>44562</v>
      </c>
      <c r="B30782" s="1" t="s">
        <v>52</v>
      </c>
      <c r="C30782">
        <v>14396</v>
      </c>
      <c r="D30782">
        <v>124923</v>
      </c>
      <c r="E30782" s="31">
        <v>14260</v>
      </c>
      <c r="F30782">
        <v>136</v>
      </c>
      <c r="G30782" s="31">
        <v>0</v>
      </c>
      <c r="H30782" s="31">
        <v>0</v>
      </c>
    </row>
    <row r="30783" spans="1:8">
      <c r="A30783" s="32">
        <v>44562</v>
      </c>
      <c r="B30783" s="1" t="s">
        <v>53</v>
      </c>
      <c r="C30783">
        <v>8187</v>
      </c>
      <c r="D30783">
        <v>307827</v>
      </c>
      <c r="E30783" s="31">
        <v>8103</v>
      </c>
      <c r="F30783">
        <v>84</v>
      </c>
      <c r="G30783" s="31">
        <v>0</v>
      </c>
      <c r="H30783" s="31">
        <v>0</v>
      </c>
    </row>
    <row r="30784" spans="1:8">
      <c r="A30784" s="32">
        <v>44562</v>
      </c>
      <c r="B30784" s="1" t="s">
        <v>54</v>
      </c>
      <c r="C30784">
        <v>6153</v>
      </c>
      <c r="D30784">
        <v>73154</v>
      </c>
      <c r="E30784" s="31">
        <v>6096</v>
      </c>
      <c r="F30784">
        <v>41</v>
      </c>
      <c r="G30784" s="31">
        <v>0</v>
      </c>
      <c r="H30784" s="31">
        <v>0</v>
      </c>
    </row>
    <row r="30785" spans="1:8">
      <c r="A30785" s="32">
        <v>44562</v>
      </c>
      <c r="B30785" s="1" t="s">
        <v>55</v>
      </c>
      <c r="C30785">
        <v>9122</v>
      </c>
      <c r="D30785">
        <v>177238</v>
      </c>
      <c r="E30785" s="31">
        <v>9049</v>
      </c>
      <c r="F30785">
        <v>66</v>
      </c>
      <c r="G30785" s="31">
        <v>7</v>
      </c>
      <c r="H30785" s="31">
        <v>0</v>
      </c>
    </row>
    <row r="30786" spans="1:8">
      <c r="A30786" s="32">
        <v>44562</v>
      </c>
      <c r="B30786" s="1" t="s">
        <v>56</v>
      </c>
      <c r="C30786">
        <v>50714</v>
      </c>
      <c r="D30786">
        <v>440726</v>
      </c>
      <c r="E30786" s="31">
        <v>50018</v>
      </c>
      <c r="F30786">
        <v>398</v>
      </c>
      <c r="G30786" s="31">
        <v>304</v>
      </c>
      <c r="H30786" s="31">
        <v>7</v>
      </c>
    </row>
    <row r="30787" spans="1:8">
      <c r="A30787" s="32">
        <v>44563</v>
      </c>
      <c r="B30787" s="1" t="s">
        <v>7</v>
      </c>
      <c r="C30787">
        <v>61540</v>
      </c>
      <c r="D30787">
        <v>1280092</v>
      </c>
      <c r="E30787" s="31">
        <v>59853</v>
      </c>
      <c r="F30787">
        <v>1475</v>
      </c>
      <c r="G30787" s="31">
        <v>217</v>
      </c>
      <c r="H30787" s="31">
        <v>0</v>
      </c>
    </row>
    <row r="30788" spans="1:8">
      <c r="A30788" s="32">
        <v>44563</v>
      </c>
      <c r="B30788" s="1" t="s">
        <v>11</v>
      </c>
      <c r="C30788">
        <v>5903</v>
      </c>
      <c r="D30788">
        <v>104949</v>
      </c>
      <c r="E30788" s="31">
        <v>5863</v>
      </c>
      <c r="F30788">
        <v>38</v>
      </c>
      <c r="G30788" s="31">
        <v>2</v>
      </c>
      <c r="H30788" s="31">
        <v>0</v>
      </c>
    </row>
    <row r="30789" spans="1:8">
      <c r="A30789" s="32">
        <v>44563</v>
      </c>
      <c r="B30789" s="1" t="s">
        <v>12</v>
      </c>
      <c r="C30789">
        <v>3492</v>
      </c>
      <c r="D30789">
        <v>136693</v>
      </c>
      <c r="E30789" s="31">
        <v>3434</v>
      </c>
      <c r="F30789">
        <v>53</v>
      </c>
      <c r="G30789" s="31">
        <v>5</v>
      </c>
      <c r="H30789" s="31">
        <v>0</v>
      </c>
    </row>
    <row r="30790" spans="1:8">
      <c r="A30790" s="32">
        <v>44563</v>
      </c>
      <c r="B30790" s="1" t="s">
        <v>13</v>
      </c>
      <c r="C30790">
        <v>16292</v>
      </c>
      <c r="D30790">
        <v>264222</v>
      </c>
      <c r="E30790" s="31">
        <v>16171</v>
      </c>
      <c r="F30790">
        <v>118</v>
      </c>
      <c r="G30790" s="31">
        <v>2</v>
      </c>
      <c r="H30790" s="31">
        <v>0</v>
      </c>
    </row>
    <row r="30791" spans="1:8">
      <c r="A30791" s="32">
        <v>44563</v>
      </c>
      <c r="B30791" s="1" t="s">
        <v>14</v>
      </c>
      <c r="C30791">
        <v>1934</v>
      </c>
      <c r="D30791">
        <v>27668</v>
      </c>
      <c r="E30791" s="31">
        <v>1907</v>
      </c>
      <c r="F30791">
        <v>27</v>
      </c>
      <c r="G30791" s="31">
        <v>0</v>
      </c>
      <c r="H30791" s="31">
        <v>0</v>
      </c>
    </row>
    <row r="30792" spans="1:8">
      <c r="A30792" s="32">
        <v>44563</v>
      </c>
      <c r="B30792" s="1" t="s">
        <v>15</v>
      </c>
      <c r="C30792">
        <v>3607</v>
      </c>
      <c r="D30792">
        <v>115666</v>
      </c>
      <c r="E30792" s="31">
        <v>3550</v>
      </c>
      <c r="F30792">
        <v>56</v>
      </c>
      <c r="G30792" s="31">
        <v>1</v>
      </c>
      <c r="H30792" s="31">
        <v>0</v>
      </c>
    </row>
    <row r="30793" spans="1:8">
      <c r="A30793" s="32">
        <v>44563</v>
      </c>
      <c r="B30793" s="1" t="s">
        <v>16</v>
      </c>
      <c r="C30793">
        <v>9529</v>
      </c>
      <c r="D30793">
        <v>472020</v>
      </c>
      <c r="E30793" s="31">
        <v>9324</v>
      </c>
      <c r="F30793">
        <v>176</v>
      </c>
      <c r="G30793" s="31">
        <v>29</v>
      </c>
      <c r="H30793" s="31">
        <v>0</v>
      </c>
    </row>
    <row r="30794" spans="1:8">
      <c r="A30794" s="32">
        <v>44563</v>
      </c>
      <c r="B30794" s="1" t="s">
        <v>17</v>
      </c>
      <c r="C30794">
        <v>24493</v>
      </c>
      <c r="D30794">
        <v>40590</v>
      </c>
      <c r="E30794" s="31">
        <v>24260</v>
      </c>
      <c r="F30794">
        <v>220</v>
      </c>
      <c r="G30794" s="31">
        <v>13</v>
      </c>
      <c r="H30794" s="31">
        <v>0</v>
      </c>
    </row>
    <row r="30795" spans="1:8">
      <c r="A30795" s="32">
        <v>44563</v>
      </c>
      <c r="B30795" s="1" t="s">
        <v>18</v>
      </c>
      <c r="C30795">
        <v>15643</v>
      </c>
      <c r="D30795">
        <v>530472</v>
      </c>
      <c r="E30795" s="31">
        <v>15422</v>
      </c>
      <c r="F30795">
        <v>117</v>
      </c>
      <c r="G30795" s="31">
        <v>104</v>
      </c>
      <c r="H30795" s="31">
        <v>0</v>
      </c>
    </row>
    <row r="30796" spans="1:8">
      <c r="A30796" s="32">
        <v>44563</v>
      </c>
      <c r="B30796" s="1" t="s">
        <v>19</v>
      </c>
      <c r="C30796">
        <v>17316</v>
      </c>
      <c r="D30796">
        <v>355311</v>
      </c>
      <c r="E30796" s="31">
        <v>17084</v>
      </c>
      <c r="F30796">
        <v>176</v>
      </c>
      <c r="G30796" s="31">
        <v>143</v>
      </c>
      <c r="H30796" s="31">
        <v>2</v>
      </c>
    </row>
    <row r="30797" spans="1:8">
      <c r="A30797" s="32">
        <v>44563</v>
      </c>
      <c r="B30797" s="1" t="s">
        <v>20</v>
      </c>
      <c r="C30797">
        <v>116116</v>
      </c>
      <c r="D30797">
        <v>1656791</v>
      </c>
      <c r="E30797" s="31">
        <v>114930</v>
      </c>
      <c r="F30797">
        <v>1059</v>
      </c>
      <c r="G30797" s="31">
        <v>127</v>
      </c>
      <c r="H30797" s="31">
        <v>1</v>
      </c>
    </row>
    <row r="30798" spans="1:8">
      <c r="A30798" s="32">
        <v>44563</v>
      </c>
      <c r="B30798" s="1" t="s">
        <v>21</v>
      </c>
      <c r="C30798">
        <v>100721</v>
      </c>
      <c r="D30798">
        <v>1243478</v>
      </c>
      <c r="E30798" s="31">
        <v>99601</v>
      </c>
      <c r="F30798">
        <v>1028</v>
      </c>
      <c r="G30798" s="31">
        <v>72</v>
      </c>
      <c r="H30798" s="31">
        <v>1</v>
      </c>
    </row>
    <row r="30799" spans="1:8">
      <c r="A30799" s="32">
        <v>44563</v>
      </c>
      <c r="B30799" s="1" t="s">
        <v>22</v>
      </c>
      <c r="C30799">
        <v>383241</v>
      </c>
      <c r="D30799">
        <v>4200967</v>
      </c>
      <c r="E30799" s="31">
        <v>379453</v>
      </c>
      <c r="F30799">
        <v>3175</v>
      </c>
      <c r="G30799" s="31">
        <v>613</v>
      </c>
      <c r="H30799" s="31">
        <v>1</v>
      </c>
    </row>
    <row r="30800" spans="1:8">
      <c r="A30800" s="32">
        <v>44563</v>
      </c>
      <c r="B30800" s="1" t="s">
        <v>23</v>
      </c>
      <c r="C30800">
        <v>169871</v>
      </c>
      <c r="D30800">
        <v>1839374</v>
      </c>
      <c r="E30800" s="31">
        <v>168352</v>
      </c>
      <c r="F30800">
        <v>1319</v>
      </c>
      <c r="G30800" s="31">
        <v>200</v>
      </c>
      <c r="H30800" s="31">
        <v>2</v>
      </c>
    </row>
    <row r="30801" spans="1:8">
      <c r="A30801" s="32">
        <v>44563</v>
      </c>
      <c r="B30801" s="1" t="s">
        <v>24</v>
      </c>
      <c r="C30801">
        <v>8255</v>
      </c>
      <c r="D30801">
        <v>329635</v>
      </c>
      <c r="E30801" s="31">
        <v>8114</v>
      </c>
      <c r="F30801">
        <v>62</v>
      </c>
      <c r="G30801" s="31">
        <v>79</v>
      </c>
      <c r="H30801" s="31">
        <v>0</v>
      </c>
    </row>
    <row r="30802" spans="1:8">
      <c r="A30802" s="32">
        <v>44563</v>
      </c>
      <c r="B30802" s="1" t="s">
        <v>25</v>
      </c>
      <c r="C30802">
        <v>4869</v>
      </c>
      <c r="D30802">
        <v>132342</v>
      </c>
      <c r="E30802" s="31">
        <v>4816</v>
      </c>
      <c r="F30802">
        <v>52</v>
      </c>
      <c r="G30802" s="31">
        <v>1</v>
      </c>
      <c r="H30802" s="31">
        <v>0</v>
      </c>
    </row>
    <row r="30803" spans="1:8">
      <c r="A30803" s="32">
        <v>44563</v>
      </c>
      <c r="B30803" s="1" t="s">
        <v>26</v>
      </c>
      <c r="C30803">
        <v>8055</v>
      </c>
      <c r="D30803">
        <v>215170</v>
      </c>
      <c r="E30803" s="31">
        <v>7831</v>
      </c>
      <c r="F30803">
        <v>136</v>
      </c>
      <c r="G30803" s="31">
        <v>66</v>
      </c>
      <c r="H30803" s="31">
        <v>0</v>
      </c>
    </row>
    <row r="30804" spans="1:8">
      <c r="A30804" s="32">
        <v>44563</v>
      </c>
      <c r="B30804" s="1" t="s">
        <v>27</v>
      </c>
      <c r="C30804">
        <v>3118</v>
      </c>
      <c r="D30804">
        <v>127209</v>
      </c>
      <c r="E30804" s="31">
        <v>3077</v>
      </c>
      <c r="F30804">
        <v>38</v>
      </c>
      <c r="G30804" s="31">
        <v>3</v>
      </c>
      <c r="H30804" s="31">
        <v>0</v>
      </c>
    </row>
    <row r="30805" spans="1:8">
      <c r="A30805" s="32">
        <v>44563</v>
      </c>
      <c r="B30805" s="1" t="s">
        <v>28</v>
      </c>
      <c r="C30805">
        <v>5161</v>
      </c>
      <c r="D30805">
        <v>135182</v>
      </c>
      <c r="E30805" s="31">
        <v>5132</v>
      </c>
      <c r="F30805">
        <v>29</v>
      </c>
      <c r="G30805" s="31">
        <v>0</v>
      </c>
      <c r="H30805" s="31">
        <v>0</v>
      </c>
    </row>
    <row r="30806" spans="1:8">
      <c r="A30806" s="32">
        <v>44563</v>
      </c>
      <c r="B30806" s="1" t="s">
        <v>29</v>
      </c>
      <c r="C30806">
        <v>8979</v>
      </c>
      <c r="D30806">
        <v>368727</v>
      </c>
      <c r="E30806" s="31">
        <v>8888</v>
      </c>
      <c r="F30806">
        <v>97</v>
      </c>
      <c r="G30806" s="31">
        <v>44</v>
      </c>
      <c r="H30806" s="31">
        <v>0</v>
      </c>
    </row>
    <row r="30807" spans="1:8">
      <c r="A30807" s="32">
        <v>44563</v>
      </c>
      <c r="B30807" s="1" t="s">
        <v>30</v>
      </c>
      <c r="C30807">
        <v>19283</v>
      </c>
      <c r="D30807">
        <v>474819</v>
      </c>
      <c r="E30807" s="31">
        <v>19056</v>
      </c>
      <c r="F30807">
        <v>219</v>
      </c>
      <c r="G30807" s="31">
        <v>7</v>
      </c>
      <c r="H30807" s="31">
        <v>0</v>
      </c>
    </row>
    <row r="30808" spans="1:8">
      <c r="A30808" s="32">
        <v>44563</v>
      </c>
      <c r="B30808" s="1" t="s">
        <v>31</v>
      </c>
      <c r="C30808">
        <v>26904</v>
      </c>
      <c r="D30808">
        <v>733273</v>
      </c>
      <c r="E30808" s="31">
        <v>26663</v>
      </c>
      <c r="F30808">
        <v>209</v>
      </c>
      <c r="G30808" s="31">
        <v>19</v>
      </c>
      <c r="H30808" s="31">
        <v>0</v>
      </c>
    </row>
    <row r="30809" spans="1:8">
      <c r="A30809" s="32">
        <v>44563</v>
      </c>
      <c r="B30809" s="1" t="s">
        <v>32</v>
      </c>
      <c r="C30809">
        <v>106804</v>
      </c>
      <c r="D30809">
        <v>1516048</v>
      </c>
      <c r="E30809" s="31">
        <v>105548</v>
      </c>
      <c r="F30809">
        <v>1161</v>
      </c>
      <c r="G30809" s="31">
        <v>95</v>
      </c>
      <c r="H30809" s="31">
        <v>0</v>
      </c>
    </row>
    <row r="30810" spans="1:8">
      <c r="A30810" s="32">
        <v>44563</v>
      </c>
      <c r="B30810" s="1" t="s">
        <v>33</v>
      </c>
      <c r="C30810">
        <v>14825</v>
      </c>
      <c r="D30810">
        <v>273776</v>
      </c>
      <c r="E30810" s="31">
        <v>14983</v>
      </c>
      <c r="F30810">
        <v>163</v>
      </c>
      <c r="G30810" s="31">
        <v>6</v>
      </c>
      <c r="H30810" s="31">
        <v>0</v>
      </c>
    </row>
    <row r="30811" spans="1:8">
      <c r="A30811" s="32">
        <v>44563</v>
      </c>
      <c r="B30811" s="1" t="s">
        <v>34</v>
      </c>
      <c r="C30811">
        <v>12526</v>
      </c>
      <c r="D30811">
        <v>298105</v>
      </c>
      <c r="E30811" s="31">
        <v>12360</v>
      </c>
      <c r="F30811">
        <v>104</v>
      </c>
      <c r="G30811" s="31">
        <v>62</v>
      </c>
      <c r="H30811" s="31">
        <v>0</v>
      </c>
    </row>
    <row r="30812" spans="1:8">
      <c r="A30812" s="32">
        <v>44563</v>
      </c>
      <c r="B30812" s="1" t="s">
        <v>35</v>
      </c>
      <c r="C30812">
        <v>36227</v>
      </c>
      <c r="D30812">
        <v>475581</v>
      </c>
      <c r="E30812" s="31">
        <v>35749</v>
      </c>
      <c r="F30812">
        <v>292</v>
      </c>
      <c r="G30812" s="31">
        <v>171</v>
      </c>
      <c r="H30812" s="31">
        <v>15</v>
      </c>
    </row>
    <row r="30813" spans="1:8">
      <c r="A30813" s="32">
        <v>44563</v>
      </c>
      <c r="B30813" s="1" t="s">
        <v>36</v>
      </c>
      <c r="C30813">
        <v>203917</v>
      </c>
      <c r="D30813">
        <v>4272086</v>
      </c>
      <c r="E30813" s="31">
        <v>200379</v>
      </c>
      <c r="F30813">
        <v>3064</v>
      </c>
      <c r="G30813" s="31">
        <v>474</v>
      </c>
      <c r="H30813" s="31">
        <v>19</v>
      </c>
    </row>
    <row r="30814" spans="1:8">
      <c r="A30814" s="32">
        <v>44563</v>
      </c>
      <c r="B30814" s="1" t="s">
        <v>37</v>
      </c>
      <c r="C30814">
        <v>78912</v>
      </c>
      <c r="D30814">
        <v>870275</v>
      </c>
      <c r="E30814" s="31">
        <v>77399</v>
      </c>
      <c r="F30814">
        <v>1398</v>
      </c>
      <c r="G30814" s="31">
        <v>115</v>
      </c>
      <c r="H30814" s="31">
        <v>2</v>
      </c>
    </row>
    <row r="30815" spans="1:8">
      <c r="A30815" s="32">
        <v>44563</v>
      </c>
      <c r="B30815" s="1" t="s">
        <v>38</v>
      </c>
      <c r="C30815">
        <v>15969</v>
      </c>
      <c r="D30815">
        <v>283091</v>
      </c>
      <c r="E30815" s="31">
        <v>15792</v>
      </c>
      <c r="F30815">
        <v>149</v>
      </c>
      <c r="G30815" s="31">
        <v>28</v>
      </c>
      <c r="H30815" s="31">
        <v>0</v>
      </c>
    </row>
    <row r="30816" spans="1:8">
      <c r="A30816" s="32">
        <v>44563</v>
      </c>
      <c r="B30816" s="1" t="s">
        <v>39</v>
      </c>
      <c r="C30816">
        <v>5304</v>
      </c>
      <c r="D30816">
        <v>68600</v>
      </c>
      <c r="E30816" s="31">
        <v>5136</v>
      </c>
      <c r="F30816">
        <v>62</v>
      </c>
      <c r="G30816" s="31">
        <v>0</v>
      </c>
      <c r="H30816" s="31">
        <v>0</v>
      </c>
    </row>
    <row r="30817" spans="1:8">
      <c r="A30817" s="32">
        <v>44563</v>
      </c>
      <c r="B30817" s="1" t="s">
        <v>40</v>
      </c>
      <c r="C30817">
        <v>1669</v>
      </c>
      <c r="D30817">
        <v>170480</v>
      </c>
      <c r="E30817" s="31">
        <v>1639</v>
      </c>
      <c r="F30817">
        <v>5</v>
      </c>
      <c r="G30817" s="31">
        <v>0</v>
      </c>
      <c r="H30817" s="31">
        <v>0</v>
      </c>
    </row>
    <row r="30818" spans="1:8">
      <c r="A30818" s="32">
        <v>44563</v>
      </c>
      <c r="B30818" s="1" t="s">
        <v>41</v>
      </c>
      <c r="C30818">
        <v>1765</v>
      </c>
      <c r="D30818">
        <v>64047</v>
      </c>
      <c r="E30818" s="31">
        <v>1728</v>
      </c>
      <c r="F30818">
        <v>5</v>
      </c>
      <c r="G30818" s="31">
        <v>32</v>
      </c>
      <c r="H30818" s="31">
        <v>0</v>
      </c>
    </row>
    <row r="30819" spans="1:8">
      <c r="A30819" s="32">
        <v>44563</v>
      </c>
      <c r="B30819" s="1" t="s">
        <v>42</v>
      </c>
      <c r="C30819">
        <v>15560</v>
      </c>
      <c r="D30819">
        <v>310392</v>
      </c>
      <c r="E30819" s="31">
        <v>15417</v>
      </c>
      <c r="F30819">
        <v>136</v>
      </c>
      <c r="G30819" s="31">
        <v>2</v>
      </c>
      <c r="H30819" s="31">
        <v>0</v>
      </c>
    </row>
    <row r="30820" spans="1:8">
      <c r="A30820" s="32">
        <v>44563</v>
      </c>
      <c r="B30820" s="1" t="s">
        <v>43</v>
      </c>
      <c r="C30820">
        <v>22242</v>
      </c>
      <c r="D30820">
        <v>990011</v>
      </c>
      <c r="E30820" s="31">
        <v>21979</v>
      </c>
      <c r="F30820">
        <v>202</v>
      </c>
      <c r="G30820" s="31">
        <v>61</v>
      </c>
      <c r="H30820" s="31">
        <v>1</v>
      </c>
    </row>
    <row r="30821" spans="1:8">
      <c r="A30821" s="32">
        <v>44563</v>
      </c>
      <c r="B30821" s="1" t="s">
        <v>44</v>
      </c>
      <c r="C30821">
        <v>5885</v>
      </c>
      <c r="D30821">
        <v>215836</v>
      </c>
      <c r="E30821" s="31">
        <v>5715</v>
      </c>
      <c r="F30821">
        <v>93</v>
      </c>
      <c r="G30821" s="31">
        <v>77</v>
      </c>
      <c r="H30821" s="31">
        <v>0</v>
      </c>
    </row>
    <row r="30822" spans="1:8">
      <c r="A30822" s="32">
        <v>44563</v>
      </c>
      <c r="B30822" s="1" t="s">
        <v>45</v>
      </c>
      <c r="C30822">
        <v>3291</v>
      </c>
      <c r="D30822">
        <v>117334</v>
      </c>
      <c r="E30822" s="31">
        <v>3225</v>
      </c>
      <c r="F30822">
        <v>66</v>
      </c>
      <c r="G30822" s="31">
        <v>2</v>
      </c>
      <c r="H30822" s="31">
        <v>0</v>
      </c>
    </row>
    <row r="30823" spans="1:8">
      <c r="A30823" s="32">
        <v>44563</v>
      </c>
      <c r="B30823" s="1" t="s">
        <v>46</v>
      </c>
      <c r="C30823">
        <v>4711</v>
      </c>
      <c r="D30823">
        <v>146119</v>
      </c>
      <c r="E30823" s="31">
        <v>4666</v>
      </c>
      <c r="F30823">
        <v>38</v>
      </c>
      <c r="G30823" s="31">
        <v>6</v>
      </c>
      <c r="H30823" s="31">
        <v>0</v>
      </c>
    </row>
    <row r="30824" spans="1:8">
      <c r="A30824" s="32">
        <v>44563</v>
      </c>
      <c r="B30824" s="1" t="s">
        <v>47</v>
      </c>
      <c r="C30824">
        <v>5412</v>
      </c>
      <c r="D30824">
        <v>175085</v>
      </c>
      <c r="E30824" s="31">
        <v>5330</v>
      </c>
      <c r="F30824">
        <v>82</v>
      </c>
      <c r="G30824" s="31">
        <v>0</v>
      </c>
      <c r="H30824" s="31">
        <v>0</v>
      </c>
    </row>
    <row r="30825" spans="1:8">
      <c r="A30825" s="32">
        <v>44563</v>
      </c>
      <c r="B30825" s="1" t="s">
        <v>48</v>
      </c>
      <c r="C30825">
        <v>4168</v>
      </c>
      <c r="D30825">
        <v>111796</v>
      </c>
      <c r="E30825" s="31">
        <v>4134</v>
      </c>
      <c r="F30825">
        <v>33</v>
      </c>
      <c r="G30825" s="31">
        <v>1</v>
      </c>
      <c r="H30825" s="31">
        <v>0</v>
      </c>
    </row>
    <row r="30826" spans="1:8">
      <c r="A30826" s="32">
        <v>44563</v>
      </c>
      <c r="B30826" s="1" t="s">
        <v>49</v>
      </c>
      <c r="C30826">
        <v>74813</v>
      </c>
      <c r="D30826">
        <v>1443413</v>
      </c>
      <c r="E30826" s="31">
        <v>74091</v>
      </c>
      <c r="F30826">
        <v>627</v>
      </c>
      <c r="G30826" s="31">
        <v>88</v>
      </c>
      <c r="H30826" s="31">
        <v>3</v>
      </c>
    </row>
    <row r="30827" spans="1:8">
      <c r="A30827" s="32">
        <v>44563</v>
      </c>
      <c r="B30827" s="1" t="s">
        <v>50</v>
      </c>
      <c r="C30827">
        <v>5875</v>
      </c>
      <c r="D30827">
        <v>121772</v>
      </c>
      <c r="E30827" s="31">
        <v>5893</v>
      </c>
      <c r="F30827">
        <v>30</v>
      </c>
      <c r="G30827" s="31">
        <v>7</v>
      </c>
      <c r="H30827" s="31">
        <v>0</v>
      </c>
    </row>
    <row r="30828" spans="1:8">
      <c r="A30828" s="32">
        <v>44563</v>
      </c>
      <c r="B30828" s="1" t="s">
        <v>51</v>
      </c>
      <c r="C30828">
        <v>6126</v>
      </c>
      <c r="D30828">
        <v>204789</v>
      </c>
      <c r="E30828" s="31">
        <v>6047</v>
      </c>
      <c r="F30828">
        <v>73</v>
      </c>
      <c r="G30828" s="31">
        <v>7</v>
      </c>
      <c r="H30828" s="31">
        <v>0</v>
      </c>
    </row>
    <row r="30829" spans="1:8">
      <c r="A30829" s="32">
        <v>44563</v>
      </c>
      <c r="B30829" s="1" t="s">
        <v>52</v>
      </c>
      <c r="C30829">
        <v>14396</v>
      </c>
      <c r="D30829">
        <v>124939</v>
      </c>
      <c r="E30829" s="31">
        <v>14260</v>
      </c>
      <c r="F30829">
        <v>136</v>
      </c>
      <c r="G30829" s="31">
        <v>0</v>
      </c>
      <c r="H30829" s="31">
        <v>0</v>
      </c>
    </row>
    <row r="30830" spans="1:8">
      <c r="A30830" s="32">
        <v>44563</v>
      </c>
      <c r="B30830" s="1" t="s">
        <v>53</v>
      </c>
      <c r="C30830">
        <v>8187</v>
      </c>
      <c r="D30830">
        <v>307834</v>
      </c>
      <c r="E30830" s="31">
        <v>8103</v>
      </c>
      <c r="F30830">
        <v>84</v>
      </c>
      <c r="G30830" s="31">
        <v>0</v>
      </c>
      <c r="H30830" s="31">
        <v>0</v>
      </c>
    </row>
    <row r="30831" spans="1:8">
      <c r="A30831" s="32">
        <v>44563</v>
      </c>
      <c r="B30831" s="1" t="s">
        <v>54</v>
      </c>
      <c r="C30831">
        <v>6153</v>
      </c>
      <c r="D30831">
        <v>73154</v>
      </c>
      <c r="E30831" s="31">
        <v>6096</v>
      </c>
      <c r="F30831">
        <v>41</v>
      </c>
      <c r="G30831" s="31">
        <v>0</v>
      </c>
      <c r="H30831" s="31">
        <v>0</v>
      </c>
    </row>
    <row r="30832" spans="1:8">
      <c r="A30832" s="32">
        <v>44563</v>
      </c>
      <c r="B30832" s="1" t="s">
        <v>55</v>
      </c>
      <c r="C30832">
        <v>9123</v>
      </c>
      <c r="D30832">
        <v>177244</v>
      </c>
      <c r="E30832" s="31">
        <v>9051</v>
      </c>
      <c r="F30832">
        <v>66</v>
      </c>
      <c r="G30832" s="31">
        <v>5</v>
      </c>
      <c r="H30832" s="31">
        <v>0</v>
      </c>
    </row>
    <row r="30833" spans="1:8">
      <c r="A30833" s="32">
        <v>44563</v>
      </c>
      <c r="B30833" s="1" t="s">
        <v>56</v>
      </c>
      <c r="C30833">
        <v>50765</v>
      </c>
      <c r="D30833">
        <v>441567</v>
      </c>
      <c r="E30833" s="31">
        <v>50029</v>
      </c>
      <c r="F30833">
        <v>398</v>
      </c>
      <c r="G30833" s="31">
        <v>342</v>
      </c>
      <c r="H30833" s="31">
        <v>5</v>
      </c>
    </row>
    <row r="30834" spans="1:8">
      <c r="A30834" s="32">
        <v>44564</v>
      </c>
      <c r="B30834" s="1" t="s">
        <v>7</v>
      </c>
      <c r="C30834">
        <v>61550</v>
      </c>
      <c r="D30834">
        <v>1280380</v>
      </c>
      <c r="E30834" s="31">
        <v>59864</v>
      </c>
      <c r="F30834">
        <v>1475</v>
      </c>
      <c r="G30834" s="31">
        <v>212</v>
      </c>
      <c r="H30834" s="31">
        <v>0</v>
      </c>
    </row>
    <row r="30835" spans="1:8">
      <c r="A30835" s="32">
        <v>44564</v>
      </c>
      <c r="B30835" s="1" t="s">
        <v>11</v>
      </c>
      <c r="C30835">
        <v>5906</v>
      </c>
      <c r="D30835">
        <v>104962</v>
      </c>
      <c r="E30835" s="31">
        <v>5863</v>
      </c>
      <c r="F30835">
        <v>38</v>
      </c>
      <c r="G30835" s="31">
        <v>5</v>
      </c>
      <c r="H30835" s="31">
        <v>0</v>
      </c>
    </row>
    <row r="30836" spans="1:8">
      <c r="A30836" s="32">
        <v>44564</v>
      </c>
      <c r="B30836" s="1" t="s">
        <v>12</v>
      </c>
      <c r="C30836">
        <v>3495</v>
      </c>
      <c r="D30836">
        <v>136707</v>
      </c>
      <c r="E30836" s="31">
        <v>3434</v>
      </c>
      <c r="F30836">
        <v>53</v>
      </c>
      <c r="G30836" s="31">
        <v>8</v>
      </c>
      <c r="H30836" s="31">
        <v>0</v>
      </c>
    </row>
    <row r="30837" spans="1:8">
      <c r="A30837" s="32">
        <v>44564</v>
      </c>
      <c r="B30837" s="1" t="s">
        <v>13</v>
      </c>
      <c r="C30837">
        <v>16294</v>
      </c>
      <c r="D30837">
        <v>264222</v>
      </c>
      <c r="E30837" s="31">
        <v>16171</v>
      </c>
      <c r="F30837">
        <v>118</v>
      </c>
      <c r="G30837" s="31">
        <v>3</v>
      </c>
      <c r="H30837" s="31">
        <v>0</v>
      </c>
    </row>
    <row r="30838" spans="1:8">
      <c r="A30838" s="32">
        <v>44564</v>
      </c>
      <c r="B30838" s="1" t="s">
        <v>14</v>
      </c>
      <c r="C30838">
        <v>1934</v>
      </c>
      <c r="D30838">
        <v>27668</v>
      </c>
      <c r="E30838" s="31">
        <v>1907</v>
      </c>
      <c r="F30838">
        <v>27</v>
      </c>
      <c r="G30838" s="31">
        <v>0</v>
      </c>
      <c r="H30838" s="31">
        <v>0</v>
      </c>
    </row>
    <row r="30839" spans="1:8">
      <c r="A30839" s="32">
        <v>44564</v>
      </c>
      <c r="B30839" s="1" t="s">
        <v>15</v>
      </c>
      <c r="C30839">
        <v>3608</v>
      </c>
      <c r="D30839">
        <v>115666</v>
      </c>
      <c r="E30839" s="31">
        <v>3550</v>
      </c>
      <c r="F30839">
        <v>56</v>
      </c>
      <c r="G30839" s="31">
        <v>2</v>
      </c>
      <c r="H30839" s="31">
        <v>0</v>
      </c>
    </row>
    <row r="30840" spans="1:8">
      <c r="A30840" s="32">
        <v>44564</v>
      </c>
      <c r="B30840" s="1" t="s">
        <v>16</v>
      </c>
      <c r="C30840">
        <v>9533</v>
      </c>
      <c r="D30840">
        <v>472020</v>
      </c>
      <c r="E30840" s="31">
        <v>9327</v>
      </c>
      <c r="F30840">
        <v>176</v>
      </c>
      <c r="G30840" s="31">
        <v>30</v>
      </c>
      <c r="H30840" s="31">
        <v>0</v>
      </c>
    </row>
    <row r="30841" spans="1:8">
      <c r="A30841" s="32">
        <v>44564</v>
      </c>
      <c r="B30841" s="1" t="s">
        <v>17</v>
      </c>
      <c r="C30841">
        <v>24495</v>
      </c>
      <c r="D30841">
        <v>40590</v>
      </c>
      <c r="E30841" s="31">
        <v>24261</v>
      </c>
      <c r="F30841">
        <v>220</v>
      </c>
      <c r="G30841" s="31">
        <v>14</v>
      </c>
      <c r="H30841" s="31">
        <v>0</v>
      </c>
    </row>
    <row r="30842" spans="1:8">
      <c r="A30842" s="32">
        <v>44564</v>
      </c>
      <c r="B30842" s="1" t="s">
        <v>18</v>
      </c>
      <c r="C30842">
        <v>15655</v>
      </c>
      <c r="D30842">
        <v>530707</v>
      </c>
      <c r="E30842" s="31">
        <v>15426</v>
      </c>
      <c r="F30842">
        <v>117</v>
      </c>
      <c r="G30842" s="31">
        <v>112</v>
      </c>
      <c r="H30842" s="31">
        <v>0</v>
      </c>
    </row>
    <row r="30843" spans="1:8">
      <c r="A30843" s="32">
        <v>44564</v>
      </c>
      <c r="B30843" s="1" t="s">
        <v>19</v>
      </c>
      <c r="C30843">
        <v>17316</v>
      </c>
      <c r="D30843">
        <v>355311</v>
      </c>
      <c r="E30843" s="31">
        <v>17102</v>
      </c>
      <c r="F30843">
        <v>177</v>
      </c>
      <c r="G30843" s="31">
        <v>136</v>
      </c>
      <c r="H30843" s="31">
        <v>2</v>
      </c>
    </row>
    <row r="30844" spans="1:8">
      <c r="A30844" s="32">
        <v>44564</v>
      </c>
      <c r="B30844" s="1" t="s">
        <v>20</v>
      </c>
      <c r="C30844">
        <v>116137</v>
      </c>
      <c r="D30844">
        <v>1657350</v>
      </c>
      <c r="E30844" s="31">
        <v>114948</v>
      </c>
      <c r="F30844">
        <v>1059</v>
      </c>
      <c r="G30844" s="31">
        <v>130</v>
      </c>
      <c r="H30844" s="31">
        <v>1</v>
      </c>
    </row>
    <row r="30845" spans="1:8">
      <c r="A30845" s="32">
        <v>44564</v>
      </c>
      <c r="B30845" s="1" t="s">
        <v>21</v>
      </c>
      <c r="C30845">
        <v>100745</v>
      </c>
      <c r="D30845">
        <v>1243478</v>
      </c>
      <c r="E30845" s="31">
        <v>99602</v>
      </c>
      <c r="F30845">
        <v>1028</v>
      </c>
      <c r="G30845" s="31">
        <v>91</v>
      </c>
      <c r="H30845" s="31">
        <v>1</v>
      </c>
    </row>
    <row r="30846" spans="1:8">
      <c r="A30846" s="32">
        <v>44564</v>
      </c>
      <c r="B30846" s="1" t="s">
        <v>22</v>
      </c>
      <c r="C30846">
        <v>383344</v>
      </c>
      <c r="D30846">
        <v>4200967</v>
      </c>
      <c r="E30846" s="31">
        <v>379473</v>
      </c>
      <c r="F30846">
        <v>3175</v>
      </c>
      <c r="G30846" s="31">
        <v>696</v>
      </c>
      <c r="H30846" s="31">
        <v>1</v>
      </c>
    </row>
    <row r="30847" spans="1:8">
      <c r="A30847" s="32">
        <v>44564</v>
      </c>
      <c r="B30847" s="1" t="s">
        <v>23</v>
      </c>
      <c r="C30847">
        <v>169905</v>
      </c>
      <c r="D30847">
        <v>1839374</v>
      </c>
      <c r="E30847" s="31">
        <v>168372</v>
      </c>
      <c r="F30847">
        <v>1319</v>
      </c>
      <c r="G30847" s="31">
        <v>214</v>
      </c>
      <c r="H30847" s="31">
        <v>2</v>
      </c>
    </row>
    <row r="30848" spans="1:8">
      <c r="A30848" s="32">
        <v>44564</v>
      </c>
      <c r="B30848" s="1" t="s">
        <v>24</v>
      </c>
      <c r="C30848">
        <v>8261</v>
      </c>
      <c r="D30848">
        <v>329768</v>
      </c>
      <c r="E30848" s="31">
        <v>8114</v>
      </c>
      <c r="F30848">
        <v>62</v>
      </c>
      <c r="G30848" s="31">
        <v>85</v>
      </c>
      <c r="H30848" s="31">
        <v>0</v>
      </c>
    </row>
    <row r="30849" spans="1:8">
      <c r="A30849" s="32">
        <v>44564</v>
      </c>
      <c r="B30849" s="1" t="s">
        <v>25</v>
      </c>
      <c r="C30849">
        <v>4869</v>
      </c>
      <c r="D30849">
        <v>132342</v>
      </c>
      <c r="E30849" s="31">
        <v>4817</v>
      </c>
      <c r="F30849">
        <v>52</v>
      </c>
      <c r="G30849" s="31">
        <v>0</v>
      </c>
      <c r="H30849" s="31">
        <v>0</v>
      </c>
    </row>
    <row r="30850" spans="1:8">
      <c r="A30850" s="32">
        <v>44564</v>
      </c>
      <c r="B30850" s="1" t="s">
        <v>26</v>
      </c>
      <c r="C30850">
        <v>8056</v>
      </c>
      <c r="D30850">
        <v>215180</v>
      </c>
      <c r="E30850" s="31">
        <v>7833</v>
      </c>
      <c r="F30850">
        <v>136</v>
      </c>
      <c r="G30850" s="31">
        <v>65</v>
      </c>
      <c r="H30850" s="31">
        <v>0</v>
      </c>
    </row>
    <row r="30851" spans="1:8">
      <c r="A30851" s="32">
        <v>44564</v>
      </c>
      <c r="B30851" s="1" t="s">
        <v>27</v>
      </c>
      <c r="C30851">
        <v>3118</v>
      </c>
      <c r="D30851">
        <v>127226</v>
      </c>
      <c r="E30851" s="31">
        <v>3077</v>
      </c>
      <c r="F30851">
        <v>38</v>
      </c>
      <c r="G30851" s="31">
        <v>3</v>
      </c>
      <c r="H30851" s="31">
        <v>0</v>
      </c>
    </row>
    <row r="30852" spans="1:8">
      <c r="A30852" s="32">
        <v>44564</v>
      </c>
      <c r="B30852" s="1" t="s">
        <v>28</v>
      </c>
      <c r="C30852">
        <v>5161</v>
      </c>
      <c r="D30852">
        <v>135182</v>
      </c>
      <c r="E30852" s="31">
        <v>5132</v>
      </c>
      <c r="F30852">
        <v>29</v>
      </c>
      <c r="G30852" s="31">
        <v>0</v>
      </c>
      <c r="H30852" s="31">
        <v>0</v>
      </c>
    </row>
    <row r="30853" spans="1:8">
      <c r="A30853" s="32">
        <v>44564</v>
      </c>
      <c r="B30853" s="1" t="s">
        <v>29</v>
      </c>
      <c r="C30853">
        <v>8985</v>
      </c>
      <c r="D30853">
        <v>368727</v>
      </c>
      <c r="E30853" s="31">
        <v>8893</v>
      </c>
      <c r="F30853">
        <v>97</v>
      </c>
      <c r="G30853" s="31">
        <v>51</v>
      </c>
      <c r="H30853" s="31">
        <v>0</v>
      </c>
    </row>
    <row r="30854" spans="1:8">
      <c r="A30854" s="32">
        <v>44564</v>
      </c>
      <c r="B30854" s="1" t="s">
        <v>30</v>
      </c>
      <c r="C30854">
        <v>19292</v>
      </c>
      <c r="D30854">
        <v>474843</v>
      </c>
      <c r="E30854" s="31">
        <v>19057</v>
      </c>
      <c r="F30854">
        <v>219</v>
      </c>
      <c r="G30854" s="31">
        <v>7</v>
      </c>
      <c r="H30854" s="31">
        <v>0</v>
      </c>
    </row>
    <row r="30855" spans="1:8">
      <c r="A30855" s="32">
        <v>44564</v>
      </c>
      <c r="B30855" s="1" t="s">
        <v>31</v>
      </c>
      <c r="C30855">
        <v>26908</v>
      </c>
      <c r="D30855">
        <v>733273</v>
      </c>
      <c r="E30855" s="31">
        <v>26663</v>
      </c>
      <c r="F30855">
        <v>209</v>
      </c>
      <c r="G30855" s="31">
        <v>19</v>
      </c>
      <c r="H30855" s="31">
        <v>0</v>
      </c>
    </row>
    <row r="30856" spans="1:8">
      <c r="A30856" s="32">
        <v>44564</v>
      </c>
      <c r="B30856" s="1" t="s">
        <v>32</v>
      </c>
      <c r="C30856">
        <v>106825</v>
      </c>
      <c r="D30856">
        <v>1516048</v>
      </c>
      <c r="E30856" s="31">
        <v>105549</v>
      </c>
      <c r="F30856">
        <v>1161</v>
      </c>
      <c r="G30856" s="31">
        <v>115</v>
      </c>
      <c r="H30856" s="31">
        <v>0</v>
      </c>
    </row>
    <row r="30857" spans="1:8">
      <c r="A30857" s="32">
        <v>44564</v>
      </c>
      <c r="B30857" s="1" t="s">
        <v>33</v>
      </c>
      <c r="C30857">
        <v>14825</v>
      </c>
      <c r="D30857">
        <v>273776</v>
      </c>
      <c r="E30857" s="31">
        <v>14983</v>
      </c>
      <c r="F30857">
        <v>163</v>
      </c>
      <c r="G30857" s="31">
        <v>6</v>
      </c>
      <c r="H30857" s="31">
        <v>0</v>
      </c>
    </row>
    <row r="30858" spans="1:8">
      <c r="A30858" s="32">
        <v>44564</v>
      </c>
      <c r="B30858" s="1" t="s">
        <v>34</v>
      </c>
      <c r="C30858">
        <v>12536</v>
      </c>
      <c r="D30858">
        <v>298142</v>
      </c>
      <c r="E30858" s="31">
        <v>12366</v>
      </c>
      <c r="F30858">
        <v>104</v>
      </c>
      <c r="G30858" s="31">
        <v>66</v>
      </c>
      <c r="H30858" s="31">
        <v>0</v>
      </c>
    </row>
    <row r="30859" spans="1:8">
      <c r="A30859" s="32">
        <v>44564</v>
      </c>
      <c r="B30859" s="1" t="s">
        <v>35</v>
      </c>
      <c r="C30859">
        <v>36249</v>
      </c>
      <c r="D30859">
        <v>475712</v>
      </c>
      <c r="E30859" s="31">
        <v>35761</v>
      </c>
      <c r="F30859">
        <v>292</v>
      </c>
      <c r="G30859" s="31">
        <v>174</v>
      </c>
      <c r="H30859" s="31">
        <v>15</v>
      </c>
    </row>
    <row r="30860" spans="1:8">
      <c r="A30860" s="32">
        <v>44564</v>
      </c>
      <c r="B30860" s="1" t="s">
        <v>36</v>
      </c>
      <c r="C30860">
        <v>203996</v>
      </c>
      <c r="D30860">
        <v>4273548</v>
      </c>
      <c r="E30860" s="31">
        <v>200392</v>
      </c>
      <c r="F30860">
        <v>3064</v>
      </c>
      <c r="G30860" s="31">
        <v>540</v>
      </c>
      <c r="H30860" s="31">
        <v>19</v>
      </c>
    </row>
    <row r="30861" spans="1:8">
      <c r="A30861" s="32">
        <v>44564</v>
      </c>
      <c r="B30861" s="1" t="s">
        <v>37</v>
      </c>
      <c r="C30861">
        <v>78915</v>
      </c>
      <c r="D30861">
        <v>870997</v>
      </c>
      <c r="E30861" s="31">
        <v>77414</v>
      </c>
      <c r="F30861">
        <v>1398</v>
      </c>
      <c r="G30861" s="31">
        <v>103</v>
      </c>
      <c r="H30861" s="31">
        <v>2</v>
      </c>
    </row>
    <row r="30862" spans="1:8">
      <c r="A30862" s="32">
        <v>44564</v>
      </c>
      <c r="B30862" s="1" t="s">
        <v>38</v>
      </c>
      <c r="C30862">
        <v>15984</v>
      </c>
      <c r="D30862">
        <v>283091</v>
      </c>
      <c r="E30862" s="31">
        <v>15792</v>
      </c>
      <c r="F30862">
        <v>149</v>
      </c>
      <c r="G30862" s="31">
        <v>43</v>
      </c>
      <c r="H30862" s="31">
        <v>0</v>
      </c>
    </row>
    <row r="30863" spans="1:8">
      <c r="A30863" s="32">
        <v>44564</v>
      </c>
      <c r="B30863" s="1" t="s">
        <v>39</v>
      </c>
      <c r="C30863">
        <v>5304</v>
      </c>
      <c r="D30863">
        <v>68602</v>
      </c>
      <c r="E30863" s="31">
        <v>5136</v>
      </c>
      <c r="F30863">
        <v>62</v>
      </c>
      <c r="G30863" s="31">
        <v>0</v>
      </c>
      <c r="H30863" s="31">
        <v>0</v>
      </c>
    </row>
    <row r="30864" spans="1:8">
      <c r="A30864" s="32">
        <v>44564</v>
      </c>
      <c r="B30864" s="1" t="s">
        <v>40</v>
      </c>
      <c r="C30864">
        <v>1669</v>
      </c>
      <c r="D30864">
        <v>170621</v>
      </c>
      <c r="E30864" s="31">
        <v>1639</v>
      </c>
      <c r="F30864">
        <v>5</v>
      </c>
      <c r="G30864" s="31">
        <v>0</v>
      </c>
      <c r="H30864" s="31">
        <v>0</v>
      </c>
    </row>
    <row r="30865" spans="1:8">
      <c r="A30865" s="32">
        <v>44564</v>
      </c>
      <c r="B30865" s="1" t="s">
        <v>41</v>
      </c>
      <c r="C30865">
        <v>1768</v>
      </c>
      <c r="D30865">
        <v>64047</v>
      </c>
      <c r="E30865" s="31">
        <v>1728</v>
      </c>
      <c r="F30865">
        <v>5</v>
      </c>
      <c r="G30865" s="31">
        <v>35</v>
      </c>
      <c r="H30865" s="31">
        <v>0</v>
      </c>
    </row>
    <row r="30866" spans="1:8">
      <c r="A30866" s="32">
        <v>44564</v>
      </c>
      <c r="B30866" s="1" t="s">
        <v>42</v>
      </c>
      <c r="C30866">
        <v>15566</v>
      </c>
      <c r="D30866">
        <v>310392</v>
      </c>
      <c r="E30866" s="31">
        <v>15417</v>
      </c>
      <c r="F30866">
        <v>136</v>
      </c>
      <c r="G30866" s="31">
        <v>2</v>
      </c>
      <c r="H30866" s="31">
        <v>0</v>
      </c>
    </row>
    <row r="30867" spans="1:8">
      <c r="A30867" s="32">
        <v>44564</v>
      </c>
      <c r="B30867" s="1" t="s">
        <v>43</v>
      </c>
      <c r="C30867">
        <v>22300</v>
      </c>
      <c r="D30867">
        <v>990011</v>
      </c>
      <c r="E30867" s="31">
        <v>21980</v>
      </c>
      <c r="F30867">
        <v>202</v>
      </c>
      <c r="G30867" s="31">
        <v>118</v>
      </c>
      <c r="H30867" s="31">
        <v>1</v>
      </c>
    </row>
    <row r="30868" spans="1:8">
      <c r="A30868" s="32">
        <v>44564</v>
      </c>
      <c r="B30868" s="1" t="s">
        <v>44</v>
      </c>
      <c r="C30868">
        <v>5941</v>
      </c>
      <c r="D30868">
        <v>215836</v>
      </c>
      <c r="E30868" s="31">
        <v>5715</v>
      </c>
      <c r="F30868">
        <v>93</v>
      </c>
      <c r="G30868" s="31">
        <v>133</v>
      </c>
      <c r="H30868" s="31">
        <v>0</v>
      </c>
    </row>
    <row r="30869" spans="1:8">
      <c r="A30869" s="32">
        <v>44564</v>
      </c>
      <c r="B30869" s="1" t="s">
        <v>45</v>
      </c>
      <c r="C30869">
        <v>3292</v>
      </c>
      <c r="D30869">
        <v>117352</v>
      </c>
      <c r="E30869" s="31">
        <v>3225</v>
      </c>
      <c r="F30869">
        <v>66</v>
      </c>
      <c r="G30869" s="31">
        <v>2</v>
      </c>
      <c r="H30869" s="31">
        <v>0</v>
      </c>
    </row>
    <row r="30870" spans="1:8">
      <c r="A30870" s="32">
        <v>44564</v>
      </c>
      <c r="B30870" s="1" t="s">
        <v>46</v>
      </c>
      <c r="C30870">
        <v>4712</v>
      </c>
      <c r="D30870">
        <v>146139</v>
      </c>
      <c r="E30870" s="31">
        <v>4666</v>
      </c>
      <c r="F30870">
        <v>38</v>
      </c>
      <c r="G30870" s="31">
        <v>7</v>
      </c>
      <c r="H30870" s="31">
        <v>0</v>
      </c>
    </row>
    <row r="30871" spans="1:8">
      <c r="A30871" s="32">
        <v>44564</v>
      </c>
      <c r="B30871" s="1" t="s">
        <v>47</v>
      </c>
      <c r="C30871">
        <v>5412</v>
      </c>
      <c r="D30871">
        <v>175092</v>
      </c>
      <c r="E30871" s="31">
        <v>5330</v>
      </c>
      <c r="F30871">
        <v>82</v>
      </c>
      <c r="G30871" s="31">
        <v>0</v>
      </c>
      <c r="H30871" s="31">
        <v>0</v>
      </c>
    </row>
    <row r="30872" spans="1:8">
      <c r="A30872" s="32">
        <v>44564</v>
      </c>
      <c r="B30872" s="1" t="s">
        <v>48</v>
      </c>
      <c r="C30872">
        <v>4168</v>
      </c>
      <c r="D30872">
        <v>112478</v>
      </c>
      <c r="E30872" s="31">
        <v>4134</v>
      </c>
      <c r="F30872">
        <v>33</v>
      </c>
      <c r="G30872" s="31">
        <v>1</v>
      </c>
      <c r="H30872" s="31">
        <v>0</v>
      </c>
    </row>
    <row r="30873" spans="1:8">
      <c r="A30873" s="32">
        <v>44564</v>
      </c>
      <c r="B30873" s="1" t="s">
        <v>49</v>
      </c>
      <c r="C30873">
        <v>74823</v>
      </c>
      <c r="D30873">
        <v>1444144</v>
      </c>
      <c r="E30873" s="31">
        <v>74099</v>
      </c>
      <c r="F30873">
        <v>627</v>
      </c>
      <c r="G30873" s="31">
        <v>87</v>
      </c>
      <c r="H30873" s="31">
        <v>3</v>
      </c>
    </row>
    <row r="30874" spans="1:8">
      <c r="A30874" s="32">
        <v>44564</v>
      </c>
      <c r="B30874" s="1" t="s">
        <v>50</v>
      </c>
      <c r="C30874">
        <v>5881</v>
      </c>
      <c r="D30874">
        <v>121817</v>
      </c>
      <c r="E30874" s="31">
        <v>5893</v>
      </c>
      <c r="F30874">
        <v>30</v>
      </c>
      <c r="G30874" s="31">
        <v>7</v>
      </c>
      <c r="H30874" s="31">
        <v>0</v>
      </c>
    </row>
    <row r="30875" spans="1:8">
      <c r="A30875" s="32">
        <v>44564</v>
      </c>
      <c r="B30875" s="1" t="s">
        <v>51</v>
      </c>
      <c r="C30875">
        <v>6127</v>
      </c>
      <c r="D30875">
        <v>204816</v>
      </c>
      <c r="E30875" s="31">
        <v>6047</v>
      </c>
      <c r="F30875">
        <v>73</v>
      </c>
      <c r="G30875" s="31">
        <v>8</v>
      </c>
      <c r="H30875" s="31">
        <v>0</v>
      </c>
    </row>
    <row r="30876" spans="1:8">
      <c r="A30876" s="32">
        <v>44564</v>
      </c>
      <c r="B30876" s="1" t="s">
        <v>52</v>
      </c>
      <c r="C30876">
        <v>14397</v>
      </c>
      <c r="D30876">
        <v>124944</v>
      </c>
      <c r="E30876" s="31">
        <v>14261</v>
      </c>
      <c r="F30876">
        <v>136</v>
      </c>
      <c r="G30876" s="31">
        <v>0</v>
      </c>
      <c r="H30876" s="31">
        <v>0</v>
      </c>
    </row>
    <row r="30877" spans="1:8">
      <c r="A30877" s="32">
        <v>44564</v>
      </c>
      <c r="B30877" s="1" t="s">
        <v>53</v>
      </c>
      <c r="C30877">
        <v>8188</v>
      </c>
      <c r="D30877">
        <v>307843</v>
      </c>
      <c r="E30877" s="31">
        <v>8103</v>
      </c>
      <c r="F30877">
        <v>84</v>
      </c>
      <c r="G30877" s="31">
        <v>1</v>
      </c>
      <c r="H30877" s="31">
        <v>0</v>
      </c>
    </row>
    <row r="30878" spans="1:8">
      <c r="A30878" s="32">
        <v>44564</v>
      </c>
      <c r="B30878" s="1" t="s">
        <v>54</v>
      </c>
      <c r="C30878">
        <v>6153</v>
      </c>
      <c r="D30878">
        <v>73154</v>
      </c>
      <c r="E30878" s="31">
        <v>6096</v>
      </c>
      <c r="F30878">
        <v>41</v>
      </c>
      <c r="G30878" s="31">
        <v>0</v>
      </c>
      <c r="H30878" s="31">
        <v>0</v>
      </c>
    </row>
    <row r="30879" spans="1:8">
      <c r="A30879" s="32">
        <v>44564</v>
      </c>
      <c r="B30879" s="1" t="s">
        <v>55</v>
      </c>
      <c r="C30879">
        <v>9128</v>
      </c>
      <c r="D30879">
        <v>177332</v>
      </c>
      <c r="E30879" s="31">
        <v>9053</v>
      </c>
      <c r="F30879">
        <v>66</v>
      </c>
      <c r="G30879" s="31">
        <v>4</v>
      </c>
      <c r="H30879" s="31">
        <v>0</v>
      </c>
    </row>
    <row r="30880" spans="1:8">
      <c r="A30880" s="32">
        <v>44564</v>
      </c>
      <c r="B30880" s="1" t="s">
        <v>56</v>
      </c>
      <c r="C30880">
        <v>50895</v>
      </c>
      <c r="D30880">
        <v>441752</v>
      </c>
      <c r="E30880" s="31">
        <v>50046</v>
      </c>
      <c r="F30880">
        <v>398</v>
      </c>
      <c r="G30880" s="31">
        <v>457</v>
      </c>
      <c r="H30880" s="31">
        <v>7</v>
      </c>
    </row>
    <row r="30881" spans="1:8">
      <c r="A30881" s="32">
        <v>44565</v>
      </c>
      <c r="B30881" s="1" t="s">
        <v>7</v>
      </c>
      <c r="C30881">
        <v>61576</v>
      </c>
      <c r="D30881">
        <v>1280780</v>
      </c>
      <c r="E30881" s="31">
        <v>59884</v>
      </c>
      <c r="F30881">
        <v>1475</v>
      </c>
      <c r="G30881" s="31">
        <v>211</v>
      </c>
      <c r="H30881" s="31">
        <v>0</v>
      </c>
    </row>
    <row r="30882" spans="1:8">
      <c r="A30882" s="32">
        <v>44565</v>
      </c>
      <c r="B30882" s="1" t="s">
        <v>11</v>
      </c>
      <c r="C30882">
        <v>5912</v>
      </c>
      <c r="D30882">
        <v>105519</v>
      </c>
      <c r="E30882" s="31">
        <v>5863</v>
      </c>
      <c r="F30882">
        <v>38</v>
      </c>
      <c r="G30882" s="31">
        <v>11</v>
      </c>
      <c r="H30882" s="31">
        <v>0</v>
      </c>
    </row>
    <row r="30883" spans="1:8">
      <c r="A30883" s="32">
        <v>44565</v>
      </c>
      <c r="B30883" s="1" t="s">
        <v>12</v>
      </c>
      <c r="C30883">
        <v>3496</v>
      </c>
      <c r="D30883">
        <v>136733</v>
      </c>
      <c r="E30883" s="31">
        <v>3434</v>
      </c>
      <c r="F30883">
        <v>53</v>
      </c>
      <c r="G30883" s="31">
        <v>9</v>
      </c>
      <c r="H30883" s="31">
        <v>0</v>
      </c>
    </row>
    <row r="30884" spans="1:8">
      <c r="A30884" s="32">
        <v>44565</v>
      </c>
      <c r="B30884" s="1" t="s">
        <v>13</v>
      </c>
      <c r="C30884">
        <v>16300</v>
      </c>
      <c r="D30884">
        <v>268002</v>
      </c>
      <c r="E30884" s="31">
        <v>16171</v>
      </c>
      <c r="F30884">
        <v>118</v>
      </c>
      <c r="G30884" s="31">
        <v>5</v>
      </c>
      <c r="H30884" s="31">
        <v>0</v>
      </c>
    </row>
    <row r="30885" spans="1:8">
      <c r="A30885" s="32">
        <v>44565</v>
      </c>
      <c r="B30885" s="1" t="s">
        <v>14</v>
      </c>
      <c r="C30885">
        <v>1934</v>
      </c>
      <c r="D30885">
        <v>27689</v>
      </c>
      <c r="E30885" s="31">
        <v>1907</v>
      </c>
      <c r="F30885">
        <v>27</v>
      </c>
      <c r="G30885" s="31">
        <v>0</v>
      </c>
      <c r="H30885" s="31">
        <v>0</v>
      </c>
    </row>
    <row r="30886" spans="1:8">
      <c r="A30886" s="32">
        <v>44565</v>
      </c>
      <c r="B30886" s="1" t="s">
        <v>15</v>
      </c>
      <c r="C30886">
        <v>3608</v>
      </c>
      <c r="D30886">
        <v>116367</v>
      </c>
      <c r="E30886" s="31">
        <v>3550</v>
      </c>
      <c r="F30886">
        <v>56</v>
      </c>
      <c r="G30886" s="31">
        <v>2</v>
      </c>
      <c r="H30886" s="31">
        <v>0</v>
      </c>
    </row>
    <row r="30887" spans="1:8">
      <c r="A30887" s="32">
        <v>44565</v>
      </c>
      <c r="B30887" s="1" t="s">
        <v>16</v>
      </c>
      <c r="C30887">
        <v>9532</v>
      </c>
      <c r="D30887">
        <v>475319</v>
      </c>
      <c r="E30887" s="31">
        <v>9330</v>
      </c>
      <c r="F30887">
        <v>176</v>
      </c>
      <c r="G30887" s="31">
        <v>26</v>
      </c>
      <c r="H30887" s="31">
        <v>0</v>
      </c>
    </row>
    <row r="30888" spans="1:8">
      <c r="A30888" s="32">
        <v>44565</v>
      </c>
      <c r="B30888" s="1" t="s">
        <v>17</v>
      </c>
      <c r="C30888">
        <v>24504</v>
      </c>
      <c r="D30888">
        <v>40625</v>
      </c>
      <c r="E30888" s="31">
        <v>24264</v>
      </c>
      <c r="F30888">
        <v>220</v>
      </c>
      <c r="G30888" s="31">
        <v>20</v>
      </c>
      <c r="H30888" s="31">
        <v>0</v>
      </c>
    </row>
    <row r="30889" spans="1:8">
      <c r="A30889" s="32">
        <v>44565</v>
      </c>
      <c r="B30889" s="1" t="s">
        <v>18</v>
      </c>
      <c r="C30889">
        <v>15688</v>
      </c>
      <c r="D30889">
        <v>530965</v>
      </c>
      <c r="E30889" s="31">
        <v>15431</v>
      </c>
      <c r="F30889">
        <v>117</v>
      </c>
      <c r="G30889" s="31">
        <v>140</v>
      </c>
      <c r="H30889" s="31">
        <v>0</v>
      </c>
    </row>
    <row r="30890" spans="1:8">
      <c r="A30890" s="32">
        <v>44565</v>
      </c>
      <c r="B30890" s="1" t="s">
        <v>19</v>
      </c>
      <c r="C30890">
        <v>17432</v>
      </c>
      <c r="D30890">
        <v>358507</v>
      </c>
      <c r="E30890" s="31">
        <v>17125</v>
      </c>
      <c r="F30890">
        <v>177</v>
      </c>
      <c r="G30890" s="31">
        <v>130</v>
      </c>
      <c r="H30890" s="31">
        <v>1</v>
      </c>
    </row>
    <row r="30891" spans="1:8">
      <c r="A30891" s="32">
        <v>44565</v>
      </c>
      <c r="B30891" s="1" t="s">
        <v>20</v>
      </c>
      <c r="C30891">
        <v>116175</v>
      </c>
      <c r="D30891">
        <v>1662239</v>
      </c>
      <c r="E30891" s="31">
        <v>114948</v>
      </c>
      <c r="F30891">
        <v>1059</v>
      </c>
      <c r="G30891" s="31">
        <v>168</v>
      </c>
      <c r="H30891" s="31">
        <v>1</v>
      </c>
    </row>
    <row r="30892" spans="1:8">
      <c r="A30892" s="32">
        <v>44565</v>
      </c>
      <c r="B30892" s="1" t="s">
        <v>21</v>
      </c>
      <c r="C30892">
        <v>100779</v>
      </c>
      <c r="D30892">
        <v>1243478</v>
      </c>
      <c r="E30892" s="31">
        <v>99604</v>
      </c>
      <c r="F30892">
        <v>1028</v>
      </c>
      <c r="G30892" s="31">
        <v>109</v>
      </c>
      <c r="H30892" s="31">
        <v>1</v>
      </c>
    </row>
    <row r="30893" spans="1:8">
      <c r="A30893" s="32">
        <v>44565</v>
      </c>
      <c r="B30893" s="1" t="s">
        <v>22</v>
      </c>
      <c r="C30893">
        <v>383495</v>
      </c>
      <c r="D30893">
        <v>4214420</v>
      </c>
      <c r="E30893" s="31">
        <v>379504</v>
      </c>
      <c r="F30893">
        <v>3175</v>
      </c>
      <c r="G30893" s="31">
        <v>816</v>
      </c>
      <c r="H30893" s="31">
        <v>2</v>
      </c>
    </row>
    <row r="30894" spans="1:8">
      <c r="A30894" s="32">
        <v>44565</v>
      </c>
      <c r="B30894" s="1" t="s">
        <v>23</v>
      </c>
      <c r="C30894">
        <v>169960</v>
      </c>
      <c r="D30894">
        <v>1852689</v>
      </c>
      <c r="E30894" s="31">
        <v>168387</v>
      </c>
      <c r="F30894">
        <v>1319</v>
      </c>
      <c r="G30894" s="31">
        <v>254</v>
      </c>
      <c r="H30894" s="31">
        <v>2</v>
      </c>
    </row>
    <row r="30895" spans="1:8">
      <c r="A30895" s="32">
        <v>44565</v>
      </c>
      <c r="B30895" s="1" t="s">
        <v>24</v>
      </c>
      <c r="C30895">
        <v>8264</v>
      </c>
      <c r="D30895">
        <v>331888</v>
      </c>
      <c r="E30895" s="31">
        <v>8124</v>
      </c>
      <c r="F30895">
        <v>62</v>
      </c>
      <c r="G30895" s="31">
        <v>78</v>
      </c>
      <c r="H30895" s="31">
        <v>0</v>
      </c>
    </row>
    <row r="30896" spans="1:8">
      <c r="A30896" s="32">
        <v>44565</v>
      </c>
      <c r="B30896" s="1" t="s">
        <v>25</v>
      </c>
      <c r="C30896">
        <v>4870</v>
      </c>
      <c r="D30896">
        <v>133007</v>
      </c>
      <c r="E30896" s="31">
        <v>4817</v>
      </c>
      <c r="F30896">
        <v>52</v>
      </c>
      <c r="G30896" s="31">
        <v>1</v>
      </c>
      <c r="H30896" s="31">
        <v>0</v>
      </c>
    </row>
    <row r="30897" spans="1:8">
      <c r="A30897" s="32">
        <v>44565</v>
      </c>
      <c r="B30897" s="1" t="s">
        <v>26</v>
      </c>
      <c r="C30897">
        <v>8059</v>
      </c>
      <c r="D30897">
        <v>215302</v>
      </c>
      <c r="E30897" s="31">
        <v>7833</v>
      </c>
      <c r="F30897">
        <v>137</v>
      </c>
      <c r="G30897" s="31">
        <v>67</v>
      </c>
      <c r="H30897" s="31">
        <v>0</v>
      </c>
    </row>
    <row r="30898" spans="1:8">
      <c r="A30898" s="32">
        <v>44565</v>
      </c>
      <c r="B30898" s="1" t="s">
        <v>27</v>
      </c>
      <c r="C30898">
        <v>3119</v>
      </c>
      <c r="D30898">
        <v>127308</v>
      </c>
      <c r="E30898" s="31">
        <v>3077</v>
      </c>
      <c r="F30898">
        <v>38</v>
      </c>
      <c r="G30898" s="31">
        <v>4</v>
      </c>
      <c r="H30898" s="31">
        <v>0</v>
      </c>
    </row>
    <row r="30899" spans="1:8">
      <c r="A30899" s="32">
        <v>44565</v>
      </c>
      <c r="B30899" s="1" t="s">
        <v>28</v>
      </c>
      <c r="C30899">
        <v>5166</v>
      </c>
      <c r="D30899">
        <v>135182</v>
      </c>
      <c r="E30899" s="31">
        <v>5132</v>
      </c>
      <c r="F30899">
        <v>29</v>
      </c>
      <c r="G30899" s="31">
        <v>5</v>
      </c>
      <c r="H30899" s="31">
        <v>0</v>
      </c>
    </row>
    <row r="30900" spans="1:8">
      <c r="A30900" s="32">
        <v>44565</v>
      </c>
      <c r="B30900" s="1" t="s">
        <v>29</v>
      </c>
      <c r="C30900">
        <v>8998</v>
      </c>
      <c r="D30900">
        <v>372201</v>
      </c>
      <c r="E30900" s="31">
        <v>8895</v>
      </c>
      <c r="F30900">
        <v>97</v>
      </c>
      <c r="G30900" s="31">
        <v>59</v>
      </c>
      <c r="H30900" s="31">
        <v>0</v>
      </c>
    </row>
    <row r="30901" spans="1:8">
      <c r="A30901" s="32">
        <v>44565</v>
      </c>
      <c r="B30901" s="1" t="s">
        <v>30</v>
      </c>
      <c r="C30901">
        <v>19303</v>
      </c>
      <c r="D30901">
        <v>474892</v>
      </c>
      <c r="E30901" s="31">
        <v>19058</v>
      </c>
      <c r="F30901">
        <v>219</v>
      </c>
      <c r="G30901" s="31">
        <v>15</v>
      </c>
      <c r="H30901" s="31">
        <v>0</v>
      </c>
    </row>
    <row r="30902" spans="1:8">
      <c r="A30902" s="32">
        <v>44565</v>
      </c>
      <c r="B30902" s="1" t="s">
        <v>31</v>
      </c>
      <c r="C30902">
        <v>26912</v>
      </c>
      <c r="D30902">
        <v>738727</v>
      </c>
      <c r="E30902" s="31">
        <v>26670</v>
      </c>
      <c r="F30902">
        <v>209</v>
      </c>
      <c r="G30902" s="31">
        <v>34</v>
      </c>
      <c r="H30902" s="31">
        <v>0</v>
      </c>
    </row>
    <row r="30903" spans="1:8">
      <c r="A30903" s="32">
        <v>44565</v>
      </c>
      <c r="B30903" s="1" t="s">
        <v>32</v>
      </c>
      <c r="C30903">
        <v>106840</v>
      </c>
      <c r="D30903">
        <v>1532509</v>
      </c>
      <c r="E30903" s="31">
        <v>105551</v>
      </c>
      <c r="F30903">
        <v>1161</v>
      </c>
      <c r="G30903" s="31">
        <v>128</v>
      </c>
      <c r="H30903" s="31">
        <v>0</v>
      </c>
    </row>
    <row r="30904" spans="1:8">
      <c r="A30904" s="32">
        <v>44565</v>
      </c>
      <c r="B30904" s="1" t="s">
        <v>33</v>
      </c>
      <c r="C30904">
        <v>14825</v>
      </c>
      <c r="D30904">
        <v>273776</v>
      </c>
      <c r="E30904" s="31">
        <v>14983</v>
      </c>
      <c r="F30904">
        <v>163</v>
      </c>
      <c r="G30904" s="31">
        <v>6</v>
      </c>
      <c r="H30904" s="31">
        <v>0</v>
      </c>
    </row>
    <row r="30905" spans="1:8">
      <c r="A30905" s="32">
        <v>44565</v>
      </c>
      <c r="B30905" s="1" t="s">
        <v>34</v>
      </c>
      <c r="C30905">
        <v>12576</v>
      </c>
      <c r="D30905">
        <v>298549</v>
      </c>
      <c r="E30905" s="31">
        <v>12367</v>
      </c>
      <c r="F30905">
        <v>104</v>
      </c>
      <c r="G30905" s="31">
        <v>105</v>
      </c>
      <c r="H30905" s="31">
        <v>0</v>
      </c>
    </row>
    <row r="30906" spans="1:8">
      <c r="A30906" s="32">
        <v>44565</v>
      </c>
      <c r="B30906" s="1" t="s">
        <v>35</v>
      </c>
      <c r="C30906">
        <v>36278</v>
      </c>
      <c r="D30906">
        <v>475932</v>
      </c>
      <c r="E30906" s="31">
        <v>35773</v>
      </c>
      <c r="F30906">
        <v>292</v>
      </c>
      <c r="G30906" s="31">
        <v>183</v>
      </c>
      <c r="H30906" s="31">
        <v>15</v>
      </c>
    </row>
    <row r="30907" spans="1:8">
      <c r="A30907" s="32">
        <v>44565</v>
      </c>
      <c r="B30907" s="1" t="s">
        <v>36</v>
      </c>
      <c r="C30907">
        <v>204120</v>
      </c>
      <c r="D30907">
        <v>4280855</v>
      </c>
      <c r="E30907" s="31">
        <v>200418</v>
      </c>
      <c r="F30907">
        <v>3064</v>
      </c>
      <c r="G30907" s="31">
        <v>638</v>
      </c>
      <c r="H30907" s="31">
        <v>19</v>
      </c>
    </row>
    <row r="30908" spans="1:8">
      <c r="A30908" s="32">
        <v>44565</v>
      </c>
      <c r="B30908" s="1" t="s">
        <v>37</v>
      </c>
      <c r="C30908">
        <v>78927</v>
      </c>
      <c r="D30908">
        <v>871912</v>
      </c>
      <c r="E30908" s="31">
        <v>77414</v>
      </c>
      <c r="F30908">
        <v>1398</v>
      </c>
      <c r="G30908" s="31">
        <v>115</v>
      </c>
      <c r="H30908" s="31">
        <v>2</v>
      </c>
    </row>
    <row r="30909" spans="1:8">
      <c r="A30909" s="32">
        <v>44565</v>
      </c>
      <c r="B30909" s="1" t="s">
        <v>38</v>
      </c>
      <c r="C30909">
        <v>15997</v>
      </c>
      <c r="D30909">
        <v>284906</v>
      </c>
      <c r="E30909" s="31">
        <v>15792</v>
      </c>
      <c r="F30909">
        <v>149</v>
      </c>
      <c r="G30909" s="31">
        <v>56</v>
      </c>
      <c r="H30909" s="31">
        <v>0</v>
      </c>
    </row>
    <row r="30910" spans="1:8">
      <c r="A30910" s="32">
        <v>44565</v>
      </c>
      <c r="B30910" s="1" t="s">
        <v>39</v>
      </c>
      <c r="C30910">
        <v>5306</v>
      </c>
      <c r="D30910">
        <v>68615</v>
      </c>
      <c r="E30910" s="31">
        <v>5136</v>
      </c>
      <c r="F30910">
        <v>62</v>
      </c>
      <c r="G30910" s="31">
        <v>2</v>
      </c>
      <c r="H30910" s="31">
        <v>0</v>
      </c>
    </row>
    <row r="30911" spans="1:8">
      <c r="A30911" s="32">
        <v>44565</v>
      </c>
      <c r="B30911" s="1" t="s">
        <v>40</v>
      </c>
      <c r="C30911">
        <v>1669</v>
      </c>
      <c r="D30911">
        <v>170807</v>
      </c>
      <c r="E30911" s="31">
        <v>1639</v>
      </c>
      <c r="F30911">
        <v>5</v>
      </c>
      <c r="G30911" s="31">
        <v>0</v>
      </c>
      <c r="H30911" s="31">
        <v>0</v>
      </c>
    </row>
    <row r="30912" spans="1:8">
      <c r="A30912" s="32">
        <v>44565</v>
      </c>
      <c r="B30912" s="1" t="s">
        <v>41</v>
      </c>
      <c r="C30912">
        <v>1774</v>
      </c>
      <c r="D30912">
        <v>64047</v>
      </c>
      <c r="E30912" s="31">
        <v>1728</v>
      </c>
      <c r="F30912">
        <v>5</v>
      </c>
      <c r="G30912" s="31">
        <v>41</v>
      </c>
      <c r="H30912" s="31">
        <v>0</v>
      </c>
    </row>
    <row r="30913" spans="1:8">
      <c r="A30913" s="32">
        <v>44565</v>
      </c>
      <c r="B30913" s="1" t="s">
        <v>42</v>
      </c>
      <c r="C30913">
        <v>15568</v>
      </c>
      <c r="D30913">
        <v>310392</v>
      </c>
      <c r="E30913" s="31">
        <v>15417</v>
      </c>
      <c r="F30913">
        <v>136</v>
      </c>
      <c r="G30913" s="31">
        <v>2</v>
      </c>
      <c r="H30913" s="31">
        <v>0</v>
      </c>
    </row>
    <row r="30914" spans="1:8">
      <c r="A30914" s="32">
        <v>44565</v>
      </c>
      <c r="B30914" s="1" t="s">
        <v>43</v>
      </c>
      <c r="C30914">
        <v>22339</v>
      </c>
      <c r="D30914">
        <v>990011</v>
      </c>
      <c r="E30914" s="31">
        <v>21978</v>
      </c>
      <c r="F30914">
        <v>202</v>
      </c>
      <c r="G30914" s="31">
        <v>159</v>
      </c>
      <c r="H30914" s="31">
        <v>1</v>
      </c>
    </row>
    <row r="30915" spans="1:8">
      <c r="A30915" s="32">
        <v>44565</v>
      </c>
      <c r="B30915" s="1" t="s">
        <v>44</v>
      </c>
      <c r="C30915">
        <v>6020</v>
      </c>
      <c r="D30915">
        <v>215836</v>
      </c>
      <c r="E30915" s="31">
        <v>5717</v>
      </c>
      <c r="F30915">
        <v>93</v>
      </c>
      <c r="G30915" s="31">
        <v>210</v>
      </c>
      <c r="H30915" s="31">
        <v>0</v>
      </c>
    </row>
    <row r="30916" spans="1:8">
      <c r="A30916" s="32">
        <v>44565</v>
      </c>
      <c r="B30916" s="1" t="s">
        <v>45</v>
      </c>
      <c r="C30916">
        <v>3292</v>
      </c>
      <c r="D30916">
        <v>117476</v>
      </c>
      <c r="E30916" s="31">
        <v>3225</v>
      </c>
      <c r="F30916">
        <v>66</v>
      </c>
      <c r="G30916" s="31">
        <v>3</v>
      </c>
      <c r="H30916" s="31">
        <v>0</v>
      </c>
    </row>
    <row r="30917" spans="1:8">
      <c r="A30917" s="32">
        <v>44565</v>
      </c>
      <c r="B30917" s="1" t="s">
        <v>46</v>
      </c>
      <c r="C30917">
        <v>4712</v>
      </c>
      <c r="D30917">
        <v>146159</v>
      </c>
      <c r="E30917" s="31">
        <v>4666</v>
      </c>
      <c r="F30917">
        <v>38</v>
      </c>
      <c r="G30917" s="31">
        <v>7</v>
      </c>
      <c r="H30917" s="31">
        <v>0</v>
      </c>
    </row>
    <row r="30918" spans="1:8">
      <c r="A30918" s="32">
        <v>44565</v>
      </c>
      <c r="B30918" s="1" t="s">
        <v>47</v>
      </c>
      <c r="C30918">
        <v>5415</v>
      </c>
      <c r="D30918">
        <v>175101</v>
      </c>
      <c r="E30918" s="31">
        <v>5330</v>
      </c>
      <c r="F30918">
        <v>82</v>
      </c>
      <c r="G30918" s="31">
        <v>3</v>
      </c>
      <c r="H30918" s="31">
        <v>0</v>
      </c>
    </row>
    <row r="30919" spans="1:8">
      <c r="A30919" s="32">
        <v>44565</v>
      </c>
      <c r="B30919" s="1" t="s">
        <v>48</v>
      </c>
      <c r="C30919">
        <v>4172</v>
      </c>
      <c r="D30919">
        <v>112488</v>
      </c>
      <c r="E30919" s="31">
        <v>4134</v>
      </c>
      <c r="F30919">
        <v>33</v>
      </c>
      <c r="G30919" s="31">
        <v>5</v>
      </c>
      <c r="H30919" s="31">
        <v>0</v>
      </c>
    </row>
    <row r="30920" spans="1:8">
      <c r="A30920" s="32">
        <v>44565</v>
      </c>
      <c r="B30920" s="1" t="s">
        <v>49</v>
      </c>
      <c r="C30920">
        <v>74842</v>
      </c>
      <c r="D30920">
        <v>1446228</v>
      </c>
      <c r="E30920" s="31">
        <v>74102</v>
      </c>
      <c r="F30920">
        <v>627</v>
      </c>
      <c r="G30920" s="31">
        <v>94</v>
      </c>
      <c r="H30920" s="31">
        <v>3</v>
      </c>
    </row>
    <row r="30921" spans="1:8">
      <c r="A30921" s="32">
        <v>44565</v>
      </c>
      <c r="B30921" s="1" t="s">
        <v>50</v>
      </c>
      <c r="C30921">
        <v>5881</v>
      </c>
      <c r="D30921">
        <v>121959</v>
      </c>
      <c r="E30921" s="31">
        <v>5893</v>
      </c>
      <c r="F30921">
        <v>30</v>
      </c>
      <c r="G30921" s="31">
        <v>13</v>
      </c>
      <c r="H30921" s="31">
        <v>0</v>
      </c>
    </row>
    <row r="30922" spans="1:8">
      <c r="A30922" s="32">
        <v>44565</v>
      </c>
      <c r="B30922" s="1" t="s">
        <v>51</v>
      </c>
      <c r="C30922">
        <v>6133</v>
      </c>
      <c r="D30922">
        <v>204978</v>
      </c>
      <c r="E30922" s="31">
        <v>6047</v>
      </c>
      <c r="F30922">
        <v>73</v>
      </c>
      <c r="G30922" s="31">
        <v>14</v>
      </c>
      <c r="H30922" s="31">
        <v>0</v>
      </c>
    </row>
    <row r="30923" spans="1:8">
      <c r="A30923" s="32">
        <v>44565</v>
      </c>
      <c r="B30923" s="1" t="s">
        <v>52</v>
      </c>
      <c r="C30923">
        <v>14398</v>
      </c>
      <c r="D30923">
        <v>124960</v>
      </c>
      <c r="E30923" s="31">
        <v>14261</v>
      </c>
      <c r="F30923">
        <v>136</v>
      </c>
      <c r="G30923" s="31">
        <v>1</v>
      </c>
      <c r="H30923" s="31">
        <v>0</v>
      </c>
    </row>
    <row r="30924" spans="1:8">
      <c r="A30924" s="32">
        <v>44565</v>
      </c>
      <c r="B30924" s="1" t="s">
        <v>53</v>
      </c>
      <c r="C30924">
        <v>8189</v>
      </c>
      <c r="D30924">
        <v>307845</v>
      </c>
      <c r="E30924" s="31">
        <v>8103</v>
      </c>
      <c r="F30924">
        <v>84</v>
      </c>
      <c r="G30924" s="31">
        <v>2</v>
      </c>
      <c r="H30924" s="31">
        <v>0</v>
      </c>
    </row>
    <row r="30925" spans="1:8">
      <c r="A30925" s="32">
        <v>44565</v>
      </c>
      <c r="B30925" s="1" t="s">
        <v>54</v>
      </c>
      <c r="C30925">
        <v>6153</v>
      </c>
      <c r="D30925">
        <v>73174</v>
      </c>
      <c r="E30925" s="31">
        <v>6096</v>
      </c>
      <c r="F30925">
        <v>41</v>
      </c>
      <c r="G30925" s="31">
        <v>0</v>
      </c>
      <c r="H30925" s="31">
        <v>0</v>
      </c>
    </row>
    <row r="30926" spans="1:8">
      <c r="A30926" s="32">
        <v>44565</v>
      </c>
      <c r="B30926" s="1" t="s">
        <v>55</v>
      </c>
      <c r="C30926">
        <v>9133</v>
      </c>
      <c r="D30926">
        <v>177368</v>
      </c>
      <c r="E30926" s="31">
        <v>9054</v>
      </c>
      <c r="F30926">
        <v>66</v>
      </c>
      <c r="G30926" s="31">
        <v>8</v>
      </c>
      <c r="H30926" s="31">
        <v>0</v>
      </c>
    </row>
    <row r="30927" spans="1:8">
      <c r="A30927" s="32">
        <v>44565</v>
      </c>
      <c r="B30927" s="1" t="s">
        <v>56</v>
      </c>
      <c r="C30927">
        <v>51120</v>
      </c>
      <c r="D30927">
        <v>443324</v>
      </c>
      <c r="E30927" s="31">
        <v>50055</v>
      </c>
      <c r="F30927">
        <v>398</v>
      </c>
      <c r="G30927" s="31">
        <v>669</v>
      </c>
      <c r="H30927" s="31">
        <v>13</v>
      </c>
    </row>
    <row r="30928" spans="1:8">
      <c r="A30928" s="32">
        <v>44566</v>
      </c>
      <c r="B30928" s="1" t="s">
        <v>7</v>
      </c>
      <c r="C30928">
        <v>61610</v>
      </c>
      <c r="D30928">
        <v>1283213</v>
      </c>
      <c r="E30928" s="31">
        <v>59928</v>
      </c>
      <c r="F30928">
        <v>1475</v>
      </c>
      <c r="G30928" s="31">
        <v>217</v>
      </c>
      <c r="H30928" s="31">
        <v>0</v>
      </c>
    </row>
    <row r="30929" spans="1:8">
      <c r="A30929" s="32">
        <v>44566</v>
      </c>
      <c r="B30929" s="1" t="s">
        <v>11</v>
      </c>
      <c r="C30929">
        <v>5918</v>
      </c>
      <c r="D30929">
        <v>105984</v>
      </c>
      <c r="E30929" s="31">
        <v>5863</v>
      </c>
      <c r="F30929">
        <v>38</v>
      </c>
      <c r="G30929" s="31">
        <v>17</v>
      </c>
      <c r="H30929" s="31">
        <v>0</v>
      </c>
    </row>
    <row r="30930" spans="1:8">
      <c r="A30930" s="32">
        <v>44566</v>
      </c>
      <c r="B30930" s="1" t="s">
        <v>12</v>
      </c>
      <c r="C30930">
        <v>3500</v>
      </c>
      <c r="D30930">
        <v>137155</v>
      </c>
      <c r="E30930" s="31">
        <v>3434</v>
      </c>
      <c r="F30930">
        <v>53</v>
      </c>
      <c r="G30930" s="31">
        <v>13</v>
      </c>
      <c r="H30930" s="31">
        <v>0</v>
      </c>
    </row>
    <row r="30931" spans="1:8">
      <c r="A30931" s="32">
        <v>44566</v>
      </c>
      <c r="B30931" s="1" t="s">
        <v>13</v>
      </c>
      <c r="C30931">
        <v>16306</v>
      </c>
      <c r="D30931">
        <v>268773</v>
      </c>
      <c r="E30931" s="31">
        <v>16171</v>
      </c>
      <c r="F30931">
        <v>118</v>
      </c>
      <c r="G30931" s="31">
        <v>11</v>
      </c>
      <c r="H30931" s="31">
        <v>0</v>
      </c>
    </row>
    <row r="30932" spans="1:8">
      <c r="A30932" s="32">
        <v>44566</v>
      </c>
      <c r="B30932" s="1" t="s">
        <v>14</v>
      </c>
      <c r="C30932">
        <v>1934</v>
      </c>
      <c r="D30932">
        <v>27691</v>
      </c>
      <c r="E30932" s="31">
        <v>1907</v>
      </c>
      <c r="F30932">
        <v>27</v>
      </c>
      <c r="G30932" s="31">
        <v>0</v>
      </c>
      <c r="H30932" s="31">
        <v>0</v>
      </c>
    </row>
    <row r="30933" spans="1:8">
      <c r="A30933" s="32">
        <v>44566</v>
      </c>
      <c r="B30933" s="1" t="s">
        <v>15</v>
      </c>
      <c r="C30933">
        <v>3622</v>
      </c>
      <c r="D30933">
        <v>116449</v>
      </c>
      <c r="E30933" s="31">
        <v>3550</v>
      </c>
      <c r="F30933">
        <v>56</v>
      </c>
      <c r="G30933" s="31">
        <v>16</v>
      </c>
      <c r="H30933" s="31">
        <v>0</v>
      </c>
    </row>
    <row r="30934" spans="1:8">
      <c r="A30934" s="32">
        <v>44566</v>
      </c>
      <c r="B30934" s="1" t="s">
        <v>16</v>
      </c>
      <c r="C30934">
        <v>9545</v>
      </c>
      <c r="D30934">
        <v>476544</v>
      </c>
      <c r="E30934" s="31">
        <v>9336</v>
      </c>
      <c r="F30934">
        <v>176</v>
      </c>
      <c r="G30934" s="31">
        <v>33</v>
      </c>
      <c r="H30934" s="31">
        <v>0</v>
      </c>
    </row>
    <row r="30935" spans="1:8">
      <c r="A30935" s="32">
        <v>44566</v>
      </c>
      <c r="B30935" s="1" t="s">
        <v>17</v>
      </c>
      <c r="C30935">
        <v>24520</v>
      </c>
      <c r="D30935">
        <v>40625</v>
      </c>
      <c r="E30935" s="31">
        <v>24265</v>
      </c>
      <c r="F30935">
        <v>220</v>
      </c>
      <c r="G30935" s="31">
        <v>35</v>
      </c>
      <c r="H30935" s="31">
        <v>0</v>
      </c>
    </row>
    <row r="30936" spans="1:8">
      <c r="A30936" s="32">
        <v>44566</v>
      </c>
      <c r="B30936" s="1" t="s">
        <v>18</v>
      </c>
      <c r="C30936">
        <v>15718</v>
      </c>
      <c r="D30936">
        <v>531907</v>
      </c>
      <c r="E30936" s="31">
        <v>15443</v>
      </c>
      <c r="F30936">
        <v>117</v>
      </c>
      <c r="G30936" s="31">
        <v>158</v>
      </c>
      <c r="H30936" s="31">
        <v>0</v>
      </c>
    </row>
    <row r="30937" spans="1:8">
      <c r="A30937" s="32">
        <v>44566</v>
      </c>
      <c r="B30937" s="1" t="s">
        <v>19</v>
      </c>
      <c r="C30937">
        <v>17456</v>
      </c>
      <c r="D30937">
        <v>360457</v>
      </c>
      <c r="E30937" s="31">
        <v>17136</v>
      </c>
      <c r="F30937">
        <v>177</v>
      </c>
      <c r="G30937" s="31">
        <v>143</v>
      </c>
      <c r="H30937" s="31">
        <v>1</v>
      </c>
    </row>
    <row r="30938" spans="1:8">
      <c r="A30938" s="32">
        <v>44566</v>
      </c>
      <c r="B30938" s="1" t="s">
        <v>20</v>
      </c>
      <c r="C30938">
        <v>116257</v>
      </c>
      <c r="D30938">
        <v>1667052</v>
      </c>
      <c r="E30938" s="31">
        <v>114953</v>
      </c>
      <c r="F30938">
        <v>1059</v>
      </c>
      <c r="G30938" s="31">
        <v>245</v>
      </c>
      <c r="H30938" s="31">
        <v>1</v>
      </c>
    </row>
    <row r="30939" spans="1:8">
      <c r="A30939" s="32">
        <v>44566</v>
      </c>
      <c r="B30939" s="1" t="s">
        <v>21</v>
      </c>
      <c r="C30939">
        <v>100848</v>
      </c>
      <c r="D30939">
        <v>1252612</v>
      </c>
      <c r="E30939" s="31">
        <v>99606</v>
      </c>
      <c r="F30939">
        <v>1028</v>
      </c>
      <c r="G30939" s="31">
        <v>145</v>
      </c>
      <c r="H30939" s="31">
        <v>1</v>
      </c>
    </row>
    <row r="30940" spans="1:8">
      <c r="A30940" s="32">
        <v>44566</v>
      </c>
      <c r="B30940" s="1" t="s">
        <v>22</v>
      </c>
      <c r="C30940">
        <v>383855</v>
      </c>
      <c r="D30940">
        <v>4226513</v>
      </c>
      <c r="E30940" s="31">
        <v>379504</v>
      </c>
      <c r="F30940">
        <v>3175</v>
      </c>
      <c r="G30940" s="31">
        <v>1206</v>
      </c>
      <c r="H30940" s="31">
        <v>3</v>
      </c>
    </row>
    <row r="30941" spans="1:8">
      <c r="A30941" s="32">
        <v>44566</v>
      </c>
      <c r="B30941" s="1" t="s">
        <v>23</v>
      </c>
      <c r="C30941">
        <v>170053</v>
      </c>
      <c r="D30941">
        <v>1859315</v>
      </c>
      <c r="E30941" s="31">
        <v>168413</v>
      </c>
      <c r="F30941">
        <v>1319</v>
      </c>
      <c r="G30941" s="31">
        <v>321</v>
      </c>
      <c r="H30941" s="31">
        <v>2</v>
      </c>
    </row>
    <row r="30942" spans="1:8">
      <c r="A30942" s="32">
        <v>44566</v>
      </c>
      <c r="B30942" s="1" t="s">
        <v>24</v>
      </c>
      <c r="C30942">
        <v>8274</v>
      </c>
      <c r="D30942">
        <v>333630</v>
      </c>
      <c r="E30942" s="31">
        <v>8131</v>
      </c>
      <c r="F30942">
        <v>63</v>
      </c>
      <c r="G30942" s="31">
        <v>80</v>
      </c>
      <c r="H30942" s="31">
        <v>0</v>
      </c>
    </row>
    <row r="30943" spans="1:8">
      <c r="A30943" s="32">
        <v>44566</v>
      </c>
      <c r="B30943" s="1" t="s">
        <v>25</v>
      </c>
      <c r="C30943">
        <v>4870</v>
      </c>
      <c r="D30943">
        <v>133445</v>
      </c>
      <c r="E30943" s="31">
        <v>4817</v>
      </c>
      <c r="F30943">
        <v>52</v>
      </c>
      <c r="G30943" s="31">
        <v>1</v>
      </c>
      <c r="H30943" s="31">
        <v>0</v>
      </c>
    </row>
    <row r="30944" spans="1:8">
      <c r="A30944" s="32">
        <v>44566</v>
      </c>
      <c r="B30944" s="1" t="s">
        <v>26</v>
      </c>
      <c r="C30944">
        <v>8063</v>
      </c>
      <c r="D30944">
        <v>215536</v>
      </c>
      <c r="E30944" s="31">
        <v>7833</v>
      </c>
      <c r="F30944">
        <v>137</v>
      </c>
      <c r="G30944" s="31">
        <v>71</v>
      </c>
      <c r="H30944" s="31">
        <v>0</v>
      </c>
    </row>
    <row r="30945" spans="1:8">
      <c r="A30945" s="32">
        <v>44566</v>
      </c>
      <c r="B30945" s="1" t="s">
        <v>27</v>
      </c>
      <c r="C30945">
        <v>3123</v>
      </c>
      <c r="D30945">
        <v>127881</v>
      </c>
      <c r="E30945" s="31">
        <v>3077</v>
      </c>
      <c r="F30945">
        <v>38</v>
      </c>
      <c r="G30945" s="31">
        <v>8</v>
      </c>
      <c r="H30945" s="31">
        <v>0</v>
      </c>
    </row>
    <row r="30946" spans="1:8">
      <c r="A30946" s="32">
        <v>44566</v>
      </c>
      <c r="B30946" s="1" t="s">
        <v>28</v>
      </c>
      <c r="C30946">
        <v>5170</v>
      </c>
      <c r="D30946">
        <v>135182</v>
      </c>
      <c r="E30946" s="31">
        <v>5132</v>
      </c>
      <c r="F30946">
        <v>29</v>
      </c>
      <c r="G30946" s="31">
        <v>9</v>
      </c>
      <c r="H30946" s="31">
        <v>0</v>
      </c>
    </row>
    <row r="30947" spans="1:8">
      <c r="A30947" s="32">
        <v>44566</v>
      </c>
      <c r="B30947" s="1" t="s">
        <v>29</v>
      </c>
      <c r="C30947">
        <v>9024</v>
      </c>
      <c r="D30947">
        <v>373483</v>
      </c>
      <c r="E30947" s="31">
        <v>8898</v>
      </c>
      <c r="F30947">
        <v>97</v>
      </c>
      <c r="G30947" s="31">
        <v>84</v>
      </c>
      <c r="H30947" s="31">
        <v>0</v>
      </c>
    </row>
    <row r="30948" spans="1:8">
      <c r="A30948" s="32">
        <v>44566</v>
      </c>
      <c r="B30948" s="1" t="s">
        <v>30</v>
      </c>
      <c r="C30948">
        <v>19343</v>
      </c>
      <c r="D30948">
        <v>477900</v>
      </c>
      <c r="E30948" s="31">
        <v>19058</v>
      </c>
      <c r="F30948">
        <v>219</v>
      </c>
      <c r="G30948" s="31">
        <v>26</v>
      </c>
      <c r="H30948" s="31">
        <v>0</v>
      </c>
    </row>
    <row r="30949" spans="1:8">
      <c r="A30949" s="32">
        <v>44566</v>
      </c>
      <c r="B30949" s="1" t="s">
        <v>31</v>
      </c>
      <c r="C30949">
        <v>26939</v>
      </c>
      <c r="D30949">
        <v>741868</v>
      </c>
      <c r="E30949" s="31">
        <v>26656</v>
      </c>
      <c r="F30949">
        <v>209</v>
      </c>
      <c r="G30949" s="31">
        <v>63</v>
      </c>
      <c r="H30949" s="31">
        <v>0</v>
      </c>
    </row>
    <row r="30950" spans="1:8">
      <c r="A30950" s="32">
        <v>44566</v>
      </c>
      <c r="B30950" s="1" t="s">
        <v>32</v>
      </c>
      <c r="C30950">
        <v>106874</v>
      </c>
      <c r="D30950">
        <v>1535003</v>
      </c>
      <c r="E30950" s="31">
        <v>105556</v>
      </c>
      <c r="F30950">
        <v>1161</v>
      </c>
      <c r="G30950" s="31">
        <v>157</v>
      </c>
      <c r="H30950" s="31">
        <v>0</v>
      </c>
    </row>
    <row r="30951" spans="1:8">
      <c r="A30951" s="32">
        <v>44566</v>
      </c>
      <c r="B30951" s="1" t="s">
        <v>33</v>
      </c>
      <c r="C30951">
        <v>14828</v>
      </c>
      <c r="D30951">
        <v>273776</v>
      </c>
      <c r="E30951" s="31">
        <v>14983</v>
      </c>
      <c r="F30951">
        <v>163</v>
      </c>
      <c r="G30951" s="31">
        <v>10</v>
      </c>
      <c r="H30951" s="31">
        <v>0</v>
      </c>
    </row>
    <row r="30952" spans="1:8">
      <c r="A30952" s="32">
        <v>44566</v>
      </c>
      <c r="B30952" s="1" t="s">
        <v>34</v>
      </c>
      <c r="C30952">
        <v>12630</v>
      </c>
      <c r="D30952">
        <v>298867</v>
      </c>
      <c r="E30952" s="31">
        <v>12370</v>
      </c>
      <c r="F30952">
        <v>104</v>
      </c>
      <c r="G30952" s="31">
        <v>156</v>
      </c>
      <c r="H30952" s="31">
        <v>0</v>
      </c>
    </row>
    <row r="30953" spans="1:8">
      <c r="A30953" s="32">
        <v>44566</v>
      </c>
      <c r="B30953" s="1" t="s">
        <v>35</v>
      </c>
      <c r="C30953">
        <v>36370</v>
      </c>
      <c r="D30953">
        <v>477388</v>
      </c>
      <c r="E30953" s="31">
        <v>35784</v>
      </c>
      <c r="F30953">
        <v>292</v>
      </c>
      <c r="G30953" s="31">
        <v>202</v>
      </c>
      <c r="H30953" s="31">
        <v>11</v>
      </c>
    </row>
    <row r="30954" spans="1:8">
      <c r="A30954" s="32">
        <v>44566</v>
      </c>
      <c r="B30954" s="1" t="s">
        <v>36</v>
      </c>
      <c r="C30954">
        <v>204364</v>
      </c>
      <c r="D30954">
        <v>4287339</v>
      </c>
      <c r="E30954" s="31">
        <v>200467</v>
      </c>
      <c r="F30954">
        <v>3064</v>
      </c>
      <c r="G30954" s="31">
        <v>833</v>
      </c>
      <c r="H30954" s="31">
        <v>19</v>
      </c>
    </row>
    <row r="30955" spans="1:8">
      <c r="A30955" s="32">
        <v>44566</v>
      </c>
      <c r="B30955" s="1" t="s">
        <v>37</v>
      </c>
      <c r="C30955">
        <v>78952</v>
      </c>
      <c r="D30955">
        <v>874944</v>
      </c>
      <c r="E30955" s="31">
        <v>77415</v>
      </c>
      <c r="F30955">
        <v>1398</v>
      </c>
      <c r="G30955" s="31">
        <v>139</v>
      </c>
      <c r="H30955" s="31">
        <v>2</v>
      </c>
    </row>
    <row r="30956" spans="1:8">
      <c r="A30956" s="32">
        <v>44566</v>
      </c>
      <c r="B30956" s="1" t="s">
        <v>38</v>
      </c>
      <c r="C30956">
        <v>16052</v>
      </c>
      <c r="D30956">
        <v>286059</v>
      </c>
      <c r="E30956" s="31">
        <v>15794</v>
      </c>
      <c r="F30956">
        <v>149</v>
      </c>
      <c r="G30956" s="31">
        <v>109</v>
      </c>
      <c r="H30956" s="31">
        <v>0</v>
      </c>
    </row>
    <row r="30957" spans="1:8">
      <c r="A30957" s="32">
        <v>44566</v>
      </c>
      <c r="B30957" s="1" t="s">
        <v>39</v>
      </c>
      <c r="C30957">
        <v>5310</v>
      </c>
      <c r="D30957">
        <v>68711</v>
      </c>
      <c r="E30957" s="31">
        <v>5136</v>
      </c>
      <c r="F30957">
        <v>62</v>
      </c>
      <c r="G30957" s="31">
        <v>6</v>
      </c>
      <c r="H30957" s="31">
        <v>0</v>
      </c>
    </row>
    <row r="30958" spans="1:8">
      <c r="A30958" s="32">
        <v>44566</v>
      </c>
      <c r="B30958" s="1" t="s">
        <v>40</v>
      </c>
      <c r="C30958">
        <v>1673</v>
      </c>
      <c r="D30958">
        <v>172102</v>
      </c>
      <c r="E30958" s="31">
        <v>1639</v>
      </c>
      <c r="F30958">
        <v>5</v>
      </c>
      <c r="G30958" s="31">
        <v>4</v>
      </c>
      <c r="H30958" s="31">
        <v>0</v>
      </c>
    </row>
    <row r="30959" spans="1:8">
      <c r="A30959" s="32">
        <v>44566</v>
      </c>
      <c r="B30959" s="1" t="s">
        <v>41</v>
      </c>
      <c r="C30959">
        <v>1780</v>
      </c>
      <c r="D30959">
        <v>64047</v>
      </c>
      <c r="E30959" s="31">
        <v>1728</v>
      </c>
      <c r="F30959">
        <v>5</v>
      </c>
      <c r="G30959" s="31">
        <v>47</v>
      </c>
      <c r="H30959" s="31">
        <v>0</v>
      </c>
    </row>
    <row r="30960" spans="1:8">
      <c r="A30960" s="32">
        <v>44566</v>
      </c>
      <c r="B30960" s="1" t="s">
        <v>42</v>
      </c>
      <c r="C30960">
        <v>15579</v>
      </c>
      <c r="D30960">
        <v>310392</v>
      </c>
      <c r="E30960" s="31">
        <v>15417</v>
      </c>
      <c r="F30960">
        <v>136</v>
      </c>
      <c r="G30960" s="31">
        <v>2</v>
      </c>
      <c r="H30960" s="31">
        <v>0</v>
      </c>
    </row>
    <row r="30961" spans="1:8">
      <c r="A30961" s="32">
        <v>44566</v>
      </c>
      <c r="B30961" s="1" t="s">
        <v>43</v>
      </c>
      <c r="C30961">
        <v>22448</v>
      </c>
      <c r="D30961">
        <v>990011</v>
      </c>
      <c r="E30961" s="31">
        <v>21985</v>
      </c>
      <c r="F30961">
        <v>202</v>
      </c>
      <c r="G30961" s="31">
        <v>261</v>
      </c>
      <c r="H30961" s="31">
        <v>2</v>
      </c>
    </row>
    <row r="30962" spans="1:8">
      <c r="A30962" s="32">
        <v>44566</v>
      </c>
      <c r="B30962" s="1" t="s">
        <v>44</v>
      </c>
      <c r="C30962">
        <v>6124</v>
      </c>
      <c r="D30962">
        <v>222391</v>
      </c>
      <c r="E30962" s="31">
        <v>5724</v>
      </c>
      <c r="F30962">
        <v>93</v>
      </c>
      <c r="G30962" s="31">
        <v>307</v>
      </c>
      <c r="H30962" s="31">
        <v>0</v>
      </c>
    </row>
    <row r="30963" spans="1:8">
      <c r="A30963" s="32">
        <v>44566</v>
      </c>
      <c r="B30963" s="1" t="s">
        <v>45</v>
      </c>
      <c r="C30963">
        <v>3293</v>
      </c>
      <c r="D30963">
        <v>117955</v>
      </c>
      <c r="E30963" s="31">
        <v>3225</v>
      </c>
      <c r="F30963">
        <v>66</v>
      </c>
      <c r="G30963" s="31">
        <v>4</v>
      </c>
      <c r="H30963" s="31">
        <v>0</v>
      </c>
    </row>
    <row r="30964" spans="1:8">
      <c r="A30964" s="32">
        <v>44566</v>
      </c>
      <c r="B30964" s="1" t="s">
        <v>46</v>
      </c>
      <c r="C30964">
        <v>4719</v>
      </c>
      <c r="D30964">
        <v>146358</v>
      </c>
      <c r="E30964" s="31">
        <v>4666</v>
      </c>
      <c r="F30964">
        <v>38</v>
      </c>
      <c r="G30964" s="31">
        <v>14</v>
      </c>
      <c r="H30964" s="31">
        <v>0</v>
      </c>
    </row>
    <row r="30965" spans="1:8">
      <c r="A30965" s="32">
        <v>44566</v>
      </c>
      <c r="B30965" s="1" t="s">
        <v>47</v>
      </c>
      <c r="C30965">
        <v>5421</v>
      </c>
      <c r="D30965">
        <v>175114</v>
      </c>
      <c r="E30965" s="31">
        <v>5330</v>
      </c>
      <c r="F30965">
        <v>82</v>
      </c>
      <c r="G30965" s="31">
        <v>9</v>
      </c>
      <c r="H30965" s="31">
        <v>0</v>
      </c>
    </row>
    <row r="30966" spans="1:8">
      <c r="A30966" s="32">
        <v>44566</v>
      </c>
      <c r="B30966" s="1" t="s">
        <v>48</v>
      </c>
      <c r="C30966">
        <v>4177</v>
      </c>
      <c r="D30966">
        <v>112497</v>
      </c>
      <c r="E30966" s="31">
        <v>4134</v>
      </c>
      <c r="F30966">
        <v>33</v>
      </c>
      <c r="G30966" s="31">
        <v>10</v>
      </c>
      <c r="H30966" s="31">
        <v>0</v>
      </c>
    </row>
    <row r="30967" spans="1:8">
      <c r="A30967" s="32">
        <v>44566</v>
      </c>
      <c r="B30967" s="1" t="s">
        <v>49</v>
      </c>
      <c r="C30967">
        <v>74888</v>
      </c>
      <c r="D30967">
        <v>1451728</v>
      </c>
      <c r="E30967" s="31">
        <v>74122</v>
      </c>
      <c r="F30967">
        <v>627</v>
      </c>
      <c r="G30967" s="31">
        <v>93</v>
      </c>
      <c r="H30967" s="31">
        <v>3</v>
      </c>
    </row>
    <row r="30968" spans="1:8">
      <c r="A30968" s="32">
        <v>44566</v>
      </c>
      <c r="B30968" s="1" t="s">
        <v>50</v>
      </c>
      <c r="C30968">
        <v>5896</v>
      </c>
      <c r="D30968">
        <v>122457</v>
      </c>
      <c r="E30968" s="31">
        <v>5894</v>
      </c>
      <c r="F30968">
        <v>30</v>
      </c>
      <c r="G30968" s="31">
        <v>14</v>
      </c>
      <c r="H30968" s="31">
        <v>0</v>
      </c>
    </row>
    <row r="30969" spans="1:8">
      <c r="A30969" s="32">
        <v>44566</v>
      </c>
      <c r="B30969" s="1" t="s">
        <v>51</v>
      </c>
      <c r="C30969">
        <v>6149</v>
      </c>
      <c r="D30969">
        <v>205745</v>
      </c>
      <c r="E30969" s="31">
        <v>6047</v>
      </c>
      <c r="F30969">
        <v>73</v>
      </c>
      <c r="G30969" s="31">
        <v>30</v>
      </c>
      <c r="H30969" s="31">
        <v>0</v>
      </c>
    </row>
    <row r="30970" spans="1:8">
      <c r="A30970" s="32">
        <v>44566</v>
      </c>
      <c r="B30970" s="1" t="s">
        <v>52</v>
      </c>
      <c r="C30970">
        <v>14402</v>
      </c>
      <c r="D30970">
        <v>124976</v>
      </c>
      <c r="E30970" s="31">
        <v>14262</v>
      </c>
      <c r="F30970">
        <v>136</v>
      </c>
      <c r="G30970" s="31">
        <v>4</v>
      </c>
      <c r="H30970" s="31">
        <v>0</v>
      </c>
    </row>
    <row r="30971" spans="1:8">
      <c r="A30971" s="32">
        <v>44566</v>
      </c>
      <c r="B30971" s="1" t="s">
        <v>53</v>
      </c>
      <c r="C30971">
        <v>8191</v>
      </c>
      <c r="D30971">
        <v>309670</v>
      </c>
      <c r="E30971" s="31">
        <v>8103</v>
      </c>
      <c r="F30971">
        <v>84</v>
      </c>
      <c r="G30971" s="31">
        <v>4</v>
      </c>
      <c r="H30971" s="31">
        <v>0</v>
      </c>
    </row>
    <row r="30972" spans="1:8">
      <c r="A30972" s="32">
        <v>44566</v>
      </c>
      <c r="B30972" s="1" t="s">
        <v>54</v>
      </c>
      <c r="C30972">
        <v>6157</v>
      </c>
      <c r="D30972">
        <v>73175</v>
      </c>
      <c r="E30972" s="31">
        <v>6096</v>
      </c>
      <c r="F30972">
        <v>41</v>
      </c>
      <c r="G30972" s="31">
        <v>4</v>
      </c>
      <c r="H30972" s="31">
        <v>0</v>
      </c>
    </row>
    <row r="30973" spans="1:8">
      <c r="A30973" s="32">
        <v>44566</v>
      </c>
      <c r="B30973" s="1" t="s">
        <v>55</v>
      </c>
      <c r="C30973">
        <v>9152</v>
      </c>
      <c r="D30973">
        <v>177657</v>
      </c>
      <c r="E30973" s="31">
        <v>9054</v>
      </c>
      <c r="F30973">
        <v>66</v>
      </c>
      <c r="G30973" s="31">
        <v>13</v>
      </c>
      <c r="H30973" s="31">
        <v>0</v>
      </c>
    </row>
    <row r="30974" spans="1:8">
      <c r="A30974" s="32">
        <v>44566</v>
      </c>
      <c r="B30974" s="1" t="s">
        <v>56</v>
      </c>
      <c r="C30974">
        <v>51743</v>
      </c>
      <c r="D30974">
        <v>445219</v>
      </c>
      <c r="E30974" s="31">
        <v>50065</v>
      </c>
      <c r="F30974">
        <v>398</v>
      </c>
      <c r="G30974" s="31">
        <v>1285</v>
      </c>
      <c r="H30974" s="31">
        <v>19</v>
      </c>
    </row>
    <row r="30975" spans="1:8">
      <c r="A30975" s="32">
        <v>44567</v>
      </c>
      <c r="B30975" s="1" t="s">
        <v>7</v>
      </c>
      <c r="C30975">
        <v>61684</v>
      </c>
      <c r="D30975">
        <v>1286980</v>
      </c>
      <c r="E30975" s="31">
        <v>59959</v>
      </c>
      <c r="F30975">
        <v>1475</v>
      </c>
      <c r="G30975" s="31">
        <v>207</v>
      </c>
      <c r="H30975" s="31">
        <v>0</v>
      </c>
    </row>
    <row r="30976" spans="1:8">
      <c r="A30976" s="32">
        <v>44567</v>
      </c>
      <c r="B30976" s="1" t="s">
        <v>11</v>
      </c>
      <c r="C30976">
        <v>5919</v>
      </c>
      <c r="D30976">
        <v>106316</v>
      </c>
      <c r="E30976" s="31">
        <v>5864</v>
      </c>
      <c r="F30976">
        <v>38</v>
      </c>
      <c r="G30976" s="31">
        <v>17</v>
      </c>
      <c r="H30976" s="31">
        <v>0</v>
      </c>
    </row>
    <row r="30977" spans="1:8">
      <c r="A30977" s="32">
        <v>44567</v>
      </c>
      <c r="B30977" s="1" t="s">
        <v>12</v>
      </c>
      <c r="C30977">
        <v>3506</v>
      </c>
      <c r="D30977">
        <v>137541</v>
      </c>
      <c r="E30977" s="31">
        <v>3434</v>
      </c>
      <c r="F30977">
        <v>53</v>
      </c>
      <c r="G30977" s="31">
        <v>19</v>
      </c>
      <c r="H30977" s="31">
        <v>0</v>
      </c>
    </row>
    <row r="30978" spans="1:8">
      <c r="A30978" s="32">
        <v>44567</v>
      </c>
      <c r="B30978" s="1" t="s">
        <v>13</v>
      </c>
      <c r="C30978">
        <v>16318</v>
      </c>
      <c r="D30978">
        <v>269254</v>
      </c>
      <c r="E30978" s="31">
        <v>16171</v>
      </c>
      <c r="F30978">
        <v>118</v>
      </c>
      <c r="G30978" s="31">
        <v>23</v>
      </c>
      <c r="H30978" s="31">
        <v>0</v>
      </c>
    </row>
    <row r="30979" spans="1:8">
      <c r="A30979" s="32">
        <v>44567</v>
      </c>
      <c r="B30979" s="1" t="s">
        <v>14</v>
      </c>
      <c r="C30979">
        <v>1936</v>
      </c>
      <c r="D30979">
        <v>27692</v>
      </c>
      <c r="E30979" s="31">
        <v>1907</v>
      </c>
      <c r="F30979">
        <v>27</v>
      </c>
      <c r="G30979" s="31">
        <v>2</v>
      </c>
      <c r="H30979" s="31">
        <v>0</v>
      </c>
    </row>
    <row r="30980" spans="1:8">
      <c r="A30980" s="32">
        <v>44567</v>
      </c>
      <c r="B30980" s="1" t="s">
        <v>15</v>
      </c>
      <c r="C30980">
        <v>3624</v>
      </c>
      <c r="D30980">
        <v>116645</v>
      </c>
      <c r="E30980" s="31">
        <v>3550</v>
      </c>
      <c r="F30980">
        <v>56</v>
      </c>
      <c r="G30980" s="31">
        <v>18</v>
      </c>
      <c r="H30980" s="31">
        <v>0</v>
      </c>
    </row>
    <row r="30981" spans="1:8">
      <c r="A30981" s="32">
        <v>44567</v>
      </c>
      <c r="B30981" s="1" t="s">
        <v>16</v>
      </c>
      <c r="C30981">
        <v>9553</v>
      </c>
      <c r="D30981">
        <v>477832</v>
      </c>
      <c r="E30981" s="31">
        <v>9338</v>
      </c>
      <c r="F30981">
        <v>176</v>
      </c>
      <c r="G30981" s="31">
        <v>39</v>
      </c>
      <c r="H30981" s="31">
        <v>0</v>
      </c>
    </row>
    <row r="30982" spans="1:8">
      <c r="A30982" s="32">
        <v>44567</v>
      </c>
      <c r="B30982" s="1" t="s">
        <v>17</v>
      </c>
      <c r="C30982">
        <v>24554</v>
      </c>
      <c r="D30982">
        <v>40625</v>
      </c>
      <c r="E30982" s="31">
        <v>24265</v>
      </c>
      <c r="F30982">
        <v>220</v>
      </c>
      <c r="G30982" s="31">
        <v>69</v>
      </c>
      <c r="H30982" s="31">
        <v>0</v>
      </c>
    </row>
    <row r="30983" spans="1:8">
      <c r="A30983" s="32">
        <v>44567</v>
      </c>
      <c r="B30983" s="1" t="s">
        <v>18</v>
      </c>
      <c r="C30983">
        <v>15769</v>
      </c>
      <c r="D30983">
        <v>533160</v>
      </c>
      <c r="E30983" s="31">
        <v>15454</v>
      </c>
      <c r="F30983">
        <v>117</v>
      </c>
      <c r="G30983" s="31">
        <v>198</v>
      </c>
      <c r="H30983" s="31">
        <v>0</v>
      </c>
    </row>
    <row r="30984" spans="1:8">
      <c r="A30984" s="32">
        <v>44567</v>
      </c>
      <c r="B30984" s="1" t="s">
        <v>19</v>
      </c>
      <c r="C30984">
        <v>17512</v>
      </c>
      <c r="D30984">
        <v>361421</v>
      </c>
      <c r="E30984" s="31">
        <v>17141</v>
      </c>
      <c r="F30984">
        <v>177</v>
      </c>
      <c r="G30984" s="31">
        <v>194</v>
      </c>
      <c r="H30984" s="31">
        <v>1</v>
      </c>
    </row>
    <row r="30985" spans="1:8">
      <c r="A30985" s="32">
        <v>44567</v>
      </c>
      <c r="B30985" s="1" t="s">
        <v>20</v>
      </c>
      <c r="C30985">
        <v>116407</v>
      </c>
      <c r="D30985">
        <v>1671991</v>
      </c>
      <c r="E30985" s="31">
        <v>114959</v>
      </c>
      <c r="F30985">
        <v>1059</v>
      </c>
      <c r="G30985" s="31">
        <v>389</v>
      </c>
      <c r="H30985" s="31">
        <v>1</v>
      </c>
    </row>
    <row r="30986" spans="1:8">
      <c r="A30986" s="32">
        <v>44567</v>
      </c>
      <c r="B30986" s="1" t="s">
        <v>21</v>
      </c>
      <c r="C30986">
        <v>100959</v>
      </c>
      <c r="D30986">
        <v>1254504</v>
      </c>
      <c r="E30986" s="31">
        <v>99617</v>
      </c>
      <c r="F30986">
        <v>1028</v>
      </c>
      <c r="G30986" s="31">
        <v>203</v>
      </c>
      <c r="H30986" s="31">
        <v>1</v>
      </c>
    </row>
    <row r="30987" spans="1:8">
      <c r="A30987" s="32">
        <v>44567</v>
      </c>
      <c r="B30987" s="1" t="s">
        <v>22</v>
      </c>
      <c r="C30987">
        <v>384526</v>
      </c>
      <c r="D30987">
        <v>4238662</v>
      </c>
      <c r="E30987" s="31">
        <v>379524</v>
      </c>
      <c r="F30987">
        <v>3175</v>
      </c>
      <c r="G30987" s="31">
        <v>1827</v>
      </c>
      <c r="H30987" s="31">
        <v>3</v>
      </c>
    </row>
    <row r="30988" spans="1:8">
      <c r="A30988" s="32">
        <v>44567</v>
      </c>
      <c r="B30988" s="1" t="s">
        <v>23</v>
      </c>
      <c r="C30988">
        <v>170205</v>
      </c>
      <c r="D30988">
        <v>1864074</v>
      </c>
      <c r="E30988" s="31">
        <v>168436</v>
      </c>
      <c r="F30988">
        <v>1319</v>
      </c>
      <c r="G30988" s="31">
        <v>450</v>
      </c>
      <c r="H30988" s="31">
        <v>2</v>
      </c>
    </row>
    <row r="30989" spans="1:8">
      <c r="A30989" s="32">
        <v>44567</v>
      </c>
      <c r="B30989" s="1" t="s">
        <v>24</v>
      </c>
      <c r="C30989">
        <v>8309</v>
      </c>
      <c r="D30989">
        <v>334849</v>
      </c>
      <c r="E30989" s="31">
        <v>8138</v>
      </c>
      <c r="F30989">
        <v>63</v>
      </c>
      <c r="G30989" s="31">
        <v>108</v>
      </c>
      <c r="H30989" s="31">
        <v>0</v>
      </c>
    </row>
    <row r="30990" spans="1:8">
      <c r="A30990" s="32">
        <v>44567</v>
      </c>
      <c r="B30990" s="1" t="s">
        <v>25</v>
      </c>
      <c r="C30990">
        <v>4872</v>
      </c>
      <c r="D30990">
        <v>133826</v>
      </c>
      <c r="E30990" s="31">
        <v>4817</v>
      </c>
      <c r="F30990">
        <v>52</v>
      </c>
      <c r="G30990" s="31">
        <v>3</v>
      </c>
      <c r="H30990" s="31">
        <v>0</v>
      </c>
    </row>
    <row r="30991" spans="1:8">
      <c r="A30991" s="32">
        <v>44567</v>
      </c>
      <c r="B30991" s="1" t="s">
        <v>26</v>
      </c>
      <c r="C30991">
        <v>8072</v>
      </c>
      <c r="D30991">
        <v>216256</v>
      </c>
      <c r="E30991" s="31">
        <v>7853</v>
      </c>
      <c r="F30991">
        <v>137</v>
      </c>
      <c r="G30991" s="31">
        <v>60</v>
      </c>
      <c r="H30991" s="31">
        <v>0</v>
      </c>
    </row>
    <row r="30992" spans="1:8">
      <c r="A30992" s="32">
        <v>44567</v>
      </c>
      <c r="B30992" s="1" t="s">
        <v>27</v>
      </c>
      <c r="C30992">
        <v>3131</v>
      </c>
      <c r="D30992">
        <v>128078</v>
      </c>
      <c r="E30992" s="31">
        <v>3079</v>
      </c>
      <c r="F30992">
        <v>38</v>
      </c>
      <c r="G30992" s="31">
        <v>14</v>
      </c>
      <c r="H30992" s="31">
        <v>0</v>
      </c>
    </row>
    <row r="30993" spans="1:8">
      <c r="A30993" s="32">
        <v>44567</v>
      </c>
      <c r="B30993" s="1" t="s">
        <v>28</v>
      </c>
      <c r="C30993">
        <v>5177</v>
      </c>
      <c r="D30993">
        <v>135182</v>
      </c>
      <c r="E30993" s="31">
        <v>5132</v>
      </c>
      <c r="F30993">
        <v>29</v>
      </c>
      <c r="G30993" s="31">
        <v>16</v>
      </c>
      <c r="H30993" s="31">
        <v>0</v>
      </c>
    </row>
    <row r="30994" spans="1:8">
      <c r="A30994" s="32">
        <v>44567</v>
      </c>
      <c r="B30994" s="1" t="s">
        <v>29</v>
      </c>
      <c r="C30994">
        <v>9081</v>
      </c>
      <c r="D30994">
        <v>374321</v>
      </c>
      <c r="E30994" s="31">
        <v>8904</v>
      </c>
      <c r="F30994">
        <v>97</v>
      </c>
      <c r="G30994" s="31">
        <v>125</v>
      </c>
      <c r="H30994" s="31">
        <v>0</v>
      </c>
    </row>
    <row r="30995" spans="1:8">
      <c r="A30995" s="32">
        <v>44567</v>
      </c>
      <c r="B30995" s="1" t="s">
        <v>30</v>
      </c>
      <c r="C30995">
        <v>19370</v>
      </c>
      <c r="D30995">
        <v>479521</v>
      </c>
      <c r="E30995" s="31">
        <v>19058</v>
      </c>
      <c r="F30995">
        <v>219</v>
      </c>
      <c r="G30995" s="31">
        <v>66</v>
      </c>
      <c r="H30995" s="31">
        <v>0</v>
      </c>
    </row>
    <row r="30996" spans="1:8">
      <c r="A30996" s="32">
        <v>44567</v>
      </c>
      <c r="B30996" s="1" t="s">
        <v>31</v>
      </c>
      <c r="C30996">
        <v>26971</v>
      </c>
      <c r="D30996">
        <v>741868</v>
      </c>
      <c r="E30996" s="31">
        <v>26644</v>
      </c>
      <c r="F30996">
        <v>209</v>
      </c>
      <c r="G30996" s="31">
        <v>99</v>
      </c>
      <c r="H30996" s="31">
        <v>0</v>
      </c>
    </row>
    <row r="30997" spans="1:8">
      <c r="A30997" s="32">
        <v>44567</v>
      </c>
      <c r="B30997" s="1" t="s">
        <v>32</v>
      </c>
      <c r="C30997">
        <v>106945</v>
      </c>
      <c r="D30997">
        <v>1536976</v>
      </c>
      <c r="E30997" s="31">
        <v>105561</v>
      </c>
      <c r="F30997">
        <v>1161</v>
      </c>
      <c r="G30997" s="31">
        <v>223</v>
      </c>
      <c r="H30997" s="31">
        <v>1</v>
      </c>
    </row>
    <row r="30998" spans="1:8">
      <c r="A30998" s="32">
        <v>44567</v>
      </c>
      <c r="B30998" s="1" t="s">
        <v>33</v>
      </c>
      <c r="C30998">
        <v>14837</v>
      </c>
      <c r="D30998">
        <v>273776</v>
      </c>
      <c r="E30998" s="31">
        <v>14983</v>
      </c>
      <c r="F30998">
        <v>163</v>
      </c>
      <c r="G30998" s="31">
        <v>19</v>
      </c>
      <c r="H30998" s="31">
        <v>0</v>
      </c>
    </row>
    <row r="30999" spans="1:8">
      <c r="A30999" s="32">
        <v>44567</v>
      </c>
      <c r="B30999" s="1" t="s">
        <v>34</v>
      </c>
      <c r="C30999">
        <v>12706</v>
      </c>
      <c r="D30999">
        <v>299098</v>
      </c>
      <c r="E30999" s="31">
        <v>12374</v>
      </c>
      <c r="F30999">
        <v>104</v>
      </c>
      <c r="G30999" s="31">
        <v>228</v>
      </c>
      <c r="H30999" s="31">
        <v>0</v>
      </c>
    </row>
    <row r="31000" spans="1:8">
      <c r="A31000" s="32">
        <v>44567</v>
      </c>
      <c r="B31000" s="1" t="s">
        <v>35</v>
      </c>
      <c r="C31000">
        <v>36490</v>
      </c>
      <c r="D31000">
        <v>478914</v>
      </c>
      <c r="E31000" s="31">
        <v>35795</v>
      </c>
      <c r="F31000">
        <v>292</v>
      </c>
      <c r="G31000" s="31">
        <v>282</v>
      </c>
      <c r="H31000" s="31">
        <v>12</v>
      </c>
    </row>
    <row r="31001" spans="1:8">
      <c r="A31001" s="32">
        <v>44567</v>
      </c>
      <c r="B31001" s="1" t="s">
        <v>36</v>
      </c>
      <c r="C31001">
        <v>204869</v>
      </c>
      <c r="D31001">
        <v>4296897</v>
      </c>
      <c r="E31001" s="31">
        <v>200572</v>
      </c>
      <c r="F31001">
        <v>3064</v>
      </c>
      <c r="G31001" s="31">
        <v>1233</v>
      </c>
      <c r="H31001" s="31">
        <v>46</v>
      </c>
    </row>
    <row r="31002" spans="1:8">
      <c r="A31002" s="32">
        <v>44567</v>
      </c>
      <c r="B31002" s="1" t="s">
        <v>37</v>
      </c>
      <c r="C31002">
        <v>79011</v>
      </c>
      <c r="D31002">
        <v>876309</v>
      </c>
      <c r="E31002" s="31">
        <v>77426</v>
      </c>
      <c r="F31002">
        <v>1398</v>
      </c>
      <c r="G31002" s="31">
        <v>187</v>
      </c>
      <c r="H31002" s="31">
        <v>2</v>
      </c>
    </row>
    <row r="31003" spans="1:8">
      <c r="A31003" s="32">
        <v>44567</v>
      </c>
      <c r="B31003" s="1" t="s">
        <v>38</v>
      </c>
      <c r="C31003">
        <v>16118</v>
      </c>
      <c r="D31003">
        <v>286954</v>
      </c>
      <c r="E31003" s="31">
        <v>15794</v>
      </c>
      <c r="F31003">
        <v>149</v>
      </c>
      <c r="G31003" s="31">
        <v>175</v>
      </c>
      <c r="H31003" s="31">
        <v>0</v>
      </c>
    </row>
    <row r="31004" spans="1:8">
      <c r="A31004" s="32">
        <v>44567</v>
      </c>
      <c r="B31004" s="1" t="s">
        <v>39</v>
      </c>
      <c r="C31004">
        <v>5323</v>
      </c>
      <c r="D31004">
        <v>68784</v>
      </c>
      <c r="E31004" s="31">
        <v>5136</v>
      </c>
      <c r="F31004">
        <v>62</v>
      </c>
      <c r="G31004" s="31">
        <v>19</v>
      </c>
      <c r="H31004" s="31">
        <v>0</v>
      </c>
    </row>
    <row r="31005" spans="1:8">
      <c r="A31005" s="32">
        <v>44567</v>
      </c>
      <c r="B31005" s="1" t="s">
        <v>40</v>
      </c>
      <c r="C31005">
        <v>1676</v>
      </c>
      <c r="D31005">
        <v>172972</v>
      </c>
      <c r="E31005" s="31">
        <v>1639</v>
      </c>
      <c r="F31005">
        <v>5</v>
      </c>
      <c r="G31005" s="31">
        <v>7</v>
      </c>
      <c r="H31005" s="31">
        <v>0</v>
      </c>
    </row>
    <row r="31006" spans="1:8">
      <c r="A31006" s="32">
        <v>44567</v>
      </c>
      <c r="B31006" s="1" t="s">
        <v>41</v>
      </c>
      <c r="C31006">
        <v>1800</v>
      </c>
      <c r="D31006">
        <v>64047</v>
      </c>
      <c r="E31006" s="31">
        <v>1728</v>
      </c>
      <c r="F31006">
        <v>5</v>
      </c>
      <c r="G31006" s="31">
        <v>67</v>
      </c>
      <c r="H31006" s="31">
        <v>0</v>
      </c>
    </row>
    <row r="31007" spans="1:8">
      <c r="A31007" s="32">
        <v>44567</v>
      </c>
      <c r="B31007" s="1" t="s">
        <v>42</v>
      </c>
      <c r="C31007">
        <v>15609</v>
      </c>
      <c r="D31007">
        <v>310392</v>
      </c>
      <c r="E31007" s="31">
        <v>15417</v>
      </c>
      <c r="F31007">
        <v>136</v>
      </c>
      <c r="G31007" s="31">
        <v>2</v>
      </c>
      <c r="H31007" s="31">
        <v>0</v>
      </c>
    </row>
    <row r="31008" spans="1:8">
      <c r="A31008" s="32">
        <v>44567</v>
      </c>
      <c r="B31008" s="1" t="s">
        <v>43</v>
      </c>
      <c r="C31008">
        <v>22586</v>
      </c>
      <c r="D31008">
        <v>990011</v>
      </c>
      <c r="E31008" s="31">
        <v>21982</v>
      </c>
      <c r="F31008">
        <v>202</v>
      </c>
      <c r="G31008" s="31">
        <v>402</v>
      </c>
      <c r="H31008" s="31">
        <v>1</v>
      </c>
    </row>
    <row r="31009" spans="1:8">
      <c r="A31009" s="32">
        <v>44567</v>
      </c>
      <c r="B31009" s="1" t="s">
        <v>44</v>
      </c>
      <c r="C31009">
        <v>6305</v>
      </c>
      <c r="D31009">
        <v>222391</v>
      </c>
      <c r="E31009" s="31">
        <v>5755</v>
      </c>
      <c r="F31009">
        <v>93</v>
      </c>
      <c r="G31009" s="31">
        <v>457</v>
      </c>
      <c r="H31009" s="31">
        <v>0</v>
      </c>
    </row>
    <row r="31010" spans="1:8">
      <c r="A31010" s="32">
        <v>44567</v>
      </c>
      <c r="B31010" s="1" t="s">
        <v>45</v>
      </c>
      <c r="C31010">
        <v>3300</v>
      </c>
      <c r="D31010">
        <v>118301</v>
      </c>
      <c r="E31010" s="31">
        <v>3225</v>
      </c>
      <c r="F31010">
        <v>66</v>
      </c>
      <c r="G31010" s="31">
        <v>11</v>
      </c>
      <c r="H31010" s="31">
        <v>0</v>
      </c>
    </row>
    <row r="31011" spans="1:8">
      <c r="A31011" s="32">
        <v>44567</v>
      </c>
      <c r="B31011" s="1" t="s">
        <v>46</v>
      </c>
      <c r="C31011">
        <v>4735</v>
      </c>
      <c r="D31011">
        <v>147062</v>
      </c>
      <c r="E31011" s="31">
        <v>4666</v>
      </c>
      <c r="F31011">
        <v>38</v>
      </c>
      <c r="G31011" s="31">
        <v>30</v>
      </c>
      <c r="H31011" s="31">
        <v>0</v>
      </c>
    </row>
    <row r="31012" spans="1:8">
      <c r="A31012" s="32">
        <v>44567</v>
      </c>
      <c r="B31012" s="1" t="s">
        <v>47</v>
      </c>
      <c r="C31012">
        <v>5427</v>
      </c>
      <c r="D31012">
        <v>175138</v>
      </c>
      <c r="E31012" s="31">
        <v>5330</v>
      </c>
      <c r="F31012">
        <v>82</v>
      </c>
      <c r="G31012" s="31">
        <v>15</v>
      </c>
      <c r="H31012" s="31">
        <v>0</v>
      </c>
    </row>
    <row r="31013" spans="1:8">
      <c r="A31013" s="32">
        <v>44567</v>
      </c>
      <c r="B31013" s="1" t="s">
        <v>48</v>
      </c>
      <c r="C31013">
        <v>4182</v>
      </c>
      <c r="D31013">
        <v>112524</v>
      </c>
      <c r="E31013" s="31">
        <v>4134</v>
      </c>
      <c r="F31013">
        <v>33</v>
      </c>
      <c r="G31013" s="31">
        <v>15</v>
      </c>
      <c r="H31013" s="31">
        <v>0</v>
      </c>
    </row>
    <row r="31014" spans="1:8">
      <c r="A31014" s="32">
        <v>44567</v>
      </c>
      <c r="B31014" s="1" t="s">
        <v>49</v>
      </c>
      <c r="C31014">
        <v>74968</v>
      </c>
      <c r="D31014">
        <v>1456388</v>
      </c>
      <c r="E31014" s="31">
        <v>74139</v>
      </c>
      <c r="F31014">
        <v>627</v>
      </c>
      <c r="G31014" s="31">
        <v>122</v>
      </c>
      <c r="H31014" s="31">
        <v>3</v>
      </c>
    </row>
    <row r="31015" spans="1:8">
      <c r="A31015" s="32">
        <v>44567</v>
      </c>
      <c r="B31015" s="1" t="s">
        <v>50</v>
      </c>
      <c r="C31015">
        <v>5914</v>
      </c>
      <c r="D31015">
        <v>122965</v>
      </c>
      <c r="E31015" s="31">
        <v>5894</v>
      </c>
      <c r="F31015">
        <v>30</v>
      </c>
      <c r="G31015" s="31">
        <v>24</v>
      </c>
      <c r="H31015" s="31">
        <v>0</v>
      </c>
    </row>
    <row r="31016" spans="1:8">
      <c r="A31016" s="32">
        <v>44567</v>
      </c>
      <c r="B31016" s="1" t="s">
        <v>51</v>
      </c>
      <c r="C31016">
        <v>6159</v>
      </c>
      <c r="D31016">
        <v>206513</v>
      </c>
      <c r="E31016" s="31">
        <v>6050</v>
      </c>
      <c r="F31016">
        <v>73</v>
      </c>
      <c r="G31016" s="31">
        <v>37</v>
      </c>
      <c r="H31016" s="31">
        <v>0</v>
      </c>
    </row>
    <row r="31017" spans="1:8">
      <c r="A31017" s="32">
        <v>44567</v>
      </c>
      <c r="B31017" s="1" t="s">
        <v>52</v>
      </c>
      <c r="C31017">
        <v>14426</v>
      </c>
      <c r="D31017">
        <v>125009</v>
      </c>
      <c r="E31017" s="31">
        <v>14277</v>
      </c>
      <c r="F31017">
        <v>136</v>
      </c>
      <c r="G31017" s="31">
        <v>13</v>
      </c>
      <c r="H31017" s="31">
        <v>0</v>
      </c>
    </row>
    <row r="31018" spans="1:8">
      <c r="A31018" s="32">
        <v>44567</v>
      </c>
      <c r="B31018" s="1" t="s">
        <v>53</v>
      </c>
      <c r="C31018">
        <v>8199</v>
      </c>
      <c r="D31018">
        <v>311437</v>
      </c>
      <c r="E31018" s="31">
        <v>8103</v>
      </c>
      <c r="F31018">
        <v>84</v>
      </c>
      <c r="G31018" s="31">
        <v>12</v>
      </c>
      <c r="H31018" s="31">
        <v>0</v>
      </c>
    </row>
    <row r="31019" spans="1:8">
      <c r="A31019" s="32">
        <v>44567</v>
      </c>
      <c r="B31019" s="1" t="s">
        <v>54</v>
      </c>
      <c r="C31019">
        <v>6163</v>
      </c>
      <c r="D31019">
        <v>73177</v>
      </c>
      <c r="E31019" s="31">
        <v>6096</v>
      </c>
      <c r="F31019">
        <v>41</v>
      </c>
      <c r="G31019" s="31">
        <v>10</v>
      </c>
      <c r="H31019" s="31">
        <v>0</v>
      </c>
    </row>
    <row r="31020" spans="1:8">
      <c r="A31020" s="32">
        <v>44567</v>
      </c>
      <c r="B31020" s="1" t="s">
        <v>55</v>
      </c>
      <c r="C31020">
        <v>9213</v>
      </c>
      <c r="D31020">
        <v>177955</v>
      </c>
      <c r="E31020" s="31">
        <v>9054</v>
      </c>
      <c r="F31020">
        <v>66</v>
      </c>
      <c r="G31020" s="31">
        <v>32</v>
      </c>
      <c r="H31020" s="31">
        <v>0</v>
      </c>
    </row>
    <row r="31021" spans="1:8">
      <c r="A31021" s="32">
        <v>44567</v>
      </c>
      <c r="B31021" s="1" t="s">
        <v>56</v>
      </c>
      <c r="C31021">
        <v>52724</v>
      </c>
      <c r="D31021">
        <v>447584</v>
      </c>
      <c r="E31021" s="31">
        <v>50079</v>
      </c>
      <c r="F31021">
        <v>398</v>
      </c>
      <c r="G31021" s="31">
        <v>2252</v>
      </c>
      <c r="H31021" s="31">
        <v>18</v>
      </c>
    </row>
    <row r="31022" spans="1:8">
      <c r="A31022" s="32">
        <v>44568</v>
      </c>
      <c r="B31022" s="1" t="s">
        <v>7</v>
      </c>
      <c r="C31022">
        <v>61778</v>
      </c>
      <c r="D31022">
        <v>1290668</v>
      </c>
      <c r="E31022" s="31">
        <v>59983</v>
      </c>
      <c r="F31022">
        <v>1475</v>
      </c>
      <c r="G31022" s="31">
        <v>250</v>
      </c>
      <c r="H31022" s="31">
        <v>0</v>
      </c>
    </row>
    <row r="31023" spans="1:8">
      <c r="A31023" s="32">
        <v>44568</v>
      </c>
      <c r="B31023" s="1" t="s">
        <v>11</v>
      </c>
      <c r="C31023">
        <v>5928</v>
      </c>
      <c r="D31023">
        <v>106651</v>
      </c>
      <c r="E31023" s="31">
        <v>5864</v>
      </c>
      <c r="F31023">
        <v>38</v>
      </c>
      <c r="G31023" s="31">
        <v>26</v>
      </c>
      <c r="H31023" s="31">
        <v>0</v>
      </c>
    </row>
    <row r="31024" spans="1:8">
      <c r="A31024" s="32">
        <v>44568</v>
      </c>
      <c r="B31024" s="1" t="s">
        <v>12</v>
      </c>
      <c r="C31024">
        <v>3514</v>
      </c>
      <c r="D31024">
        <v>137923</v>
      </c>
      <c r="E31024" s="31">
        <v>3434</v>
      </c>
      <c r="F31024">
        <v>53</v>
      </c>
      <c r="G31024" s="31">
        <v>27</v>
      </c>
      <c r="H31024" s="31">
        <v>0</v>
      </c>
    </row>
    <row r="31025" spans="1:8">
      <c r="A31025" s="32">
        <v>44568</v>
      </c>
      <c r="B31025" s="1" t="s">
        <v>13</v>
      </c>
      <c r="C31025">
        <v>16325</v>
      </c>
      <c r="D31025">
        <v>269710</v>
      </c>
      <c r="E31025" s="31">
        <v>16171</v>
      </c>
      <c r="F31025">
        <v>118</v>
      </c>
      <c r="G31025" s="31">
        <v>30</v>
      </c>
      <c r="H31025" s="31">
        <v>0</v>
      </c>
    </row>
    <row r="31026" spans="1:8">
      <c r="A31026" s="32">
        <v>44568</v>
      </c>
      <c r="B31026" s="1" t="s">
        <v>14</v>
      </c>
      <c r="C31026">
        <v>1936</v>
      </c>
      <c r="D31026">
        <v>27703</v>
      </c>
      <c r="E31026" s="31">
        <v>1907</v>
      </c>
      <c r="F31026">
        <v>27</v>
      </c>
      <c r="G31026" s="31">
        <v>2</v>
      </c>
      <c r="H31026" s="31">
        <v>0</v>
      </c>
    </row>
    <row r="31027" spans="1:8">
      <c r="A31027" s="32">
        <v>44568</v>
      </c>
      <c r="B31027" s="1" t="s">
        <v>15</v>
      </c>
      <c r="C31027">
        <v>3627</v>
      </c>
      <c r="D31027">
        <v>116841</v>
      </c>
      <c r="E31027" s="31">
        <v>3550</v>
      </c>
      <c r="F31027">
        <v>56</v>
      </c>
      <c r="G31027" s="31">
        <v>21</v>
      </c>
      <c r="H31027" s="31">
        <v>0</v>
      </c>
    </row>
    <row r="31028" spans="1:8">
      <c r="A31028" s="32">
        <v>44568</v>
      </c>
      <c r="B31028" s="1" t="s">
        <v>16</v>
      </c>
      <c r="C31028">
        <v>9575</v>
      </c>
      <c r="D31028">
        <v>479148</v>
      </c>
      <c r="E31028" s="31">
        <v>9342</v>
      </c>
      <c r="F31028">
        <v>176</v>
      </c>
      <c r="G31028" s="31">
        <v>57</v>
      </c>
      <c r="H31028" s="31">
        <v>0</v>
      </c>
    </row>
    <row r="31029" spans="1:8">
      <c r="A31029" s="32">
        <v>44568</v>
      </c>
      <c r="B31029" s="1" t="s">
        <v>17</v>
      </c>
      <c r="C31029">
        <v>24612</v>
      </c>
      <c r="D31029">
        <v>40625</v>
      </c>
      <c r="E31029" s="31">
        <v>24269</v>
      </c>
      <c r="F31029">
        <v>220</v>
      </c>
      <c r="G31029" s="31">
        <v>123</v>
      </c>
      <c r="H31029" s="31">
        <v>0</v>
      </c>
    </row>
    <row r="31030" spans="1:8">
      <c r="A31030" s="32">
        <v>44568</v>
      </c>
      <c r="B31030" s="1" t="s">
        <v>18</v>
      </c>
      <c r="C31030">
        <v>15821</v>
      </c>
      <c r="D31030">
        <v>534472</v>
      </c>
      <c r="E31030" s="31">
        <v>15472</v>
      </c>
      <c r="F31030">
        <v>117</v>
      </c>
      <c r="G31030" s="31">
        <v>232</v>
      </c>
      <c r="H31030" s="31">
        <v>0</v>
      </c>
    </row>
    <row r="31031" spans="1:8">
      <c r="A31031" s="32">
        <v>44568</v>
      </c>
      <c r="B31031" s="1" t="s">
        <v>19</v>
      </c>
      <c r="C31031">
        <v>17599</v>
      </c>
      <c r="D31031">
        <v>362913</v>
      </c>
      <c r="E31031" s="31">
        <v>17171</v>
      </c>
      <c r="F31031">
        <v>178</v>
      </c>
      <c r="G31031" s="31">
        <v>250</v>
      </c>
      <c r="H31031" s="31">
        <v>1</v>
      </c>
    </row>
    <row r="31032" spans="1:8">
      <c r="A31032" s="32">
        <v>44568</v>
      </c>
      <c r="B31032" s="1" t="s">
        <v>20</v>
      </c>
      <c r="C31032">
        <v>116621</v>
      </c>
      <c r="D31032">
        <v>1676706</v>
      </c>
      <c r="E31032" s="31">
        <v>114962</v>
      </c>
      <c r="F31032">
        <v>1059</v>
      </c>
      <c r="G31032" s="31">
        <v>600</v>
      </c>
      <c r="H31032" s="31">
        <v>1</v>
      </c>
    </row>
    <row r="31033" spans="1:8">
      <c r="A31033" s="32">
        <v>44568</v>
      </c>
      <c r="B31033" s="1" t="s">
        <v>21</v>
      </c>
      <c r="C31033">
        <v>101130</v>
      </c>
      <c r="D31033">
        <v>1256823</v>
      </c>
      <c r="E31033" s="31">
        <v>99628</v>
      </c>
      <c r="F31033">
        <v>1028</v>
      </c>
      <c r="G31033" s="31">
        <v>303</v>
      </c>
      <c r="H31033" s="31">
        <v>1</v>
      </c>
    </row>
    <row r="31034" spans="1:8">
      <c r="A31034" s="32">
        <v>44568</v>
      </c>
      <c r="B31034" s="1" t="s">
        <v>22</v>
      </c>
      <c r="C31034">
        <v>385448</v>
      </c>
      <c r="D31034">
        <v>4252189</v>
      </c>
      <c r="E31034" s="31">
        <v>379625</v>
      </c>
      <c r="F31034">
        <v>3175</v>
      </c>
      <c r="G31034" s="31">
        <v>2648</v>
      </c>
      <c r="H31034" s="31">
        <v>3</v>
      </c>
    </row>
    <row r="31035" spans="1:8">
      <c r="A31035" s="32">
        <v>44568</v>
      </c>
      <c r="B31035" s="1" t="s">
        <v>23</v>
      </c>
      <c r="C31035">
        <v>170456</v>
      </c>
      <c r="D31035">
        <v>1868605</v>
      </c>
      <c r="E31035" s="31">
        <v>168474</v>
      </c>
      <c r="F31035">
        <v>1319</v>
      </c>
      <c r="G31035" s="31">
        <v>663</v>
      </c>
      <c r="H31035" s="31">
        <v>2</v>
      </c>
    </row>
    <row r="31036" spans="1:8">
      <c r="A31036" s="32">
        <v>44568</v>
      </c>
      <c r="B31036" s="1" t="s">
        <v>24</v>
      </c>
      <c r="C31036">
        <v>8379</v>
      </c>
      <c r="D31036">
        <v>336380</v>
      </c>
      <c r="E31036" s="31">
        <v>8140</v>
      </c>
      <c r="F31036">
        <v>63</v>
      </c>
      <c r="G31036" s="31">
        <v>176</v>
      </c>
      <c r="H31036" s="31">
        <v>0</v>
      </c>
    </row>
    <row r="31037" spans="1:8">
      <c r="A31037" s="32">
        <v>44568</v>
      </c>
      <c r="B31037" s="1" t="s">
        <v>25</v>
      </c>
      <c r="C31037">
        <v>4885</v>
      </c>
      <c r="D31037">
        <v>134217</v>
      </c>
      <c r="E31037" s="31">
        <v>4817</v>
      </c>
      <c r="F31037">
        <v>52</v>
      </c>
      <c r="G31037" s="31">
        <v>16</v>
      </c>
      <c r="H31037" s="31">
        <v>0</v>
      </c>
    </row>
    <row r="31038" spans="1:8">
      <c r="A31038" s="32">
        <v>44568</v>
      </c>
      <c r="B31038" s="1" t="s">
        <v>26</v>
      </c>
      <c r="C31038">
        <v>8084</v>
      </c>
      <c r="D31038">
        <v>216855</v>
      </c>
      <c r="E31038" s="31">
        <v>7859</v>
      </c>
      <c r="F31038">
        <v>137</v>
      </c>
      <c r="G31038" s="31">
        <v>66</v>
      </c>
      <c r="H31038" s="31">
        <v>0</v>
      </c>
    </row>
    <row r="31039" spans="1:8">
      <c r="A31039" s="32">
        <v>44568</v>
      </c>
      <c r="B31039" s="1" t="s">
        <v>27</v>
      </c>
      <c r="C31039">
        <v>3149</v>
      </c>
      <c r="D31039">
        <v>128423</v>
      </c>
      <c r="E31039" s="31">
        <v>3079</v>
      </c>
      <c r="F31039">
        <v>38</v>
      </c>
      <c r="G31039" s="31">
        <v>32</v>
      </c>
      <c r="H31039" s="31">
        <v>0</v>
      </c>
    </row>
    <row r="31040" spans="1:8">
      <c r="A31040" s="32">
        <v>44568</v>
      </c>
      <c r="B31040" s="1" t="s">
        <v>28</v>
      </c>
      <c r="C31040">
        <v>5205</v>
      </c>
      <c r="D31040">
        <v>138818</v>
      </c>
      <c r="E31040" s="31">
        <v>5134</v>
      </c>
      <c r="F31040">
        <v>29</v>
      </c>
      <c r="G31040" s="31">
        <v>42</v>
      </c>
      <c r="H31040" s="31">
        <v>0</v>
      </c>
    </row>
    <row r="31041" spans="1:8">
      <c r="A31041" s="32">
        <v>44568</v>
      </c>
      <c r="B31041" s="1" t="s">
        <v>29</v>
      </c>
      <c r="C31041">
        <v>9126</v>
      </c>
      <c r="D31041">
        <v>375306</v>
      </c>
      <c r="E31041" s="31">
        <v>8908</v>
      </c>
      <c r="F31041">
        <v>97</v>
      </c>
      <c r="G31041" s="31">
        <v>163</v>
      </c>
      <c r="H31041" s="31">
        <v>1</v>
      </c>
    </row>
    <row r="31042" spans="1:8">
      <c r="A31042" s="32">
        <v>44568</v>
      </c>
      <c r="B31042" s="1" t="s">
        <v>30</v>
      </c>
      <c r="C31042">
        <v>19425</v>
      </c>
      <c r="D31042">
        <v>480819</v>
      </c>
      <c r="E31042" s="31">
        <v>19058</v>
      </c>
      <c r="F31042">
        <v>219</v>
      </c>
      <c r="G31042" s="31">
        <v>93</v>
      </c>
      <c r="H31042" s="31">
        <v>0</v>
      </c>
    </row>
    <row r="31043" spans="1:8">
      <c r="A31043" s="32">
        <v>44568</v>
      </c>
      <c r="B31043" s="1" t="s">
        <v>31</v>
      </c>
      <c r="C31043">
        <v>27047</v>
      </c>
      <c r="D31043">
        <v>741868</v>
      </c>
      <c r="E31043" s="31">
        <v>26598</v>
      </c>
      <c r="F31043">
        <v>209</v>
      </c>
      <c r="G31043" s="31">
        <v>187</v>
      </c>
      <c r="H31043" s="31">
        <v>0</v>
      </c>
    </row>
    <row r="31044" spans="1:8">
      <c r="A31044" s="32">
        <v>44568</v>
      </c>
      <c r="B31044" s="1" t="s">
        <v>32</v>
      </c>
      <c r="C31044">
        <v>107098</v>
      </c>
      <c r="D31044">
        <v>1538543</v>
      </c>
      <c r="E31044" s="31">
        <v>105564</v>
      </c>
      <c r="F31044">
        <v>1161</v>
      </c>
      <c r="G31044" s="31">
        <v>373</v>
      </c>
      <c r="H31044" s="31">
        <v>1</v>
      </c>
    </row>
    <row r="31045" spans="1:8">
      <c r="A31045" s="32">
        <v>44568</v>
      </c>
      <c r="B31045" s="1" t="s">
        <v>33</v>
      </c>
      <c r="C31045">
        <v>14858</v>
      </c>
      <c r="D31045">
        <v>276023</v>
      </c>
      <c r="E31045" s="31">
        <v>14983</v>
      </c>
      <c r="F31045">
        <v>163</v>
      </c>
      <c r="G31045" s="31">
        <v>40</v>
      </c>
      <c r="H31045" s="31">
        <v>0</v>
      </c>
    </row>
    <row r="31046" spans="1:8">
      <c r="A31046" s="32">
        <v>44568</v>
      </c>
      <c r="B31046" s="1" t="s">
        <v>34</v>
      </c>
      <c r="C31046">
        <v>12775</v>
      </c>
      <c r="D31046">
        <v>299470</v>
      </c>
      <c r="E31046" s="31">
        <v>12380</v>
      </c>
      <c r="F31046">
        <v>104</v>
      </c>
      <c r="G31046" s="31">
        <v>291</v>
      </c>
      <c r="H31046" s="31">
        <v>0</v>
      </c>
    </row>
    <row r="31047" spans="1:8">
      <c r="A31047" s="32">
        <v>44568</v>
      </c>
      <c r="B31047" s="1" t="s">
        <v>35</v>
      </c>
      <c r="C31047">
        <v>36650</v>
      </c>
      <c r="D31047">
        <v>480646</v>
      </c>
      <c r="E31047" s="31">
        <v>35818</v>
      </c>
      <c r="F31047">
        <v>292</v>
      </c>
      <c r="G31047" s="31">
        <v>380</v>
      </c>
      <c r="H31047" s="31">
        <v>12</v>
      </c>
    </row>
    <row r="31048" spans="1:8">
      <c r="A31048" s="32">
        <v>44568</v>
      </c>
      <c r="B31048" s="1" t="s">
        <v>36</v>
      </c>
      <c r="C31048">
        <v>205545</v>
      </c>
      <c r="D31048">
        <v>4305940</v>
      </c>
      <c r="E31048" s="31">
        <v>200649</v>
      </c>
      <c r="F31048">
        <v>3064</v>
      </c>
      <c r="G31048" s="31">
        <v>1832</v>
      </c>
      <c r="H31048" s="31">
        <v>46</v>
      </c>
    </row>
    <row r="31049" spans="1:8">
      <c r="A31049" s="32">
        <v>44568</v>
      </c>
      <c r="B31049" s="1" t="s">
        <v>37</v>
      </c>
      <c r="C31049">
        <v>79116</v>
      </c>
      <c r="D31049">
        <v>878960</v>
      </c>
      <c r="E31049" s="31">
        <v>77455</v>
      </c>
      <c r="F31049">
        <v>1398</v>
      </c>
      <c r="G31049" s="31">
        <v>263</v>
      </c>
      <c r="H31049" s="31">
        <v>2</v>
      </c>
    </row>
    <row r="31050" spans="1:8">
      <c r="A31050" s="32">
        <v>44568</v>
      </c>
      <c r="B31050" s="1" t="s">
        <v>38</v>
      </c>
      <c r="C31050">
        <v>16185</v>
      </c>
      <c r="D31050">
        <v>287960</v>
      </c>
      <c r="E31050" s="31">
        <v>15799</v>
      </c>
      <c r="F31050">
        <v>149</v>
      </c>
      <c r="G31050" s="31">
        <v>237</v>
      </c>
      <c r="H31050" s="31">
        <v>0</v>
      </c>
    </row>
    <row r="31051" spans="1:8">
      <c r="A31051" s="32">
        <v>44568</v>
      </c>
      <c r="B31051" s="1" t="s">
        <v>39</v>
      </c>
      <c r="C31051">
        <v>5327</v>
      </c>
      <c r="D31051">
        <v>68927</v>
      </c>
      <c r="E31051" s="31">
        <v>5136</v>
      </c>
      <c r="F31051">
        <v>62</v>
      </c>
      <c r="G31051" s="31">
        <v>23</v>
      </c>
      <c r="H31051" s="31">
        <v>0</v>
      </c>
    </row>
    <row r="31052" spans="1:8">
      <c r="A31052" s="32">
        <v>44568</v>
      </c>
      <c r="B31052" s="1" t="s">
        <v>40</v>
      </c>
      <c r="C31052">
        <v>1700</v>
      </c>
      <c r="D31052">
        <v>173552</v>
      </c>
      <c r="E31052" s="31">
        <v>1639</v>
      </c>
      <c r="F31052">
        <v>5</v>
      </c>
      <c r="G31052" s="31">
        <v>31</v>
      </c>
      <c r="H31052" s="31">
        <v>0</v>
      </c>
    </row>
    <row r="31053" spans="1:8">
      <c r="A31053" s="32">
        <v>44568</v>
      </c>
      <c r="B31053" s="1" t="s">
        <v>41</v>
      </c>
      <c r="C31053">
        <v>1822</v>
      </c>
      <c r="D31053">
        <v>66059</v>
      </c>
      <c r="E31053" s="31">
        <v>1735</v>
      </c>
      <c r="F31053">
        <v>5</v>
      </c>
      <c r="G31053" s="31">
        <v>82</v>
      </c>
      <c r="H31053" s="31">
        <v>0</v>
      </c>
    </row>
    <row r="31054" spans="1:8">
      <c r="A31054" s="32">
        <v>44568</v>
      </c>
      <c r="B31054" s="1" t="s">
        <v>42</v>
      </c>
      <c r="C31054">
        <v>15653</v>
      </c>
      <c r="D31054">
        <v>310392</v>
      </c>
      <c r="E31054" s="31">
        <v>15421</v>
      </c>
      <c r="F31054">
        <v>136</v>
      </c>
      <c r="G31054" s="31">
        <v>17</v>
      </c>
      <c r="H31054" s="31">
        <v>0</v>
      </c>
    </row>
    <row r="31055" spans="1:8">
      <c r="A31055" s="32">
        <v>44568</v>
      </c>
      <c r="B31055" s="1" t="s">
        <v>43</v>
      </c>
      <c r="C31055">
        <v>22858</v>
      </c>
      <c r="D31055">
        <v>1010378</v>
      </c>
      <c r="E31055" s="31">
        <v>21983</v>
      </c>
      <c r="F31055">
        <v>203</v>
      </c>
      <c r="G31055" s="31">
        <v>672</v>
      </c>
      <c r="H31055" s="31">
        <v>1</v>
      </c>
    </row>
    <row r="31056" spans="1:8">
      <c r="A31056" s="32">
        <v>44568</v>
      </c>
      <c r="B31056" s="1" t="s">
        <v>44</v>
      </c>
      <c r="C31056">
        <v>6485</v>
      </c>
      <c r="D31056">
        <v>222391</v>
      </c>
      <c r="E31056" s="31">
        <v>5734</v>
      </c>
      <c r="F31056">
        <v>93</v>
      </c>
      <c r="G31056" s="31">
        <v>658</v>
      </c>
      <c r="H31056" s="31">
        <v>1</v>
      </c>
    </row>
    <row r="31057" spans="1:8">
      <c r="A31057" s="32">
        <v>44568</v>
      </c>
      <c r="B31057" s="1" t="s">
        <v>45</v>
      </c>
      <c r="C31057">
        <v>3308</v>
      </c>
      <c r="D31057">
        <v>118508</v>
      </c>
      <c r="E31057" s="31">
        <v>3225</v>
      </c>
      <c r="F31057">
        <v>66</v>
      </c>
      <c r="G31057" s="31">
        <v>18</v>
      </c>
      <c r="H31057" s="31">
        <v>0</v>
      </c>
    </row>
    <row r="31058" spans="1:8">
      <c r="A31058" s="32">
        <v>44568</v>
      </c>
      <c r="B31058" s="1" t="s">
        <v>46</v>
      </c>
      <c r="C31058">
        <v>4760</v>
      </c>
      <c r="D31058">
        <v>147551</v>
      </c>
      <c r="E31058" s="31">
        <v>4667</v>
      </c>
      <c r="F31058">
        <v>38</v>
      </c>
      <c r="G31058" s="31">
        <v>54</v>
      </c>
      <c r="H31058" s="31">
        <v>0</v>
      </c>
    </row>
    <row r="31059" spans="1:8">
      <c r="A31059" s="32">
        <v>44568</v>
      </c>
      <c r="B31059" s="1" t="s">
        <v>47</v>
      </c>
      <c r="C31059">
        <v>5451</v>
      </c>
      <c r="D31059">
        <v>176633</v>
      </c>
      <c r="E31059" s="31">
        <v>5330</v>
      </c>
      <c r="F31059">
        <v>82</v>
      </c>
      <c r="G31059" s="31">
        <v>39</v>
      </c>
      <c r="H31059" s="31">
        <v>0</v>
      </c>
    </row>
    <row r="31060" spans="1:8">
      <c r="A31060" s="32">
        <v>44568</v>
      </c>
      <c r="B31060" s="1" t="s">
        <v>48</v>
      </c>
      <c r="C31060">
        <v>4186</v>
      </c>
      <c r="D31060">
        <v>112542</v>
      </c>
      <c r="E31060" s="31">
        <v>4134</v>
      </c>
      <c r="F31060">
        <v>33</v>
      </c>
      <c r="G31060" s="31">
        <v>19</v>
      </c>
      <c r="H31060" s="31">
        <v>0</v>
      </c>
    </row>
    <row r="31061" spans="1:8">
      <c r="A31061" s="32">
        <v>44568</v>
      </c>
      <c r="B31061" s="1" t="s">
        <v>49</v>
      </c>
      <c r="C31061">
        <v>75103</v>
      </c>
      <c r="D31061">
        <v>1460850</v>
      </c>
      <c r="E31061" s="31">
        <v>74142</v>
      </c>
      <c r="F31061">
        <v>627</v>
      </c>
      <c r="G31061" s="31">
        <v>199</v>
      </c>
      <c r="H31061" s="31">
        <v>3</v>
      </c>
    </row>
    <row r="31062" spans="1:8">
      <c r="A31062" s="32">
        <v>44568</v>
      </c>
      <c r="B31062" s="1" t="s">
        <v>50</v>
      </c>
      <c r="C31062">
        <v>5950</v>
      </c>
      <c r="D31062">
        <v>123464</v>
      </c>
      <c r="E31062" s="31">
        <v>5894</v>
      </c>
      <c r="F31062">
        <v>30</v>
      </c>
      <c r="G31062" s="31">
        <v>37</v>
      </c>
      <c r="H31062" s="31">
        <v>0</v>
      </c>
    </row>
    <row r="31063" spans="1:8">
      <c r="A31063" s="32">
        <v>44568</v>
      </c>
      <c r="B31063" s="1" t="s">
        <v>51</v>
      </c>
      <c r="C31063">
        <v>6188</v>
      </c>
      <c r="D31063">
        <v>206998</v>
      </c>
      <c r="E31063" s="31">
        <v>6052</v>
      </c>
      <c r="F31063">
        <v>73</v>
      </c>
      <c r="G31063" s="31">
        <v>64</v>
      </c>
      <c r="H31063" s="31">
        <v>0</v>
      </c>
    </row>
    <row r="31064" spans="1:8">
      <c r="A31064" s="32">
        <v>44568</v>
      </c>
      <c r="B31064" s="1" t="s">
        <v>52</v>
      </c>
      <c r="C31064">
        <v>14457</v>
      </c>
      <c r="D31064">
        <v>125110</v>
      </c>
      <c r="E31064" s="31">
        <v>14287</v>
      </c>
      <c r="F31064">
        <v>136</v>
      </c>
      <c r="G31064" s="31">
        <v>34</v>
      </c>
      <c r="H31064" s="31">
        <v>0</v>
      </c>
    </row>
    <row r="31065" spans="1:8">
      <c r="A31065" s="32">
        <v>44568</v>
      </c>
      <c r="B31065" s="1" t="s">
        <v>53</v>
      </c>
      <c r="C31065">
        <v>8215</v>
      </c>
      <c r="D31065">
        <v>312759</v>
      </c>
      <c r="E31065" s="31">
        <v>8103</v>
      </c>
      <c r="F31065">
        <v>84</v>
      </c>
      <c r="G31065" s="31">
        <v>28</v>
      </c>
      <c r="H31065" s="31">
        <v>0</v>
      </c>
    </row>
    <row r="31066" spans="1:8">
      <c r="A31066" s="32">
        <v>44568</v>
      </c>
      <c r="B31066" s="1" t="s">
        <v>54</v>
      </c>
      <c r="C31066">
        <v>6163</v>
      </c>
      <c r="D31066">
        <v>73188</v>
      </c>
      <c r="E31066" s="31">
        <v>6096</v>
      </c>
      <c r="F31066">
        <v>41</v>
      </c>
      <c r="G31066" s="31">
        <v>10</v>
      </c>
      <c r="H31066" s="31">
        <v>0</v>
      </c>
    </row>
    <row r="31067" spans="1:8">
      <c r="A31067" s="32">
        <v>44568</v>
      </c>
      <c r="B31067" s="1" t="s">
        <v>55</v>
      </c>
      <c r="C31067">
        <v>9323</v>
      </c>
      <c r="D31067">
        <v>178789</v>
      </c>
      <c r="E31067" s="31">
        <v>9055</v>
      </c>
      <c r="F31067">
        <v>66</v>
      </c>
      <c r="G31067" s="31">
        <v>92</v>
      </c>
      <c r="H31067" s="31">
        <v>0</v>
      </c>
    </row>
    <row r="31068" spans="1:8">
      <c r="A31068" s="32">
        <v>44568</v>
      </c>
      <c r="B31068" s="1" t="s">
        <v>56</v>
      </c>
      <c r="C31068">
        <v>54138</v>
      </c>
      <c r="D31068">
        <v>450643</v>
      </c>
      <c r="E31068" s="31">
        <v>50095</v>
      </c>
      <c r="F31068">
        <v>398</v>
      </c>
      <c r="G31068" s="31">
        <v>3649</v>
      </c>
      <c r="H31068" s="31">
        <v>14</v>
      </c>
    </row>
    <row r="31069" spans="1:8">
      <c r="A31069" s="32">
        <v>44569</v>
      </c>
      <c r="B31069" s="1" t="s">
        <v>7</v>
      </c>
      <c r="C31069">
        <v>61910</v>
      </c>
      <c r="D31069">
        <v>1294019</v>
      </c>
      <c r="E31069" s="31">
        <v>60008</v>
      </c>
      <c r="F31069">
        <v>1475</v>
      </c>
      <c r="G31069" s="31">
        <v>320</v>
      </c>
      <c r="H31069" s="31">
        <v>0</v>
      </c>
    </row>
    <row r="31070" spans="1:8">
      <c r="A31070" s="32">
        <v>44569</v>
      </c>
      <c r="B31070" s="1" t="s">
        <v>11</v>
      </c>
      <c r="C31070">
        <v>5940</v>
      </c>
      <c r="D31070">
        <v>106781</v>
      </c>
      <c r="E31070" s="31">
        <v>5864</v>
      </c>
      <c r="F31070">
        <v>38</v>
      </c>
      <c r="G31070" s="31">
        <v>38</v>
      </c>
      <c r="H31070" s="31">
        <v>0</v>
      </c>
    </row>
    <row r="31071" spans="1:8">
      <c r="A31071" s="32">
        <v>44569</v>
      </c>
      <c r="B31071" s="1" t="s">
        <v>12</v>
      </c>
      <c r="C31071">
        <v>3524</v>
      </c>
      <c r="D31071">
        <v>138371</v>
      </c>
      <c r="E31071" s="31">
        <v>3434</v>
      </c>
      <c r="F31071">
        <v>53</v>
      </c>
      <c r="G31071" s="31">
        <v>37</v>
      </c>
      <c r="H31071" s="31">
        <v>0</v>
      </c>
    </row>
    <row r="31072" spans="1:8">
      <c r="A31072" s="32">
        <v>44569</v>
      </c>
      <c r="B31072" s="1" t="s">
        <v>13</v>
      </c>
      <c r="C31072">
        <v>16356</v>
      </c>
      <c r="D31072">
        <v>270337</v>
      </c>
      <c r="E31072" s="31">
        <v>16173</v>
      </c>
      <c r="F31072">
        <v>118</v>
      </c>
      <c r="G31072" s="31">
        <v>42</v>
      </c>
      <c r="H31072" s="31">
        <v>0</v>
      </c>
    </row>
    <row r="31073" spans="1:8">
      <c r="A31073" s="32">
        <v>44569</v>
      </c>
      <c r="B31073" s="1" t="s">
        <v>14</v>
      </c>
      <c r="C31073">
        <v>1937</v>
      </c>
      <c r="D31073">
        <v>27703</v>
      </c>
      <c r="E31073" s="31">
        <v>1907</v>
      </c>
      <c r="F31073">
        <v>27</v>
      </c>
      <c r="G31073" s="31">
        <v>3</v>
      </c>
      <c r="H31073" s="31">
        <v>0</v>
      </c>
    </row>
    <row r="31074" spans="1:8">
      <c r="A31074" s="32">
        <v>44569</v>
      </c>
      <c r="B31074" s="1" t="s">
        <v>15</v>
      </c>
      <c r="C31074">
        <v>3637</v>
      </c>
      <c r="D31074">
        <v>116841</v>
      </c>
      <c r="E31074" s="31">
        <v>3551</v>
      </c>
      <c r="F31074">
        <v>56</v>
      </c>
      <c r="G31074" s="31">
        <v>30</v>
      </c>
      <c r="H31074" s="31">
        <v>0</v>
      </c>
    </row>
    <row r="31075" spans="1:8">
      <c r="A31075" s="32">
        <v>44569</v>
      </c>
      <c r="B31075" s="1" t="s">
        <v>16</v>
      </c>
      <c r="C31075">
        <v>9604</v>
      </c>
      <c r="D31075">
        <v>479148</v>
      </c>
      <c r="E31075" s="31">
        <v>9345</v>
      </c>
      <c r="F31075">
        <v>176</v>
      </c>
      <c r="G31075" s="31">
        <v>83</v>
      </c>
      <c r="H31075" s="31">
        <v>0</v>
      </c>
    </row>
    <row r="31076" spans="1:8">
      <c r="A31076" s="32">
        <v>44569</v>
      </c>
      <c r="B31076" s="1" t="s">
        <v>17</v>
      </c>
      <c r="C31076">
        <v>24713</v>
      </c>
      <c r="D31076">
        <v>40625</v>
      </c>
      <c r="E31076" s="31">
        <v>24269</v>
      </c>
      <c r="F31076">
        <v>220</v>
      </c>
      <c r="G31076" s="31">
        <v>224</v>
      </c>
      <c r="H31076" s="31">
        <v>0</v>
      </c>
    </row>
    <row r="31077" spans="1:8">
      <c r="A31077" s="32">
        <v>44569</v>
      </c>
      <c r="B31077" s="1" t="s">
        <v>18</v>
      </c>
      <c r="C31077">
        <v>15890</v>
      </c>
      <c r="D31077">
        <v>535298</v>
      </c>
      <c r="E31077" s="31">
        <v>15482</v>
      </c>
      <c r="F31077">
        <v>117</v>
      </c>
      <c r="G31077" s="31">
        <v>291</v>
      </c>
      <c r="H31077" s="31">
        <v>0</v>
      </c>
    </row>
    <row r="31078" spans="1:8">
      <c r="A31078" s="32">
        <v>44569</v>
      </c>
      <c r="B31078" s="1" t="s">
        <v>19</v>
      </c>
      <c r="C31078">
        <v>17693</v>
      </c>
      <c r="D31078">
        <v>362913</v>
      </c>
      <c r="E31078" s="31">
        <v>17194</v>
      </c>
      <c r="F31078">
        <v>178</v>
      </c>
      <c r="G31078" s="31">
        <v>321</v>
      </c>
      <c r="H31078" s="31">
        <v>1</v>
      </c>
    </row>
    <row r="31079" spans="1:8">
      <c r="A31079" s="32">
        <v>44569</v>
      </c>
      <c r="B31079" s="1" t="s">
        <v>20</v>
      </c>
      <c r="C31079">
        <v>116953</v>
      </c>
      <c r="D31079">
        <v>1680208</v>
      </c>
      <c r="E31079" s="31">
        <v>114977</v>
      </c>
      <c r="F31079">
        <v>1059</v>
      </c>
      <c r="G31079" s="31">
        <v>917</v>
      </c>
      <c r="H31079" s="31">
        <v>1</v>
      </c>
    </row>
    <row r="31080" spans="1:8">
      <c r="A31080" s="32">
        <v>44569</v>
      </c>
      <c r="B31080" s="1" t="s">
        <v>21</v>
      </c>
      <c r="C31080">
        <v>101368</v>
      </c>
      <c r="D31080">
        <v>1261657</v>
      </c>
      <c r="E31080" s="31">
        <v>99641</v>
      </c>
      <c r="F31080">
        <v>1028</v>
      </c>
      <c r="G31080" s="31">
        <v>461</v>
      </c>
      <c r="H31080" s="31">
        <v>0</v>
      </c>
    </row>
    <row r="31081" spans="1:8">
      <c r="A31081" s="32">
        <v>44569</v>
      </c>
      <c r="B31081" s="1" t="s">
        <v>22</v>
      </c>
      <c r="C31081">
        <v>386672</v>
      </c>
      <c r="D31081">
        <v>4261890</v>
      </c>
      <c r="E31081" s="31">
        <v>379683</v>
      </c>
      <c r="F31081">
        <v>3175</v>
      </c>
      <c r="G31081" s="31">
        <v>3814</v>
      </c>
      <c r="H31081" s="31">
        <v>4</v>
      </c>
    </row>
    <row r="31082" spans="1:8">
      <c r="A31082" s="32">
        <v>44569</v>
      </c>
      <c r="B31082" s="1" t="s">
        <v>23</v>
      </c>
      <c r="C31082">
        <v>170810</v>
      </c>
      <c r="D31082">
        <v>1868605</v>
      </c>
      <c r="E31082" s="31">
        <v>168479</v>
      </c>
      <c r="F31082">
        <v>1319</v>
      </c>
      <c r="G31082" s="31">
        <v>1012</v>
      </c>
      <c r="H31082" s="31">
        <v>1</v>
      </c>
    </row>
    <row r="31083" spans="1:8">
      <c r="A31083" s="32">
        <v>44569</v>
      </c>
      <c r="B31083" s="1" t="s">
        <v>24</v>
      </c>
      <c r="C31083">
        <v>8481</v>
      </c>
      <c r="D31083">
        <v>336649</v>
      </c>
      <c r="E31083" s="31">
        <v>8146</v>
      </c>
      <c r="F31083">
        <v>63</v>
      </c>
      <c r="G31083" s="31">
        <v>272</v>
      </c>
      <c r="H31083" s="31">
        <v>0</v>
      </c>
    </row>
    <row r="31084" spans="1:8">
      <c r="A31084" s="32">
        <v>44569</v>
      </c>
      <c r="B31084" s="1" t="s">
        <v>25</v>
      </c>
      <c r="C31084">
        <v>4901</v>
      </c>
      <c r="D31084">
        <v>134217</v>
      </c>
      <c r="E31084" s="31">
        <v>4817</v>
      </c>
      <c r="F31084">
        <v>52</v>
      </c>
      <c r="G31084" s="31">
        <v>32</v>
      </c>
      <c r="H31084" s="31">
        <v>0</v>
      </c>
    </row>
    <row r="31085" spans="1:8">
      <c r="A31085" s="32">
        <v>44569</v>
      </c>
      <c r="B31085" s="1" t="s">
        <v>26</v>
      </c>
      <c r="C31085">
        <v>8100</v>
      </c>
      <c r="D31085">
        <v>216975</v>
      </c>
      <c r="E31085" s="31">
        <v>7866</v>
      </c>
      <c r="F31085">
        <v>138</v>
      </c>
      <c r="G31085" s="31">
        <v>74</v>
      </c>
      <c r="H31085" s="31">
        <v>0</v>
      </c>
    </row>
    <row r="31086" spans="1:8">
      <c r="A31086" s="32">
        <v>44569</v>
      </c>
      <c r="B31086" s="1" t="s">
        <v>27</v>
      </c>
      <c r="C31086">
        <v>3177</v>
      </c>
      <c r="D31086">
        <v>128836</v>
      </c>
      <c r="E31086" s="31">
        <v>3079</v>
      </c>
      <c r="F31086">
        <v>38</v>
      </c>
      <c r="G31086" s="31">
        <v>60</v>
      </c>
      <c r="H31086" s="31">
        <v>0</v>
      </c>
    </row>
    <row r="31087" spans="1:8">
      <c r="A31087" s="32">
        <v>44569</v>
      </c>
      <c r="B31087" s="1" t="s">
        <v>28</v>
      </c>
      <c r="C31087">
        <v>5205</v>
      </c>
      <c r="D31087">
        <v>138818</v>
      </c>
      <c r="E31087" s="31">
        <v>5134</v>
      </c>
      <c r="F31087">
        <v>29</v>
      </c>
      <c r="G31087" s="31">
        <v>42</v>
      </c>
      <c r="H31087" s="31">
        <v>0</v>
      </c>
    </row>
    <row r="31088" spans="1:8">
      <c r="A31088" s="32">
        <v>44569</v>
      </c>
      <c r="B31088" s="1" t="s">
        <v>29</v>
      </c>
      <c r="C31088">
        <v>9237</v>
      </c>
      <c r="D31088">
        <v>375306</v>
      </c>
      <c r="E31088" s="31">
        <v>8916</v>
      </c>
      <c r="F31088">
        <v>97</v>
      </c>
      <c r="G31088" s="31">
        <v>235</v>
      </c>
      <c r="H31088" s="31">
        <v>1</v>
      </c>
    </row>
    <row r="31089" spans="1:8">
      <c r="A31089" s="32">
        <v>44569</v>
      </c>
      <c r="B31089" s="1" t="s">
        <v>30</v>
      </c>
      <c r="C31089">
        <v>19499</v>
      </c>
      <c r="D31089">
        <v>482298</v>
      </c>
      <c r="E31089" s="31">
        <v>19060</v>
      </c>
      <c r="F31089">
        <v>219</v>
      </c>
      <c r="G31089" s="31">
        <v>146</v>
      </c>
      <c r="H31089" s="31">
        <v>0</v>
      </c>
    </row>
    <row r="31090" spans="1:8">
      <c r="A31090" s="32">
        <v>44569</v>
      </c>
      <c r="B31090" s="1" t="s">
        <v>31</v>
      </c>
      <c r="C31090">
        <v>27173</v>
      </c>
      <c r="D31090">
        <v>741868</v>
      </c>
      <c r="E31090" s="31">
        <v>26598</v>
      </c>
      <c r="F31090">
        <v>209</v>
      </c>
      <c r="G31090" s="31">
        <v>322</v>
      </c>
      <c r="H31090" s="31">
        <v>0</v>
      </c>
    </row>
    <row r="31091" spans="1:8">
      <c r="A31091" s="32">
        <v>44569</v>
      </c>
      <c r="B31091" s="1" t="s">
        <v>32</v>
      </c>
      <c r="C31091">
        <v>107287</v>
      </c>
      <c r="D31091">
        <v>1538543</v>
      </c>
      <c r="E31091" s="31">
        <v>105573</v>
      </c>
      <c r="F31091">
        <v>1161</v>
      </c>
      <c r="G31091" s="31">
        <v>553</v>
      </c>
      <c r="H31091" s="31">
        <v>1</v>
      </c>
    </row>
    <row r="31092" spans="1:8">
      <c r="A31092" s="32">
        <v>44569</v>
      </c>
      <c r="B31092" s="1" t="s">
        <v>33</v>
      </c>
      <c r="C31092">
        <v>14884</v>
      </c>
      <c r="D31092">
        <v>276023</v>
      </c>
      <c r="E31092" s="31">
        <v>14983</v>
      </c>
      <c r="F31092">
        <v>163</v>
      </c>
      <c r="G31092" s="31">
        <v>67</v>
      </c>
      <c r="H31092" s="31">
        <v>0</v>
      </c>
    </row>
    <row r="31093" spans="1:8">
      <c r="A31093" s="32">
        <v>44569</v>
      </c>
      <c r="B31093" s="1" t="s">
        <v>34</v>
      </c>
      <c r="C31093">
        <v>12857</v>
      </c>
      <c r="D31093">
        <v>300437</v>
      </c>
      <c r="E31093" s="31">
        <v>12386</v>
      </c>
      <c r="F31093">
        <v>104</v>
      </c>
      <c r="G31093" s="31">
        <v>367</v>
      </c>
      <c r="H31093" s="31">
        <v>0</v>
      </c>
    </row>
    <row r="31094" spans="1:8">
      <c r="A31094" s="32">
        <v>44569</v>
      </c>
      <c r="B31094" s="1" t="s">
        <v>35</v>
      </c>
      <c r="C31094">
        <v>36819</v>
      </c>
      <c r="D31094">
        <v>482116</v>
      </c>
      <c r="E31094" s="31">
        <v>35861</v>
      </c>
      <c r="F31094">
        <v>292</v>
      </c>
      <c r="G31094" s="31">
        <v>497</v>
      </c>
      <c r="H31094" s="31">
        <v>10</v>
      </c>
    </row>
    <row r="31095" spans="1:8">
      <c r="A31095" s="32">
        <v>44569</v>
      </c>
      <c r="B31095" s="1" t="s">
        <v>36</v>
      </c>
      <c r="C31095">
        <v>206431</v>
      </c>
      <c r="D31095">
        <v>4318024</v>
      </c>
      <c r="E31095" s="31">
        <v>200703</v>
      </c>
      <c r="F31095">
        <v>3065</v>
      </c>
      <c r="G31095" s="31">
        <v>2663</v>
      </c>
      <c r="H31095" s="31">
        <v>47</v>
      </c>
    </row>
    <row r="31096" spans="1:8">
      <c r="A31096" s="32">
        <v>44569</v>
      </c>
      <c r="B31096" s="1" t="s">
        <v>37</v>
      </c>
      <c r="C31096">
        <v>79260</v>
      </c>
      <c r="D31096">
        <v>881505</v>
      </c>
      <c r="E31096" s="31">
        <v>77481</v>
      </c>
      <c r="F31096">
        <v>1398</v>
      </c>
      <c r="G31096" s="31">
        <v>381</v>
      </c>
      <c r="H31096" s="31">
        <v>2</v>
      </c>
    </row>
    <row r="31097" spans="1:8">
      <c r="A31097" s="32">
        <v>44569</v>
      </c>
      <c r="B31097" s="1" t="s">
        <v>38</v>
      </c>
      <c r="C31097">
        <v>16270</v>
      </c>
      <c r="D31097">
        <v>287960</v>
      </c>
      <c r="E31097" s="31">
        <v>15801</v>
      </c>
      <c r="F31097">
        <v>149</v>
      </c>
      <c r="G31097" s="31">
        <v>320</v>
      </c>
      <c r="H31097" s="31">
        <v>0</v>
      </c>
    </row>
    <row r="31098" spans="1:8">
      <c r="A31098" s="32">
        <v>44569</v>
      </c>
      <c r="B31098" s="1" t="s">
        <v>39</v>
      </c>
      <c r="C31098">
        <v>5335</v>
      </c>
      <c r="D31098">
        <v>69034</v>
      </c>
      <c r="E31098" s="31">
        <v>5137</v>
      </c>
      <c r="F31098">
        <v>62</v>
      </c>
      <c r="G31098" s="31">
        <v>29</v>
      </c>
      <c r="H31098" s="31">
        <v>0</v>
      </c>
    </row>
    <row r="31099" spans="1:8">
      <c r="A31099" s="32">
        <v>44569</v>
      </c>
      <c r="B31099" s="1" t="s">
        <v>40</v>
      </c>
      <c r="C31099">
        <v>1715</v>
      </c>
      <c r="D31099">
        <v>174333</v>
      </c>
      <c r="E31099" s="31">
        <v>1639</v>
      </c>
      <c r="F31099">
        <v>5</v>
      </c>
      <c r="G31099" s="31">
        <v>46</v>
      </c>
      <c r="H31099" s="31">
        <v>0</v>
      </c>
    </row>
    <row r="31100" spans="1:8">
      <c r="A31100" s="32">
        <v>44569</v>
      </c>
      <c r="B31100" s="1" t="s">
        <v>41</v>
      </c>
      <c r="C31100">
        <v>1862</v>
      </c>
      <c r="D31100">
        <v>66059</v>
      </c>
      <c r="E31100" s="31">
        <v>1737</v>
      </c>
      <c r="F31100">
        <v>5</v>
      </c>
      <c r="G31100" s="31">
        <v>120</v>
      </c>
      <c r="H31100" s="31">
        <v>0</v>
      </c>
    </row>
    <row r="31101" spans="1:8">
      <c r="A31101" s="32">
        <v>44569</v>
      </c>
      <c r="B31101" s="1" t="s">
        <v>42</v>
      </c>
      <c r="C31101">
        <v>15720</v>
      </c>
      <c r="D31101">
        <v>310392</v>
      </c>
      <c r="E31101" s="31">
        <v>15421</v>
      </c>
      <c r="F31101">
        <v>136</v>
      </c>
      <c r="G31101" s="31">
        <v>17</v>
      </c>
      <c r="H31101" s="31">
        <v>0</v>
      </c>
    </row>
    <row r="31102" spans="1:8">
      <c r="A31102" s="32">
        <v>44569</v>
      </c>
      <c r="B31102" s="1" t="s">
        <v>43</v>
      </c>
      <c r="C31102">
        <v>23287</v>
      </c>
      <c r="D31102">
        <v>1010378</v>
      </c>
      <c r="E31102" s="31">
        <v>21991</v>
      </c>
      <c r="F31102">
        <v>203</v>
      </c>
      <c r="G31102" s="31">
        <v>1093</v>
      </c>
      <c r="H31102" s="31">
        <v>1</v>
      </c>
    </row>
    <row r="31103" spans="1:8">
      <c r="A31103" s="32">
        <v>44569</v>
      </c>
      <c r="B31103" s="1" t="s">
        <v>44</v>
      </c>
      <c r="C31103">
        <v>6639</v>
      </c>
      <c r="D31103">
        <v>222391</v>
      </c>
      <c r="E31103" s="31">
        <v>5753</v>
      </c>
      <c r="F31103">
        <v>93</v>
      </c>
      <c r="G31103" s="31">
        <v>793</v>
      </c>
      <c r="H31103" s="31">
        <v>1</v>
      </c>
    </row>
    <row r="31104" spans="1:8">
      <c r="A31104" s="32">
        <v>44569</v>
      </c>
      <c r="B31104" s="1" t="s">
        <v>45</v>
      </c>
      <c r="C31104">
        <v>3317</v>
      </c>
      <c r="D31104">
        <v>118914</v>
      </c>
      <c r="E31104" s="31">
        <v>3225</v>
      </c>
      <c r="F31104">
        <v>66</v>
      </c>
      <c r="G31104" s="31">
        <v>27</v>
      </c>
      <c r="H31104" s="31">
        <v>0</v>
      </c>
    </row>
    <row r="31105" spans="1:8">
      <c r="A31105" s="32">
        <v>44569</v>
      </c>
      <c r="B31105" s="1" t="s">
        <v>46</v>
      </c>
      <c r="C31105">
        <v>4782</v>
      </c>
      <c r="D31105">
        <v>148047</v>
      </c>
      <c r="E31105" s="31">
        <v>4668</v>
      </c>
      <c r="F31105">
        <v>38</v>
      </c>
      <c r="G31105" s="31">
        <v>75</v>
      </c>
      <c r="H31105" s="31">
        <v>0</v>
      </c>
    </row>
    <row r="31106" spans="1:8">
      <c r="A31106" s="32">
        <v>44569</v>
      </c>
      <c r="B31106" s="1" t="s">
        <v>47</v>
      </c>
      <c r="C31106">
        <v>5489</v>
      </c>
      <c r="D31106">
        <v>176780</v>
      </c>
      <c r="E31106" s="31">
        <v>5330</v>
      </c>
      <c r="F31106">
        <v>82</v>
      </c>
      <c r="G31106" s="31">
        <v>77</v>
      </c>
      <c r="H31106" s="31">
        <v>0</v>
      </c>
    </row>
    <row r="31107" spans="1:8">
      <c r="A31107" s="32">
        <v>44569</v>
      </c>
      <c r="B31107" s="1" t="s">
        <v>48</v>
      </c>
      <c r="C31107">
        <v>4190</v>
      </c>
      <c r="D31107">
        <v>112567</v>
      </c>
      <c r="E31107" s="31">
        <v>4134</v>
      </c>
      <c r="F31107">
        <v>33</v>
      </c>
      <c r="G31107" s="31">
        <v>23</v>
      </c>
      <c r="H31107" s="31">
        <v>0</v>
      </c>
    </row>
    <row r="31108" spans="1:8">
      <c r="A31108" s="32">
        <v>44569</v>
      </c>
      <c r="B31108" s="1" t="s">
        <v>49</v>
      </c>
      <c r="C31108">
        <v>75332</v>
      </c>
      <c r="D31108">
        <v>1464537</v>
      </c>
      <c r="E31108" s="31">
        <v>74148</v>
      </c>
      <c r="F31108">
        <v>627</v>
      </c>
      <c r="G31108" s="31">
        <v>328</v>
      </c>
      <c r="H31108" s="31">
        <v>3</v>
      </c>
    </row>
    <row r="31109" spans="1:8">
      <c r="A31109" s="32">
        <v>44569</v>
      </c>
      <c r="B31109" s="1" t="s">
        <v>50</v>
      </c>
      <c r="C31109">
        <v>6008</v>
      </c>
      <c r="D31109">
        <v>123984</v>
      </c>
      <c r="E31109" s="31">
        <v>5897</v>
      </c>
      <c r="F31109">
        <v>30</v>
      </c>
      <c r="G31109" s="31">
        <v>68</v>
      </c>
      <c r="H31109" s="31">
        <v>0</v>
      </c>
    </row>
    <row r="31110" spans="1:8">
      <c r="A31110" s="32">
        <v>44569</v>
      </c>
      <c r="B31110" s="1" t="s">
        <v>51</v>
      </c>
      <c r="C31110">
        <v>6219</v>
      </c>
      <c r="D31110">
        <v>207827</v>
      </c>
      <c r="E31110" s="31">
        <v>6051</v>
      </c>
      <c r="F31110">
        <v>73</v>
      </c>
      <c r="G31110" s="31">
        <v>96</v>
      </c>
      <c r="H31110" s="31">
        <v>0</v>
      </c>
    </row>
    <row r="31111" spans="1:8">
      <c r="A31111" s="32">
        <v>44569</v>
      </c>
      <c r="B31111" s="1" t="s">
        <v>52</v>
      </c>
      <c r="C31111">
        <v>14457</v>
      </c>
      <c r="D31111">
        <v>125342</v>
      </c>
      <c r="E31111" s="31">
        <v>14287</v>
      </c>
      <c r="F31111">
        <v>136</v>
      </c>
      <c r="G31111" s="31">
        <v>34</v>
      </c>
      <c r="H31111" s="31">
        <v>0</v>
      </c>
    </row>
    <row r="31112" spans="1:8">
      <c r="A31112" s="32">
        <v>44569</v>
      </c>
      <c r="B31112" s="1" t="s">
        <v>53</v>
      </c>
      <c r="C31112">
        <v>8242</v>
      </c>
      <c r="D31112">
        <v>314062</v>
      </c>
      <c r="E31112" s="31">
        <v>8103</v>
      </c>
      <c r="F31112">
        <v>84</v>
      </c>
      <c r="G31112" s="31">
        <v>55</v>
      </c>
      <c r="H31112" s="31">
        <v>0</v>
      </c>
    </row>
    <row r="31113" spans="1:8">
      <c r="A31113" s="32">
        <v>44569</v>
      </c>
      <c r="B31113" s="1" t="s">
        <v>54</v>
      </c>
      <c r="C31113">
        <v>6163</v>
      </c>
      <c r="D31113">
        <v>73188</v>
      </c>
      <c r="E31113" s="31">
        <v>6096</v>
      </c>
      <c r="F31113">
        <v>41</v>
      </c>
      <c r="G31113" s="31">
        <v>10</v>
      </c>
      <c r="H31113" s="31">
        <v>0</v>
      </c>
    </row>
    <row r="31114" spans="1:8">
      <c r="A31114" s="32">
        <v>44569</v>
      </c>
      <c r="B31114" s="1" t="s">
        <v>55</v>
      </c>
      <c r="C31114">
        <v>9503</v>
      </c>
      <c r="D31114">
        <v>179489</v>
      </c>
      <c r="E31114" s="31">
        <v>9056</v>
      </c>
      <c r="F31114">
        <v>66</v>
      </c>
      <c r="G31114" s="31">
        <v>201</v>
      </c>
      <c r="H31114" s="31">
        <v>0</v>
      </c>
    </row>
    <row r="31115" spans="1:8">
      <c r="A31115" s="32">
        <v>44569</v>
      </c>
      <c r="B31115" s="1" t="s">
        <v>56</v>
      </c>
      <c r="C31115">
        <v>55897</v>
      </c>
      <c r="D31115">
        <v>454696</v>
      </c>
      <c r="E31115" s="31">
        <v>50168</v>
      </c>
      <c r="F31115">
        <v>398</v>
      </c>
      <c r="G31115" s="31">
        <v>5335</v>
      </c>
      <c r="H31115" s="31">
        <v>17</v>
      </c>
    </row>
    <row r="31116" spans="1:8">
      <c r="A31116" s="32">
        <v>44570</v>
      </c>
      <c r="B31116" s="1" t="s">
        <v>7</v>
      </c>
      <c r="C31116">
        <v>62027</v>
      </c>
      <c r="D31116">
        <v>1296158</v>
      </c>
      <c r="E31116" s="31">
        <v>60015</v>
      </c>
      <c r="F31116">
        <v>1475</v>
      </c>
      <c r="G31116" s="31">
        <v>427</v>
      </c>
      <c r="H31116" s="31">
        <v>0</v>
      </c>
    </row>
    <row r="31117" spans="1:8">
      <c r="A31117" s="32">
        <v>44570</v>
      </c>
      <c r="B31117" s="1" t="s">
        <v>11</v>
      </c>
      <c r="C31117">
        <v>5957</v>
      </c>
      <c r="D31117">
        <v>106801</v>
      </c>
      <c r="E31117" s="31">
        <v>5864</v>
      </c>
      <c r="F31117">
        <v>38</v>
      </c>
      <c r="G31117" s="31">
        <v>55</v>
      </c>
      <c r="H31117" s="31">
        <v>0</v>
      </c>
    </row>
    <row r="31118" spans="1:8">
      <c r="A31118" s="32">
        <v>44570</v>
      </c>
      <c r="B31118" s="1" t="s">
        <v>12</v>
      </c>
      <c r="C31118">
        <v>3528</v>
      </c>
      <c r="D31118">
        <v>138606</v>
      </c>
      <c r="E31118" s="31">
        <v>3434</v>
      </c>
      <c r="F31118">
        <v>53</v>
      </c>
      <c r="G31118" s="31">
        <v>41</v>
      </c>
      <c r="H31118" s="31">
        <v>0</v>
      </c>
    </row>
    <row r="31119" spans="1:8">
      <c r="A31119" s="32">
        <v>44570</v>
      </c>
      <c r="B31119" s="1" t="s">
        <v>13</v>
      </c>
      <c r="C31119">
        <v>16380</v>
      </c>
      <c r="D31119">
        <v>270796</v>
      </c>
      <c r="E31119" s="31">
        <v>16173</v>
      </c>
      <c r="F31119">
        <v>118</v>
      </c>
      <c r="G31119" s="31">
        <v>67</v>
      </c>
      <c r="H31119" s="31">
        <v>0</v>
      </c>
    </row>
    <row r="31120" spans="1:8">
      <c r="A31120" s="32">
        <v>44570</v>
      </c>
      <c r="B31120" s="1" t="s">
        <v>14</v>
      </c>
      <c r="C31120">
        <v>1940</v>
      </c>
      <c r="D31120">
        <v>27703</v>
      </c>
      <c r="E31120" s="31">
        <v>1907</v>
      </c>
      <c r="F31120">
        <v>27</v>
      </c>
      <c r="G31120" s="31">
        <v>6</v>
      </c>
      <c r="H31120" s="31">
        <v>0</v>
      </c>
    </row>
    <row r="31121" spans="1:8">
      <c r="A31121" s="32">
        <v>44570</v>
      </c>
      <c r="B31121" s="1" t="s">
        <v>15</v>
      </c>
      <c r="C31121">
        <v>3642</v>
      </c>
      <c r="D31121">
        <v>116849</v>
      </c>
      <c r="E31121" s="31">
        <v>3551</v>
      </c>
      <c r="F31121">
        <v>56</v>
      </c>
      <c r="G31121" s="31">
        <v>35</v>
      </c>
      <c r="H31121" s="31">
        <v>0</v>
      </c>
    </row>
    <row r="31122" spans="1:8">
      <c r="A31122" s="32">
        <v>44570</v>
      </c>
      <c r="B31122" s="1" t="s">
        <v>16</v>
      </c>
      <c r="C31122">
        <v>9639</v>
      </c>
      <c r="D31122">
        <v>479148</v>
      </c>
      <c r="E31122" s="31">
        <v>9350</v>
      </c>
      <c r="F31122">
        <v>176</v>
      </c>
      <c r="G31122" s="31">
        <v>113</v>
      </c>
      <c r="H31122" s="31">
        <v>0</v>
      </c>
    </row>
    <row r="31123" spans="1:8">
      <c r="A31123" s="32">
        <v>44570</v>
      </c>
      <c r="B31123" s="1" t="s">
        <v>17</v>
      </c>
      <c r="C31123">
        <v>24787</v>
      </c>
      <c r="D31123">
        <v>40625</v>
      </c>
      <c r="E31123" s="31">
        <v>24269</v>
      </c>
      <c r="F31123">
        <v>220</v>
      </c>
      <c r="G31123" s="31">
        <v>298</v>
      </c>
      <c r="H31123" s="31">
        <v>0</v>
      </c>
    </row>
    <row r="31124" spans="1:8">
      <c r="A31124" s="32">
        <v>44570</v>
      </c>
      <c r="B31124" s="1" t="s">
        <v>18</v>
      </c>
      <c r="C31124">
        <v>15930</v>
      </c>
      <c r="D31124">
        <v>536171</v>
      </c>
      <c r="E31124" s="31">
        <v>15490</v>
      </c>
      <c r="F31124">
        <v>117</v>
      </c>
      <c r="G31124" s="31">
        <v>323</v>
      </c>
      <c r="H31124" s="31">
        <v>0</v>
      </c>
    </row>
    <row r="31125" spans="1:8">
      <c r="A31125" s="32">
        <v>44570</v>
      </c>
      <c r="B31125" s="1" t="s">
        <v>19</v>
      </c>
      <c r="C31125">
        <v>17780</v>
      </c>
      <c r="D31125">
        <v>362913</v>
      </c>
      <c r="E31125" s="31">
        <v>17258</v>
      </c>
      <c r="F31125">
        <v>178</v>
      </c>
      <c r="G31125" s="31">
        <v>344</v>
      </c>
      <c r="H31125" s="31">
        <v>0</v>
      </c>
    </row>
    <row r="31126" spans="1:8">
      <c r="A31126" s="32">
        <v>44570</v>
      </c>
      <c r="B31126" s="1" t="s">
        <v>20</v>
      </c>
      <c r="C31126">
        <v>117354</v>
      </c>
      <c r="D31126">
        <v>1681532</v>
      </c>
      <c r="E31126" s="31">
        <v>114990</v>
      </c>
      <c r="F31126">
        <v>1059</v>
      </c>
      <c r="G31126" s="31">
        <v>1305</v>
      </c>
      <c r="H31126" s="31">
        <v>1</v>
      </c>
    </row>
    <row r="31127" spans="1:8">
      <c r="A31127" s="32">
        <v>44570</v>
      </c>
      <c r="B31127" s="1" t="s">
        <v>21</v>
      </c>
      <c r="C31127">
        <v>101620</v>
      </c>
      <c r="D31127">
        <v>1264855</v>
      </c>
      <c r="E31127" s="31">
        <v>99652</v>
      </c>
      <c r="F31127">
        <v>1028</v>
      </c>
      <c r="G31127" s="31">
        <v>688</v>
      </c>
      <c r="H31127" s="31">
        <v>0</v>
      </c>
    </row>
    <row r="31128" spans="1:8">
      <c r="A31128" s="32">
        <v>44570</v>
      </c>
      <c r="B31128" s="1" t="s">
        <v>22</v>
      </c>
      <c r="C31128">
        <v>387895</v>
      </c>
      <c r="D31128">
        <v>4261890</v>
      </c>
      <c r="E31128" s="31">
        <v>379759</v>
      </c>
      <c r="F31128">
        <v>3175</v>
      </c>
      <c r="G31128" s="31">
        <v>4961</v>
      </c>
      <c r="H31128" s="31">
        <v>4</v>
      </c>
    </row>
    <row r="31129" spans="1:8">
      <c r="A31129" s="32">
        <v>44570</v>
      </c>
      <c r="B31129" s="1" t="s">
        <v>23</v>
      </c>
      <c r="C31129">
        <v>171253</v>
      </c>
      <c r="D31129">
        <v>1868605</v>
      </c>
      <c r="E31129" s="31">
        <v>168534</v>
      </c>
      <c r="F31129">
        <v>1319</v>
      </c>
      <c r="G31129" s="31">
        <v>1400</v>
      </c>
      <c r="H31129" s="31">
        <v>3</v>
      </c>
    </row>
    <row r="31130" spans="1:8">
      <c r="A31130" s="32">
        <v>44570</v>
      </c>
      <c r="B31130" s="1" t="s">
        <v>24</v>
      </c>
      <c r="C31130">
        <v>8567</v>
      </c>
      <c r="D31130">
        <v>337458</v>
      </c>
      <c r="E31130" s="31">
        <v>8164</v>
      </c>
      <c r="F31130">
        <v>63</v>
      </c>
      <c r="G31130" s="31">
        <v>340</v>
      </c>
      <c r="H31130" s="31">
        <v>0</v>
      </c>
    </row>
    <row r="31131" spans="1:8">
      <c r="A31131" s="32">
        <v>44570</v>
      </c>
      <c r="B31131" s="1" t="s">
        <v>25</v>
      </c>
      <c r="C31131">
        <v>4913</v>
      </c>
      <c r="D31131">
        <v>134217</v>
      </c>
      <c r="E31131" s="31">
        <v>4817</v>
      </c>
      <c r="F31131">
        <v>52</v>
      </c>
      <c r="G31131" s="31">
        <v>44</v>
      </c>
      <c r="H31131" s="31">
        <v>0</v>
      </c>
    </row>
    <row r="31132" spans="1:8">
      <c r="A31132" s="32">
        <v>44570</v>
      </c>
      <c r="B31132" s="1" t="s">
        <v>26</v>
      </c>
      <c r="C31132">
        <v>8118</v>
      </c>
      <c r="D31132">
        <v>217099</v>
      </c>
      <c r="E31132" s="31">
        <v>7868</v>
      </c>
      <c r="F31132">
        <v>138</v>
      </c>
      <c r="G31132" s="31">
        <v>90</v>
      </c>
      <c r="H31132" s="31">
        <v>0</v>
      </c>
    </row>
    <row r="31133" spans="1:8">
      <c r="A31133" s="32">
        <v>44570</v>
      </c>
      <c r="B31133" s="1" t="s">
        <v>27</v>
      </c>
      <c r="C31133">
        <v>3204</v>
      </c>
      <c r="D31133">
        <v>129039</v>
      </c>
      <c r="E31133" s="31">
        <v>3079</v>
      </c>
      <c r="F31133">
        <v>38</v>
      </c>
      <c r="G31133" s="31">
        <v>87</v>
      </c>
      <c r="H31133" s="31">
        <v>0</v>
      </c>
    </row>
    <row r="31134" spans="1:8">
      <c r="A31134" s="32">
        <v>44570</v>
      </c>
      <c r="B31134" s="1" t="s">
        <v>28</v>
      </c>
      <c r="C31134">
        <v>5205</v>
      </c>
      <c r="D31134">
        <v>138818</v>
      </c>
      <c r="E31134" s="31">
        <v>5134</v>
      </c>
      <c r="F31134">
        <v>29</v>
      </c>
      <c r="G31134" s="31">
        <v>42</v>
      </c>
      <c r="H31134" s="31">
        <v>0</v>
      </c>
    </row>
    <row r="31135" spans="1:8">
      <c r="A31135" s="32">
        <v>44570</v>
      </c>
      <c r="B31135" s="1" t="s">
        <v>29</v>
      </c>
      <c r="C31135">
        <v>9347</v>
      </c>
      <c r="D31135">
        <v>375306</v>
      </c>
      <c r="E31135" s="31">
        <v>8919</v>
      </c>
      <c r="F31135">
        <v>97</v>
      </c>
      <c r="G31135" s="31">
        <v>307</v>
      </c>
      <c r="H31135" s="31">
        <v>1</v>
      </c>
    </row>
    <row r="31136" spans="1:8">
      <c r="A31136" s="32">
        <v>44570</v>
      </c>
      <c r="B31136" s="1" t="s">
        <v>30</v>
      </c>
      <c r="C31136">
        <v>19545</v>
      </c>
      <c r="D31136">
        <v>482391</v>
      </c>
      <c r="E31136" s="31">
        <v>19061</v>
      </c>
      <c r="F31136">
        <v>219</v>
      </c>
      <c r="G31136" s="31">
        <v>219</v>
      </c>
      <c r="H31136" s="31">
        <v>0</v>
      </c>
    </row>
    <row r="31137" spans="1:8">
      <c r="A31137" s="32">
        <v>44570</v>
      </c>
      <c r="B31137" s="1" t="s">
        <v>31</v>
      </c>
      <c r="C31137">
        <v>27310</v>
      </c>
      <c r="D31137">
        <v>741868</v>
      </c>
      <c r="E31137" s="31">
        <v>26598</v>
      </c>
      <c r="F31137">
        <v>209</v>
      </c>
      <c r="G31137" s="31">
        <v>353</v>
      </c>
      <c r="H31137" s="31">
        <v>0</v>
      </c>
    </row>
    <row r="31138" spans="1:8">
      <c r="A31138" s="32">
        <v>44570</v>
      </c>
      <c r="B31138" s="1" t="s">
        <v>32</v>
      </c>
      <c r="C31138">
        <v>107679</v>
      </c>
      <c r="D31138">
        <v>1538543</v>
      </c>
      <c r="E31138" s="31">
        <v>105586</v>
      </c>
      <c r="F31138">
        <v>1161</v>
      </c>
      <c r="G31138" s="31">
        <v>932</v>
      </c>
      <c r="H31138" s="31">
        <v>1</v>
      </c>
    </row>
    <row r="31139" spans="1:8">
      <c r="A31139" s="32">
        <v>44570</v>
      </c>
      <c r="B31139" s="1" t="s">
        <v>33</v>
      </c>
      <c r="C31139">
        <v>14926</v>
      </c>
      <c r="D31139">
        <v>276023</v>
      </c>
      <c r="E31139" s="31">
        <v>14983</v>
      </c>
      <c r="F31139">
        <v>163</v>
      </c>
      <c r="G31139" s="31">
        <v>111</v>
      </c>
      <c r="H31139" s="31">
        <v>0</v>
      </c>
    </row>
    <row r="31140" spans="1:8">
      <c r="A31140" s="32">
        <v>44570</v>
      </c>
      <c r="B31140" s="1" t="s">
        <v>34</v>
      </c>
      <c r="C31140">
        <v>12949</v>
      </c>
      <c r="D31140">
        <v>302608</v>
      </c>
      <c r="E31140" s="31">
        <v>12398</v>
      </c>
      <c r="F31140">
        <v>104</v>
      </c>
      <c r="G31140" s="31">
        <v>447</v>
      </c>
      <c r="H31140" s="31">
        <v>0</v>
      </c>
    </row>
    <row r="31141" spans="1:8">
      <c r="A31141" s="32">
        <v>44570</v>
      </c>
      <c r="B31141" s="1" t="s">
        <v>35</v>
      </c>
      <c r="C31141">
        <v>37034</v>
      </c>
      <c r="D31141">
        <v>483209</v>
      </c>
      <c r="E31141" s="31">
        <v>35872</v>
      </c>
      <c r="F31141">
        <v>292</v>
      </c>
      <c r="G31141" s="31">
        <v>655</v>
      </c>
      <c r="H31141" s="31">
        <v>7</v>
      </c>
    </row>
    <row r="31142" spans="1:8">
      <c r="A31142" s="32">
        <v>44570</v>
      </c>
      <c r="B31142" s="1" t="s">
        <v>36</v>
      </c>
      <c r="C31142">
        <v>207311</v>
      </c>
      <c r="D31142">
        <v>4328936</v>
      </c>
      <c r="E31142" s="31">
        <v>200858</v>
      </c>
      <c r="F31142">
        <v>3066</v>
      </c>
      <c r="G31142" s="31">
        <v>3387</v>
      </c>
      <c r="H31142" s="31">
        <v>47</v>
      </c>
    </row>
    <row r="31143" spans="1:8">
      <c r="A31143" s="32">
        <v>44570</v>
      </c>
      <c r="B31143" s="1" t="s">
        <v>37</v>
      </c>
      <c r="C31143">
        <v>79504</v>
      </c>
      <c r="D31143">
        <v>883775</v>
      </c>
      <c r="E31143" s="31">
        <v>77540</v>
      </c>
      <c r="F31143">
        <v>1398</v>
      </c>
      <c r="G31143" s="31">
        <v>566</v>
      </c>
      <c r="H31143" s="31">
        <v>3</v>
      </c>
    </row>
    <row r="31144" spans="1:8">
      <c r="A31144" s="32">
        <v>44570</v>
      </c>
      <c r="B31144" s="1" t="s">
        <v>38</v>
      </c>
      <c r="C31144">
        <v>16337</v>
      </c>
      <c r="D31144">
        <v>287960</v>
      </c>
      <c r="E31144" s="31">
        <v>15806</v>
      </c>
      <c r="F31144">
        <v>149</v>
      </c>
      <c r="G31144" s="31">
        <v>382</v>
      </c>
      <c r="H31144" s="31">
        <v>0</v>
      </c>
    </row>
    <row r="31145" spans="1:8">
      <c r="A31145" s="32">
        <v>44570</v>
      </c>
      <c r="B31145" s="1" t="s">
        <v>39</v>
      </c>
      <c r="C31145">
        <v>5356</v>
      </c>
      <c r="D31145">
        <v>69171</v>
      </c>
      <c r="E31145" s="31">
        <v>5137</v>
      </c>
      <c r="F31145">
        <v>62</v>
      </c>
      <c r="G31145" s="31">
        <v>50</v>
      </c>
      <c r="H31145" s="31">
        <v>0</v>
      </c>
    </row>
    <row r="31146" spans="1:8">
      <c r="A31146" s="32">
        <v>44570</v>
      </c>
      <c r="B31146" s="1" t="s">
        <v>40</v>
      </c>
      <c r="C31146">
        <v>1731</v>
      </c>
      <c r="D31146">
        <v>175432</v>
      </c>
      <c r="E31146" s="31">
        <v>1639</v>
      </c>
      <c r="F31146">
        <v>5</v>
      </c>
      <c r="G31146" s="31">
        <v>63</v>
      </c>
      <c r="H31146" s="31">
        <v>0</v>
      </c>
    </row>
    <row r="31147" spans="1:8">
      <c r="A31147" s="32">
        <v>44570</v>
      </c>
      <c r="B31147" s="1" t="s">
        <v>41</v>
      </c>
      <c r="C31147">
        <v>1897</v>
      </c>
      <c r="D31147">
        <v>66059</v>
      </c>
      <c r="E31147" s="31">
        <v>1739</v>
      </c>
      <c r="F31147">
        <v>5</v>
      </c>
      <c r="G31147" s="31">
        <v>153</v>
      </c>
      <c r="H31147" s="31">
        <v>0</v>
      </c>
    </row>
    <row r="31148" spans="1:8">
      <c r="A31148" s="32">
        <v>44570</v>
      </c>
      <c r="B31148" s="1" t="s">
        <v>42</v>
      </c>
      <c r="C31148">
        <v>15800</v>
      </c>
      <c r="D31148">
        <v>310392</v>
      </c>
      <c r="E31148" s="31">
        <v>15421</v>
      </c>
      <c r="F31148">
        <v>136</v>
      </c>
      <c r="G31148" s="31">
        <v>17</v>
      </c>
      <c r="H31148" s="31">
        <v>0</v>
      </c>
    </row>
    <row r="31149" spans="1:8">
      <c r="A31149" s="32">
        <v>44570</v>
      </c>
      <c r="B31149" s="1" t="s">
        <v>43</v>
      </c>
      <c r="C31149">
        <v>23834</v>
      </c>
      <c r="D31149">
        <v>1010378</v>
      </c>
      <c r="E31149" s="31">
        <v>21992</v>
      </c>
      <c r="F31149">
        <v>203</v>
      </c>
      <c r="G31149" s="31">
        <v>1639</v>
      </c>
      <c r="H31149" s="31">
        <v>1</v>
      </c>
    </row>
    <row r="31150" spans="1:8">
      <c r="A31150" s="32">
        <v>44570</v>
      </c>
      <c r="B31150" s="1" t="s">
        <v>44</v>
      </c>
      <c r="C31150">
        <v>6791</v>
      </c>
      <c r="D31150">
        <v>222391</v>
      </c>
      <c r="E31150" s="31">
        <v>5769</v>
      </c>
      <c r="F31150">
        <v>93</v>
      </c>
      <c r="G31150" s="31">
        <v>929</v>
      </c>
      <c r="H31150" s="31">
        <v>1</v>
      </c>
    </row>
    <row r="31151" spans="1:8">
      <c r="A31151" s="32">
        <v>44570</v>
      </c>
      <c r="B31151" s="1" t="s">
        <v>45</v>
      </c>
      <c r="C31151">
        <v>3325</v>
      </c>
      <c r="D31151">
        <v>119065</v>
      </c>
      <c r="E31151" s="31">
        <v>3225</v>
      </c>
      <c r="F31151">
        <v>66</v>
      </c>
      <c r="G31151" s="31">
        <v>36</v>
      </c>
      <c r="H31151" s="31">
        <v>0</v>
      </c>
    </row>
    <row r="31152" spans="1:8">
      <c r="A31152" s="32">
        <v>44570</v>
      </c>
      <c r="B31152" s="1" t="s">
        <v>46</v>
      </c>
      <c r="C31152">
        <v>4794</v>
      </c>
      <c r="D31152">
        <v>148498</v>
      </c>
      <c r="E31152" s="31">
        <v>4668</v>
      </c>
      <c r="F31152">
        <v>38</v>
      </c>
      <c r="G31152" s="31">
        <v>87</v>
      </c>
      <c r="H31152" s="31">
        <v>0</v>
      </c>
    </row>
    <row r="31153" spans="1:8">
      <c r="A31153" s="32">
        <v>44570</v>
      </c>
      <c r="B31153" s="1" t="s">
        <v>47</v>
      </c>
      <c r="C31153">
        <v>5534</v>
      </c>
      <c r="D31153">
        <v>177040</v>
      </c>
      <c r="E31153" s="31">
        <v>5330</v>
      </c>
      <c r="F31153">
        <v>82</v>
      </c>
      <c r="G31153" s="31">
        <v>122</v>
      </c>
      <c r="H31153" s="31">
        <v>0</v>
      </c>
    </row>
    <row r="31154" spans="1:8">
      <c r="A31154" s="32">
        <v>44570</v>
      </c>
      <c r="B31154" s="1" t="s">
        <v>48</v>
      </c>
      <c r="C31154">
        <v>4198</v>
      </c>
      <c r="D31154">
        <v>112586</v>
      </c>
      <c r="E31154" s="31">
        <v>4134</v>
      </c>
      <c r="F31154">
        <v>33</v>
      </c>
      <c r="G31154" s="31">
        <v>31</v>
      </c>
      <c r="H31154" s="31">
        <v>0</v>
      </c>
    </row>
    <row r="31155" spans="1:8">
      <c r="A31155" s="32">
        <v>44570</v>
      </c>
      <c r="B31155" s="1" t="s">
        <v>49</v>
      </c>
      <c r="C31155">
        <v>75543</v>
      </c>
      <c r="D31155">
        <v>1467205</v>
      </c>
      <c r="E31155" s="31">
        <v>74176</v>
      </c>
      <c r="F31155">
        <v>627</v>
      </c>
      <c r="G31155" s="31">
        <v>529</v>
      </c>
      <c r="H31155" s="31">
        <v>3</v>
      </c>
    </row>
    <row r="31156" spans="1:8">
      <c r="A31156" s="32">
        <v>44570</v>
      </c>
      <c r="B31156" s="1" t="s">
        <v>50</v>
      </c>
      <c r="C31156">
        <v>6057</v>
      </c>
      <c r="D31156">
        <v>124242</v>
      </c>
      <c r="E31156" s="31">
        <v>5897</v>
      </c>
      <c r="F31156">
        <v>30</v>
      </c>
      <c r="G31156" s="31">
        <v>89</v>
      </c>
      <c r="H31156" s="31">
        <v>0</v>
      </c>
    </row>
    <row r="31157" spans="1:8">
      <c r="A31157" s="32">
        <v>44570</v>
      </c>
      <c r="B31157" s="1" t="s">
        <v>51</v>
      </c>
      <c r="C31157">
        <v>6250</v>
      </c>
      <c r="D31157">
        <v>208272</v>
      </c>
      <c r="E31157" s="31">
        <v>6053</v>
      </c>
      <c r="F31157">
        <v>73</v>
      </c>
      <c r="G31157" s="31">
        <v>125</v>
      </c>
      <c r="H31157" s="31">
        <v>0</v>
      </c>
    </row>
    <row r="31158" spans="1:8">
      <c r="A31158" s="32">
        <v>44570</v>
      </c>
      <c r="B31158" s="1" t="s">
        <v>52</v>
      </c>
      <c r="C31158">
        <v>14457</v>
      </c>
      <c r="D31158">
        <v>125560</v>
      </c>
      <c r="E31158" s="31">
        <v>14287</v>
      </c>
      <c r="F31158">
        <v>136</v>
      </c>
      <c r="G31158" s="31">
        <v>34</v>
      </c>
      <c r="H31158" s="31">
        <v>0</v>
      </c>
    </row>
    <row r="31159" spans="1:8">
      <c r="A31159" s="32">
        <v>44570</v>
      </c>
      <c r="B31159" s="1" t="s">
        <v>53</v>
      </c>
      <c r="C31159">
        <v>8266</v>
      </c>
      <c r="D31159">
        <v>314198</v>
      </c>
      <c r="E31159" s="31">
        <v>8103</v>
      </c>
      <c r="F31159">
        <v>84</v>
      </c>
      <c r="G31159" s="31">
        <v>79</v>
      </c>
      <c r="H31159" s="31">
        <v>0</v>
      </c>
    </row>
    <row r="31160" spans="1:8">
      <c r="A31160" s="32">
        <v>44570</v>
      </c>
      <c r="B31160" s="1" t="s">
        <v>54</v>
      </c>
      <c r="C31160">
        <v>6163</v>
      </c>
      <c r="D31160">
        <v>73188</v>
      </c>
      <c r="E31160" s="31">
        <v>6096</v>
      </c>
      <c r="F31160">
        <v>41</v>
      </c>
      <c r="G31160" s="31">
        <v>25</v>
      </c>
      <c r="H31160" s="31">
        <v>0</v>
      </c>
    </row>
    <row r="31161" spans="1:8">
      <c r="A31161" s="32">
        <v>44570</v>
      </c>
      <c r="B31161" s="1" t="s">
        <v>55</v>
      </c>
      <c r="C31161">
        <v>9611</v>
      </c>
      <c r="D31161">
        <v>180365</v>
      </c>
      <c r="E31161" s="31">
        <v>9056</v>
      </c>
      <c r="F31161">
        <v>66</v>
      </c>
      <c r="G31161" s="31">
        <v>381</v>
      </c>
      <c r="H31161" s="31">
        <v>0</v>
      </c>
    </row>
    <row r="31162" spans="1:8">
      <c r="A31162" s="32">
        <v>44570</v>
      </c>
      <c r="B31162" s="1" t="s">
        <v>56</v>
      </c>
      <c r="C31162">
        <v>57430</v>
      </c>
      <c r="D31162">
        <v>456003</v>
      </c>
      <c r="E31162" s="31">
        <v>50238</v>
      </c>
      <c r="F31162">
        <v>398</v>
      </c>
      <c r="G31162" s="31">
        <v>6796</v>
      </c>
      <c r="H31162" s="31">
        <v>18</v>
      </c>
    </row>
    <row r="31163" spans="1:8">
      <c r="A31163" s="32">
        <v>44571</v>
      </c>
      <c r="B31163" s="1" t="s">
        <v>7</v>
      </c>
      <c r="C31163">
        <v>62133</v>
      </c>
      <c r="D31163">
        <v>1297501</v>
      </c>
      <c r="E31163" s="31">
        <v>60025</v>
      </c>
      <c r="F31163">
        <v>1476</v>
      </c>
      <c r="G31163" s="31">
        <v>537</v>
      </c>
      <c r="H31163" s="31">
        <v>0</v>
      </c>
    </row>
    <row r="31164" spans="1:8">
      <c r="A31164" s="32">
        <v>44571</v>
      </c>
      <c r="B31164" s="1" t="s">
        <v>11</v>
      </c>
      <c r="C31164">
        <v>5967</v>
      </c>
      <c r="D31164">
        <v>106814</v>
      </c>
      <c r="E31164" s="31">
        <v>5864</v>
      </c>
      <c r="F31164">
        <v>38</v>
      </c>
      <c r="G31164" s="31">
        <v>65</v>
      </c>
      <c r="H31164" s="31">
        <v>0</v>
      </c>
    </row>
    <row r="31165" spans="1:8">
      <c r="A31165" s="32">
        <v>44571</v>
      </c>
      <c r="B31165" s="1" t="s">
        <v>12</v>
      </c>
      <c r="C31165">
        <v>3529</v>
      </c>
      <c r="D31165">
        <v>138755</v>
      </c>
      <c r="E31165" s="31">
        <v>3436</v>
      </c>
      <c r="F31165">
        <v>53</v>
      </c>
      <c r="G31165" s="31">
        <v>40</v>
      </c>
      <c r="H31165" s="31">
        <v>0</v>
      </c>
    </row>
    <row r="31166" spans="1:8">
      <c r="A31166" s="32">
        <v>44571</v>
      </c>
      <c r="B31166" s="1" t="s">
        <v>13</v>
      </c>
      <c r="C31166">
        <v>16394</v>
      </c>
      <c r="D31166">
        <v>270924</v>
      </c>
      <c r="E31166" s="31">
        <v>16173</v>
      </c>
      <c r="F31166">
        <v>118</v>
      </c>
      <c r="G31166" s="31">
        <v>89</v>
      </c>
      <c r="H31166" s="31">
        <v>0</v>
      </c>
    </row>
    <row r="31167" spans="1:8">
      <c r="A31167" s="32">
        <v>44571</v>
      </c>
      <c r="B31167" s="1" t="s">
        <v>14</v>
      </c>
      <c r="C31167">
        <v>1946</v>
      </c>
      <c r="D31167">
        <v>27703</v>
      </c>
      <c r="E31167" s="31">
        <v>1907</v>
      </c>
      <c r="F31167">
        <v>27</v>
      </c>
      <c r="G31167" s="31">
        <v>12</v>
      </c>
      <c r="H31167" s="31">
        <v>0</v>
      </c>
    </row>
    <row r="31168" spans="1:8">
      <c r="A31168" s="32">
        <v>44571</v>
      </c>
      <c r="B31168" s="1" t="s">
        <v>15</v>
      </c>
      <c r="C31168">
        <v>3653</v>
      </c>
      <c r="D31168">
        <v>116909</v>
      </c>
      <c r="E31168" s="31">
        <v>3551</v>
      </c>
      <c r="F31168">
        <v>56</v>
      </c>
      <c r="G31168" s="31">
        <v>46</v>
      </c>
      <c r="H31168" s="31">
        <v>0</v>
      </c>
    </row>
    <row r="31169" spans="1:8">
      <c r="A31169" s="32">
        <v>44571</v>
      </c>
      <c r="B31169" s="1" t="s">
        <v>16</v>
      </c>
      <c r="C31169">
        <v>9660</v>
      </c>
      <c r="D31169">
        <v>479148</v>
      </c>
      <c r="E31169" s="31">
        <v>9354</v>
      </c>
      <c r="F31169">
        <v>176</v>
      </c>
      <c r="G31169" s="31">
        <v>130</v>
      </c>
      <c r="H31169" s="31">
        <v>0</v>
      </c>
    </row>
    <row r="31170" spans="1:8">
      <c r="A31170" s="32">
        <v>44571</v>
      </c>
      <c r="B31170" s="1" t="s">
        <v>17</v>
      </c>
      <c r="C31170">
        <v>24835</v>
      </c>
      <c r="D31170">
        <v>40625</v>
      </c>
      <c r="E31170" s="31">
        <v>24272</v>
      </c>
      <c r="F31170">
        <v>220</v>
      </c>
      <c r="G31170" s="31">
        <v>343</v>
      </c>
      <c r="H31170" s="31">
        <v>0</v>
      </c>
    </row>
    <row r="31171" spans="1:8">
      <c r="A31171" s="32">
        <v>44571</v>
      </c>
      <c r="B31171" s="1" t="s">
        <v>18</v>
      </c>
      <c r="C31171">
        <v>15974</v>
      </c>
      <c r="D31171">
        <v>536507</v>
      </c>
      <c r="E31171" s="31">
        <v>15504</v>
      </c>
      <c r="F31171">
        <v>117</v>
      </c>
      <c r="G31171" s="31">
        <v>353</v>
      </c>
      <c r="H31171" s="31">
        <v>0</v>
      </c>
    </row>
    <row r="31172" spans="1:8">
      <c r="A31172" s="32">
        <v>44571</v>
      </c>
      <c r="B31172" s="1" t="s">
        <v>19</v>
      </c>
      <c r="C31172">
        <v>17865</v>
      </c>
      <c r="D31172">
        <v>362913</v>
      </c>
      <c r="E31172" s="31">
        <v>17224</v>
      </c>
      <c r="F31172">
        <v>178</v>
      </c>
      <c r="G31172" s="31">
        <v>463</v>
      </c>
      <c r="H31172" s="31">
        <v>0</v>
      </c>
    </row>
    <row r="31173" spans="1:8">
      <c r="A31173" s="32">
        <v>44571</v>
      </c>
      <c r="B31173" s="1" t="s">
        <v>20</v>
      </c>
      <c r="C31173">
        <v>117646</v>
      </c>
      <c r="D31173">
        <v>1682566</v>
      </c>
      <c r="E31173" s="31">
        <v>115027</v>
      </c>
      <c r="F31173">
        <v>1059</v>
      </c>
      <c r="G31173" s="31">
        <v>1560</v>
      </c>
      <c r="H31173" s="31">
        <v>1</v>
      </c>
    </row>
    <row r="31174" spans="1:8">
      <c r="A31174" s="32">
        <v>44571</v>
      </c>
      <c r="B31174" s="1" t="s">
        <v>21</v>
      </c>
      <c r="C31174">
        <v>101876</v>
      </c>
      <c r="D31174">
        <v>1267668</v>
      </c>
      <c r="E31174" s="31">
        <v>99676</v>
      </c>
      <c r="F31174">
        <v>1028</v>
      </c>
      <c r="G31174" s="31">
        <v>916</v>
      </c>
      <c r="H31174" s="31">
        <v>0</v>
      </c>
    </row>
    <row r="31175" spans="1:8">
      <c r="A31175" s="32">
        <v>44571</v>
      </c>
      <c r="B31175" s="1" t="s">
        <v>22</v>
      </c>
      <c r="C31175">
        <v>388766</v>
      </c>
      <c r="D31175">
        <v>4261890</v>
      </c>
      <c r="E31175" s="31">
        <v>379945</v>
      </c>
      <c r="F31175">
        <v>3175</v>
      </c>
      <c r="G31175" s="31">
        <v>5646</v>
      </c>
      <c r="H31175" s="31">
        <v>4</v>
      </c>
    </row>
    <row r="31176" spans="1:8">
      <c r="A31176" s="32">
        <v>44571</v>
      </c>
      <c r="B31176" s="1" t="s">
        <v>23</v>
      </c>
      <c r="C31176">
        <v>171770</v>
      </c>
      <c r="D31176">
        <v>1868605</v>
      </c>
      <c r="E31176" s="31">
        <v>168649</v>
      </c>
      <c r="F31176">
        <v>1319</v>
      </c>
      <c r="G31176" s="31">
        <v>1802</v>
      </c>
      <c r="H31176" s="31">
        <v>3</v>
      </c>
    </row>
    <row r="31177" spans="1:8">
      <c r="A31177" s="32">
        <v>44571</v>
      </c>
      <c r="B31177" s="1" t="s">
        <v>24</v>
      </c>
      <c r="C31177">
        <v>8643</v>
      </c>
      <c r="D31177">
        <v>337907</v>
      </c>
      <c r="E31177" s="31">
        <v>8173</v>
      </c>
      <c r="F31177">
        <v>63</v>
      </c>
      <c r="G31177" s="31">
        <v>407</v>
      </c>
      <c r="H31177" s="31">
        <v>0</v>
      </c>
    </row>
    <row r="31178" spans="1:8">
      <c r="A31178" s="32">
        <v>44571</v>
      </c>
      <c r="B31178" s="1" t="s">
        <v>25</v>
      </c>
      <c r="C31178">
        <v>4946</v>
      </c>
      <c r="D31178">
        <v>134217</v>
      </c>
      <c r="E31178" s="31">
        <v>4817</v>
      </c>
      <c r="F31178">
        <v>52</v>
      </c>
      <c r="G31178" s="31">
        <v>77</v>
      </c>
      <c r="H31178" s="31">
        <v>0</v>
      </c>
    </row>
    <row r="31179" spans="1:8">
      <c r="A31179" s="32">
        <v>44571</v>
      </c>
      <c r="B31179" s="1" t="s">
        <v>26</v>
      </c>
      <c r="C31179">
        <v>8135</v>
      </c>
      <c r="D31179">
        <v>217274</v>
      </c>
      <c r="E31179" s="31">
        <v>7869</v>
      </c>
      <c r="F31179">
        <v>139</v>
      </c>
      <c r="G31179" s="31">
        <v>106</v>
      </c>
      <c r="H31179" s="31">
        <v>0</v>
      </c>
    </row>
    <row r="31180" spans="1:8">
      <c r="A31180" s="32">
        <v>44571</v>
      </c>
      <c r="B31180" s="1" t="s">
        <v>27</v>
      </c>
      <c r="C31180">
        <v>3252</v>
      </c>
      <c r="D31180">
        <v>129430</v>
      </c>
      <c r="E31180" s="31">
        <v>3079</v>
      </c>
      <c r="F31180">
        <v>38</v>
      </c>
      <c r="G31180" s="31">
        <v>135</v>
      </c>
      <c r="H31180" s="31">
        <v>0</v>
      </c>
    </row>
    <row r="31181" spans="1:8">
      <c r="A31181" s="32">
        <v>44571</v>
      </c>
      <c r="B31181" s="1" t="s">
        <v>28</v>
      </c>
      <c r="C31181">
        <v>5205</v>
      </c>
      <c r="D31181">
        <v>138818</v>
      </c>
      <c r="E31181" s="31">
        <v>5134</v>
      </c>
      <c r="F31181">
        <v>29</v>
      </c>
      <c r="G31181" s="31">
        <v>42</v>
      </c>
      <c r="H31181" s="31">
        <v>0</v>
      </c>
    </row>
    <row r="31182" spans="1:8">
      <c r="A31182" s="32">
        <v>44571</v>
      </c>
      <c r="B31182" s="1" t="s">
        <v>29</v>
      </c>
      <c r="C31182">
        <v>9482</v>
      </c>
      <c r="D31182">
        <v>375306</v>
      </c>
      <c r="E31182" s="31">
        <v>8928</v>
      </c>
      <c r="F31182">
        <v>97</v>
      </c>
      <c r="G31182" s="31">
        <v>426</v>
      </c>
      <c r="H31182" s="31">
        <v>1</v>
      </c>
    </row>
    <row r="31183" spans="1:8">
      <c r="A31183" s="32">
        <v>44571</v>
      </c>
      <c r="B31183" s="1" t="s">
        <v>30</v>
      </c>
      <c r="C31183">
        <v>19579</v>
      </c>
      <c r="D31183">
        <v>482880</v>
      </c>
      <c r="E31183" s="31">
        <v>19065</v>
      </c>
      <c r="F31183">
        <v>219</v>
      </c>
      <c r="G31183" s="31">
        <v>261</v>
      </c>
      <c r="H31183" s="31">
        <v>0</v>
      </c>
    </row>
    <row r="31184" spans="1:8">
      <c r="A31184" s="32">
        <v>44571</v>
      </c>
      <c r="B31184" s="1" t="s">
        <v>31</v>
      </c>
      <c r="C31184">
        <v>27393</v>
      </c>
      <c r="D31184">
        <v>741868</v>
      </c>
      <c r="E31184" s="31">
        <v>26598</v>
      </c>
      <c r="F31184">
        <v>209</v>
      </c>
      <c r="G31184" s="31">
        <v>368</v>
      </c>
      <c r="H31184" s="31">
        <v>2</v>
      </c>
    </row>
    <row r="31185" spans="1:8">
      <c r="A31185" s="32">
        <v>44571</v>
      </c>
      <c r="B31185" s="1" t="s">
        <v>32</v>
      </c>
      <c r="C31185">
        <v>108032</v>
      </c>
      <c r="D31185">
        <v>1538543</v>
      </c>
      <c r="E31185" s="31">
        <v>105587</v>
      </c>
      <c r="F31185">
        <v>1161</v>
      </c>
      <c r="G31185" s="31">
        <v>1284</v>
      </c>
      <c r="H31185" s="31">
        <v>1</v>
      </c>
    </row>
    <row r="31186" spans="1:8">
      <c r="A31186" s="32">
        <v>44571</v>
      </c>
      <c r="B31186" s="1" t="s">
        <v>33</v>
      </c>
      <c r="C31186">
        <v>14953</v>
      </c>
      <c r="D31186">
        <v>276023</v>
      </c>
      <c r="E31186" s="31">
        <v>14986</v>
      </c>
      <c r="F31186">
        <v>163</v>
      </c>
      <c r="G31186" s="31">
        <v>136</v>
      </c>
      <c r="H31186" s="31">
        <v>0</v>
      </c>
    </row>
    <row r="31187" spans="1:8">
      <c r="A31187" s="32">
        <v>44571</v>
      </c>
      <c r="B31187" s="1" t="s">
        <v>34</v>
      </c>
      <c r="C31187">
        <v>13014</v>
      </c>
      <c r="D31187">
        <v>302506</v>
      </c>
      <c r="E31187" s="31">
        <v>12407</v>
      </c>
      <c r="F31187">
        <v>104</v>
      </c>
      <c r="G31187" s="31">
        <v>503</v>
      </c>
      <c r="H31187" s="31">
        <v>0</v>
      </c>
    </row>
    <row r="31188" spans="1:8">
      <c r="A31188" s="32">
        <v>44571</v>
      </c>
      <c r="B31188" s="1" t="s">
        <v>35</v>
      </c>
      <c r="C31188">
        <v>37160</v>
      </c>
      <c r="D31188">
        <v>483537</v>
      </c>
      <c r="E31188" s="31">
        <v>35887</v>
      </c>
      <c r="F31188">
        <v>292</v>
      </c>
      <c r="G31188" s="31">
        <v>855</v>
      </c>
      <c r="H31188" s="31">
        <v>9</v>
      </c>
    </row>
    <row r="31189" spans="1:8">
      <c r="A31189" s="32">
        <v>44571</v>
      </c>
      <c r="B31189" s="1" t="s">
        <v>36</v>
      </c>
      <c r="C31189">
        <v>207806</v>
      </c>
      <c r="D31189">
        <v>4339560</v>
      </c>
      <c r="E31189" s="31">
        <v>200946</v>
      </c>
      <c r="F31189">
        <v>3066</v>
      </c>
      <c r="G31189" s="31">
        <v>3794</v>
      </c>
      <c r="H31189" s="31">
        <v>47</v>
      </c>
    </row>
    <row r="31190" spans="1:8">
      <c r="A31190" s="32">
        <v>44571</v>
      </c>
      <c r="B31190" s="1" t="s">
        <v>37</v>
      </c>
      <c r="C31190">
        <v>79705</v>
      </c>
      <c r="D31190">
        <v>885226</v>
      </c>
      <c r="E31190" s="31">
        <v>77562</v>
      </c>
      <c r="F31190">
        <v>1398</v>
      </c>
      <c r="G31190" s="31">
        <v>745</v>
      </c>
      <c r="H31190" s="31">
        <v>2</v>
      </c>
    </row>
    <row r="31191" spans="1:8">
      <c r="A31191" s="32">
        <v>44571</v>
      </c>
      <c r="B31191" s="1" t="s">
        <v>38</v>
      </c>
      <c r="C31191">
        <v>16416</v>
      </c>
      <c r="D31191">
        <v>287960</v>
      </c>
      <c r="E31191" s="31">
        <v>15815</v>
      </c>
      <c r="F31191">
        <v>149</v>
      </c>
      <c r="G31191" s="31">
        <v>452</v>
      </c>
      <c r="H31191" s="31">
        <v>0</v>
      </c>
    </row>
    <row r="31192" spans="1:8">
      <c r="A31192" s="32">
        <v>44571</v>
      </c>
      <c r="B31192" s="1" t="s">
        <v>39</v>
      </c>
      <c r="C31192">
        <v>5401</v>
      </c>
      <c r="D31192">
        <v>69336</v>
      </c>
      <c r="E31192" s="31">
        <v>5137</v>
      </c>
      <c r="F31192">
        <v>62</v>
      </c>
      <c r="G31192" s="31">
        <v>93</v>
      </c>
      <c r="H31192" s="31">
        <v>1</v>
      </c>
    </row>
    <row r="31193" spans="1:8">
      <c r="A31193" s="32">
        <v>44571</v>
      </c>
      <c r="B31193" s="1" t="s">
        <v>40</v>
      </c>
      <c r="C31193">
        <v>1738</v>
      </c>
      <c r="D31193">
        <v>176349</v>
      </c>
      <c r="E31193" s="31">
        <v>1639</v>
      </c>
      <c r="F31193">
        <v>5</v>
      </c>
      <c r="G31193" s="31">
        <v>69</v>
      </c>
      <c r="H31193" s="31">
        <v>0</v>
      </c>
    </row>
    <row r="31194" spans="1:8">
      <c r="A31194" s="32">
        <v>44571</v>
      </c>
      <c r="B31194" s="1" t="s">
        <v>41</v>
      </c>
      <c r="C31194">
        <v>1928</v>
      </c>
      <c r="D31194">
        <v>66059</v>
      </c>
      <c r="E31194" s="31">
        <v>1745</v>
      </c>
      <c r="F31194">
        <v>5</v>
      </c>
      <c r="G31194" s="31">
        <v>178</v>
      </c>
      <c r="H31194" s="31">
        <v>0</v>
      </c>
    </row>
    <row r="31195" spans="1:8">
      <c r="A31195" s="32">
        <v>44571</v>
      </c>
      <c r="B31195" s="1" t="s">
        <v>42</v>
      </c>
      <c r="C31195">
        <v>15859</v>
      </c>
      <c r="D31195">
        <v>310392</v>
      </c>
      <c r="E31195" s="31">
        <v>15421</v>
      </c>
      <c r="F31195">
        <v>136</v>
      </c>
      <c r="G31195" s="31">
        <v>17</v>
      </c>
      <c r="H31195" s="31">
        <v>0</v>
      </c>
    </row>
    <row r="31196" spans="1:8">
      <c r="A31196" s="32">
        <v>44571</v>
      </c>
      <c r="B31196" s="1" t="s">
        <v>43</v>
      </c>
      <c r="C31196">
        <v>24453</v>
      </c>
      <c r="D31196">
        <v>1014281</v>
      </c>
      <c r="E31196" s="31">
        <v>22024</v>
      </c>
      <c r="F31196">
        <v>203</v>
      </c>
      <c r="G31196" s="31">
        <v>2226</v>
      </c>
      <c r="H31196" s="31">
        <v>2</v>
      </c>
    </row>
    <row r="31197" spans="1:8">
      <c r="A31197" s="32">
        <v>44571</v>
      </c>
      <c r="B31197" s="1" t="s">
        <v>44</v>
      </c>
      <c r="C31197">
        <v>6892</v>
      </c>
      <c r="D31197">
        <v>222391</v>
      </c>
      <c r="E31197" s="31">
        <v>5786</v>
      </c>
      <c r="F31197">
        <v>93</v>
      </c>
      <c r="G31197" s="31">
        <v>1013</v>
      </c>
      <c r="H31197" s="31">
        <v>1</v>
      </c>
    </row>
    <row r="31198" spans="1:8">
      <c r="A31198" s="32">
        <v>44571</v>
      </c>
      <c r="B31198" s="1" t="s">
        <v>45</v>
      </c>
      <c r="C31198">
        <v>3335</v>
      </c>
      <c r="D31198">
        <v>119299</v>
      </c>
      <c r="E31198" s="31">
        <v>3225</v>
      </c>
      <c r="F31198">
        <v>66</v>
      </c>
      <c r="G31198" s="31">
        <v>46</v>
      </c>
      <c r="H31198" s="31">
        <v>0</v>
      </c>
    </row>
    <row r="31199" spans="1:8">
      <c r="A31199" s="32">
        <v>44571</v>
      </c>
      <c r="B31199" s="1" t="s">
        <v>46</v>
      </c>
      <c r="C31199">
        <v>4805</v>
      </c>
      <c r="D31199">
        <v>148600</v>
      </c>
      <c r="E31199" s="31">
        <v>4668</v>
      </c>
      <c r="F31199">
        <v>38</v>
      </c>
      <c r="G31199" s="31">
        <v>98</v>
      </c>
      <c r="H31199" s="31">
        <v>0</v>
      </c>
    </row>
    <row r="31200" spans="1:8">
      <c r="A31200" s="32">
        <v>44571</v>
      </c>
      <c r="B31200" s="1" t="s">
        <v>47</v>
      </c>
      <c r="C31200">
        <v>5581</v>
      </c>
      <c r="D31200">
        <v>177251</v>
      </c>
      <c r="E31200" s="31">
        <v>5331</v>
      </c>
      <c r="F31200">
        <v>82</v>
      </c>
      <c r="G31200" s="31">
        <v>168</v>
      </c>
      <c r="H31200" s="31">
        <v>0</v>
      </c>
    </row>
    <row r="31201" spans="1:8">
      <c r="A31201" s="32">
        <v>44571</v>
      </c>
      <c r="B31201" s="1" t="s">
        <v>48</v>
      </c>
      <c r="C31201">
        <v>4207</v>
      </c>
      <c r="D31201">
        <v>114161</v>
      </c>
      <c r="E31201" s="31">
        <v>4135</v>
      </c>
      <c r="F31201">
        <v>33</v>
      </c>
      <c r="G31201" s="31">
        <v>39</v>
      </c>
      <c r="H31201" s="31">
        <v>0</v>
      </c>
    </row>
    <row r="31202" spans="1:8">
      <c r="A31202" s="32">
        <v>44571</v>
      </c>
      <c r="B31202" s="1" t="s">
        <v>49</v>
      </c>
      <c r="C31202">
        <v>75757</v>
      </c>
      <c r="D31202">
        <v>1469012</v>
      </c>
      <c r="E31202" s="31">
        <v>74178</v>
      </c>
      <c r="F31202">
        <v>627</v>
      </c>
      <c r="G31202" s="31">
        <v>738</v>
      </c>
      <c r="H31202" s="31">
        <v>3</v>
      </c>
    </row>
    <row r="31203" spans="1:8">
      <c r="A31203" s="32">
        <v>44571</v>
      </c>
      <c r="B31203" s="1" t="s">
        <v>50</v>
      </c>
      <c r="C31203">
        <v>6112</v>
      </c>
      <c r="D31203">
        <v>124851</v>
      </c>
      <c r="E31203" s="31">
        <v>5897</v>
      </c>
      <c r="F31203">
        <v>30</v>
      </c>
      <c r="G31203" s="31">
        <v>157</v>
      </c>
      <c r="H31203" s="31">
        <v>0</v>
      </c>
    </row>
    <row r="31204" spans="1:8">
      <c r="A31204" s="32">
        <v>44571</v>
      </c>
      <c r="B31204" s="1" t="s">
        <v>51</v>
      </c>
      <c r="C31204">
        <v>6299</v>
      </c>
      <c r="D31204">
        <v>208632</v>
      </c>
      <c r="E31204" s="31">
        <v>6054</v>
      </c>
      <c r="F31204">
        <v>73</v>
      </c>
      <c r="G31204" s="31">
        <v>173</v>
      </c>
      <c r="H31204" s="31">
        <v>0</v>
      </c>
    </row>
    <row r="31205" spans="1:8">
      <c r="A31205" s="32">
        <v>44571</v>
      </c>
      <c r="B31205" s="1" t="s">
        <v>52</v>
      </c>
      <c r="C31205">
        <v>14457</v>
      </c>
      <c r="D31205">
        <v>126013</v>
      </c>
      <c r="E31205" s="31">
        <v>14287</v>
      </c>
      <c r="F31205">
        <v>136</v>
      </c>
      <c r="G31205" s="31">
        <v>34</v>
      </c>
      <c r="H31205" s="31">
        <v>0</v>
      </c>
    </row>
    <row r="31206" spans="1:8">
      <c r="A31206" s="32">
        <v>44571</v>
      </c>
      <c r="B31206" s="1" t="s">
        <v>53</v>
      </c>
      <c r="C31206">
        <v>8298</v>
      </c>
      <c r="D31206">
        <v>314446</v>
      </c>
      <c r="E31206" s="31">
        <v>8103</v>
      </c>
      <c r="F31206">
        <v>84</v>
      </c>
      <c r="G31206" s="31">
        <v>111</v>
      </c>
      <c r="H31206" s="31">
        <v>0</v>
      </c>
    </row>
    <row r="31207" spans="1:8">
      <c r="A31207" s="32">
        <v>44571</v>
      </c>
      <c r="B31207" s="1" t="s">
        <v>54</v>
      </c>
      <c r="C31207">
        <v>6163</v>
      </c>
      <c r="D31207">
        <v>73188</v>
      </c>
      <c r="E31207" s="31">
        <v>6096</v>
      </c>
      <c r="F31207">
        <v>41</v>
      </c>
      <c r="G31207" s="31">
        <v>45</v>
      </c>
      <c r="H31207" s="31">
        <v>0</v>
      </c>
    </row>
    <row r="31208" spans="1:8">
      <c r="A31208" s="32">
        <v>44571</v>
      </c>
      <c r="B31208" s="1" t="s">
        <v>55</v>
      </c>
      <c r="C31208">
        <v>9718</v>
      </c>
      <c r="D31208">
        <v>180864</v>
      </c>
      <c r="E31208" s="31">
        <v>9057</v>
      </c>
      <c r="F31208">
        <v>66</v>
      </c>
      <c r="G31208" s="31">
        <v>488</v>
      </c>
      <c r="H31208" s="31">
        <v>0</v>
      </c>
    </row>
    <row r="31209" spans="1:8">
      <c r="A31209" s="32">
        <v>44571</v>
      </c>
      <c r="B31209" s="1" t="s">
        <v>56</v>
      </c>
      <c r="C31209">
        <v>58209</v>
      </c>
      <c r="D31209">
        <v>458279</v>
      </c>
      <c r="E31209" s="31">
        <v>50303</v>
      </c>
      <c r="F31209">
        <v>398</v>
      </c>
      <c r="G31209" s="31">
        <v>7511</v>
      </c>
      <c r="H31209" s="31">
        <v>23</v>
      </c>
    </row>
    <row r="31210" spans="1:8">
      <c r="A31210" s="32">
        <v>44572</v>
      </c>
      <c r="B31210" s="1" t="s">
        <v>7</v>
      </c>
      <c r="C31210">
        <v>62250</v>
      </c>
      <c r="D31210">
        <v>1298466</v>
      </c>
      <c r="E31210" s="31">
        <v>60048</v>
      </c>
      <c r="F31210">
        <v>1477</v>
      </c>
      <c r="G31210" s="31">
        <v>632</v>
      </c>
      <c r="H31210" s="31">
        <v>0</v>
      </c>
    </row>
    <row r="31211" spans="1:8">
      <c r="A31211" s="32">
        <v>44572</v>
      </c>
      <c r="B31211" s="1" t="s">
        <v>11</v>
      </c>
      <c r="C31211">
        <v>5982</v>
      </c>
      <c r="D31211">
        <v>107372</v>
      </c>
      <c r="E31211" s="31">
        <v>5866</v>
      </c>
      <c r="F31211">
        <v>38</v>
      </c>
      <c r="G31211" s="31">
        <v>78</v>
      </c>
      <c r="H31211" s="31">
        <v>0</v>
      </c>
    </row>
    <row r="31212" spans="1:8">
      <c r="A31212" s="32">
        <v>44572</v>
      </c>
      <c r="B31212" s="1" t="s">
        <v>12</v>
      </c>
      <c r="C31212">
        <v>3534</v>
      </c>
      <c r="D31212">
        <v>138826</v>
      </c>
      <c r="E31212" s="31">
        <v>3437</v>
      </c>
      <c r="F31212">
        <v>53</v>
      </c>
      <c r="G31212" s="31">
        <v>44</v>
      </c>
      <c r="H31212" s="31">
        <v>0</v>
      </c>
    </row>
    <row r="31213" spans="1:8">
      <c r="A31213" s="32">
        <v>44572</v>
      </c>
      <c r="B31213" s="1" t="s">
        <v>13</v>
      </c>
      <c r="C31213">
        <v>16411</v>
      </c>
      <c r="D31213">
        <v>271486</v>
      </c>
      <c r="E31213" s="31">
        <v>16174</v>
      </c>
      <c r="F31213">
        <v>118</v>
      </c>
      <c r="G31213" s="31">
        <v>102</v>
      </c>
      <c r="H31213" s="31">
        <v>0</v>
      </c>
    </row>
    <row r="31214" spans="1:8">
      <c r="A31214" s="32">
        <v>44572</v>
      </c>
      <c r="B31214" s="1" t="s">
        <v>14</v>
      </c>
      <c r="C31214">
        <v>1954</v>
      </c>
      <c r="D31214">
        <v>27842</v>
      </c>
      <c r="E31214" s="31">
        <v>1907</v>
      </c>
      <c r="F31214">
        <v>27</v>
      </c>
      <c r="G31214" s="31">
        <v>20</v>
      </c>
      <c r="H31214" s="31">
        <v>0</v>
      </c>
    </row>
    <row r="31215" spans="1:8">
      <c r="A31215" s="32">
        <v>44572</v>
      </c>
      <c r="B31215" s="1" t="s">
        <v>15</v>
      </c>
      <c r="C31215">
        <v>3663</v>
      </c>
      <c r="D31215">
        <v>118358</v>
      </c>
      <c r="E31215" s="31">
        <v>3551</v>
      </c>
      <c r="F31215">
        <v>56</v>
      </c>
      <c r="G31215" s="31">
        <v>56</v>
      </c>
      <c r="H31215" s="31">
        <v>0</v>
      </c>
    </row>
    <row r="31216" spans="1:8">
      <c r="A31216" s="32">
        <v>44572</v>
      </c>
      <c r="B31216" s="1" t="s">
        <v>16</v>
      </c>
      <c r="C31216">
        <v>9686</v>
      </c>
      <c r="D31216">
        <v>482375</v>
      </c>
      <c r="E31216" s="31">
        <v>9357</v>
      </c>
      <c r="F31216">
        <v>176</v>
      </c>
      <c r="G31216" s="31">
        <v>153</v>
      </c>
      <c r="H31216" s="31">
        <v>1</v>
      </c>
    </row>
    <row r="31217" spans="1:8">
      <c r="A31217" s="32">
        <v>44572</v>
      </c>
      <c r="B31217" s="1" t="s">
        <v>17</v>
      </c>
      <c r="C31217">
        <v>24881</v>
      </c>
      <c r="D31217">
        <v>40742</v>
      </c>
      <c r="E31217" s="31">
        <v>24278</v>
      </c>
      <c r="F31217">
        <v>220</v>
      </c>
      <c r="G31217" s="31">
        <v>383</v>
      </c>
      <c r="H31217" s="31">
        <v>0</v>
      </c>
    </row>
    <row r="31218" spans="1:8">
      <c r="A31218" s="32">
        <v>44572</v>
      </c>
      <c r="B31218" s="1" t="s">
        <v>18</v>
      </c>
      <c r="C31218">
        <v>16033</v>
      </c>
      <c r="D31218">
        <v>536817</v>
      </c>
      <c r="E31218" s="31">
        <v>15534</v>
      </c>
      <c r="F31218">
        <v>117</v>
      </c>
      <c r="G31218" s="31">
        <v>382</v>
      </c>
      <c r="H31218" s="31">
        <v>0</v>
      </c>
    </row>
    <row r="31219" spans="1:8">
      <c r="A31219" s="32">
        <v>44572</v>
      </c>
      <c r="B31219" s="1" t="s">
        <v>19</v>
      </c>
      <c r="C31219">
        <v>17957</v>
      </c>
      <c r="D31219">
        <v>365815</v>
      </c>
      <c r="E31219" s="31">
        <v>17245</v>
      </c>
      <c r="F31219">
        <v>179</v>
      </c>
      <c r="G31219" s="31">
        <v>533</v>
      </c>
      <c r="H31219" s="31">
        <v>0</v>
      </c>
    </row>
    <row r="31220" spans="1:8">
      <c r="A31220" s="32">
        <v>44572</v>
      </c>
      <c r="B31220" s="1" t="s">
        <v>20</v>
      </c>
      <c r="C31220">
        <v>117873</v>
      </c>
      <c r="D31220">
        <v>1688000</v>
      </c>
      <c r="E31220" s="31">
        <v>115036</v>
      </c>
      <c r="F31220">
        <v>1059</v>
      </c>
      <c r="G31220" s="31">
        <v>1778</v>
      </c>
      <c r="H31220" s="31">
        <v>1</v>
      </c>
    </row>
    <row r="31221" spans="1:8">
      <c r="A31221" s="32">
        <v>44572</v>
      </c>
      <c r="B31221" s="1" t="s">
        <v>21</v>
      </c>
      <c r="C31221">
        <v>102128</v>
      </c>
      <c r="D31221">
        <v>1267668</v>
      </c>
      <c r="E31221" s="31">
        <v>99696</v>
      </c>
      <c r="F31221">
        <v>1028</v>
      </c>
      <c r="G31221" s="31">
        <v>1152</v>
      </c>
      <c r="H31221" s="31">
        <v>0</v>
      </c>
    </row>
    <row r="31222" spans="1:8">
      <c r="A31222" s="32">
        <v>44572</v>
      </c>
      <c r="B31222" s="1" t="s">
        <v>22</v>
      </c>
      <c r="C31222">
        <v>389728</v>
      </c>
      <c r="D31222">
        <v>4282412</v>
      </c>
      <c r="E31222" s="31">
        <v>380174</v>
      </c>
      <c r="F31222">
        <v>3175</v>
      </c>
      <c r="G31222" s="31">
        <v>6379</v>
      </c>
      <c r="H31222" s="31">
        <v>4</v>
      </c>
    </row>
    <row r="31223" spans="1:8">
      <c r="A31223" s="32">
        <v>44572</v>
      </c>
      <c r="B31223" s="1" t="s">
        <v>23</v>
      </c>
      <c r="C31223">
        <v>172157</v>
      </c>
      <c r="D31223">
        <v>1886228</v>
      </c>
      <c r="E31223" s="31">
        <v>168679</v>
      </c>
      <c r="F31223">
        <v>1319</v>
      </c>
      <c r="G31223" s="31">
        <v>2159</v>
      </c>
      <c r="H31223" s="31">
        <v>4</v>
      </c>
    </row>
    <row r="31224" spans="1:8">
      <c r="A31224" s="32">
        <v>44572</v>
      </c>
      <c r="B31224" s="1" t="s">
        <v>24</v>
      </c>
      <c r="C31224">
        <v>8703</v>
      </c>
      <c r="D31224">
        <v>340016</v>
      </c>
      <c r="E31224" s="31">
        <v>8185</v>
      </c>
      <c r="F31224">
        <v>63</v>
      </c>
      <c r="G31224" s="31">
        <v>455</v>
      </c>
      <c r="H31224" s="31">
        <v>0</v>
      </c>
    </row>
    <row r="31225" spans="1:8">
      <c r="A31225" s="32">
        <v>44572</v>
      </c>
      <c r="B31225" s="1" t="s">
        <v>25</v>
      </c>
      <c r="C31225">
        <v>4966</v>
      </c>
      <c r="D31225">
        <v>135138</v>
      </c>
      <c r="E31225" s="31">
        <v>4817</v>
      </c>
      <c r="F31225">
        <v>52</v>
      </c>
      <c r="G31225" s="31">
        <v>97</v>
      </c>
      <c r="H31225" s="31">
        <v>0</v>
      </c>
    </row>
    <row r="31226" spans="1:8">
      <c r="A31226" s="32">
        <v>44572</v>
      </c>
      <c r="B31226" s="1" t="s">
        <v>26</v>
      </c>
      <c r="C31226">
        <v>8154</v>
      </c>
      <c r="D31226">
        <v>217432</v>
      </c>
      <c r="E31226" s="31">
        <v>7872</v>
      </c>
      <c r="F31226">
        <v>139</v>
      </c>
      <c r="G31226" s="31">
        <v>122</v>
      </c>
      <c r="H31226" s="31">
        <v>0</v>
      </c>
    </row>
    <row r="31227" spans="1:8">
      <c r="A31227" s="32">
        <v>44572</v>
      </c>
      <c r="B31227" s="1" t="s">
        <v>27</v>
      </c>
      <c r="C31227">
        <v>3296</v>
      </c>
      <c r="D31227">
        <v>130090</v>
      </c>
      <c r="E31227" s="31">
        <v>3079</v>
      </c>
      <c r="F31227">
        <v>38</v>
      </c>
      <c r="G31227" s="31">
        <v>179</v>
      </c>
      <c r="H31227" s="31">
        <v>0</v>
      </c>
    </row>
    <row r="31228" spans="1:8">
      <c r="A31228" s="32">
        <v>44572</v>
      </c>
      <c r="B31228" s="1" t="s">
        <v>28</v>
      </c>
      <c r="C31228">
        <v>5304</v>
      </c>
      <c r="D31228">
        <v>138818</v>
      </c>
      <c r="E31228" s="31">
        <v>5136</v>
      </c>
      <c r="F31228">
        <v>29</v>
      </c>
      <c r="G31228" s="31">
        <v>140</v>
      </c>
      <c r="H31228" s="31">
        <v>0</v>
      </c>
    </row>
    <row r="31229" spans="1:8">
      <c r="A31229" s="32">
        <v>44572</v>
      </c>
      <c r="B31229" s="1" t="s">
        <v>29</v>
      </c>
      <c r="C31229">
        <v>9586</v>
      </c>
      <c r="D31229">
        <v>379149</v>
      </c>
      <c r="E31229" s="31">
        <v>8937</v>
      </c>
      <c r="F31229">
        <v>97</v>
      </c>
      <c r="G31229" s="31">
        <v>505</v>
      </c>
      <c r="H31229" s="31">
        <v>1</v>
      </c>
    </row>
    <row r="31230" spans="1:8">
      <c r="A31230" s="32">
        <v>44572</v>
      </c>
      <c r="B31230" s="1" t="s">
        <v>30</v>
      </c>
      <c r="C31230">
        <v>19639</v>
      </c>
      <c r="D31230">
        <v>483192</v>
      </c>
      <c r="E31230" s="31">
        <v>19066</v>
      </c>
      <c r="F31230">
        <v>219</v>
      </c>
      <c r="G31230" s="31">
        <v>294</v>
      </c>
      <c r="H31230" s="31">
        <v>0</v>
      </c>
    </row>
    <row r="31231" spans="1:8">
      <c r="A31231" s="32">
        <v>44572</v>
      </c>
      <c r="B31231" s="1" t="s">
        <v>31</v>
      </c>
      <c r="C31231">
        <v>27474</v>
      </c>
      <c r="D31231">
        <v>752070</v>
      </c>
      <c r="E31231" s="31">
        <v>26652</v>
      </c>
      <c r="F31231">
        <v>209</v>
      </c>
      <c r="G31231" s="31">
        <v>579</v>
      </c>
      <c r="H31231" s="31">
        <v>1</v>
      </c>
    </row>
    <row r="31232" spans="1:8">
      <c r="A31232" s="32">
        <v>44572</v>
      </c>
      <c r="B31232" s="1" t="s">
        <v>32</v>
      </c>
      <c r="C31232">
        <v>108270</v>
      </c>
      <c r="D31232">
        <v>1544139</v>
      </c>
      <c r="E31232" s="31">
        <v>105596</v>
      </c>
      <c r="F31232">
        <v>1161</v>
      </c>
      <c r="G31232" s="31">
        <v>1513</v>
      </c>
      <c r="H31232" s="31">
        <v>1</v>
      </c>
    </row>
    <row r="31233" spans="1:8">
      <c r="A31233" s="32">
        <v>44572</v>
      </c>
      <c r="B31233" s="1" t="s">
        <v>33</v>
      </c>
      <c r="C31233">
        <v>14977</v>
      </c>
      <c r="D31233">
        <v>276023</v>
      </c>
      <c r="E31233" s="31">
        <v>14986</v>
      </c>
      <c r="F31233">
        <v>163</v>
      </c>
      <c r="G31233" s="31">
        <v>160</v>
      </c>
      <c r="H31233" s="31">
        <v>0</v>
      </c>
    </row>
    <row r="31234" spans="1:8">
      <c r="A31234" s="32">
        <v>44572</v>
      </c>
      <c r="B31234" s="1" t="s">
        <v>34</v>
      </c>
      <c r="C31234">
        <v>13124</v>
      </c>
      <c r="D31234">
        <v>302953</v>
      </c>
      <c r="E31234" s="31">
        <v>12415</v>
      </c>
      <c r="F31234">
        <v>104</v>
      </c>
      <c r="G31234" s="31">
        <v>605</v>
      </c>
      <c r="H31234" s="31">
        <v>0</v>
      </c>
    </row>
    <row r="31235" spans="1:8">
      <c r="A31235" s="32">
        <v>44572</v>
      </c>
      <c r="B31235" s="1" t="s">
        <v>35</v>
      </c>
      <c r="C31235">
        <v>37291</v>
      </c>
      <c r="D31235">
        <v>484184</v>
      </c>
      <c r="E31235" s="31">
        <v>35899</v>
      </c>
      <c r="F31235">
        <v>292</v>
      </c>
      <c r="G31235" s="31">
        <v>969</v>
      </c>
      <c r="H31235" s="31">
        <v>7</v>
      </c>
    </row>
    <row r="31236" spans="1:8">
      <c r="A31236" s="32">
        <v>44572</v>
      </c>
      <c r="B31236" s="1" t="s">
        <v>36</v>
      </c>
      <c r="C31236">
        <v>208419</v>
      </c>
      <c r="D31236">
        <v>4346026</v>
      </c>
      <c r="E31236" s="31">
        <v>201088</v>
      </c>
      <c r="F31236">
        <v>3066</v>
      </c>
      <c r="G31236" s="31">
        <v>4265</v>
      </c>
      <c r="H31236" s="31">
        <v>50</v>
      </c>
    </row>
    <row r="31237" spans="1:8">
      <c r="A31237" s="32">
        <v>44572</v>
      </c>
      <c r="B31237" s="1" t="s">
        <v>37</v>
      </c>
      <c r="C31237">
        <v>79871</v>
      </c>
      <c r="D31237">
        <v>886238</v>
      </c>
      <c r="E31237" s="31">
        <v>77563</v>
      </c>
      <c r="F31237">
        <v>1398</v>
      </c>
      <c r="G31237" s="31">
        <v>910</v>
      </c>
      <c r="H31237" s="31">
        <v>1</v>
      </c>
    </row>
    <row r="31238" spans="1:8">
      <c r="A31238" s="32">
        <v>44572</v>
      </c>
      <c r="B31238" s="1" t="s">
        <v>38</v>
      </c>
      <c r="C31238">
        <v>16507</v>
      </c>
      <c r="D31238">
        <v>291204</v>
      </c>
      <c r="E31238" s="31">
        <v>15832</v>
      </c>
      <c r="F31238">
        <v>149</v>
      </c>
      <c r="G31238" s="31">
        <v>526</v>
      </c>
      <c r="H31238" s="31">
        <v>0</v>
      </c>
    </row>
    <row r="31239" spans="1:8">
      <c r="A31239" s="32">
        <v>44572</v>
      </c>
      <c r="B31239" s="1" t="s">
        <v>39</v>
      </c>
      <c r="C31239">
        <v>5435</v>
      </c>
      <c r="D31239">
        <v>69496</v>
      </c>
      <c r="E31239" s="31">
        <v>5137</v>
      </c>
      <c r="F31239">
        <v>62</v>
      </c>
      <c r="G31239" s="31">
        <v>127</v>
      </c>
      <c r="H31239" s="31">
        <v>1</v>
      </c>
    </row>
    <row r="31240" spans="1:8">
      <c r="A31240" s="32">
        <v>44572</v>
      </c>
      <c r="B31240" s="1" t="s">
        <v>40</v>
      </c>
      <c r="C31240">
        <v>1752</v>
      </c>
      <c r="D31240">
        <v>177144</v>
      </c>
      <c r="E31240" s="31">
        <v>1639</v>
      </c>
      <c r="F31240">
        <v>5</v>
      </c>
      <c r="G31240" s="31">
        <v>83</v>
      </c>
      <c r="H31240" s="31">
        <v>0</v>
      </c>
    </row>
    <row r="31241" spans="1:8">
      <c r="A31241" s="32">
        <v>44572</v>
      </c>
      <c r="B31241" s="1" t="s">
        <v>41</v>
      </c>
      <c r="C31241">
        <v>1964</v>
      </c>
      <c r="D31241">
        <v>66059</v>
      </c>
      <c r="E31241" s="31">
        <v>1752</v>
      </c>
      <c r="F31241">
        <v>5</v>
      </c>
      <c r="G31241" s="31">
        <v>207</v>
      </c>
      <c r="H31241" s="31">
        <v>0</v>
      </c>
    </row>
    <row r="31242" spans="1:8">
      <c r="A31242" s="32">
        <v>44572</v>
      </c>
      <c r="B31242" s="1" t="s">
        <v>42</v>
      </c>
      <c r="C31242">
        <v>15919</v>
      </c>
      <c r="D31242">
        <v>320296</v>
      </c>
      <c r="E31242" s="31">
        <v>15421</v>
      </c>
      <c r="F31242">
        <v>136</v>
      </c>
      <c r="G31242" s="31">
        <v>17</v>
      </c>
      <c r="H31242" s="31">
        <v>0</v>
      </c>
    </row>
    <row r="31243" spans="1:8">
      <c r="A31243" s="32">
        <v>44572</v>
      </c>
      <c r="B31243" s="1" t="s">
        <v>43</v>
      </c>
      <c r="C31243">
        <v>25125</v>
      </c>
      <c r="D31243">
        <v>1014281</v>
      </c>
      <c r="E31243" s="31">
        <v>22077</v>
      </c>
      <c r="F31243">
        <v>203</v>
      </c>
      <c r="G31243" s="31">
        <v>2845</v>
      </c>
      <c r="H31243" s="31">
        <v>2</v>
      </c>
    </row>
    <row r="31244" spans="1:8">
      <c r="A31244" s="32">
        <v>44572</v>
      </c>
      <c r="B31244" s="1" t="s">
        <v>44</v>
      </c>
      <c r="C31244">
        <v>7035</v>
      </c>
      <c r="D31244">
        <v>222391</v>
      </c>
      <c r="E31244" s="31">
        <v>5800</v>
      </c>
      <c r="F31244">
        <v>93</v>
      </c>
      <c r="G31244" s="31">
        <v>1142</v>
      </c>
      <c r="H31244" s="31">
        <v>1</v>
      </c>
    </row>
    <row r="31245" spans="1:8">
      <c r="A31245" s="32">
        <v>44572</v>
      </c>
      <c r="B31245" s="1" t="s">
        <v>45</v>
      </c>
      <c r="C31245">
        <v>3344</v>
      </c>
      <c r="D31245">
        <v>119398</v>
      </c>
      <c r="E31245" s="31">
        <v>3225</v>
      </c>
      <c r="F31245">
        <v>66</v>
      </c>
      <c r="G31245" s="31">
        <v>56</v>
      </c>
      <c r="H31245" s="31">
        <v>0</v>
      </c>
    </row>
    <row r="31246" spans="1:8">
      <c r="A31246" s="32">
        <v>44572</v>
      </c>
      <c r="B31246" s="1" t="s">
        <v>46</v>
      </c>
      <c r="C31246">
        <v>4831</v>
      </c>
      <c r="D31246">
        <v>148702</v>
      </c>
      <c r="E31246" s="31">
        <v>4668</v>
      </c>
      <c r="F31246">
        <v>38</v>
      </c>
      <c r="G31246" s="31">
        <v>124</v>
      </c>
      <c r="H31246" s="31">
        <v>0</v>
      </c>
    </row>
    <row r="31247" spans="1:8">
      <c r="A31247" s="32">
        <v>44572</v>
      </c>
      <c r="B31247" s="1" t="s">
        <v>47</v>
      </c>
      <c r="C31247">
        <v>5634</v>
      </c>
      <c r="D31247">
        <v>177568</v>
      </c>
      <c r="E31247" s="31">
        <v>5331</v>
      </c>
      <c r="F31247">
        <v>82</v>
      </c>
      <c r="G31247" s="31">
        <v>221</v>
      </c>
      <c r="H31247" s="31">
        <v>0</v>
      </c>
    </row>
    <row r="31248" spans="1:8">
      <c r="A31248" s="32">
        <v>44572</v>
      </c>
      <c r="B31248" s="1" t="s">
        <v>48</v>
      </c>
      <c r="C31248">
        <v>4214</v>
      </c>
      <c r="D31248">
        <v>114191</v>
      </c>
      <c r="E31248" s="31">
        <v>4136</v>
      </c>
      <c r="F31248">
        <v>33</v>
      </c>
      <c r="G31248" s="31">
        <v>45</v>
      </c>
      <c r="H31248" s="31">
        <v>0</v>
      </c>
    </row>
    <row r="31249" spans="1:8">
      <c r="A31249" s="32">
        <v>44572</v>
      </c>
      <c r="B31249" s="1" t="s">
        <v>49</v>
      </c>
      <c r="C31249">
        <v>75905</v>
      </c>
      <c r="D31249">
        <v>1472007</v>
      </c>
      <c r="E31249" s="31">
        <v>74229</v>
      </c>
      <c r="F31249">
        <v>627</v>
      </c>
      <c r="G31249" s="31">
        <v>901</v>
      </c>
      <c r="H31249" s="31">
        <v>3</v>
      </c>
    </row>
    <row r="31250" spans="1:8">
      <c r="A31250" s="32">
        <v>44572</v>
      </c>
      <c r="B31250" s="1" t="s">
        <v>50</v>
      </c>
      <c r="C31250">
        <v>6196</v>
      </c>
      <c r="D31250">
        <v>125517</v>
      </c>
      <c r="E31250" s="31">
        <v>5900</v>
      </c>
      <c r="F31250">
        <v>30</v>
      </c>
      <c r="G31250" s="31">
        <v>221</v>
      </c>
      <c r="H31250" s="31">
        <v>0</v>
      </c>
    </row>
    <row r="31251" spans="1:8">
      <c r="A31251" s="32">
        <v>44572</v>
      </c>
      <c r="B31251" s="1" t="s">
        <v>51</v>
      </c>
      <c r="C31251">
        <v>6362</v>
      </c>
      <c r="D31251">
        <v>209107</v>
      </c>
      <c r="E31251" s="31">
        <v>6054</v>
      </c>
      <c r="F31251">
        <v>73</v>
      </c>
      <c r="G31251" s="31">
        <v>236</v>
      </c>
      <c r="H31251" s="31">
        <v>0</v>
      </c>
    </row>
    <row r="31252" spans="1:8">
      <c r="A31252" s="32">
        <v>44572</v>
      </c>
      <c r="B31252" s="1" t="s">
        <v>52</v>
      </c>
      <c r="C31252">
        <v>14762</v>
      </c>
      <c r="D31252">
        <v>126474</v>
      </c>
      <c r="E31252" s="31">
        <v>14348</v>
      </c>
      <c r="F31252">
        <v>136</v>
      </c>
      <c r="G31252" s="31">
        <v>278</v>
      </c>
      <c r="H31252" s="31">
        <v>0</v>
      </c>
    </row>
    <row r="31253" spans="1:8">
      <c r="A31253" s="32">
        <v>44572</v>
      </c>
      <c r="B31253" s="1" t="s">
        <v>53</v>
      </c>
      <c r="C31253">
        <v>8334</v>
      </c>
      <c r="D31253">
        <v>314587</v>
      </c>
      <c r="E31253" s="31">
        <v>8103</v>
      </c>
      <c r="F31253">
        <v>84</v>
      </c>
      <c r="G31253" s="31">
        <v>147</v>
      </c>
      <c r="H31253" s="31">
        <v>0</v>
      </c>
    </row>
    <row r="31254" spans="1:8">
      <c r="A31254" s="32">
        <v>44572</v>
      </c>
      <c r="B31254" s="1" t="s">
        <v>54</v>
      </c>
      <c r="C31254">
        <v>6224</v>
      </c>
      <c r="D31254">
        <v>73713</v>
      </c>
      <c r="E31254" s="31">
        <v>6096</v>
      </c>
      <c r="F31254">
        <v>41</v>
      </c>
      <c r="G31254" s="31">
        <v>81</v>
      </c>
      <c r="H31254" s="31">
        <v>0</v>
      </c>
    </row>
    <row r="31255" spans="1:8">
      <c r="A31255" s="32">
        <v>44572</v>
      </c>
      <c r="B31255" s="1" t="s">
        <v>55</v>
      </c>
      <c r="C31255">
        <v>9799</v>
      </c>
      <c r="D31255">
        <v>181331</v>
      </c>
      <c r="E31255" s="31">
        <v>9058</v>
      </c>
      <c r="F31255">
        <v>66</v>
      </c>
      <c r="G31255" s="31">
        <v>594</v>
      </c>
      <c r="H31255" s="31">
        <v>0</v>
      </c>
    </row>
    <row r="31256" spans="1:8">
      <c r="A31256" s="32">
        <v>44572</v>
      </c>
      <c r="B31256" s="1" t="s">
        <v>56</v>
      </c>
      <c r="C31256">
        <v>58984</v>
      </c>
      <c r="D31256">
        <v>462601</v>
      </c>
      <c r="E31256" s="31">
        <v>50413</v>
      </c>
      <c r="F31256">
        <v>398</v>
      </c>
      <c r="G31256" s="31">
        <v>8178</v>
      </c>
      <c r="H31256" s="31">
        <v>27</v>
      </c>
    </row>
    <row r="31257" spans="1:8">
      <c r="A31257" s="32">
        <v>44573</v>
      </c>
      <c r="B31257" s="1" t="s">
        <v>7</v>
      </c>
      <c r="C31257">
        <v>62447</v>
      </c>
      <c r="D31257">
        <v>1302011</v>
      </c>
      <c r="E31257" s="31">
        <v>60087</v>
      </c>
      <c r="F31257">
        <v>1477</v>
      </c>
      <c r="G31257" s="31">
        <v>725</v>
      </c>
      <c r="H31257" s="31">
        <v>0</v>
      </c>
    </row>
    <row r="31258" spans="1:8">
      <c r="A31258" s="32">
        <v>44573</v>
      </c>
      <c r="B31258" s="1" t="s">
        <v>11</v>
      </c>
      <c r="C31258">
        <v>6068</v>
      </c>
      <c r="D31258">
        <v>108111</v>
      </c>
      <c r="E31258" s="31">
        <v>5866</v>
      </c>
      <c r="F31258">
        <v>38</v>
      </c>
      <c r="G31258" s="31">
        <v>164</v>
      </c>
      <c r="H31258" s="31">
        <v>0</v>
      </c>
    </row>
    <row r="31259" spans="1:8">
      <c r="A31259" s="32">
        <v>44573</v>
      </c>
      <c r="B31259" s="1" t="s">
        <v>12</v>
      </c>
      <c r="C31259">
        <v>3538</v>
      </c>
      <c r="D31259">
        <v>139217</v>
      </c>
      <c r="E31259" s="31">
        <v>3438</v>
      </c>
      <c r="F31259">
        <v>53</v>
      </c>
      <c r="G31259" s="31">
        <v>47</v>
      </c>
      <c r="H31259" s="31">
        <v>0</v>
      </c>
    </row>
    <row r="31260" spans="1:8">
      <c r="A31260" s="32">
        <v>44573</v>
      </c>
      <c r="B31260" s="1" t="s">
        <v>13</v>
      </c>
      <c r="C31260">
        <v>16456</v>
      </c>
      <c r="D31260">
        <v>272445</v>
      </c>
      <c r="E31260" s="31">
        <v>16176</v>
      </c>
      <c r="F31260">
        <v>118</v>
      </c>
      <c r="G31260" s="31">
        <v>117</v>
      </c>
      <c r="H31260" s="31">
        <v>0</v>
      </c>
    </row>
    <row r="31261" spans="1:8">
      <c r="A31261" s="32">
        <v>44573</v>
      </c>
      <c r="B31261" s="1" t="s">
        <v>14</v>
      </c>
      <c r="C31261">
        <v>1977</v>
      </c>
      <c r="D31261">
        <v>27907</v>
      </c>
      <c r="E31261" s="31">
        <v>1907</v>
      </c>
      <c r="F31261">
        <v>27</v>
      </c>
      <c r="G31261" s="31">
        <v>43</v>
      </c>
      <c r="H31261" s="31">
        <v>0</v>
      </c>
    </row>
    <row r="31262" spans="1:8">
      <c r="A31262" s="32">
        <v>44573</v>
      </c>
      <c r="B31262" s="1" t="s">
        <v>15</v>
      </c>
      <c r="C31262">
        <v>3706</v>
      </c>
      <c r="D31262">
        <v>118531</v>
      </c>
      <c r="E31262" s="31">
        <v>3552</v>
      </c>
      <c r="F31262">
        <v>56</v>
      </c>
      <c r="G31262" s="31">
        <v>98</v>
      </c>
      <c r="H31262" s="31">
        <v>0</v>
      </c>
    </row>
    <row r="31263" spans="1:8">
      <c r="A31263" s="32">
        <v>44573</v>
      </c>
      <c r="B31263" s="1" t="s">
        <v>16</v>
      </c>
      <c r="C31263">
        <v>9718</v>
      </c>
      <c r="D31263">
        <v>483838</v>
      </c>
      <c r="E31263" s="31">
        <v>9360</v>
      </c>
      <c r="F31263">
        <v>176</v>
      </c>
      <c r="G31263" s="31">
        <v>182</v>
      </c>
      <c r="H31263" s="31">
        <v>1</v>
      </c>
    </row>
    <row r="31264" spans="1:8">
      <c r="A31264" s="32">
        <v>44573</v>
      </c>
      <c r="B31264" s="1" t="s">
        <v>17</v>
      </c>
      <c r="C31264">
        <v>25008</v>
      </c>
      <c r="D31264">
        <v>40742</v>
      </c>
      <c r="E31264" s="31">
        <v>24291</v>
      </c>
      <c r="F31264">
        <v>220</v>
      </c>
      <c r="G31264" s="31">
        <v>497</v>
      </c>
      <c r="H31264" s="31">
        <v>1</v>
      </c>
    </row>
    <row r="31265" spans="1:8">
      <c r="A31265" s="32">
        <v>44573</v>
      </c>
      <c r="B31265" s="1" t="s">
        <v>18</v>
      </c>
      <c r="C31265">
        <v>16193</v>
      </c>
      <c r="D31265">
        <v>537651</v>
      </c>
      <c r="E31265" s="31">
        <v>15557</v>
      </c>
      <c r="F31265">
        <v>118</v>
      </c>
      <c r="G31265" s="31">
        <v>518</v>
      </c>
      <c r="H31265" s="31">
        <v>0</v>
      </c>
    </row>
    <row r="31266" spans="1:8">
      <c r="A31266" s="32">
        <v>44573</v>
      </c>
      <c r="B31266" s="1" t="s">
        <v>19</v>
      </c>
      <c r="C31266">
        <v>18150</v>
      </c>
      <c r="D31266">
        <v>367803</v>
      </c>
      <c r="E31266" s="31">
        <v>17266</v>
      </c>
      <c r="F31266">
        <v>179</v>
      </c>
      <c r="G31266" s="31">
        <v>705</v>
      </c>
      <c r="H31266" s="31">
        <v>0</v>
      </c>
    </row>
    <row r="31267" spans="1:8">
      <c r="A31267" s="32">
        <v>44573</v>
      </c>
      <c r="B31267" s="1" t="s">
        <v>20</v>
      </c>
      <c r="C31267">
        <v>118420</v>
      </c>
      <c r="D31267">
        <v>1695538</v>
      </c>
      <c r="E31267" s="31">
        <v>115050</v>
      </c>
      <c r="F31267">
        <v>1059</v>
      </c>
      <c r="G31267" s="31">
        <v>2311</v>
      </c>
      <c r="H31267" s="31">
        <v>1</v>
      </c>
    </row>
    <row r="31268" spans="1:8">
      <c r="A31268" s="32">
        <v>44573</v>
      </c>
      <c r="B31268" s="1" t="s">
        <v>21</v>
      </c>
      <c r="C31268">
        <v>102566</v>
      </c>
      <c r="D31268">
        <v>1274527</v>
      </c>
      <c r="E31268" s="31">
        <v>99728</v>
      </c>
      <c r="F31268">
        <v>1028</v>
      </c>
      <c r="G31268" s="31">
        <v>1372</v>
      </c>
      <c r="H31268" s="31">
        <v>0</v>
      </c>
    </row>
    <row r="31269" spans="1:8">
      <c r="A31269" s="32">
        <v>44573</v>
      </c>
      <c r="B31269" s="1" t="s">
        <v>22</v>
      </c>
      <c r="C31269">
        <v>391926</v>
      </c>
      <c r="D31269">
        <v>4299078</v>
      </c>
      <c r="E31269" s="31">
        <v>380375</v>
      </c>
      <c r="F31269">
        <v>3175</v>
      </c>
      <c r="G31269" s="31">
        <v>8376</v>
      </c>
      <c r="H31269" s="31">
        <v>4</v>
      </c>
    </row>
    <row r="31270" spans="1:8">
      <c r="A31270" s="32">
        <v>44573</v>
      </c>
      <c r="B31270" s="1" t="s">
        <v>23</v>
      </c>
      <c r="C31270">
        <v>172705</v>
      </c>
      <c r="D31270">
        <v>1901092</v>
      </c>
      <c r="E31270" s="31">
        <v>168853</v>
      </c>
      <c r="F31270">
        <v>1319</v>
      </c>
      <c r="G31270" s="31">
        <v>2533</v>
      </c>
      <c r="H31270" s="31">
        <v>4</v>
      </c>
    </row>
    <row r="31271" spans="1:8">
      <c r="A31271" s="32">
        <v>44573</v>
      </c>
      <c r="B31271" s="1" t="s">
        <v>24</v>
      </c>
      <c r="C31271">
        <v>8832</v>
      </c>
      <c r="D31271">
        <v>343684</v>
      </c>
      <c r="E31271" s="31">
        <v>8191</v>
      </c>
      <c r="F31271">
        <v>63</v>
      </c>
      <c r="G31271" s="31">
        <v>578</v>
      </c>
      <c r="H31271" s="31">
        <v>0</v>
      </c>
    </row>
    <row r="31272" spans="1:8">
      <c r="A31272" s="32">
        <v>44573</v>
      </c>
      <c r="B31272" s="1" t="s">
        <v>25</v>
      </c>
      <c r="C31272">
        <v>4977</v>
      </c>
      <c r="D31272">
        <v>135685</v>
      </c>
      <c r="E31272" s="31">
        <v>4819</v>
      </c>
      <c r="F31272">
        <v>52</v>
      </c>
      <c r="G31272" s="31">
        <v>106</v>
      </c>
      <c r="H31272" s="31">
        <v>0</v>
      </c>
    </row>
    <row r="31273" spans="1:8">
      <c r="A31273" s="32">
        <v>44573</v>
      </c>
      <c r="B31273" s="1" t="s">
        <v>26</v>
      </c>
      <c r="C31273">
        <v>8172</v>
      </c>
      <c r="D31273">
        <v>217700</v>
      </c>
      <c r="E31273" s="31">
        <v>7877</v>
      </c>
      <c r="F31273">
        <v>139</v>
      </c>
      <c r="G31273" s="31">
        <v>135</v>
      </c>
      <c r="H31273" s="31">
        <v>0</v>
      </c>
    </row>
    <row r="31274" spans="1:8">
      <c r="A31274" s="32">
        <v>44573</v>
      </c>
      <c r="B31274" s="1" t="s">
        <v>27</v>
      </c>
      <c r="C31274">
        <v>3340</v>
      </c>
      <c r="D31274">
        <v>130765</v>
      </c>
      <c r="E31274" s="31">
        <v>3086</v>
      </c>
      <c r="F31274">
        <v>38</v>
      </c>
      <c r="G31274" s="31">
        <v>216</v>
      </c>
      <c r="H31274" s="31">
        <v>0</v>
      </c>
    </row>
    <row r="31275" spans="1:8">
      <c r="A31275" s="32">
        <v>44573</v>
      </c>
      <c r="B31275" s="1" t="s">
        <v>28</v>
      </c>
      <c r="C31275">
        <v>5327</v>
      </c>
      <c r="D31275">
        <v>138818</v>
      </c>
      <c r="E31275" s="31">
        <v>5139</v>
      </c>
      <c r="F31275">
        <v>29</v>
      </c>
      <c r="G31275" s="31">
        <v>163</v>
      </c>
      <c r="H31275" s="31">
        <v>0</v>
      </c>
    </row>
    <row r="31276" spans="1:8">
      <c r="A31276" s="32">
        <v>44573</v>
      </c>
      <c r="B31276" s="1" t="s">
        <v>29</v>
      </c>
      <c r="C31276">
        <v>9753</v>
      </c>
      <c r="D31276">
        <v>383838</v>
      </c>
      <c r="E31276" s="31">
        <v>8954</v>
      </c>
      <c r="F31276">
        <v>97</v>
      </c>
      <c r="G31276" s="31">
        <v>575</v>
      </c>
      <c r="H31276" s="31">
        <v>1</v>
      </c>
    </row>
    <row r="31277" spans="1:8">
      <c r="A31277" s="32">
        <v>44573</v>
      </c>
      <c r="B31277" s="1" t="s">
        <v>30</v>
      </c>
      <c r="C31277">
        <v>19804</v>
      </c>
      <c r="D31277">
        <v>486258</v>
      </c>
      <c r="E31277" s="31">
        <v>19071</v>
      </c>
      <c r="F31277">
        <v>219</v>
      </c>
      <c r="G31277" s="31">
        <v>349</v>
      </c>
      <c r="H31277" s="31">
        <v>0</v>
      </c>
    </row>
    <row r="31278" spans="1:8">
      <c r="A31278" s="32">
        <v>44573</v>
      </c>
      <c r="B31278" s="1" t="s">
        <v>31</v>
      </c>
      <c r="C31278">
        <v>27671</v>
      </c>
      <c r="D31278">
        <v>758030</v>
      </c>
      <c r="E31278" s="31">
        <v>26511</v>
      </c>
      <c r="F31278">
        <v>210</v>
      </c>
      <c r="G31278" s="31">
        <v>821</v>
      </c>
      <c r="H31278" s="31">
        <v>1</v>
      </c>
    </row>
    <row r="31279" spans="1:8">
      <c r="A31279" s="32">
        <v>44573</v>
      </c>
      <c r="B31279" s="1" t="s">
        <v>32</v>
      </c>
      <c r="C31279">
        <v>108502</v>
      </c>
      <c r="D31279">
        <v>1548574</v>
      </c>
      <c r="E31279" s="31">
        <v>105636</v>
      </c>
      <c r="F31279">
        <v>1161</v>
      </c>
      <c r="G31279" s="31">
        <v>1705</v>
      </c>
      <c r="H31279" s="31">
        <v>1</v>
      </c>
    </row>
    <row r="31280" spans="1:8">
      <c r="A31280" s="32">
        <v>44573</v>
      </c>
      <c r="B31280" s="1" t="s">
        <v>33</v>
      </c>
      <c r="C31280">
        <v>15088</v>
      </c>
      <c r="D31280">
        <v>276023</v>
      </c>
      <c r="E31280" s="31">
        <v>14991</v>
      </c>
      <c r="F31280">
        <v>165</v>
      </c>
      <c r="G31280" s="31">
        <v>266</v>
      </c>
      <c r="H31280" s="31">
        <v>0</v>
      </c>
    </row>
    <row r="31281" spans="1:8">
      <c r="A31281" s="32">
        <v>44573</v>
      </c>
      <c r="B31281" s="1" t="s">
        <v>34</v>
      </c>
      <c r="C31281">
        <v>13282</v>
      </c>
      <c r="D31281">
        <v>303352</v>
      </c>
      <c r="E31281" s="31">
        <v>12438</v>
      </c>
      <c r="F31281">
        <v>104</v>
      </c>
      <c r="G31281" s="31">
        <v>740</v>
      </c>
      <c r="H31281" s="31">
        <v>0</v>
      </c>
    </row>
    <row r="31282" spans="1:8">
      <c r="A31282" s="32">
        <v>44573</v>
      </c>
      <c r="B31282" s="1" t="s">
        <v>35</v>
      </c>
      <c r="C31282">
        <v>37701</v>
      </c>
      <c r="D31282">
        <v>485968</v>
      </c>
      <c r="E31282" s="31">
        <v>35925</v>
      </c>
      <c r="F31282">
        <v>292</v>
      </c>
      <c r="G31282" s="31">
        <v>1072</v>
      </c>
      <c r="H31282" s="31">
        <v>14</v>
      </c>
    </row>
    <row r="31283" spans="1:8">
      <c r="A31283" s="32">
        <v>44573</v>
      </c>
      <c r="B31283" s="1" t="s">
        <v>36</v>
      </c>
      <c r="C31283">
        <v>210130</v>
      </c>
      <c r="D31283">
        <v>4353378</v>
      </c>
      <c r="E31283" s="31">
        <v>201340</v>
      </c>
      <c r="F31283">
        <v>3067</v>
      </c>
      <c r="G31283" s="31">
        <v>5723</v>
      </c>
      <c r="H31283" s="31">
        <v>51</v>
      </c>
    </row>
    <row r="31284" spans="1:8">
      <c r="A31284" s="32">
        <v>44573</v>
      </c>
      <c r="B31284" s="1" t="s">
        <v>37</v>
      </c>
      <c r="C31284">
        <v>79983</v>
      </c>
      <c r="D31284">
        <v>889107</v>
      </c>
      <c r="E31284" s="31">
        <v>77564</v>
      </c>
      <c r="F31284">
        <v>1398</v>
      </c>
      <c r="G31284" s="31">
        <v>1021</v>
      </c>
      <c r="H31284" s="31">
        <v>1</v>
      </c>
    </row>
    <row r="31285" spans="1:8">
      <c r="A31285" s="32">
        <v>44573</v>
      </c>
      <c r="B31285" s="1" t="s">
        <v>38</v>
      </c>
      <c r="C31285">
        <v>16641</v>
      </c>
      <c r="D31285">
        <v>293012</v>
      </c>
      <c r="E31285" s="31">
        <v>15853</v>
      </c>
      <c r="F31285">
        <v>149</v>
      </c>
      <c r="G31285" s="31">
        <v>639</v>
      </c>
      <c r="H31285" s="31">
        <v>0</v>
      </c>
    </row>
    <row r="31286" spans="1:8">
      <c r="A31286" s="32">
        <v>44573</v>
      </c>
      <c r="B31286" s="1" t="s">
        <v>39</v>
      </c>
      <c r="C31286">
        <v>5528</v>
      </c>
      <c r="D31286">
        <v>69835</v>
      </c>
      <c r="E31286" s="31">
        <v>5137</v>
      </c>
      <c r="F31286">
        <v>62</v>
      </c>
      <c r="G31286" s="31">
        <v>218</v>
      </c>
      <c r="H31286" s="31">
        <v>1</v>
      </c>
    </row>
    <row r="31287" spans="1:8">
      <c r="A31287" s="32">
        <v>44573</v>
      </c>
      <c r="B31287" s="1" t="s">
        <v>40</v>
      </c>
      <c r="C31287">
        <v>1779</v>
      </c>
      <c r="D31287">
        <v>178378</v>
      </c>
      <c r="E31287" s="31">
        <v>1640</v>
      </c>
      <c r="F31287">
        <v>5</v>
      </c>
      <c r="G31287" s="31">
        <v>109</v>
      </c>
      <c r="H31287" s="31">
        <v>0</v>
      </c>
    </row>
    <row r="31288" spans="1:8">
      <c r="A31288" s="32">
        <v>44573</v>
      </c>
      <c r="B31288" s="1" t="s">
        <v>41</v>
      </c>
      <c r="C31288">
        <v>1998</v>
      </c>
      <c r="D31288">
        <v>66059</v>
      </c>
      <c r="E31288" s="31">
        <v>1752</v>
      </c>
      <c r="F31288">
        <v>5</v>
      </c>
      <c r="G31288" s="31">
        <v>241</v>
      </c>
      <c r="H31288" s="31">
        <v>0</v>
      </c>
    </row>
    <row r="31289" spans="1:8">
      <c r="A31289" s="32">
        <v>44573</v>
      </c>
      <c r="B31289" s="1" t="s">
        <v>42</v>
      </c>
      <c r="C31289">
        <v>16006</v>
      </c>
      <c r="D31289">
        <v>320296</v>
      </c>
      <c r="E31289" s="31">
        <v>15421</v>
      </c>
      <c r="F31289">
        <v>136</v>
      </c>
      <c r="G31289" s="31">
        <v>17</v>
      </c>
      <c r="H31289" s="31">
        <v>0</v>
      </c>
    </row>
    <row r="31290" spans="1:8">
      <c r="A31290" s="32">
        <v>44573</v>
      </c>
      <c r="B31290" s="1" t="s">
        <v>43</v>
      </c>
      <c r="C31290">
        <v>25713</v>
      </c>
      <c r="D31290">
        <v>1014281</v>
      </c>
      <c r="E31290" s="31">
        <v>22141</v>
      </c>
      <c r="F31290">
        <v>203</v>
      </c>
      <c r="G31290" s="31">
        <v>3369</v>
      </c>
      <c r="H31290" s="31">
        <v>2</v>
      </c>
    </row>
    <row r="31291" spans="1:8">
      <c r="A31291" s="32">
        <v>44573</v>
      </c>
      <c r="B31291" s="1" t="s">
        <v>44</v>
      </c>
      <c r="C31291">
        <v>7216</v>
      </c>
      <c r="D31291">
        <v>235060</v>
      </c>
      <c r="E31291" s="31">
        <v>5831</v>
      </c>
      <c r="F31291">
        <v>93</v>
      </c>
      <c r="G31291" s="31">
        <v>1292</v>
      </c>
      <c r="H31291" s="31">
        <v>2</v>
      </c>
    </row>
    <row r="31292" spans="1:8">
      <c r="A31292" s="32">
        <v>44573</v>
      </c>
      <c r="B31292" s="1" t="s">
        <v>45</v>
      </c>
      <c r="C31292">
        <v>3355</v>
      </c>
      <c r="D31292">
        <v>120048</v>
      </c>
      <c r="E31292" s="31">
        <v>3227</v>
      </c>
      <c r="F31292">
        <v>66</v>
      </c>
      <c r="G31292" s="31">
        <v>65</v>
      </c>
      <c r="H31292" s="31">
        <v>0</v>
      </c>
    </row>
    <row r="31293" spans="1:8">
      <c r="A31293" s="32">
        <v>44573</v>
      </c>
      <c r="B31293" s="1" t="s">
        <v>46</v>
      </c>
      <c r="C31293">
        <v>4874</v>
      </c>
      <c r="D31293">
        <v>149025</v>
      </c>
      <c r="E31293" s="31">
        <v>4671</v>
      </c>
      <c r="F31293">
        <v>38</v>
      </c>
      <c r="G31293" s="31">
        <v>165</v>
      </c>
      <c r="H31293" s="31">
        <v>0</v>
      </c>
    </row>
    <row r="31294" spans="1:8">
      <c r="A31294" s="32">
        <v>44573</v>
      </c>
      <c r="B31294" s="1" t="s">
        <v>47</v>
      </c>
      <c r="C31294">
        <v>5746</v>
      </c>
      <c r="D31294">
        <v>177568</v>
      </c>
      <c r="E31294" s="31">
        <v>5332</v>
      </c>
      <c r="F31294">
        <v>82</v>
      </c>
      <c r="G31294" s="31">
        <v>332</v>
      </c>
      <c r="H31294" s="31">
        <v>0</v>
      </c>
    </row>
    <row r="31295" spans="1:8">
      <c r="A31295" s="32">
        <v>44573</v>
      </c>
      <c r="B31295" s="1" t="s">
        <v>48</v>
      </c>
      <c r="C31295">
        <v>4226</v>
      </c>
      <c r="D31295">
        <v>116151</v>
      </c>
      <c r="E31295" s="31">
        <v>4137</v>
      </c>
      <c r="F31295">
        <v>33</v>
      </c>
      <c r="G31295" s="31">
        <v>56</v>
      </c>
      <c r="H31295" s="31">
        <v>0</v>
      </c>
    </row>
    <row r="31296" spans="1:8">
      <c r="A31296" s="32">
        <v>44573</v>
      </c>
      <c r="B31296" s="1" t="s">
        <v>49</v>
      </c>
      <c r="C31296">
        <v>76312</v>
      </c>
      <c r="D31296">
        <v>1479774</v>
      </c>
      <c r="E31296" s="31">
        <v>74244</v>
      </c>
      <c r="F31296">
        <v>627</v>
      </c>
      <c r="G31296" s="31">
        <v>1034</v>
      </c>
      <c r="H31296" s="31">
        <v>3</v>
      </c>
    </row>
    <row r="31297" spans="1:8">
      <c r="A31297" s="32">
        <v>44573</v>
      </c>
      <c r="B31297" s="1" t="s">
        <v>50</v>
      </c>
      <c r="C31297">
        <v>6283</v>
      </c>
      <c r="D31297">
        <v>126602</v>
      </c>
      <c r="E31297" s="31">
        <v>5901</v>
      </c>
      <c r="F31297">
        <v>30</v>
      </c>
      <c r="G31297" s="31">
        <v>279</v>
      </c>
      <c r="H31297" s="31">
        <v>0</v>
      </c>
    </row>
    <row r="31298" spans="1:8">
      <c r="A31298" s="32">
        <v>44573</v>
      </c>
      <c r="B31298" s="1" t="s">
        <v>51</v>
      </c>
      <c r="C31298">
        <v>6446</v>
      </c>
      <c r="D31298">
        <v>209705</v>
      </c>
      <c r="E31298" s="31">
        <v>6062</v>
      </c>
      <c r="F31298">
        <v>73</v>
      </c>
      <c r="G31298" s="31">
        <v>313</v>
      </c>
      <c r="H31298" s="31">
        <v>0</v>
      </c>
    </row>
    <row r="31299" spans="1:8">
      <c r="A31299" s="32">
        <v>44573</v>
      </c>
      <c r="B31299" s="1" t="s">
        <v>52</v>
      </c>
      <c r="C31299">
        <v>14939</v>
      </c>
      <c r="D31299">
        <v>127008</v>
      </c>
      <c r="E31299" s="31">
        <v>14392</v>
      </c>
      <c r="F31299">
        <v>136</v>
      </c>
      <c r="G31299" s="31">
        <v>411</v>
      </c>
      <c r="H31299" s="31">
        <v>0</v>
      </c>
    </row>
    <row r="31300" spans="1:8">
      <c r="A31300" s="32">
        <v>44573</v>
      </c>
      <c r="B31300" s="1" t="s">
        <v>53</v>
      </c>
      <c r="C31300">
        <v>8369</v>
      </c>
      <c r="D31300">
        <v>316553</v>
      </c>
      <c r="E31300" s="31">
        <v>8104</v>
      </c>
      <c r="F31300">
        <v>84</v>
      </c>
      <c r="G31300" s="31">
        <v>181</v>
      </c>
      <c r="H31300" s="31">
        <v>0</v>
      </c>
    </row>
    <row r="31301" spans="1:8">
      <c r="A31301" s="32">
        <v>44573</v>
      </c>
      <c r="B31301" s="1" t="s">
        <v>54</v>
      </c>
      <c r="C31301">
        <v>6278</v>
      </c>
      <c r="D31301">
        <v>73915</v>
      </c>
      <c r="E31301" s="31">
        <v>6097</v>
      </c>
      <c r="F31301">
        <v>41</v>
      </c>
      <c r="G31301" s="31">
        <v>124</v>
      </c>
      <c r="H31301" s="31">
        <v>0</v>
      </c>
    </row>
    <row r="31302" spans="1:8">
      <c r="A31302" s="32">
        <v>44573</v>
      </c>
      <c r="B31302" s="1" t="s">
        <v>55</v>
      </c>
      <c r="C31302">
        <v>9912</v>
      </c>
      <c r="D31302">
        <v>182351</v>
      </c>
      <c r="E31302" s="31">
        <v>9060</v>
      </c>
      <c r="F31302">
        <v>66</v>
      </c>
      <c r="G31302" s="31">
        <v>673</v>
      </c>
      <c r="H31302" s="31">
        <v>0</v>
      </c>
    </row>
    <row r="31303" spans="1:8">
      <c r="A31303" s="32">
        <v>44573</v>
      </c>
      <c r="B31303" s="1" t="s">
        <v>56</v>
      </c>
      <c r="C31303">
        <v>60628</v>
      </c>
      <c r="D31303">
        <v>466898</v>
      </c>
      <c r="E31303" s="31">
        <v>50638</v>
      </c>
      <c r="F31303">
        <v>398</v>
      </c>
      <c r="G31303" s="31">
        <v>9597</v>
      </c>
      <c r="H31303" s="31">
        <v>37</v>
      </c>
    </row>
    <row r="31304" spans="1:8">
      <c r="A31304" s="32">
        <v>44574</v>
      </c>
      <c r="B31304" s="1" t="s">
        <v>7</v>
      </c>
      <c r="C31304">
        <v>62775</v>
      </c>
      <c r="D31304">
        <v>1305801</v>
      </c>
      <c r="E31304" s="31">
        <v>60126</v>
      </c>
      <c r="F31304">
        <v>1477</v>
      </c>
      <c r="G31304" s="31">
        <v>883</v>
      </c>
      <c r="H31304" s="31">
        <v>0</v>
      </c>
    </row>
    <row r="31305" spans="1:8">
      <c r="A31305" s="32">
        <v>44574</v>
      </c>
      <c r="B31305" s="1" t="s">
        <v>11</v>
      </c>
      <c r="C31305">
        <v>6153</v>
      </c>
      <c r="D31305">
        <v>108616</v>
      </c>
      <c r="E31305" s="31">
        <v>5866</v>
      </c>
      <c r="F31305">
        <v>38</v>
      </c>
      <c r="G31305" s="31">
        <v>249</v>
      </c>
      <c r="H31305" s="31">
        <v>0</v>
      </c>
    </row>
    <row r="31306" spans="1:8">
      <c r="A31306" s="32">
        <v>44574</v>
      </c>
      <c r="B31306" s="1" t="s">
        <v>12</v>
      </c>
      <c r="C31306">
        <v>3548</v>
      </c>
      <c r="D31306">
        <v>139717</v>
      </c>
      <c r="E31306" s="31">
        <v>3440</v>
      </c>
      <c r="F31306">
        <v>53</v>
      </c>
      <c r="G31306" s="31">
        <v>55</v>
      </c>
      <c r="H31306" s="31">
        <v>0</v>
      </c>
    </row>
    <row r="31307" spans="1:8">
      <c r="A31307" s="32">
        <v>44574</v>
      </c>
      <c r="B31307" s="1" t="s">
        <v>13</v>
      </c>
      <c r="C31307">
        <v>16542</v>
      </c>
      <c r="D31307">
        <v>273313</v>
      </c>
      <c r="E31307" s="31">
        <v>16179</v>
      </c>
      <c r="F31307">
        <v>118</v>
      </c>
      <c r="G31307" s="31">
        <v>161</v>
      </c>
      <c r="H31307" s="31">
        <v>0</v>
      </c>
    </row>
    <row r="31308" spans="1:8">
      <c r="A31308" s="32">
        <v>44574</v>
      </c>
      <c r="B31308" s="1" t="s">
        <v>14</v>
      </c>
      <c r="C31308">
        <v>2001</v>
      </c>
      <c r="D31308">
        <v>27964</v>
      </c>
      <c r="E31308" s="31">
        <v>1907</v>
      </c>
      <c r="F31308">
        <v>27</v>
      </c>
      <c r="G31308" s="31">
        <v>67</v>
      </c>
      <c r="H31308" s="31">
        <v>0</v>
      </c>
    </row>
    <row r="31309" spans="1:8">
      <c r="A31309" s="32">
        <v>44574</v>
      </c>
      <c r="B31309" s="1" t="s">
        <v>15</v>
      </c>
      <c r="C31309">
        <v>3745</v>
      </c>
      <c r="D31309">
        <v>118994</v>
      </c>
      <c r="E31309" s="31">
        <v>3553</v>
      </c>
      <c r="F31309">
        <v>56</v>
      </c>
      <c r="G31309" s="31">
        <v>136</v>
      </c>
      <c r="H31309" s="31">
        <v>0</v>
      </c>
    </row>
    <row r="31310" spans="1:8">
      <c r="A31310" s="32">
        <v>44574</v>
      </c>
      <c r="B31310" s="1" t="s">
        <v>16</v>
      </c>
      <c r="C31310">
        <v>9779</v>
      </c>
      <c r="D31310">
        <v>485175</v>
      </c>
      <c r="E31310" s="31">
        <v>9365</v>
      </c>
      <c r="F31310">
        <v>176</v>
      </c>
      <c r="G31310" s="31">
        <v>238</v>
      </c>
      <c r="H31310" s="31">
        <v>1</v>
      </c>
    </row>
    <row r="31311" spans="1:8">
      <c r="A31311" s="32">
        <v>44574</v>
      </c>
      <c r="B31311" s="1" t="s">
        <v>17</v>
      </c>
      <c r="C31311">
        <v>25185</v>
      </c>
      <c r="D31311">
        <v>40742</v>
      </c>
      <c r="E31311" s="31">
        <v>24312</v>
      </c>
      <c r="F31311">
        <v>220</v>
      </c>
      <c r="G31311" s="31">
        <v>653</v>
      </c>
      <c r="H31311" s="31">
        <v>1</v>
      </c>
    </row>
    <row r="31312" spans="1:8">
      <c r="A31312" s="32">
        <v>44574</v>
      </c>
      <c r="B31312" s="1" t="s">
        <v>18</v>
      </c>
      <c r="C31312">
        <v>16389</v>
      </c>
      <c r="D31312">
        <v>540111</v>
      </c>
      <c r="E31312" s="31">
        <v>15588</v>
      </c>
      <c r="F31312">
        <v>118</v>
      </c>
      <c r="G31312" s="31">
        <v>683</v>
      </c>
      <c r="H31312" s="31">
        <v>0</v>
      </c>
    </row>
    <row r="31313" spans="1:8">
      <c r="A31313" s="32">
        <v>44574</v>
      </c>
      <c r="B31313" s="1" t="s">
        <v>19</v>
      </c>
      <c r="C31313">
        <v>18383</v>
      </c>
      <c r="D31313">
        <v>370824</v>
      </c>
      <c r="E31313" s="31">
        <v>17304</v>
      </c>
      <c r="F31313">
        <v>179</v>
      </c>
      <c r="G31313" s="31">
        <v>900</v>
      </c>
      <c r="H31313" s="31">
        <v>0</v>
      </c>
    </row>
    <row r="31314" spans="1:8">
      <c r="A31314" s="32">
        <v>44574</v>
      </c>
      <c r="B31314" s="1" t="s">
        <v>20</v>
      </c>
      <c r="C31314">
        <v>119306</v>
      </c>
      <c r="D31314">
        <v>1702277</v>
      </c>
      <c r="E31314" s="31">
        <v>115178</v>
      </c>
      <c r="F31314">
        <v>1059</v>
      </c>
      <c r="G31314" s="31">
        <v>3069</v>
      </c>
      <c r="H31314" s="31">
        <v>1</v>
      </c>
    </row>
    <row r="31315" spans="1:8">
      <c r="A31315" s="32">
        <v>44574</v>
      </c>
      <c r="B31315" s="1" t="s">
        <v>21</v>
      </c>
      <c r="C31315">
        <v>103226</v>
      </c>
      <c r="D31315">
        <v>1276364</v>
      </c>
      <c r="E31315" s="31">
        <v>99775</v>
      </c>
      <c r="F31315">
        <v>1029</v>
      </c>
      <c r="G31315" s="31">
        <v>1790</v>
      </c>
      <c r="H31315" s="31">
        <v>0</v>
      </c>
    </row>
    <row r="31316" spans="1:8">
      <c r="A31316" s="32">
        <v>44574</v>
      </c>
      <c r="B31316" s="1" t="s">
        <v>22</v>
      </c>
      <c r="C31316">
        <v>395050</v>
      </c>
      <c r="D31316">
        <v>4317074</v>
      </c>
      <c r="E31316" s="31">
        <v>381007</v>
      </c>
      <c r="F31316">
        <v>3176</v>
      </c>
      <c r="G31316" s="31">
        <v>10867</v>
      </c>
      <c r="H31316" s="31">
        <v>4</v>
      </c>
    </row>
    <row r="31317" spans="1:8">
      <c r="A31317" s="32">
        <v>44574</v>
      </c>
      <c r="B31317" s="1" t="s">
        <v>23</v>
      </c>
      <c r="C31317">
        <v>173547</v>
      </c>
      <c r="D31317">
        <v>1908929</v>
      </c>
      <c r="E31317" s="31">
        <v>168919</v>
      </c>
      <c r="F31317">
        <v>1319</v>
      </c>
      <c r="G31317" s="31">
        <v>3309</v>
      </c>
      <c r="H31317" s="31">
        <v>4</v>
      </c>
    </row>
    <row r="31318" spans="1:8">
      <c r="A31318" s="32">
        <v>44574</v>
      </c>
      <c r="B31318" s="1" t="s">
        <v>24</v>
      </c>
      <c r="C31318">
        <v>9052</v>
      </c>
      <c r="D31318">
        <v>345928</v>
      </c>
      <c r="E31318" s="31">
        <v>8201</v>
      </c>
      <c r="F31318">
        <v>63</v>
      </c>
      <c r="G31318" s="31">
        <v>788</v>
      </c>
      <c r="H31318" s="31">
        <v>0</v>
      </c>
    </row>
    <row r="31319" spans="1:8">
      <c r="A31319" s="32">
        <v>44574</v>
      </c>
      <c r="B31319" s="1" t="s">
        <v>25</v>
      </c>
      <c r="C31319">
        <v>5008</v>
      </c>
      <c r="D31319">
        <v>136737</v>
      </c>
      <c r="E31319" s="31">
        <v>4820</v>
      </c>
      <c r="F31319">
        <v>52</v>
      </c>
      <c r="G31319" s="31">
        <v>136</v>
      </c>
      <c r="H31319" s="31">
        <v>0</v>
      </c>
    </row>
    <row r="31320" spans="1:8">
      <c r="A31320" s="32">
        <v>44574</v>
      </c>
      <c r="B31320" s="1" t="s">
        <v>26</v>
      </c>
      <c r="C31320">
        <v>8226</v>
      </c>
      <c r="D31320">
        <v>218581</v>
      </c>
      <c r="E31320" s="31">
        <v>7887</v>
      </c>
      <c r="F31320">
        <v>139</v>
      </c>
      <c r="G31320" s="31">
        <v>178</v>
      </c>
      <c r="H31320" s="31">
        <v>0</v>
      </c>
    </row>
    <row r="31321" spans="1:8">
      <c r="A31321" s="32">
        <v>44574</v>
      </c>
      <c r="B31321" s="1" t="s">
        <v>27</v>
      </c>
      <c r="C31321">
        <v>3422</v>
      </c>
      <c r="D31321">
        <v>132036</v>
      </c>
      <c r="E31321" s="31">
        <v>3092</v>
      </c>
      <c r="F31321">
        <v>38</v>
      </c>
      <c r="G31321" s="31">
        <v>292</v>
      </c>
      <c r="H31321" s="31">
        <v>0</v>
      </c>
    </row>
    <row r="31322" spans="1:8">
      <c r="A31322" s="32">
        <v>44574</v>
      </c>
      <c r="B31322" s="1" t="s">
        <v>28</v>
      </c>
      <c r="C31322">
        <v>5373</v>
      </c>
      <c r="D31322">
        <v>138818</v>
      </c>
      <c r="E31322" s="31">
        <v>5143</v>
      </c>
      <c r="F31322">
        <v>29</v>
      </c>
      <c r="G31322" s="31">
        <v>205</v>
      </c>
      <c r="H31322" s="31">
        <v>0</v>
      </c>
    </row>
    <row r="31323" spans="1:8">
      <c r="A31323" s="32">
        <v>44574</v>
      </c>
      <c r="B31323" s="1" t="s">
        <v>29</v>
      </c>
      <c r="C31323">
        <v>9973</v>
      </c>
      <c r="D31323">
        <v>386105</v>
      </c>
      <c r="E31323" s="31">
        <v>8977</v>
      </c>
      <c r="F31323">
        <v>97</v>
      </c>
      <c r="G31323" s="31">
        <v>786</v>
      </c>
      <c r="H31323" s="31">
        <v>0</v>
      </c>
    </row>
    <row r="31324" spans="1:8">
      <c r="A31324" s="32">
        <v>44574</v>
      </c>
      <c r="B31324" s="1" t="s">
        <v>30</v>
      </c>
      <c r="C31324">
        <v>19985</v>
      </c>
      <c r="D31324">
        <v>489177</v>
      </c>
      <c r="E31324" s="31">
        <v>19080</v>
      </c>
      <c r="F31324">
        <v>219</v>
      </c>
      <c r="G31324" s="31">
        <v>505</v>
      </c>
      <c r="H31324" s="31">
        <v>0</v>
      </c>
    </row>
    <row r="31325" spans="1:8">
      <c r="A31325" s="32">
        <v>44574</v>
      </c>
      <c r="B31325" s="1" t="s">
        <v>31</v>
      </c>
      <c r="C31325">
        <v>28024</v>
      </c>
      <c r="D31325">
        <v>758030</v>
      </c>
      <c r="E31325" s="31">
        <v>26327</v>
      </c>
      <c r="F31325">
        <v>210</v>
      </c>
      <c r="G31325" s="31">
        <v>1212</v>
      </c>
      <c r="H31325" s="31">
        <v>1</v>
      </c>
    </row>
    <row r="31326" spans="1:8">
      <c r="A31326" s="32">
        <v>44574</v>
      </c>
      <c r="B31326" s="1" t="s">
        <v>32</v>
      </c>
      <c r="C31326">
        <v>109207</v>
      </c>
      <c r="D31326">
        <v>1553108</v>
      </c>
      <c r="E31326" s="31">
        <v>105663</v>
      </c>
      <c r="F31326">
        <v>1161</v>
      </c>
      <c r="G31326" s="31">
        <v>2383</v>
      </c>
      <c r="H31326" s="31">
        <v>1</v>
      </c>
    </row>
    <row r="31327" spans="1:8">
      <c r="A31327" s="32">
        <v>44574</v>
      </c>
      <c r="B31327" s="1" t="s">
        <v>33</v>
      </c>
      <c r="C31327">
        <v>15274</v>
      </c>
      <c r="D31327">
        <v>276023</v>
      </c>
      <c r="E31327" s="31">
        <v>14992</v>
      </c>
      <c r="F31327">
        <v>165</v>
      </c>
      <c r="G31327" s="31">
        <v>452</v>
      </c>
      <c r="H31327" s="31">
        <v>0</v>
      </c>
    </row>
    <row r="31328" spans="1:8">
      <c r="A31328" s="32">
        <v>44574</v>
      </c>
      <c r="B31328" s="1" t="s">
        <v>34</v>
      </c>
      <c r="C31328">
        <v>13569</v>
      </c>
      <c r="D31328">
        <v>304815</v>
      </c>
      <c r="E31328" s="31">
        <v>12464</v>
      </c>
      <c r="F31328">
        <v>104</v>
      </c>
      <c r="G31328" s="31">
        <v>1001</v>
      </c>
      <c r="H31328" s="31">
        <v>0</v>
      </c>
    </row>
    <row r="31329" spans="1:8">
      <c r="A31329" s="32">
        <v>44574</v>
      </c>
      <c r="B31329" s="1" t="s">
        <v>35</v>
      </c>
      <c r="C31329">
        <v>38267</v>
      </c>
      <c r="D31329">
        <v>489059</v>
      </c>
      <c r="E31329" s="31">
        <v>35995</v>
      </c>
      <c r="F31329">
        <v>292</v>
      </c>
      <c r="G31329" s="31">
        <v>1414</v>
      </c>
      <c r="H31329" s="31">
        <v>24</v>
      </c>
    </row>
    <row r="31330" spans="1:8">
      <c r="A31330" s="32">
        <v>44574</v>
      </c>
      <c r="B31330" s="1" t="s">
        <v>36</v>
      </c>
      <c r="C31330">
        <v>212582</v>
      </c>
      <c r="D31330">
        <v>4371529</v>
      </c>
      <c r="E31330" s="31">
        <v>201565</v>
      </c>
      <c r="F31330">
        <v>3067</v>
      </c>
      <c r="G31330" s="31">
        <v>7950</v>
      </c>
      <c r="H31330" s="31">
        <v>138</v>
      </c>
    </row>
    <row r="31331" spans="1:8">
      <c r="A31331" s="32">
        <v>44574</v>
      </c>
      <c r="B31331" s="1" t="s">
        <v>37</v>
      </c>
      <c r="C31331">
        <v>80495</v>
      </c>
      <c r="D31331">
        <v>891416</v>
      </c>
      <c r="E31331" s="31">
        <v>77651</v>
      </c>
      <c r="F31331">
        <v>1398</v>
      </c>
      <c r="G31331" s="31">
        <v>1446</v>
      </c>
      <c r="H31331" s="31">
        <v>2</v>
      </c>
    </row>
    <row r="31332" spans="1:8">
      <c r="A31332" s="32">
        <v>44574</v>
      </c>
      <c r="B31332" s="1" t="s">
        <v>38</v>
      </c>
      <c r="C31332">
        <v>16776</v>
      </c>
      <c r="D31332">
        <v>294523</v>
      </c>
      <c r="E31332" s="31">
        <v>15889</v>
      </c>
      <c r="F31332">
        <v>149</v>
      </c>
      <c r="G31332" s="31">
        <v>738</v>
      </c>
      <c r="H31332" s="31">
        <v>0</v>
      </c>
    </row>
    <row r="31333" spans="1:8">
      <c r="A31333" s="32">
        <v>44574</v>
      </c>
      <c r="B31333" s="1" t="s">
        <v>39</v>
      </c>
      <c r="C31333">
        <v>5645</v>
      </c>
      <c r="D31333">
        <v>70345</v>
      </c>
      <c r="E31333" s="31">
        <v>5138</v>
      </c>
      <c r="F31333">
        <v>62</v>
      </c>
      <c r="G31333" s="31">
        <v>334</v>
      </c>
      <c r="H31333" s="31">
        <v>1</v>
      </c>
    </row>
    <row r="31334" spans="1:8">
      <c r="A31334" s="32">
        <v>44574</v>
      </c>
      <c r="B31334" s="1" t="s">
        <v>40</v>
      </c>
      <c r="C31334">
        <v>1806</v>
      </c>
      <c r="D31334">
        <v>180028</v>
      </c>
      <c r="E31334" s="31">
        <v>1641</v>
      </c>
      <c r="F31334">
        <v>5</v>
      </c>
      <c r="G31334" s="31">
        <v>135</v>
      </c>
      <c r="H31334" s="31">
        <v>0</v>
      </c>
    </row>
    <row r="31335" spans="1:8">
      <c r="A31335" s="32">
        <v>44574</v>
      </c>
      <c r="B31335" s="1" t="s">
        <v>41</v>
      </c>
      <c r="C31335">
        <v>2099</v>
      </c>
      <c r="D31335">
        <v>69204</v>
      </c>
      <c r="E31335" s="31">
        <v>1758</v>
      </c>
      <c r="F31335">
        <v>5</v>
      </c>
      <c r="G31335" s="31">
        <v>336</v>
      </c>
      <c r="H31335" s="31">
        <v>0</v>
      </c>
    </row>
    <row r="31336" spans="1:8">
      <c r="A31336" s="32">
        <v>44574</v>
      </c>
      <c r="B31336" s="1" t="s">
        <v>42</v>
      </c>
      <c r="C31336">
        <v>16174</v>
      </c>
      <c r="D31336">
        <v>320296</v>
      </c>
      <c r="E31336" s="31">
        <v>15421</v>
      </c>
      <c r="F31336">
        <v>136</v>
      </c>
      <c r="G31336" s="31">
        <v>17</v>
      </c>
      <c r="H31336" s="31">
        <v>0</v>
      </c>
    </row>
    <row r="31337" spans="1:8">
      <c r="A31337" s="32">
        <v>44574</v>
      </c>
      <c r="B31337" s="1" t="s">
        <v>43</v>
      </c>
      <c r="C31337">
        <v>26365</v>
      </c>
      <c r="D31337">
        <v>1048747</v>
      </c>
      <c r="E31337" s="31">
        <v>22263</v>
      </c>
      <c r="F31337">
        <v>203</v>
      </c>
      <c r="G31337" s="31">
        <v>3899</v>
      </c>
      <c r="H31337" s="31">
        <v>2</v>
      </c>
    </row>
    <row r="31338" spans="1:8">
      <c r="A31338" s="32">
        <v>44574</v>
      </c>
      <c r="B31338" s="1" t="s">
        <v>44</v>
      </c>
      <c r="C31338">
        <v>7434</v>
      </c>
      <c r="D31338">
        <v>235060</v>
      </c>
      <c r="E31338" s="31">
        <v>5871</v>
      </c>
      <c r="F31338">
        <v>93</v>
      </c>
      <c r="G31338" s="31">
        <v>1470</v>
      </c>
      <c r="H31338" s="31">
        <v>2</v>
      </c>
    </row>
    <row r="31339" spans="1:8">
      <c r="A31339" s="32">
        <v>44574</v>
      </c>
      <c r="B31339" s="1" t="s">
        <v>45</v>
      </c>
      <c r="C31339">
        <v>3403</v>
      </c>
      <c r="D31339">
        <v>120387</v>
      </c>
      <c r="E31339" s="31">
        <v>3229</v>
      </c>
      <c r="F31339">
        <v>66</v>
      </c>
      <c r="G31339" s="31">
        <v>111</v>
      </c>
      <c r="H31339" s="31">
        <v>0</v>
      </c>
    </row>
    <row r="31340" spans="1:8">
      <c r="A31340" s="32">
        <v>44574</v>
      </c>
      <c r="B31340" s="1" t="s">
        <v>46</v>
      </c>
      <c r="C31340">
        <v>4930</v>
      </c>
      <c r="D31340">
        <v>150093</v>
      </c>
      <c r="E31340" s="31">
        <v>4676</v>
      </c>
      <c r="F31340">
        <v>38</v>
      </c>
      <c r="G31340" s="31">
        <v>216</v>
      </c>
      <c r="H31340" s="31">
        <v>0</v>
      </c>
    </row>
    <row r="31341" spans="1:8">
      <c r="A31341" s="32">
        <v>44574</v>
      </c>
      <c r="B31341" s="1" t="s">
        <v>47</v>
      </c>
      <c r="C31341">
        <v>5896</v>
      </c>
      <c r="D31341">
        <v>177568</v>
      </c>
      <c r="E31341" s="31">
        <v>5333</v>
      </c>
      <c r="F31341">
        <v>82</v>
      </c>
      <c r="G31341" s="31">
        <v>481</v>
      </c>
      <c r="H31341" s="31">
        <v>0</v>
      </c>
    </row>
    <row r="31342" spans="1:8">
      <c r="A31342" s="32">
        <v>44574</v>
      </c>
      <c r="B31342" s="1" t="s">
        <v>48</v>
      </c>
      <c r="C31342">
        <v>4248</v>
      </c>
      <c r="D31342">
        <v>116428</v>
      </c>
      <c r="E31342" s="31">
        <v>4142</v>
      </c>
      <c r="F31342">
        <v>33</v>
      </c>
      <c r="G31342" s="31">
        <v>73</v>
      </c>
      <c r="H31342" s="31">
        <v>1</v>
      </c>
    </row>
    <row r="31343" spans="1:8">
      <c r="A31343" s="32">
        <v>44574</v>
      </c>
      <c r="B31343" s="1" t="s">
        <v>49</v>
      </c>
      <c r="C31343">
        <v>77008</v>
      </c>
      <c r="D31343">
        <v>1487310</v>
      </c>
      <c r="E31343" s="31">
        <v>74270</v>
      </c>
      <c r="F31343">
        <v>627</v>
      </c>
      <c r="G31343" s="31">
        <v>1414</v>
      </c>
      <c r="H31343" s="31">
        <v>3</v>
      </c>
    </row>
    <row r="31344" spans="1:8">
      <c r="A31344" s="32">
        <v>44574</v>
      </c>
      <c r="B31344" s="1" t="s">
        <v>50</v>
      </c>
      <c r="C31344">
        <v>6427</v>
      </c>
      <c r="D31344">
        <v>127610</v>
      </c>
      <c r="E31344" s="31">
        <v>5902</v>
      </c>
      <c r="F31344">
        <v>30</v>
      </c>
      <c r="G31344" s="31">
        <v>323</v>
      </c>
      <c r="H31344" s="31">
        <v>0</v>
      </c>
    </row>
    <row r="31345" spans="1:8">
      <c r="A31345" s="32">
        <v>44574</v>
      </c>
      <c r="B31345" s="1" t="s">
        <v>51</v>
      </c>
      <c r="C31345">
        <v>6606</v>
      </c>
      <c r="D31345">
        <v>210696</v>
      </c>
      <c r="E31345" s="31">
        <v>6067</v>
      </c>
      <c r="F31345">
        <v>73</v>
      </c>
      <c r="G31345" s="31">
        <v>468</v>
      </c>
      <c r="H31345" s="31">
        <v>0</v>
      </c>
    </row>
    <row r="31346" spans="1:8">
      <c r="A31346" s="32">
        <v>44574</v>
      </c>
      <c r="B31346" s="1" t="s">
        <v>52</v>
      </c>
      <c r="C31346">
        <v>15234</v>
      </c>
      <c r="D31346">
        <v>127811</v>
      </c>
      <c r="E31346" s="31">
        <v>14533</v>
      </c>
      <c r="F31346">
        <v>136</v>
      </c>
      <c r="G31346" s="31">
        <v>565</v>
      </c>
      <c r="H31346" s="31">
        <v>0</v>
      </c>
    </row>
    <row r="31347" spans="1:8">
      <c r="A31347" s="32">
        <v>44574</v>
      </c>
      <c r="B31347" s="1" t="s">
        <v>53</v>
      </c>
      <c r="C31347">
        <v>8456</v>
      </c>
      <c r="D31347">
        <v>318744</v>
      </c>
      <c r="E31347" s="31">
        <v>8107</v>
      </c>
      <c r="F31347">
        <v>84</v>
      </c>
      <c r="G31347" s="31">
        <v>265</v>
      </c>
      <c r="H31347" s="31">
        <v>0</v>
      </c>
    </row>
    <row r="31348" spans="1:8">
      <c r="A31348" s="32">
        <v>44574</v>
      </c>
      <c r="B31348" s="1" t="s">
        <v>54</v>
      </c>
      <c r="C31348">
        <v>6378</v>
      </c>
      <c r="D31348">
        <v>74343</v>
      </c>
      <c r="E31348" s="31">
        <v>6098</v>
      </c>
      <c r="F31348">
        <v>41</v>
      </c>
      <c r="G31348" s="31">
        <v>222</v>
      </c>
      <c r="H31348" s="31">
        <v>0</v>
      </c>
    </row>
    <row r="31349" spans="1:8">
      <c r="A31349" s="32">
        <v>44574</v>
      </c>
      <c r="B31349" s="1" t="s">
        <v>55</v>
      </c>
      <c r="C31349">
        <v>10027</v>
      </c>
      <c r="D31349">
        <v>183240</v>
      </c>
      <c r="E31349" s="31">
        <v>9072</v>
      </c>
      <c r="F31349">
        <v>66</v>
      </c>
      <c r="G31349" s="31">
        <v>774</v>
      </c>
      <c r="H31349" s="31">
        <v>0</v>
      </c>
    </row>
    <row r="31350" spans="1:8">
      <c r="A31350" s="32">
        <v>44574</v>
      </c>
      <c r="B31350" s="1" t="s">
        <v>56</v>
      </c>
      <c r="C31350">
        <v>62445</v>
      </c>
      <c r="D31350">
        <v>470397</v>
      </c>
      <c r="E31350" s="31">
        <v>51097</v>
      </c>
      <c r="F31350">
        <v>398</v>
      </c>
      <c r="G31350" s="31">
        <v>10956</v>
      </c>
      <c r="H31350" s="31">
        <v>35</v>
      </c>
    </row>
    <row r="31351" spans="1:8">
      <c r="A31351" s="32">
        <v>44575</v>
      </c>
      <c r="B31351" s="1" t="s">
        <v>7</v>
      </c>
      <c r="C31351">
        <v>63242</v>
      </c>
      <c r="D31351">
        <v>1310598</v>
      </c>
      <c r="E31351" s="31">
        <v>60172</v>
      </c>
      <c r="F31351">
        <v>1477</v>
      </c>
      <c r="G31351" s="31">
        <v>1172</v>
      </c>
      <c r="H31351" s="31">
        <v>0</v>
      </c>
    </row>
    <row r="31352" spans="1:8">
      <c r="A31352" s="32">
        <v>44575</v>
      </c>
      <c r="B31352" s="1" t="s">
        <v>11</v>
      </c>
      <c r="C31352">
        <v>6250</v>
      </c>
      <c r="D31352">
        <v>109357</v>
      </c>
      <c r="E31352" s="31">
        <v>5866</v>
      </c>
      <c r="F31352">
        <v>39</v>
      </c>
      <c r="G31352" s="31">
        <v>345</v>
      </c>
      <c r="H31352" s="31">
        <v>0</v>
      </c>
    </row>
    <row r="31353" spans="1:8">
      <c r="A31353" s="32">
        <v>44575</v>
      </c>
      <c r="B31353" s="1" t="s">
        <v>12</v>
      </c>
      <c r="C31353">
        <v>3577</v>
      </c>
      <c r="D31353">
        <v>140231</v>
      </c>
      <c r="E31353" s="31">
        <v>3443</v>
      </c>
      <c r="F31353">
        <v>53</v>
      </c>
      <c r="G31353" s="31">
        <v>81</v>
      </c>
      <c r="H31353" s="31">
        <v>0</v>
      </c>
    </row>
    <row r="31354" spans="1:8">
      <c r="A31354" s="32">
        <v>44575</v>
      </c>
      <c r="B31354" s="1" t="s">
        <v>13</v>
      </c>
      <c r="C31354">
        <v>16618</v>
      </c>
      <c r="D31354">
        <v>274132</v>
      </c>
      <c r="E31354" s="31">
        <v>16187</v>
      </c>
      <c r="F31354">
        <v>118</v>
      </c>
      <c r="G31354" s="31">
        <v>238</v>
      </c>
      <c r="H31354" s="31">
        <v>0</v>
      </c>
    </row>
    <row r="31355" spans="1:8">
      <c r="A31355" s="32">
        <v>44575</v>
      </c>
      <c r="B31355" s="1" t="s">
        <v>14</v>
      </c>
      <c r="C31355">
        <v>2028</v>
      </c>
      <c r="D31355">
        <v>27964</v>
      </c>
      <c r="E31355" s="31">
        <v>1907</v>
      </c>
      <c r="F31355">
        <v>27</v>
      </c>
      <c r="G31355" s="31">
        <v>94</v>
      </c>
      <c r="H31355" s="31">
        <v>0</v>
      </c>
    </row>
    <row r="31356" spans="1:8">
      <c r="A31356" s="32">
        <v>44575</v>
      </c>
      <c r="B31356" s="1" t="s">
        <v>15</v>
      </c>
      <c r="C31356">
        <v>3778</v>
      </c>
      <c r="D31356">
        <v>119343</v>
      </c>
      <c r="E31356" s="31">
        <v>3558</v>
      </c>
      <c r="F31356">
        <v>56</v>
      </c>
      <c r="G31356" s="31">
        <v>164</v>
      </c>
      <c r="H31356" s="31">
        <v>0</v>
      </c>
    </row>
    <row r="31357" spans="1:8">
      <c r="A31357" s="32">
        <v>44575</v>
      </c>
      <c r="B31357" s="1" t="s">
        <v>16</v>
      </c>
      <c r="C31357">
        <v>9829</v>
      </c>
      <c r="D31357">
        <v>487147</v>
      </c>
      <c r="E31357" s="31">
        <v>9379</v>
      </c>
      <c r="F31357">
        <v>176</v>
      </c>
      <c r="G31357" s="31">
        <v>274</v>
      </c>
      <c r="H31357" s="31">
        <v>1</v>
      </c>
    </row>
    <row r="31358" spans="1:8">
      <c r="A31358" s="32">
        <v>44575</v>
      </c>
      <c r="B31358" s="1" t="s">
        <v>17</v>
      </c>
      <c r="C31358">
        <v>25434</v>
      </c>
      <c r="D31358">
        <v>40742</v>
      </c>
      <c r="E31358" s="31">
        <v>24333</v>
      </c>
      <c r="F31358">
        <v>220</v>
      </c>
      <c r="G31358" s="31">
        <v>881</v>
      </c>
      <c r="H31358" s="31">
        <v>1</v>
      </c>
    </row>
    <row r="31359" spans="1:8">
      <c r="A31359" s="32">
        <v>44575</v>
      </c>
      <c r="B31359" s="1" t="s">
        <v>18</v>
      </c>
      <c r="C31359">
        <v>16588</v>
      </c>
      <c r="D31359">
        <v>541547</v>
      </c>
      <c r="E31359" s="31">
        <v>15624</v>
      </c>
      <c r="F31359">
        <v>118</v>
      </c>
      <c r="G31359" s="31">
        <v>846</v>
      </c>
      <c r="H31359" s="31">
        <v>0</v>
      </c>
    </row>
    <row r="31360" spans="1:8">
      <c r="A31360" s="32">
        <v>44575</v>
      </c>
      <c r="B31360" s="1" t="s">
        <v>19</v>
      </c>
      <c r="C31360">
        <v>18638</v>
      </c>
      <c r="D31360">
        <v>372627</v>
      </c>
      <c r="E31360" s="31">
        <v>17349</v>
      </c>
      <c r="F31360">
        <v>181</v>
      </c>
      <c r="G31360" s="31">
        <v>1108</v>
      </c>
      <c r="H31360" s="31">
        <v>0</v>
      </c>
    </row>
    <row r="31361" spans="1:8">
      <c r="A31361" s="32">
        <v>44575</v>
      </c>
      <c r="B31361" s="1" t="s">
        <v>20</v>
      </c>
      <c r="C31361">
        <v>120261</v>
      </c>
      <c r="D31361">
        <v>1710777</v>
      </c>
      <c r="E31361" s="31">
        <v>115239</v>
      </c>
      <c r="F31361">
        <v>1060</v>
      </c>
      <c r="G31361" s="31">
        <v>3962</v>
      </c>
      <c r="H31361" s="31">
        <v>1</v>
      </c>
    </row>
    <row r="31362" spans="1:8">
      <c r="A31362" s="32">
        <v>44575</v>
      </c>
      <c r="B31362" s="1" t="s">
        <v>21</v>
      </c>
      <c r="C31362">
        <v>104141</v>
      </c>
      <c r="D31362">
        <v>1278193</v>
      </c>
      <c r="E31362" s="31">
        <v>99860</v>
      </c>
      <c r="F31362">
        <v>1029</v>
      </c>
      <c r="G31362" s="31">
        <v>2337</v>
      </c>
      <c r="H31362" s="31">
        <v>0</v>
      </c>
    </row>
    <row r="31363" spans="1:8">
      <c r="A31363" s="32">
        <v>44575</v>
      </c>
      <c r="B31363" s="1" t="s">
        <v>22</v>
      </c>
      <c r="C31363">
        <v>399101</v>
      </c>
      <c r="D31363">
        <v>4335367</v>
      </c>
      <c r="E31363" s="31">
        <v>381691</v>
      </c>
      <c r="F31363">
        <v>3177</v>
      </c>
      <c r="G31363" s="31">
        <v>14233</v>
      </c>
      <c r="H31363" s="31">
        <v>3</v>
      </c>
    </row>
    <row r="31364" spans="1:8">
      <c r="A31364" s="32">
        <v>44575</v>
      </c>
      <c r="B31364" s="1" t="s">
        <v>23</v>
      </c>
      <c r="C31364">
        <v>174700</v>
      </c>
      <c r="D31364">
        <v>1917056</v>
      </c>
      <c r="E31364" s="31">
        <v>169038</v>
      </c>
      <c r="F31364">
        <v>1319</v>
      </c>
      <c r="G31364" s="31">
        <v>4343</v>
      </c>
      <c r="H31364" s="31">
        <v>5</v>
      </c>
    </row>
    <row r="31365" spans="1:8">
      <c r="A31365" s="32">
        <v>44575</v>
      </c>
      <c r="B31365" s="1" t="s">
        <v>24</v>
      </c>
      <c r="C31365">
        <v>9252</v>
      </c>
      <c r="D31365">
        <v>348277</v>
      </c>
      <c r="E31365" s="31">
        <v>8234</v>
      </c>
      <c r="F31365">
        <v>63</v>
      </c>
      <c r="G31365" s="31">
        <v>955</v>
      </c>
      <c r="H31365" s="31">
        <v>0</v>
      </c>
    </row>
    <row r="31366" spans="1:8">
      <c r="A31366" s="32">
        <v>44575</v>
      </c>
      <c r="B31366" s="1" t="s">
        <v>25</v>
      </c>
      <c r="C31366">
        <v>5032</v>
      </c>
      <c r="D31366">
        <v>137348</v>
      </c>
      <c r="E31366" s="31">
        <v>4823</v>
      </c>
      <c r="F31366">
        <v>52</v>
      </c>
      <c r="G31366" s="31">
        <v>157</v>
      </c>
      <c r="H31366" s="31">
        <v>0</v>
      </c>
    </row>
    <row r="31367" spans="1:8">
      <c r="A31367" s="32">
        <v>44575</v>
      </c>
      <c r="B31367" s="1" t="s">
        <v>26</v>
      </c>
      <c r="C31367">
        <v>8278</v>
      </c>
      <c r="D31367">
        <v>220062</v>
      </c>
      <c r="E31367" s="31">
        <v>7892</v>
      </c>
      <c r="F31367">
        <v>139</v>
      </c>
      <c r="G31367" s="31">
        <v>225</v>
      </c>
      <c r="H31367" s="31">
        <v>0</v>
      </c>
    </row>
    <row r="31368" spans="1:8">
      <c r="A31368" s="32">
        <v>44575</v>
      </c>
      <c r="B31368" s="1" t="s">
        <v>27</v>
      </c>
      <c r="C31368">
        <v>3482</v>
      </c>
      <c r="D31368">
        <v>133861</v>
      </c>
      <c r="E31368" s="31">
        <v>3111</v>
      </c>
      <c r="F31368">
        <v>38</v>
      </c>
      <c r="G31368" s="31">
        <v>321</v>
      </c>
      <c r="H31368" s="31">
        <v>0</v>
      </c>
    </row>
    <row r="31369" spans="1:8">
      <c r="A31369" s="32">
        <v>44575</v>
      </c>
      <c r="B31369" s="1" t="s">
        <v>28</v>
      </c>
      <c r="C31369">
        <v>5459</v>
      </c>
      <c r="D31369">
        <v>143310</v>
      </c>
      <c r="E31369" s="31">
        <v>5150</v>
      </c>
      <c r="F31369">
        <v>29</v>
      </c>
      <c r="G31369" s="31">
        <v>285</v>
      </c>
      <c r="H31369" s="31">
        <v>0</v>
      </c>
    </row>
    <row r="31370" spans="1:8">
      <c r="A31370" s="32">
        <v>44575</v>
      </c>
      <c r="B31370" s="1" t="s">
        <v>29</v>
      </c>
      <c r="C31370">
        <v>10209</v>
      </c>
      <c r="D31370">
        <v>387986</v>
      </c>
      <c r="E31370" s="31">
        <v>9009</v>
      </c>
      <c r="F31370">
        <v>97</v>
      </c>
      <c r="G31370" s="31">
        <v>980</v>
      </c>
      <c r="H31370" s="31">
        <v>1</v>
      </c>
    </row>
    <row r="31371" spans="1:8">
      <c r="A31371" s="32">
        <v>44575</v>
      </c>
      <c r="B31371" s="1" t="s">
        <v>30</v>
      </c>
      <c r="C31371">
        <v>20235</v>
      </c>
      <c r="D31371">
        <v>490556</v>
      </c>
      <c r="E31371" s="31">
        <v>19096</v>
      </c>
      <c r="F31371">
        <v>219</v>
      </c>
      <c r="G31371" s="31">
        <v>670</v>
      </c>
      <c r="H31371" s="31">
        <v>0</v>
      </c>
    </row>
    <row r="31372" spans="1:8">
      <c r="A31372" s="32">
        <v>44575</v>
      </c>
      <c r="B31372" s="1" t="s">
        <v>31</v>
      </c>
      <c r="C31372">
        <v>28546</v>
      </c>
      <c r="D31372">
        <v>763064</v>
      </c>
      <c r="E31372" s="31">
        <v>26360</v>
      </c>
      <c r="F31372">
        <v>210</v>
      </c>
      <c r="G31372" s="31">
        <v>1598</v>
      </c>
      <c r="H31372" s="31">
        <v>1</v>
      </c>
    </row>
    <row r="31373" spans="1:8">
      <c r="A31373" s="32">
        <v>44575</v>
      </c>
      <c r="B31373" s="1" t="s">
        <v>32</v>
      </c>
      <c r="C31373">
        <v>110218</v>
      </c>
      <c r="D31373">
        <v>1557703</v>
      </c>
      <c r="E31373" s="31">
        <v>105742</v>
      </c>
      <c r="F31373">
        <v>1161</v>
      </c>
      <c r="G31373" s="31">
        <v>3315</v>
      </c>
      <c r="H31373" s="31">
        <v>1</v>
      </c>
    </row>
    <row r="31374" spans="1:8">
      <c r="A31374" s="32">
        <v>44575</v>
      </c>
      <c r="B31374" s="1" t="s">
        <v>33</v>
      </c>
      <c r="C31374">
        <v>15494</v>
      </c>
      <c r="D31374">
        <v>279143</v>
      </c>
      <c r="E31374" s="31">
        <v>15005</v>
      </c>
      <c r="F31374">
        <v>165</v>
      </c>
      <c r="G31374" s="31">
        <v>656</v>
      </c>
      <c r="H31374" s="31">
        <v>0</v>
      </c>
    </row>
    <row r="31375" spans="1:8">
      <c r="A31375" s="32">
        <v>44575</v>
      </c>
      <c r="B31375" s="1" t="s">
        <v>34</v>
      </c>
      <c r="C31375">
        <v>13850</v>
      </c>
      <c r="D31375">
        <v>306281</v>
      </c>
      <c r="E31375" s="31">
        <v>12507</v>
      </c>
      <c r="F31375">
        <v>104</v>
      </c>
      <c r="G31375" s="31">
        <v>1239</v>
      </c>
      <c r="H31375" s="31">
        <v>0</v>
      </c>
    </row>
    <row r="31376" spans="1:8">
      <c r="A31376" s="32">
        <v>44575</v>
      </c>
      <c r="B31376" s="1" t="s">
        <v>35</v>
      </c>
      <c r="C31376">
        <v>38938</v>
      </c>
      <c r="D31376">
        <v>491631</v>
      </c>
      <c r="E31376" s="31">
        <v>36041</v>
      </c>
      <c r="F31376">
        <v>292</v>
      </c>
      <c r="G31376" s="31">
        <v>1934</v>
      </c>
      <c r="H31376" s="31">
        <v>28</v>
      </c>
    </row>
    <row r="31377" spans="1:8">
      <c r="A31377" s="32">
        <v>44575</v>
      </c>
      <c r="B31377" s="1" t="s">
        <v>36</v>
      </c>
      <c r="C31377">
        <v>215408</v>
      </c>
      <c r="D31377">
        <v>4390162</v>
      </c>
      <c r="E31377" s="31">
        <v>201946</v>
      </c>
      <c r="F31377">
        <v>3069</v>
      </c>
      <c r="G31377" s="31">
        <v>10393</v>
      </c>
      <c r="H31377" s="31">
        <v>146</v>
      </c>
    </row>
    <row r="31378" spans="1:8">
      <c r="A31378" s="32">
        <v>44575</v>
      </c>
      <c r="B31378" s="1" t="s">
        <v>37</v>
      </c>
      <c r="C31378">
        <v>81395</v>
      </c>
      <c r="D31378">
        <v>896282</v>
      </c>
      <c r="E31378" s="31">
        <v>77844</v>
      </c>
      <c r="F31378">
        <v>1399</v>
      </c>
      <c r="G31378" s="31">
        <v>2153</v>
      </c>
      <c r="H31378" s="31">
        <v>2</v>
      </c>
    </row>
    <row r="31379" spans="1:8">
      <c r="A31379" s="32">
        <v>44575</v>
      </c>
      <c r="B31379" s="1" t="s">
        <v>38</v>
      </c>
      <c r="C31379">
        <v>16777</v>
      </c>
      <c r="D31379">
        <v>296214</v>
      </c>
      <c r="E31379" s="31">
        <v>15914</v>
      </c>
      <c r="F31379">
        <v>149</v>
      </c>
      <c r="G31379" s="31">
        <v>872</v>
      </c>
      <c r="H31379" s="31">
        <v>0</v>
      </c>
    </row>
    <row r="31380" spans="1:8">
      <c r="A31380" s="32">
        <v>44575</v>
      </c>
      <c r="B31380" s="1" t="s">
        <v>39</v>
      </c>
      <c r="C31380">
        <v>5794</v>
      </c>
      <c r="D31380">
        <v>70953</v>
      </c>
      <c r="E31380" s="31">
        <v>5151</v>
      </c>
      <c r="F31380">
        <v>62</v>
      </c>
      <c r="G31380" s="31">
        <v>468</v>
      </c>
      <c r="H31380" s="31">
        <v>2</v>
      </c>
    </row>
    <row r="31381" spans="1:8">
      <c r="A31381" s="32">
        <v>44575</v>
      </c>
      <c r="B31381" s="1" t="s">
        <v>40</v>
      </c>
      <c r="C31381">
        <v>1830</v>
      </c>
      <c r="D31381">
        <v>181093</v>
      </c>
      <c r="E31381" s="31">
        <v>1643</v>
      </c>
      <c r="F31381">
        <v>5</v>
      </c>
      <c r="G31381" s="31">
        <v>156</v>
      </c>
      <c r="H31381" s="31">
        <v>0</v>
      </c>
    </row>
    <row r="31382" spans="1:8">
      <c r="A31382" s="32">
        <v>44575</v>
      </c>
      <c r="B31382" s="1" t="s">
        <v>41</v>
      </c>
      <c r="C31382">
        <v>2166</v>
      </c>
      <c r="D31382">
        <v>69204</v>
      </c>
      <c r="E31382" s="31">
        <v>1774</v>
      </c>
      <c r="F31382">
        <v>5</v>
      </c>
      <c r="G31382" s="31">
        <v>387</v>
      </c>
      <c r="H31382" s="31">
        <v>0</v>
      </c>
    </row>
    <row r="31383" spans="1:8">
      <c r="A31383" s="32">
        <v>44575</v>
      </c>
      <c r="B31383" s="1" t="s">
        <v>42</v>
      </c>
      <c r="C31383">
        <v>16376</v>
      </c>
      <c r="D31383">
        <v>329200</v>
      </c>
      <c r="E31383" s="31">
        <v>15445</v>
      </c>
      <c r="F31383">
        <v>136</v>
      </c>
      <c r="G31383" s="31">
        <v>415</v>
      </c>
      <c r="H31383" s="31">
        <v>0</v>
      </c>
    </row>
    <row r="31384" spans="1:8">
      <c r="A31384" s="32">
        <v>44575</v>
      </c>
      <c r="B31384" s="1" t="s">
        <v>43</v>
      </c>
      <c r="C31384">
        <v>27170</v>
      </c>
      <c r="D31384">
        <v>1048744</v>
      </c>
      <c r="E31384" s="31">
        <v>22462</v>
      </c>
      <c r="F31384">
        <v>205</v>
      </c>
      <c r="G31384" s="31">
        <v>4503</v>
      </c>
      <c r="H31384" s="31">
        <v>2</v>
      </c>
    </row>
    <row r="31385" spans="1:8">
      <c r="A31385" s="32">
        <v>44575</v>
      </c>
      <c r="B31385" s="1" t="s">
        <v>44</v>
      </c>
      <c r="C31385">
        <v>7702</v>
      </c>
      <c r="D31385">
        <v>235060</v>
      </c>
      <c r="E31385" s="31">
        <v>5910</v>
      </c>
      <c r="F31385">
        <v>93</v>
      </c>
      <c r="G31385" s="31">
        <v>1699</v>
      </c>
      <c r="H31385" s="31">
        <v>2</v>
      </c>
    </row>
    <row r="31386" spans="1:8">
      <c r="A31386" s="32">
        <v>44575</v>
      </c>
      <c r="B31386" s="1" t="s">
        <v>45</v>
      </c>
      <c r="C31386">
        <v>3427</v>
      </c>
      <c r="D31386">
        <v>121107</v>
      </c>
      <c r="E31386" s="31">
        <v>3232</v>
      </c>
      <c r="F31386">
        <v>66</v>
      </c>
      <c r="G31386" s="31">
        <v>133</v>
      </c>
      <c r="H31386" s="31">
        <v>0</v>
      </c>
    </row>
    <row r="31387" spans="1:8">
      <c r="A31387" s="32">
        <v>44575</v>
      </c>
      <c r="B31387" s="1" t="s">
        <v>46</v>
      </c>
      <c r="C31387">
        <v>5025</v>
      </c>
      <c r="D31387">
        <v>150868</v>
      </c>
      <c r="E31387" s="31">
        <v>4680</v>
      </c>
      <c r="F31387">
        <v>38</v>
      </c>
      <c r="G31387" s="31">
        <v>306</v>
      </c>
      <c r="H31387" s="31">
        <v>0</v>
      </c>
    </row>
    <row r="31388" spans="1:8">
      <c r="A31388" s="32">
        <v>44575</v>
      </c>
      <c r="B31388" s="1" t="s">
        <v>47</v>
      </c>
      <c r="C31388">
        <v>6116</v>
      </c>
      <c r="D31388">
        <v>177568</v>
      </c>
      <c r="E31388" s="31">
        <v>5342</v>
      </c>
      <c r="F31388">
        <v>82</v>
      </c>
      <c r="G31388" s="31">
        <v>692</v>
      </c>
      <c r="H31388" s="31">
        <v>0</v>
      </c>
    </row>
    <row r="31389" spans="1:8">
      <c r="A31389" s="32">
        <v>44575</v>
      </c>
      <c r="B31389" s="1" t="s">
        <v>48</v>
      </c>
      <c r="C31389">
        <v>4284</v>
      </c>
      <c r="D31389">
        <v>116756</v>
      </c>
      <c r="E31389" s="31">
        <v>4147</v>
      </c>
      <c r="F31389">
        <v>33</v>
      </c>
      <c r="G31389" s="31">
        <v>104</v>
      </c>
      <c r="H31389" s="31">
        <v>1</v>
      </c>
    </row>
    <row r="31390" spans="1:8">
      <c r="A31390" s="32">
        <v>44575</v>
      </c>
      <c r="B31390" s="1" t="s">
        <v>49</v>
      </c>
      <c r="C31390">
        <v>77808</v>
      </c>
      <c r="D31390">
        <v>1494594</v>
      </c>
      <c r="E31390" s="31">
        <v>74288</v>
      </c>
      <c r="F31390">
        <v>628</v>
      </c>
      <c r="G31390" s="31">
        <v>2093</v>
      </c>
      <c r="H31390" s="31">
        <v>2</v>
      </c>
    </row>
    <row r="31391" spans="1:8">
      <c r="A31391" s="32">
        <v>44575</v>
      </c>
      <c r="B31391" s="1" t="s">
        <v>50</v>
      </c>
      <c r="C31391">
        <v>6547</v>
      </c>
      <c r="D31391">
        <v>128687</v>
      </c>
      <c r="E31391" s="31">
        <v>5911</v>
      </c>
      <c r="F31391">
        <v>30</v>
      </c>
      <c r="G31391" s="31">
        <v>373</v>
      </c>
      <c r="H31391" s="31">
        <v>0</v>
      </c>
    </row>
    <row r="31392" spans="1:8">
      <c r="A31392" s="32">
        <v>44575</v>
      </c>
      <c r="B31392" s="1" t="s">
        <v>51</v>
      </c>
      <c r="C31392">
        <v>6769</v>
      </c>
      <c r="D31392">
        <v>211865</v>
      </c>
      <c r="E31392" s="31">
        <v>6074</v>
      </c>
      <c r="F31392">
        <v>73</v>
      </c>
      <c r="G31392" s="31">
        <v>623</v>
      </c>
      <c r="H31392" s="31">
        <v>0</v>
      </c>
    </row>
    <row r="31393" spans="1:8">
      <c r="A31393" s="32">
        <v>44575</v>
      </c>
      <c r="B31393" s="1" t="s">
        <v>52</v>
      </c>
      <c r="C31393">
        <v>15624</v>
      </c>
      <c r="D31393">
        <v>129032</v>
      </c>
      <c r="E31393" s="31">
        <v>14660</v>
      </c>
      <c r="F31393">
        <v>136</v>
      </c>
      <c r="G31393" s="31">
        <v>828</v>
      </c>
      <c r="H31393" s="31">
        <v>0</v>
      </c>
    </row>
    <row r="31394" spans="1:8">
      <c r="A31394" s="32">
        <v>44575</v>
      </c>
      <c r="B31394" s="1" t="s">
        <v>53</v>
      </c>
      <c r="C31394">
        <v>8548</v>
      </c>
      <c r="D31394">
        <v>320164</v>
      </c>
      <c r="E31394" s="31">
        <v>8114</v>
      </c>
      <c r="F31394">
        <v>84</v>
      </c>
      <c r="G31394" s="31">
        <v>350</v>
      </c>
      <c r="H31394" s="31">
        <v>0</v>
      </c>
    </row>
    <row r="31395" spans="1:8">
      <c r="A31395" s="32">
        <v>44575</v>
      </c>
      <c r="B31395" s="1" t="s">
        <v>54</v>
      </c>
      <c r="C31395">
        <v>6378</v>
      </c>
      <c r="D31395">
        <v>74675</v>
      </c>
      <c r="E31395" s="31">
        <v>6098</v>
      </c>
      <c r="F31395">
        <v>41</v>
      </c>
      <c r="G31395" s="31">
        <v>289</v>
      </c>
      <c r="H31395" s="31">
        <v>0</v>
      </c>
    </row>
    <row r="31396" spans="1:8">
      <c r="A31396" s="32">
        <v>44575</v>
      </c>
      <c r="B31396" s="1" t="s">
        <v>55</v>
      </c>
      <c r="C31396">
        <v>10167</v>
      </c>
      <c r="D31396">
        <v>184522</v>
      </c>
      <c r="E31396" s="31">
        <v>9081</v>
      </c>
      <c r="F31396">
        <v>66</v>
      </c>
      <c r="G31396" s="31">
        <v>880</v>
      </c>
      <c r="H31396" s="31">
        <v>0</v>
      </c>
    </row>
    <row r="31397" spans="1:8">
      <c r="A31397" s="32">
        <v>44575</v>
      </c>
      <c r="B31397" s="1" t="s">
        <v>56</v>
      </c>
      <c r="C31397">
        <v>64041</v>
      </c>
      <c r="D31397">
        <v>474002</v>
      </c>
      <c r="E31397" s="31">
        <v>52025</v>
      </c>
      <c r="F31397">
        <v>398</v>
      </c>
      <c r="G31397" s="31">
        <v>11618</v>
      </c>
      <c r="H31397" s="31">
        <v>34</v>
      </c>
    </row>
    <row r="31398" spans="1:8">
      <c r="A31398" s="32">
        <v>44576</v>
      </c>
      <c r="B31398" s="1" t="s">
        <v>7</v>
      </c>
      <c r="C31398">
        <v>63937</v>
      </c>
      <c r="D31398">
        <v>1315403</v>
      </c>
      <c r="E31398" s="31">
        <v>60251</v>
      </c>
      <c r="F31398">
        <v>1477</v>
      </c>
      <c r="G31398" s="31">
        <v>1593</v>
      </c>
      <c r="H31398" s="31">
        <v>0</v>
      </c>
    </row>
    <row r="31399" spans="1:8">
      <c r="A31399" s="32">
        <v>44576</v>
      </c>
      <c r="B31399" s="1" t="s">
        <v>11</v>
      </c>
      <c r="C31399">
        <v>6393</v>
      </c>
      <c r="D31399">
        <v>109635</v>
      </c>
      <c r="E31399" s="31">
        <v>5868</v>
      </c>
      <c r="F31399">
        <v>39</v>
      </c>
      <c r="G31399" s="31">
        <v>486</v>
      </c>
      <c r="H31399" s="31">
        <v>0</v>
      </c>
    </row>
    <row r="31400" spans="1:8">
      <c r="A31400" s="32">
        <v>44576</v>
      </c>
      <c r="B31400" s="1" t="s">
        <v>12</v>
      </c>
      <c r="C31400">
        <v>3600</v>
      </c>
      <c r="D31400">
        <v>140618</v>
      </c>
      <c r="E31400" s="31">
        <v>3450</v>
      </c>
      <c r="F31400">
        <v>53</v>
      </c>
      <c r="G31400" s="31">
        <v>97</v>
      </c>
      <c r="H31400" s="31">
        <v>0</v>
      </c>
    </row>
    <row r="31401" spans="1:8">
      <c r="A31401" s="32">
        <v>44576</v>
      </c>
      <c r="B31401" s="1" t="s">
        <v>13</v>
      </c>
      <c r="C31401">
        <v>16724</v>
      </c>
      <c r="D31401">
        <v>275004</v>
      </c>
      <c r="E31401" s="31">
        <v>16195</v>
      </c>
      <c r="F31401">
        <v>118</v>
      </c>
      <c r="G31401" s="31">
        <v>311</v>
      </c>
      <c r="H31401" s="31">
        <v>0</v>
      </c>
    </row>
    <row r="31402" spans="1:8">
      <c r="A31402" s="32">
        <v>44576</v>
      </c>
      <c r="B31402" s="1" t="s">
        <v>14</v>
      </c>
      <c r="C31402">
        <v>2059</v>
      </c>
      <c r="D31402">
        <v>27964</v>
      </c>
      <c r="E31402" s="31">
        <v>1907</v>
      </c>
      <c r="F31402">
        <v>27</v>
      </c>
      <c r="G31402" s="31">
        <v>125</v>
      </c>
      <c r="H31402" s="31">
        <v>0</v>
      </c>
    </row>
    <row r="31403" spans="1:8">
      <c r="A31403" s="32">
        <v>44576</v>
      </c>
      <c r="B31403" s="1" t="s">
        <v>15</v>
      </c>
      <c r="C31403">
        <v>3817</v>
      </c>
      <c r="D31403">
        <v>119396</v>
      </c>
      <c r="E31403" s="31">
        <v>3565</v>
      </c>
      <c r="F31403">
        <v>56</v>
      </c>
      <c r="G31403" s="31">
        <v>196</v>
      </c>
      <c r="H31403" s="31">
        <v>0</v>
      </c>
    </row>
    <row r="31404" spans="1:8">
      <c r="A31404" s="32">
        <v>44576</v>
      </c>
      <c r="B31404" s="1" t="s">
        <v>16</v>
      </c>
      <c r="C31404">
        <v>9880</v>
      </c>
      <c r="D31404">
        <v>487147</v>
      </c>
      <c r="E31404" s="31">
        <v>9392</v>
      </c>
      <c r="F31404">
        <v>176</v>
      </c>
      <c r="G31404" s="31">
        <v>312</v>
      </c>
      <c r="H31404" s="31">
        <v>1</v>
      </c>
    </row>
    <row r="31405" spans="1:8">
      <c r="A31405" s="32">
        <v>44576</v>
      </c>
      <c r="B31405" s="1" t="s">
        <v>17</v>
      </c>
      <c r="C31405">
        <v>25690</v>
      </c>
      <c r="D31405">
        <v>40742</v>
      </c>
      <c r="E31405" s="31">
        <v>24381</v>
      </c>
      <c r="F31405">
        <v>220</v>
      </c>
      <c r="G31405" s="31">
        <v>1089</v>
      </c>
      <c r="H31405" s="31">
        <v>1</v>
      </c>
    </row>
    <row r="31406" spans="1:8">
      <c r="A31406" s="32">
        <v>44576</v>
      </c>
      <c r="B31406" s="1" t="s">
        <v>18</v>
      </c>
      <c r="C31406">
        <v>16790</v>
      </c>
      <c r="D31406">
        <v>542797</v>
      </c>
      <c r="E31406" s="31">
        <v>15684</v>
      </c>
      <c r="F31406">
        <v>118</v>
      </c>
      <c r="G31406" s="31">
        <v>988</v>
      </c>
      <c r="H31406" s="31">
        <v>0</v>
      </c>
    </row>
    <row r="31407" spans="1:8">
      <c r="A31407" s="32">
        <v>44576</v>
      </c>
      <c r="B31407" s="1" t="s">
        <v>19</v>
      </c>
      <c r="C31407">
        <v>18957</v>
      </c>
      <c r="D31407">
        <v>372627</v>
      </c>
      <c r="E31407" s="31">
        <v>17436</v>
      </c>
      <c r="F31407">
        <v>182</v>
      </c>
      <c r="G31407" s="31">
        <v>1339</v>
      </c>
      <c r="H31407" s="31">
        <v>0</v>
      </c>
    </row>
    <row r="31408" spans="1:8">
      <c r="A31408" s="32">
        <v>44576</v>
      </c>
      <c r="B31408" s="1" t="s">
        <v>20</v>
      </c>
      <c r="C31408">
        <v>121434</v>
      </c>
      <c r="D31408">
        <v>1717103</v>
      </c>
      <c r="E31408" s="31">
        <v>115379</v>
      </c>
      <c r="F31408">
        <v>1060</v>
      </c>
      <c r="G31408" s="31">
        <v>4995</v>
      </c>
      <c r="H31408" s="31">
        <v>1</v>
      </c>
    </row>
    <row r="31409" spans="1:8">
      <c r="A31409" s="32">
        <v>44576</v>
      </c>
      <c r="B31409" s="1" t="s">
        <v>21</v>
      </c>
      <c r="C31409">
        <v>105086</v>
      </c>
      <c r="D31409">
        <v>1284767</v>
      </c>
      <c r="E31409" s="31">
        <v>99976</v>
      </c>
      <c r="F31409">
        <v>1029</v>
      </c>
      <c r="G31409" s="31">
        <v>3136</v>
      </c>
      <c r="H31409" s="31">
        <v>0</v>
      </c>
    </row>
    <row r="31410" spans="1:8">
      <c r="A31410" s="32">
        <v>44576</v>
      </c>
      <c r="B31410" s="1" t="s">
        <v>22</v>
      </c>
      <c r="C31410">
        <v>403662</v>
      </c>
      <c r="D31410">
        <v>4351431</v>
      </c>
      <c r="E31410" s="31">
        <v>382515</v>
      </c>
      <c r="F31410">
        <v>3178</v>
      </c>
      <c r="G31410" s="31">
        <v>17969</v>
      </c>
      <c r="H31410" s="31">
        <v>4</v>
      </c>
    </row>
    <row r="31411" spans="1:8">
      <c r="A31411" s="32">
        <v>44576</v>
      </c>
      <c r="B31411" s="1" t="s">
        <v>23</v>
      </c>
      <c r="C31411">
        <v>176238</v>
      </c>
      <c r="D31411">
        <v>1917056</v>
      </c>
      <c r="E31411" s="31">
        <v>169396</v>
      </c>
      <c r="F31411">
        <v>1320</v>
      </c>
      <c r="G31411" s="31">
        <v>5522</v>
      </c>
      <c r="H31411" s="31">
        <v>4</v>
      </c>
    </row>
    <row r="31412" spans="1:8">
      <c r="A31412" s="32">
        <v>44576</v>
      </c>
      <c r="B31412" s="1" t="s">
        <v>24</v>
      </c>
      <c r="C31412">
        <v>9536</v>
      </c>
      <c r="D31412">
        <v>349484</v>
      </c>
      <c r="E31412" s="31">
        <v>8264</v>
      </c>
      <c r="F31412">
        <v>63</v>
      </c>
      <c r="G31412" s="31">
        <v>1209</v>
      </c>
      <c r="H31412" s="31">
        <v>0</v>
      </c>
    </row>
    <row r="31413" spans="1:8">
      <c r="A31413" s="32">
        <v>44576</v>
      </c>
      <c r="B31413" s="1" t="s">
        <v>25</v>
      </c>
      <c r="C31413">
        <v>5077</v>
      </c>
      <c r="D31413">
        <v>137348</v>
      </c>
      <c r="E31413" s="31">
        <v>4833</v>
      </c>
      <c r="F31413">
        <v>52</v>
      </c>
      <c r="G31413" s="31">
        <v>192</v>
      </c>
      <c r="H31413" s="31">
        <v>0</v>
      </c>
    </row>
    <row r="31414" spans="1:8">
      <c r="A31414" s="32">
        <v>44576</v>
      </c>
      <c r="B31414" s="1" t="s">
        <v>26</v>
      </c>
      <c r="C31414">
        <v>8370</v>
      </c>
      <c r="D31414">
        <v>220779</v>
      </c>
      <c r="E31414" s="31">
        <v>7901</v>
      </c>
      <c r="F31414">
        <v>139</v>
      </c>
      <c r="G31414" s="31">
        <v>308</v>
      </c>
      <c r="H31414" s="31">
        <v>0</v>
      </c>
    </row>
    <row r="31415" spans="1:8">
      <c r="A31415" s="32">
        <v>44576</v>
      </c>
      <c r="B31415" s="1" t="s">
        <v>27</v>
      </c>
      <c r="C31415">
        <v>3537</v>
      </c>
      <c r="D31415">
        <v>134621</v>
      </c>
      <c r="E31415" s="31">
        <v>3132</v>
      </c>
      <c r="F31415">
        <v>38</v>
      </c>
      <c r="G31415" s="31">
        <v>367</v>
      </c>
      <c r="H31415" s="31">
        <v>0</v>
      </c>
    </row>
    <row r="31416" spans="1:8">
      <c r="A31416" s="32">
        <v>44576</v>
      </c>
      <c r="B31416" s="1" t="s">
        <v>28</v>
      </c>
      <c r="C31416">
        <v>5459</v>
      </c>
      <c r="D31416">
        <v>143310</v>
      </c>
      <c r="E31416" s="31">
        <v>5150</v>
      </c>
      <c r="F31416">
        <v>29</v>
      </c>
      <c r="G31416" s="31">
        <v>285</v>
      </c>
      <c r="H31416" s="31">
        <v>0</v>
      </c>
    </row>
    <row r="31417" spans="1:8">
      <c r="A31417" s="32">
        <v>44576</v>
      </c>
      <c r="B31417" s="1" t="s">
        <v>29</v>
      </c>
      <c r="C31417">
        <v>10420</v>
      </c>
      <c r="D31417">
        <v>387986</v>
      </c>
      <c r="E31417" s="31">
        <v>9059</v>
      </c>
      <c r="F31417">
        <v>97</v>
      </c>
      <c r="G31417" s="31">
        <v>1059</v>
      </c>
      <c r="H31417" s="31">
        <v>1</v>
      </c>
    </row>
    <row r="31418" spans="1:8">
      <c r="A31418" s="32">
        <v>44576</v>
      </c>
      <c r="B31418" s="1" t="s">
        <v>30</v>
      </c>
      <c r="C31418">
        <v>20487</v>
      </c>
      <c r="D31418">
        <v>494605</v>
      </c>
      <c r="E31418" s="31">
        <v>19123</v>
      </c>
      <c r="F31418">
        <v>219</v>
      </c>
      <c r="G31418" s="31">
        <v>893</v>
      </c>
      <c r="H31418" s="31">
        <v>0</v>
      </c>
    </row>
    <row r="31419" spans="1:8">
      <c r="A31419" s="32">
        <v>44576</v>
      </c>
      <c r="B31419" s="1" t="s">
        <v>31</v>
      </c>
      <c r="C31419">
        <v>29000</v>
      </c>
      <c r="D31419">
        <v>763064</v>
      </c>
      <c r="E31419" s="31">
        <v>26360</v>
      </c>
      <c r="F31419">
        <v>210</v>
      </c>
      <c r="G31419" s="31">
        <v>1979</v>
      </c>
      <c r="H31419" s="31">
        <v>1</v>
      </c>
    </row>
    <row r="31420" spans="1:8">
      <c r="A31420" s="32">
        <v>44576</v>
      </c>
      <c r="B31420" s="1" t="s">
        <v>32</v>
      </c>
      <c r="C31420">
        <v>111506</v>
      </c>
      <c r="D31420">
        <v>1557703</v>
      </c>
      <c r="E31420" s="31">
        <v>105870</v>
      </c>
      <c r="F31420">
        <v>1163</v>
      </c>
      <c r="G31420" s="31">
        <v>4473</v>
      </c>
      <c r="H31420" s="31">
        <v>1</v>
      </c>
    </row>
    <row r="31421" spans="1:8">
      <c r="A31421" s="32">
        <v>44576</v>
      </c>
      <c r="B31421" s="1" t="s">
        <v>33</v>
      </c>
      <c r="C31421">
        <v>15700</v>
      </c>
      <c r="D31421">
        <v>279143</v>
      </c>
      <c r="E31421" s="31">
        <v>15011</v>
      </c>
      <c r="F31421">
        <v>165</v>
      </c>
      <c r="G31421" s="31">
        <v>849</v>
      </c>
      <c r="H31421" s="31">
        <v>0</v>
      </c>
    </row>
    <row r="31422" spans="1:8">
      <c r="A31422" s="32">
        <v>44576</v>
      </c>
      <c r="B31422" s="1" t="s">
        <v>34</v>
      </c>
      <c r="C31422">
        <v>14089</v>
      </c>
      <c r="D31422">
        <v>306847</v>
      </c>
      <c r="E31422" s="31">
        <v>12560</v>
      </c>
      <c r="F31422">
        <v>104</v>
      </c>
      <c r="G31422" s="31">
        <v>1425</v>
      </c>
      <c r="H31422" s="31">
        <v>0</v>
      </c>
    </row>
    <row r="31423" spans="1:8">
      <c r="A31423" s="32">
        <v>44576</v>
      </c>
      <c r="B31423" s="1" t="s">
        <v>35</v>
      </c>
      <c r="C31423">
        <v>39663</v>
      </c>
      <c r="D31423">
        <v>494351</v>
      </c>
      <c r="E31423" s="31">
        <v>36169</v>
      </c>
      <c r="F31423">
        <v>292</v>
      </c>
      <c r="G31423" s="31">
        <v>2477</v>
      </c>
      <c r="H31423" s="31">
        <v>28</v>
      </c>
    </row>
    <row r="31424" spans="1:8">
      <c r="A31424" s="32">
        <v>44576</v>
      </c>
      <c r="B31424" s="1" t="s">
        <v>36</v>
      </c>
      <c r="C31424">
        <v>219100</v>
      </c>
      <c r="D31424">
        <v>4414538</v>
      </c>
      <c r="E31424" s="31">
        <v>202588</v>
      </c>
      <c r="F31424">
        <v>3069</v>
      </c>
      <c r="G31424" s="31">
        <v>13443</v>
      </c>
      <c r="H31424" s="31">
        <v>148</v>
      </c>
    </row>
    <row r="31425" spans="1:8">
      <c r="A31425" s="32">
        <v>44576</v>
      </c>
      <c r="B31425" s="1" t="s">
        <v>37</v>
      </c>
      <c r="C31425">
        <v>82322</v>
      </c>
      <c r="D31425">
        <v>900553</v>
      </c>
      <c r="E31425" s="31">
        <v>78012</v>
      </c>
      <c r="F31425">
        <v>1399</v>
      </c>
      <c r="G31425" s="31">
        <v>2912</v>
      </c>
      <c r="H31425" s="31">
        <v>1</v>
      </c>
    </row>
    <row r="31426" spans="1:8">
      <c r="A31426" s="32">
        <v>44576</v>
      </c>
      <c r="B31426" s="1" t="s">
        <v>38</v>
      </c>
      <c r="C31426">
        <v>17094</v>
      </c>
      <c r="D31426">
        <v>296214</v>
      </c>
      <c r="E31426" s="31">
        <v>15956</v>
      </c>
      <c r="F31426">
        <v>149</v>
      </c>
      <c r="G31426" s="31">
        <v>989</v>
      </c>
      <c r="H31426" s="31">
        <v>1</v>
      </c>
    </row>
    <row r="31427" spans="1:8">
      <c r="A31427" s="32">
        <v>44576</v>
      </c>
      <c r="B31427" s="1" t="s">
        <v>39</v>
      </c>
      <c r="C31427">
        <v>5951</v>
      </c>
      <c r="D31427">
        <v>71628</v>
      </c>
      <c r="E31427" s="31">
        <v>5169</v>
      </c>
      <c r="F31427">
        <v>62</v>
      </c>
      <c r="G31427" s="31">
        <v>606</v>
      </c>
      <c r="H31427" s="31">
        <v>2</v>
      </c>
    </row>
    <row r="31428" spans="1:8">
      <c r="A31428" s="32">
        <v>44576</v>
      </c>
      <c r="B31428" s="1" t="s">
        <v>40</v>
      </c>
      <c r="C31428">
        <v>1859</v>
      </c>
      <c r="D31428">
        <v>182003</v>
      </c>
      <c r="E31428" s="31">
        <v>1646</v>
      </c>
      <c r="F31428">
        <v>5</v>
      </c>
      <c r="G31428" s="31">
        <v>182</v>
      </c>
      <c r="H31428" s="31">
        <v>0</v>
      </c>
    </row>
    <row r="31429" spans="1:8">
      <c r="A31429" s="32">
        <v>44576</v>
      </c>
      <c r="B31429" s="1" t="s">
        <v>41</v>
      </c>
      <c r="C31429">
        <v>2247</v>
      </c>
      <c r="D31429">
        <v>69204</v>
      </c>
      <c r="E31429" s="31">
        <v>1790</v>
      </c>
      <c r="F31429">
        <v>5</v>
      </c>
      <c r="G31429" s="31">
        <v>452</v>
      </c>
      <c r="H31429" s="31">
        <v>0</v>
      </c>
    </row>
    <row r="31430" spans="1:8">
      <c r="A31430" s="32">
        <v>44576</v>
      </c>
      <c r="B31430" s="1" t="s">
        <v>42</v>
      </c>
      <c r="C31430">
        <v>16594</v>
      </c>
      <c r="D31430">
        <v>329200</v>
      </c>
      <c r="E31430" s="31">
        <v>15445</v>
      </c>
      <c r="F31430">
        <v>136</v>
      </c>
      <c r="G31430" s="31">
        <v>415</v>
      </c>
      <c r="H31430" s="31">
        <v>0</v>
      </c>
    </row>
    <row r="31431" spans="1:8">
      <c r="A31431" s="32">
        <v>44576</v>
      </c>
      <c r="B31431" s="1" t="s">
        <v>43</v>
      </c>
      <c r="C31431">
        <v>28167</v>
      </c>
      <c r="D31431">
        <v>1048744</v>
      </c>
      <c r="E31431" s="31">
        <v>22649</v>
      </c>
      <c r="F31431">
        <v>205</v>
      </c>
      <c r="G31431" s="31">
        <v>5313</v>
      </c>
      <c r="H31431" s="31">
        <v>3</v>
      </c>
    </row>
    <row r="31432" spans="1:8">
      <c r="A31432" s="32">
        <v>44576</v>
      </c>
      <c r="B31432" s="1" t="s">
        <v>44</v>
      </c>
      <c r="C31432">
        <v>7922</v>
      </c>
      <c r="D31432">
        <v>235060</v>
      </c>
      <c r="E31432" s="31">
        <v>5946</v>
      </c>
      <c r="F31432">
        <v>94</v>
      </c>
      <c r="G31432" s="31">
        <v>1882</v>
      </c>
      <c r="H31432" s="31">
        <v>2</v>
      </c>
    </row>
    <row r="31433" spans="1:8">
      <c r="A31433" s="32">
        <v>44576</v>
      </c>
      <c r="B31433" s="1" t="s">
        <v>45</v>
      </c>
      <c r="C31433">
        <v>3457</v>
      </c>
      <c r="D31433">
        <v>121318</v>
      </c>
      <c r="E31433" s="31">
        <v>3239</v>
      </c>
      <c r="F31433">
        <v>66</v>
      </c>
      <c r="G31433" s="31">
        <v>161</v>
      </c>
      <c r="H31433" s="31">
        <v>0</v>
      </c>
    </row>
    <row r="31434" spans="1:8">
      <c r="A31434" s="32">
        <v>44576</v>
      </c>
      <c r="B31434" s="1" t="s">
        <v>46</v>
      </c>
      <c r="C31434">
        <v>5087</v>
      </c>
      <c r="D31434">
        <v>151769</v>
      </c>
      <c r="E31434" s="31">
        <v>4686</v>
      </c>
      <c r="F31434">
        <v>38</v>
      </c>
      <c r="G31434" s="31">
        <v>363</v>
      </c>
      <c r="H31434" s="31">
        <v>0</v>
      </c>
    </row>
    <row r="31435" spans="1:8">
      <c r="A31435" s="32">
        <v>44576</v>
      </c>
      <c r="B31435" s="1" t="s">
        <v>47</v>
      </c>
      <c r="C31435">
        <v>6273</v>
      </c>
      <c r="D31435">
        <v>177568</v>
      </c>
      <c r="E31435" s="31">
        <v>5355</v>
      </c>
      <c r="F31435">
        <v>82</v>
      </c>
      <c r="G31435" s="31">
        <v>836</v>
      </c>
      <c r="H31435" s="31">
        <v>0</v>
      </c>
    </row>
    <row r="31436" spans="1:8">
      <c r="A31436" s="32">
        <v>44576</v>
      </c>
      <c r="B31436" s="1" t="s">
        <v>48</v>
      </c>
      <c r="C31436">
        <v>4310</v>
      </c>
      <c r="D31436">
        <v>117121</v>
      </c>
      <c r="E31436" s="31">
        <v>4152</v>
      </c>
      <c r="F31436">
        <v>33</v>
      </c>
      <c r="G31436" s="31">
        <v>125</v>
      </c>
      <c r="H31436" s="31">
        <v>1</v>
      </c>
    </row>
    <row r="31437" spans="1:8">
      <c r="A31437" s="32">
        <v>44576</v>
      </c>
      <c r="B31437" s="1" t="s">
        <v>49</v>
      </c>
      <c r="C31437">
        <v>78905</v>
      </c>
      <c r="D31437">
        <v>1501494</v>
      </c>
      <c r="E31437" s="31">
        <v>74334</v>
      </c>
      <c r="F31437">
        <v>628</v>
      </c>
      <c r="G31437" s="31">
        <v>2846</v>
      </c>
      <c r="H31437" s="31">
        <v>1</v>
      </c>
    </row>
    <row r="31438" spans="1:8">
      <c r="A31438" s="32">
        <v>44576</v>
      </c>
      <c r="B31438" s="1" t="s">
        <v>50</v>
      </c>
      <c r="C31438">
        <v>6718</v>
      </c>
      <c r="D31438">
        <v>129905</v>
      </c>
      <c r="E31438" s="31">
        <v>5920</v>
      </c>
      <c r="F31438">
        <v>30</v>
      </c>
      <c r="G31438" s="31">
        <v>548</v>
      </c>
      <c r="H31438" s="31">
        <v>0</v>
      </c>
    </row>
    <row r="31439" spans="1:8">
      <c r="A31439" s="32">
        <v>44576</v>
      </c>
      <c r="B31439" s="1" t="s">
        <v>51</v>
      </c>
      <c r="C31439">
        <v>6976</v>
      </c>
      <c r="D31439">
        <v>213306</v>
      </c>
      <c r="E31439" s="31">
        <v>6094</v>
      </c>
      <c r="F31439">
        <v>73</v>
      </c>
      <c r="G31439" s="31">
        <v>813</v>
      </c>
      <c r="H31439" s="31">
        <v>0</v>
      </c>
    </row>
    <row r="31440" spans="1:8">
      <c r="A31440" s="32">
        <v>44576</v>
      </c>
      <c r="B31440" s="1" t="s">
        <v>52</v>
      </c>
      <c r="C31440">
        <v>15624</v>
      </c>
      <c r="D31440">
        <v>129032</v>
      </c>
      <c r="E31440" s="31">
        <v>14660</v>
      </c>
      <c r="F31440">
        <v>136</v>
      </c>
      <c r="G31440" s="31">
        <v>828</v>
      </c>
      <c r="H31440" s="31">
        <v>0</v>
      </c>
    </row>
    <row r="31441" spans="1:8">
      <c r="A31441" s="32">
        <v>44576</v>
      </c>
      <c r="B31441" s="1" t="s">
        <v>53</v>
      </c>
      <c r="C31441">
        <v>8656</v>
      </c>
      <c r="D31441">
        <v>322164</v>
      </c>
      <c r="E31441" s="31">
        <v>8129</v>
      </c>
      <c r="F31441">
        <v>84</v>
      </c>
      <c r="G31441" s="31">
        <v>443</v>
      </c>
      <c r="H31441" s="31">
        <v>0</v>
      </c>
    </row>
    <row r="31442" spans="1:8">
      <c r="A31442" s="32">
        <v>44576</v>
      </c>
      <c r="B31442" s="1" t="s">
        <v>54</v>
      </c>
      <c r="C31442">
        <v>6378</v>
      </c>
      <c r="D31442">
        <v>74675</v>
      </c>
      <c r="E31442" s="31">
        <v>6098</v>
      </c>
      <c r="F31442">
        <v>41</v>
      </c>
      <c r="G31442" s="31">
        <v>345</v>
      </c>
      <c r="H31442" s="31">
        <v>0</v>
      </c>
    </row>
    <row r="31443" spans="1:8">
      <c r="A31443" s="32">
        <v>44576</v>
      </c>
      <c r="B31443" s="1" t="s">
        <v>55</v>
      </c>
      <c r="C31443">
        <v>10333</v>
      </c>
      <c r="D31443">
        <v>185805</v>
      </c>
      <c r="E31443" s="31">
        <v>9123</v>
      </c>
      <c r="F31443">
        <v>66</v>
      </c>
      <c r="G31443" s="31">
        <v>978</v>
      </c>
      <c r="H31443" s="31">
        <v>0</v>
      </c>
    </row>
    <row r="31444" spans="1:8">
      <c r="A31444" s="32">
        <v>44576</v>
      </c>
      <c r="B31444" s="1" t="s">
        <v>56</v>
      </c>
      <c r="C31444">
        <v>64041</v>
      </c>
      <c r="D31444">
        <v>476682</v>
      </c>
      <c r="E31444" s="31">
        <v>52025</v>
      </c>
      <c r="F31444">
        <v>398</v>
      </c>
      <c r="G31444" s="31">
        <v>11618</v>
      </c>
      <c r="H31444" s="31">
        <v>34</v>
      </c>
    </row>
    <row r="31445" spans="1:8">
      <c r="A31445" s="32">
        <v>44577</v>
      </c>
      <c r="B31445" s="1" t="s">
        <v>7</v>
      </c>
      <c r="C31445">
        <v>64629</v>
      </c>
      <c r="D31445">
        <v>1319693</v>
      </c>
      <c r="E31445" s="31">
        <v>60322</v>
      </c>
      <c r="F31445">
        <v>1477</v>
      </c>
      <c r="G31445" s="31">
        <v>2209</v>
      </c>
      <c r="H31445" s="31">
        <v>0</v>
      </c>
    </row>
    <row r="31446" spans="1:8">
      <c r="A31446" s="32">
        <v>44577</v>
      </c>
      <c r="B31446" s="1" t="s">
        <v>11</v>
      </c>
      <c r="C31446">
        <v>6522</v>
      </c>
      <c r="D31446">
        <v>109794</v>
      </c>
      <c r="E31446" s="31">
        <v>5871</v>
      </c>
      <c r="F31446">
        <v>39</v>
      </c>
      <c r="G31446" s="31">
        <v>612</v>
      </c>
      <c r="H31446" s="31">
        <v>0</v>
      </c>
    </row>
    <row r="31447" spans="1:8">
      <c r="A31447" s="32">
        <v>44577</v>
      </c>
      <c r="B31447" s="1" t="s">
        <v>12</v>
      </c>
      <c r="C31447">
        <v>3614</v>
      </c>
      <c r="D31447">
        <v>140834</v>
      </c>
      <c r="E31447" s="31">
        <v>3456</v>
      </c>
      <c r="F31447">
        <v>53</v>
      </c>
      <c r="G31447" s="31">
        <v>105</v>
      </c>
      <c r="H31447" s="31">
        <v>0</v>
      </c>
    </row>
    <row r="31448" spans="1:8">
      <c r="A31448" s="32">
        <v>44577</v>
      </c>
      <c r="B31448" s="1" t="s">
        <v>13</v>
      </c>
      <c r="C31448">
        <v>16803</v>
      </c>
      <c r="D31448">
        <v>275330</v>
      </c>
      <c r="E31448" s="31">
        <v>16212</v>
      </c>
      <c r="F31448">
        <v>118</v>
      </c>
      <c r="G31448" s="31">
        <v>399</v>
      </c>
      <c r="H31448" s="31">
        <v>0</v>
      </c>
    </row>
    <row r="31449" spans="1:8">
      <c r="A31449" s="32">
        <v>44577</v>
      </c>
      <c r="B31449" s="1" t="s">
        <v>14</v>
      </c>
      <c r="C31449">
        <v>2097</v>
      </c>
      <c r="D31449">
        <v>27964</v>
      </c>
      <c r="E31449" s="31">
        <v>1907</v>
      </c>
      <c r="F31449">
        <v>27</v>
      </c>
      <c r="G31449" s="31">
        <v>163</v>
      </c>
      <c r="H31449" s="31">
        <v>0</v>
      </c>
    </row>
    <row r="31450" spans="1:8">
      <c r="A31450" s="32">
        <v>44577</v>
      </c>
      <c r="B31450" s="1" t="s">
        <v>15</v>
      </c>
      <c r="C31450">
        <v>3843</v>
      </c>
      <c r="D31450">
        <v>119409</v>
      </c>
      <c r="E31450" s="31">
        <v>3566</v>
      </c>
      <c r="F31450">
        <v>56</v>
      </c>
      <c r="G31450" s="31">
        <v>221</v>
      </c>
      <c r="H31450" s="31">
        <v>0</v>
      </c>
    </row>
    <row r="31451" spans="1:8">
      <c r="A31451" s="32">
        <v>44577</v>
      </c>
      <c r="B31451" s="1" t="s">
        <v>16</v>
      </c>
      <c r="C31451">
        <v>9946</v>
      </c>
      <c r="D31451">
        <v>487147</v>
      </c>
      <c r="E31451" s="31">
        <v>9420</v>
      </c>
      <c r="F31451">
        <v>176</v>
      </c>
      <c r="G31451" s="31">
        <v>350</v>
      </c>
      <c r="H31451" s="31">
        <v>1</v>
      </c>
    </row>
    <row r="31452" spans="1:8">
      <c r="A31452" s="32">
        <v>44577</v>
      </c>
      <c r="B31452" s="1" t="s">
        <v>17</v>
      </c>
      <c r="C31452">
        <v>25943</v>
      </c>
      <c r="D31452">
        <v>40742</v>
      </c>
      <c r="E31452" s="31">
        <v>24463</v>
      </c>
      <c r="F31452">
        <v>220</v>
      </c>
      <c r="G31452" s="31">
        <v>1260</v>
      </c>
      <c r="H31452" s="31">
        <v>1</v>
      </c>
    </row>
    <row r="31453" spans="1:8">
      <c r="A31453" s="32">
        <v>44577</v>
      </c>
      <c r="B31453" s="1" t="s">
        <v>18</v>
      </c>
      <c r="C31453">
        <v>16980</v>
      </c>
      <c r="D31453">
        <v>544375</v>
      </c>
      <c r="E31453" s="31">
        <v>15744</v>
      </c>
      <c r="F31453">
        <v>118</v>
      </c>
      <c r="G31453" s="31">
        <v>1118</v>
      </c>
      <c r="H31453" s="31">
        <v>0</v>
      </c>
    </row>
    <row r="31454" spans="1:8">
      <c r="A31454" s="32">
        <v>44577</v>
      </c>
      <c r="B31454" s="1" t="s">
        <v>19</v>
      </c>
      <c r="C31454">
        <v>19216</v>
      </c>
      <c r="D31454">
        <v>372627</v>
      </c>
      <c r="E31454" s="31">
        <v>17446</v>
      </c>
      <c r="F31454">
        <v>182</v>
      </c>
      <c r="G31454" s="31">
        <v>1588</v>
      </c>
      <c r="H31454" s="31">
        <v>1</v>
      </c>
    </row>
    <row r="31455" spans="1:8">
      <c r="A31455" s="32">
        <v>44577</v>
      </c>
      <c r="B31455" s="1" t="s">
        <v>20</v>
      </c>
      <c r="C31455">
        <v>122833</v>
      </c>
      <c r="D31455">
        <v>1719975</v>
      </c>
      <c r="E31455" s="31">
        <v>116058</v>
      </c>
      <c r="F31455">
        <v>1060</v>
      </c>
      <c r="G31455" s="31">
        <v>5715</v>
      </c>
      <c r="H31455" s="31">
        <v>3</v>
      </c>
    </row>
    <row r="31456" spans="1:8">
      <c r="A31456" s="32">
        <v>44577</v>
      </c>
      <c r="B31456" s="1" t="s">
        <v>21</v>
      </c>
      <c r="C31456">
        <v>106293</v>
      </c>
      <c r="D31456">
        <v>1289976</v>
      </c>
      <c r="E31456" s="31">
        <v>100211</v>
      </c>
      <c r="F31456">
        <v>1029</v>
      </c>
      <c r="G31456" s="31">
        <v>3846</v>
      </c>
      <c r="H31456" s="31">
        <v>0</v>
      </c>
    </row>
    <row r="31457" spans="1:8">
      <c r="A31457" s="32">
        <v>44577</v>
      </c>
      <c r="B31457" s="1" t="s">
        <v>22</v>
      </c>
      <c r="C31457">
        <v>407834</v>
      </c>
      <c r="D31457">
        <v>4351431</v>
      </c>
      <c r="E31457" s="31">
        <v>383549</v>
      </c>
      <c r="F31457">
        <v>3178</v>
      </c>
      <c r="G31457" s="31">
        <v>21107</v>
      </c>
      <c r="H31457" s="31">
        <v>5</v>
      </c>
    </row>
    <row r="31458" spans="1:8">
      <c r="A31458" s="32">
        <v>44577</v>
      </c>
      <c r="B31458" s="1" t="s">
        <v>23</v>
      </c>
      <c r="C31458">
        <v>177989</v>
      </c>
      <c r="D31458">
        <v>1917056</v>
      </c>
      <c r="E31458" s="31">
        <v>170004</v>
      </c>
      <c r="F31458">
        <v>1321</v>
      </c>
      <c r="G31458" s="31">
        <v>6664</v>
      </c>
      <c r="H31458" s="31">
        <v>4</v>
      </c>
    </row>
    <row r="31459" spans="1:8">
      <c r="A31459" s="32">
        <v>44577</v>
      </c>
      <c r="B31459" s="1" t="s">
        <v>24</v>
      </c>
      <c r="C31459">
        <v>9802</v>
      </c>
      <c r="D31459">
        <v>350858</v>
      </c>
      <c r="E31459" s="31">
        <v>8765</v>
      </c>
      <c r="F31459">
        <v>63</v>
      </c>
      <c r="G31459" s="31">
        <v>974</v>
      </c>
      <c r="H31459" s="31">
        <v>0</v>
      </c>
    </row>
    <row r="31460" spans="1:8">
      <c r="A31460" s="32">
        <v>44577</v>
      </c>
      <c r="B31460" s="1" t="s">
        <v>25</v>
      </c>
      <c r="C31460">
        <v>5098</v>
      </c>
      <c r="D31460">
        <v>137348</v>
      </c>
      <c r="E31460" s="31">
        <v>4840</v>
      </c>
      <c r="F31460">
        <v>52</v>
      </c>
      <c r="G31460" s="31">
        <v>206</v>
      </c>
      <c r="H31460" s="31">
        <v>0</v>
      </c>
    </row>
    <row r="31461" spans="1:8">
      <c r="A31461" s="32">
        <v>44577</v>
      </c>
      <c r="B31461" s="1" t="s">
        <v>26</v>
      </c>
      <c r="C31461">
        <v>8476</v>
      </c>
      <c r="D31461">
        <v>221136</v>
      </c>
      <c r="E31461" s="31">
        <v>7908</v>
      </c>
      <c r="F31461">
        <v>139</v>
      </c>
      <c r="G31461" s="31">
        <v>407</v>
      </c>
      <c r="H31461" s="31">
        <v>0</v>
      </c>
    </row>
    <row r="31462" spans="1:8">
      <c r="A31462" s="32">
        <v>44577</v>
      </c>
      <c r="B31462" s="1" t="s">
        <v>27</v>
      </c>
      <c r="C31462">
        <v>3585</v>
      </c>
      <c r="D31462">
        <v>135393</v>
      </c>
      <c r="E31462" s="31">
        <v>3164</v>
      </c>
      <c r="F31462">
        <v>38</v>
      </c>
      <c r="G31462" s="31">
        <v>383</v>
      </c>
      <c r="H31462" s="31">
        <v>0</v>
      </c>
    </row>
    <row r="31463" spans="1:8">
      <c r="A31463" s="32">
        <v>44577</v>
      </c>
      <c r="B31463" s="1" t="s">
        <v>28</v>
      </c>
      <c r="C31463">
        <v>5459</v>
      </c>
      <c r="D31463">
        <v>143310</v>
      </c>
      <c r="E31463" s="31">
        <v>5150</v>
      </c>
      <c r="F31463">
        <v>29</v>
      </c>
      <c r="G31463" s="31">
        <v>285</v>
      </c>
      <c r="H31463" s="31">
        <v>0</v>
      </c>
    </row>
    <row r="31464" spans="1:8">
      <c r="A31464" s="32">
        <v>44577</v>
      </c>
      <c r="B31464" s="1" t="s">
        <v>29</v>
      </c>
      <c r="C31464">
        <v>10652</v>
      </c>
      <c r="D31464">
        <v>387986</v>
      </c>
      <c r="E31464" s="31">
        <v>9135</v>
      </c>
      <c r="F31464">
        <v>97</v>
      </c>
      <c r="G31464" s="31">
        <v>1108</v>
      </c>
      <c r="H31464" s="31">
        <v>1</v>
      </c>
    </row>
    <row r="31465" spans="1:8">
      <c r="A31465" s="32">
        <v>44577</v>
      </c>
      <c r="B31465" s="1" t="s">
        <v>30</v>
      </c>
      <c r="C31465">
        <v>20689</v>
      </c>
      <c r="D31465">
        <v>496307</v>
      </c>
      <c r="E31465" s="31">
        <v>19160</v>
      </c>
      <c r="F31465">
        <v>219</v>
      </c>
      <c r="G31465" s="31">
        <v>1108</v>
      </c>
      <c r="H31465" s="31">
        <v>0</v>
      </c>
    </row>
    <row r="31466" spans="1:8">
      <c r="A31466" s="32">
        <v>44577</v>
      </c>
      <c r="B31466" s="1" t="s">
        <v>31</v>
      </c>
      <c r="C31466">
        <v>29447</v>
      </c>
      <c r="D31466">
        <v>763064</v>
      </c>
      <c r="E31466" s="31">
        <v>26360</v>
      </c>
      <c r="F31466">
        <v>210</v>
      </c>
      <c r="G31466" s="31">
        <v>1973</v>
      </c>
      <c r="H31466" s="31">
        <v>1</v>
      </c>
    </row>
    <row r="31467" spans="1:8">
      <c r="A31467" s="32">
        <v>44577</v>
      </c>
      <c r="B31467" s="1" t="s">
        <v>32</v>
      </c>
      <c r="C31467">
        <v>112955</v>
      </c>
      <c r="D31467">
        <v>1557703</v>
      </c>
      <c r="E31467" s="31">
        <v>106026</v>
      </c>
      <c r="F31467">
        <v>1164</v>
      </c>
      <c r="G31467" s="31">
        <v>5765</v>
      </c>
      <c r="H31467" s="31">
        <v>1</v>
      </c>
    </row>
    <row r="31468" spans="1:8">
      <c r="A31468" s="32">
        <v>44577</v>
      </c>
      <c r="B31468" s="1" t="s">
        <v>33</v>
      </c>
      <c r="C31468">
        <v>15857</v>
      </c>
      <c r="D31468">
        <v>279143</v>
      </c>
      <c r="E31468" s="31">
        <v>15040</v>
      </c>
      <c r="F31468">
        <v>165</v>
      </c>
      <c r="G31468" s="31">
        <v>995</v>
      </c>
      <c r="H31468" s="31">
        <v>0</v>
      </c>
    </row>
    <row r="31469" spans="1:8">
      <c r="A31469" s="32">
        <v>44577</v>
      </c>
      <c r="B31469" s="1" t="s">
        <v>34</v>
      </c>
      <c r="C31469">
        <v>14356</v>
      </c>
      <c r="D31469">
        <v>308500</v>
      </c>
      <c r="E31469" s="31">
        <v>12632</v>
      </c>
      <c r="F31469">
        <v>104</v>
      </c>
      <c r="G31469" s="31">
        <v>1620</v>
      </c>
      <c r="H31469" s="31">
        <v>0</v>
      </c>
    </row>
    <row r="31470" spans="1:8">
      <c r="A31470" s="32">
        <v>44577</v>
      </c>
      <c r="B31470" s="1" t="s">
        <v>35</v>
      </c>
      <c r="C31470">
        <v>40510</v>
      </c>
      <c r="D31470">
        <v>496444</v>
      </c>
      <c r="E31470" s="31">
        <v>36275</v>
      </c>
      <c r="F31470">
        <v>292</v>
      </c>
      <c r="G31470" s="31">
        <v>3096</v>
      </c>
      <c r="H31470" s="31">
        <v>34</v>
      </c>
    </row>
    <row r="31471" spans="1:8">
      <c r="A31471" s="32">
        <v>44577</v>
      </c>
      <c r="B31471" s="1" t="s">
        <v>36</v>
      </c>
      <c r="C31471">
        <v>222860</v>
      </c>
      <c r="D31471">
        <v>4432398</v>
      </c>
      <c r="E31471" s="31">
        <v>203238</v>
      </c>
      <c r="F31471">
        <v>3069</v>
      </c>
      <c r="G31471" s="31">
        <v>16553</v>
      </c>
      <c r="H31471" s="31">
        <v>148</v>
      </c>
    </row>
    <row r="31472" spans="1:8">
      <c r="A31472" s="32">
        <v>44577</v>
      </c>
      <c r="B31472" s="1" t="s">
        <v>37</v>
      </c>
      <c r="C31472">
        <v>83513</v>
      </c>
      <c r="D31472">
        <v>904330</v>
      </c>
      <c r="E31472" s="31">
        <v>78504</v>
      </c>
      <c r="F31472">
        <v>1399</v>
      </c>
      <c r="G31472" s="31">
        <v>3611</v>
      </c>
      <c r="H31472" s="31">
        <v>1</v>
      </c>
    </row>
    <row r="31473" spans="1:8">
      <c r="A31473" s="32">
        <v>44577</v>
      </c>
      <c r="B31473" s="1" t="s">
        <v>38</v>
      </c>
      <c r="C31473">
        <v>17290</v>
      </c>
      <c r="D31473">
        <v>296214</v>
      </c>
      <c r="E31473" s="31">
        <v>16061</v>
      </c>
      <c r="F31473">
        <v>149</v>
      </c>
      <c r="G31473" s="31">
        <v>1080</v>
      </c>
      <c r="H31473" s="31">
        <v>1</v>
      </c>
    </row>
    <row r="31474" spans="1:8">
      <c r="A31474" s="32">
        <v>44577</v>
      </c>
      <c r="B31474" s="1" t="s">
        <v>39</v>
      </c>
      <c r="C31474">
        <v>6108</v>
      </c>
      <c r="D31474">
        <v>72603</v>
      </c>
      <c r="E31474" s="31">
        <v>5185</v>
      </c>
      <c r="F31474">
        <v>62</v>
      </c>
      <c r="G31474" s="31">
        <v>747</v>
      </c>
      <c r="H31474" s="31">
        <v>3</v>
      </c>
    </row>
    <row r="31475" spans="1:8">
      <c r="A31475" s="32">
        <v>44577</v>
      </c>
      <c r="B31475" s="1" t="s">
        <v>40</v>
      </c>
      <c r="C31475">
        <v>1889</v>
      </c>
      <c r="D31475">
        <v>182852</v>
      </c>
      <c r="E31475" s="31">
        <v>1649</v>
      </c>
      <c r="F31475">
        <v>5</v>
      </c>
      <c r="G31475" s="31">
        <v>208</v>
      </c>
      <c r="H31475" s="31">
        <v>0</v>
      </c>
    </row>
    <row r="31476" spans="1:8">
      <c r="A31476" s="32">
        <v>44577</v>
      </c>
      <c r="B31476" s="1" t="s">
        <v>41</v>
      </c>
      <c r="C31476">
        <v>2332</v>
      </c>
      <c r="D31476">
        <v>69204</v>
      </c>
      <c r="E31476" s="31">
        <v>1819</v>
      </c>
      <c r="F31476">
        <v>5</v>
      </c>
      <c r="G31476" s="31">
        <v>508</v>
      </c>
      <c r="H31476" s="31">
        <v>1</v>
      </c>
    </row>
    <row r="31477" spans="1:8">
      <c r="A31477" s="32">
        <v>44577</v>
      </c>
      <c r="B31477" s="1" t="s">
        <v>42</v>
      </c>
      <c r="C31477">
        <v>16855</v>
      </c>
      <c r="D31477">
        <v>329200</v>
      </c>
      <c r="E31477" s="31">
        <v>15445</v>
      </c>
      <c r="F31477">
        <v>136</v>
      </c>
      <c r="G31477" s="31">
        <v>415</v>
      </c>
      <c r="H31477" s="31">
        <v>0</v>
      </c>
    </row>
    <row r="31478" spans="1:8">
      <c r="A31478" s="32">
        <v>44577</v>
      </c>
      <c r="B31478" s="1" t="s">
        <v>43</v>
      </c>
      <c r="C31478">
        <v>29379</v>
      </c>
      <c r="D31478">
        <v>1048744</v>
      </c>
      <c r="E31478" s="31">
        <v>22796</v>
      </c>
      <c r="F31478">
        <v>205</v>
      </c>
      <c r="G31478" s="31">
        <v>6378</v>
      </c>
      <c r="H31478" s="31">
        <v>3</v>
      </c>
    </row>
    <row r="31479" spans="1:8">
      <c r="A31479" s="32">
        <v>44577</v>
      </c>
      <c r="B31479" s="1" t="s">
        <v>44</v>
      </c>
      <c r="C31479">
        <v>8122</v>
      </c>
      <c r="D31479">
        <v>235060</v>
      </c>
      <c r="E31479" s="31">
        <v>6113</v>
      </c>
      <c r="F31479">
        <v>94</v>
      </c>
      <c r="G31479" s="31">
        <v>1915</v>
      </c>
      <c r="H31479" s="31">
        <v>2</v>
      </c>
    </row>
    <row r="31480" spans="1:8">
      <c r="A31480" s="32">
        <v>44577</v>
      </c>
      <c r="B31480" s="1" t="s">
        <v>45</v>
      </c>
      <c r="C31480">
        <v>3478</v>
      </c>
      <c r="D31480">
        <v>121768</v>
      </c>
      <c r="E31480" s="31">
        <v>3249</v>
      </c>
      <c r="F31480">
        <v>66</v>
      </c>
      <c r="G31480" s="31">
        <v>171</v>
      </c>
      <c r="H31480" s="31">
        <v>0</v>
      </c>
    </row>
    <row r="31481" spans="1:8">
      <c r="A31481" s="32">
        <v>44577</v>
      </c>
      <c r="B31481" s="1" t="s">
        <v>46</v>
      </c>
      <c r="C31481">
        <v>5172</v>
      </c>
      <c r="D31481">
        <v>152514</v>
      </c>
      <c r="E31481" s="31">
        <v>4709</v>
      </c>
      <c r="F31481">
        <v>38</v>
      </c>
      <c r="G31481" s="31">
        <v>425</v>
      </c>
      <c r="H31481" s="31">
        <v>0</v>
      </c>
    </row>
    <row r="31482" spans="1:8">
      <c r="A31482" s="32">
        <v>44577</v>
      </c>
      <c r="B31482" s="1" t="s">
        <v>47</v>
      </c>
      <c r="C31482">
        <v>6486</v>
      </c>
      <c r="D31482">
        <v>177568</v>
      </c>
      <c r="E31482" s="31">
        <v>5368</v>
      </c>
      <c r="F31482">
        <v>82</v>
      </c>
      <c r="G31482" s="31">
        <v>1036</v>
      </c>
      <c r="H31482" s="31">
        <v>0</v>
      </c>
    </row>
    <row r="31483" spans="1:8">
      <c r="A31483" s="32">
        <v>44577</v>
      </c>
      <c r="B31483" s="1" t="s">
        <v>48</v>
      </c>
      <c r="C31483">
        <v>4339</v>
      </c>
      <c r="D31483">
        <v>117545</v>
      </c>
      <c r="E31483" s="31">
        <v>4161</v>
      </c>
      <c r="F31483">
        <v>33</v>
      </c>
      <c r="G31483" s="31">
        <v>145</v>
      </c>
      <c r="H31483" s="31">
        <v>1</v>
      </c>
    </row>
    <row r="31484" spans="1:8">
      <c r="A31484" s="32">
        <v>44577</v>
      </c>
      <c r="B31484" s="1" t="s">
        <v>49</v>
      </c>
      <c r="C31484">
        <v>80195</v>
      </c>
      <c r="D31484">
        <v>1507446</v>
      </c>
      <c r="E31484" s="31">
        <v>74540</v>
      </c>
      <c r="F31484">
        <v>628</v>
      </c>
      <c r="G31484" s="31">
        <v>3737</v>
      </c>
      <c r="H31484" s="31">
        <v>1</v>
      </c>
    </row>
    <row r="31485" spans="1:8">
      <c r="A31485" s="32">
        <v>44577</v>
      </c>
      <c r="B31485" s="1" t="s">
        <v>50</v>
      </c>
      <c r="C31485">
        <v>6850</v>
      </c>
      <c r="D31485">
        <v>130953</v>
      </c>
      <c r="E31485" s="31">
        <v>5952</v>
      </c>
      <c r="F31485">
        <v>30</v>
      </c>
      <c r="G31485" s="31">
        <v>709</v>
      </c>
      <c r="H31485" s="31">
        <v>0</v>
      </c>
    </row>
    <row r="31486" spans="1:8">
      <c r="A31486" s="32">
        <v>44577</v>
      </c>
      <c r="B31486" s="1" t="s">
        <v>51</v>
      </c>
      <c r="C31486">
        <v>7156</v>
      </c>
      <c r="D31486">
        <v>213701</v>
      </c>
      <c r="E31486" s="31">
        <v>6113</v>
      </c>
      <c r="F31486">
        <v>73</v>
      </c>
      <c r="G31486" s="31">
        <v>977</v>
      </c>
      <c r="H31486" s="31">
        <v>0</v>
      </c>
    </row>
    <row r="31487" spans="1:8">
      <c r="A31487" s="32">
        <v>44577</v>
      </c>
      <c r="B31487" s="1" t="s">
        <v>52</v>
      </c>
      <c r="C31487">
        <v>15624</v>
      </c>
      <c r="D31487">
        <v>130112</v>
      </c>
      <c r="E31487" s="31">
        <v>14660</v>
      </c>
      <c r="F31487">
        <v>136</v>
      </c>
      <c r="G31487" s="31">
        <v>828</v>
      </c>
      <c r="H31487" s="31">
        <v>0</v>
      </c>
    </row>
    <row r="31488" spans="1:8">
      <c r="A31488" s="32">
        <v>44577</v>
      </c>
      <c r="B31488" s="1" t="s">
        <v>53</v>
      </c>
      <c r="C31488">
        <v>8800</v>
      </c>
      <c r="D31488">
        <v>323002</v>
      </c>
      <c r="E31488" s="31">
        <v>8151</v>
      </c>
      <c r="F31488">
        <v>84</v>
      </c>
      <c r="G31488" s="31">
        <v>565</v>
      </c>
      <c r="H31488" s="31">
        <v>0</v>
      </c>
    </row>
    <row r="31489" spans="1:8">
      <c r="A31489" s="32">
        <v>44577</v>
      </c>
      <c r="B31489" s="1" t="s">
        <v>54</v>
      </c>
      <c r="C31489">
        <v>6378</v>
      </c>
      <c r="D31489">
        <v>74675</v>
      </c>
      <c r="E31489" s="31">
        <v>6098</v>
      </c>
      <c r="F31489">
        <v>41</v>
      </c>
      <c r="G31489" s="31">
        <v>400</v>
      </c>
      <c r="H31489" s="31">
        <v>0</v>
      </c>
    </row>
    <row r="31490" spans="1:8">
      <c r="A31490" s="32">
        <v>44577</v>
      </c>
      <c r="B31490" s="1" t="s">
        <v>55</v>
      </c>
      <c r="C31490">
        <v>10481</v>
      </c>
      <c r="D31490">
        <v>186896</v>
      </c>
      <c r="E31490" s="31">
        <v>9269</v>
      </c>
      <c r="F31490">
        <v>66</v>
      </c>
      <c r="G31490" s="31">
        <v>998</v>
      </c>
      <c r="H31490" s="31">
        <v>0</v>
      </c>
    </row>
    <row r="31491" spans="1:8">
      <c r="A31491" s="32">
        <v>44577</v>
      </c>
      <c r="B31491" s="1" t="s">
        <v>56</v>
      </c>
      <c r="C31491">
        <v>67096</v>
      </c>
      <c r="D31491">
        <v>480797</v>
      </c>
      <c r="E31491" s="31">
        <v>54510</v>
      </c>
      <c r="F31491">
        <v>398</v>
      </c>
      <c r="G31491" s="31">
        <v>12186</v>
      </c>
      <c r="H31491" s="31">
        <v>30</v>
      </c>
    </row>
    <row r="31492" spans="1:8">
      <c r="A31492" s="32">
        <v>44578</v>
      </c>
      <c r="B31492" s="1" t="s">
        <v>7</v>
      </c>
      <c r="C31492">
        <v>65272</v>
      </c>
      <c r="D31492">
        <v>1322973</v>
      </c>
      <c r="E31492" s="31">
        <v>60403</v>
      </c>
      <c r="F31492">
        <v>1477</v>
      </c>
      <c r="G31492" s="31">
        <v>2830</v>
      </c>
      <c r="H31492" s="31">
        <v>0</v>
      </c>
    </row>
    <row r="31493" spans="1:8">
      <c r="A31493" s="32">
        <v>44578</v>
      </c>
      <c r="B31493" s="1" t="s">
        <v>11</v>
      </c>
      <c r="C31493">
        <v>6607</v>
      </c>
      <c r="D31493">
        <v>110648</v>
      </c>
      <c r="E31493" s="31">
        <v>5889</v>
      </c>
      <c r="F31493">
        <v>39</v>
      </c>
      <c r="G31493" s="31">
        <v>679</v>
      </c>
      <c r="H31493" s="31">
        <v>0</v>
      </c>
    </row>
    <row r="31494" spans="1:8">
      <c r="A31494" s="32">
        <v>44578</v>
      </c>
      <c r="B31494" s="1" t="s">
        <v>12</v>
      </c>
      <c r="C31494">
        <v>3625</v>
      </c>
      <c r="D31494">
        <v>140996</v>
      </c>
      <c r="E31494" s="31">
        <v>3463</v>
      </c>
      <c r="F31494">
        <v>53</v>
      </c>
      <c r="G31494" s="31">
        <v>109</v>
      </c>
      <c r="H31494" s="31">
        <v>0</v>
      </c>
    </row>
    <row r="31495" spans="1:8">
      <c r="A31495" s="32">
        <v>44578</v>
      </c>
      <c r="B31495" s="1" t="s">
        <v>13</v>
      </c>
      <c r="C31495">
        <v>16847</v>
      </c>
      <c r="D31495">
        <v>276219</v>
      </c>
      <c r="E31495" s="31">
        <v>16236</v>
      </c>
      <c r="F31495">
        <v>118</v>
      </c>
      <c r="G31495" s="31">
        <v>449</v>
      </c>
      <c r="H31495" s="31">
        <v>0</v>
      </c>
    </row>
    <row r="31496" spans="1:8">
      <c r="A31496" s="32">
        <v>44578</v>
      </c>
      <c r="B31496" s="1" t="s">
        <v>14</v>
      </c>
      <c r="C31496">
        <v>2140</v>
      </c>
      <c r="D31496">
        <v>29107</v>
      </c>
      <c r="E31496" s="31">
        <v>1910</v>
      </c>
      <c r="F31496">
        <v>27</v>
      </c>
      <c r="G31496" s="31">
        <v>203</v>
      </c>
      <c r="H31496" s="31">
        <v>0</v>
      </c>
    </row>
    <row r="31497" spans="1:8">
      <c r="A31497" s="32">
        <v>44578</v>
      </c>
      <c r="B31497" s="1" t="s">
        <v>15</v>
      </c>
      <c r="C31497">
        <v>3882</v>
      </c>
      <c r="D31497">
        <v>121373</v>
      </c>
      <c r="E31497" s="31">
        <v>3571</v>
      </c>
      <c r="F31497">
        <v>56</v>
      </c>
      <c r="G31497" s="31">
        <v>255</v>
      </c>
      <c r="H31497" s="31">
        <v>0</v>
      </c>
    </row>
    <row r="31498" spans="1:8">
      <c r="A31498" s="32">
        <v>44578</v>
      </c>
      <c r="B31498" s="1" t="s">
        <v>16</v>
      </c>
      <c r="C31498">
        <v>10015</v>
      </c>
      <c r="D31498">
        <v>490031</v>
      </c>
      <c r="E31498" s="31">
        <v>9438</v>
      </c>
      <c r="F31498">
        <v>176</v>
      </c>
      <c r="G31498" s="31">
        <v>401</v>
      </c>
      <c r="H31498" s="31">
        <v>1</v>
      </c>
    </row>
    <row r="31499" spans="1:8">
      <c r="A31499" s="32">
        <v>44578</v>
      </c>
      <c r="B31499" s="1" t="s">
        <v>17</v>
      </c>
      <c r="C31499">
        <v>26259</v>
      </c>
      <c r="D31499">
        <v>41263</v>
      </c>
      <c r="E31499" s="31">
        <v>24575</v>
      </c>
      <c r="F31499">
        <v>220</v>
      </c>
      <c r="G31499" s="31">
        <v>1464</v>
      </c>
      <c r="H31499" s="31">
        <v>2</v>
      </c>
    </row>
    <row r="31500" spans="1:8">
      <c r="A31500" s="32">
        <v>44578</v>
      </c>
      <c r="B31500" s="1" t="s">
        <v>18</v>
      </c>
      <c r="C31500">
        <v>17200</v>
      </c>
      <c r="D31500">
        <v>545072</v>
      </c>
      <c r="E31500" s="31">
        <v>15800</v>
      </c>
      <c r="F31500">
        <v>118</v>
      </c>
      <c r="G31500" s="31">
        <v>1282</v>
      </c>
      <c r="H31500" s="31">
        <v>0</v>
      </c>
    </row>
    <row r="31501" spans="1:8">
      <c r="A31501" s="32">
        <v>44578</v>
      </c>
      <c r="B31501" s="1" t="s">
        <v>19</v>
      </c>
      <c r="C31501">
        <v>19457</v>
      </c>
      <c r="D31501">
        <v>376351</v>
      </c>
      <c r="E31501" s="31">
        <v>17453</v>
      </c>
      <c r="F31501">
        <v>182</v>
      </c>
      <c r="G31501" s="31">
        <v>1822</v>
      </c>
      <c r="H31501" s="31">
        <v>1</v>
      </c>
    </row>
    <row r="31502" spans="1:8">
      <c r="A31502" s="32">
        <v>44578</v>
      </c>
      <c r="B31502" s="1" t="s">
        <v>20</v>
      </c>
      <c r="C31502">
        <v>123972</v>
      </c>
      <c r="D31502">
        <v>1726967</v>
      </c>
      <c r="E31502" s="31">
        <v>116205</v>
      </c>
      <c r="F31502">
        <v>1060</v>
      </c>
      <c r="G31502" s="31">
        <v>6707</v>
      </c>
      <c r="H31502" s="31">
        <v>4</v>
      </c>
    </row>
    <row r="31503" spans="1:8">
      <c r="A31503" s="32">
        <v>44578</v>
      </c>
      <c r="B31503" s="1" t="s">
        <v>21</v>
      </c>
      <c r="C31503">
        <v>107233</v>
      </c>
      <c r="D31503">
        <v>1294355</v>
      </c>
      <c r="E31503" s="31">
        <v>100404</v>
      </c>
      <c r="F31503">
        <v>1029</v>
      </c>
      <c r="G31503" s="31">
        <v>4860</v>
      </c>
      <c r="H31503" s="31">
        <v>0</v>
      </c>
    </row>
    <row r="31504" spans="1:8">
      <c r="A31504" s="32">
        <v>44578</v>
      </c>
      <c r="B31504" s="1" t="s">
        <v>22</v>
      </c>
      <c r="C31504">
        <v>411553</v>
      </c>
      <c r="D31504">
        <v>4380154</v>
      </c>
      <c r="E31504" s="31">
        <v>384829</v>
      </c>
      <c r="F31504">
        <v>3179</v>
      </c>
      <c r="G31504" s="31">
        <v>23545</v>
      </c>
      <c r="H31504" s="31">
        <v>5</v>
      </c>
    </row>
    <row r="31505" spans="1:8">
      <c r="A31505" s="32">
        <v>44578</v>
      </c>
      <c r="B31505" s="1" t="s">
        <v>23</v>
      </c>
      <c r="C31505">
        <v>179847</v>
      </c>
      <c r="D31505">
        <v>1935423</v>
      </c>
      <c r="E31505" s="31">
        <v>170636</v>
      </c>
      <c r="F31505">
        <v>1321</v>
      </c>
      <c r="G31505" s="31">
        <v>7890</v>
      </c>
      <c r="H31505" s="31">
        <v>5</v>
      </c>
    </row>
    <row r="31506" spans="1:8">
      <c r="A31506" s="32">
        <v>44578</v>
      </c>
      <c r="B31506" s="1" t="s">
        <v>24</v>
      </c>
      <c r="C31506">
        <v>10021</v>
      </c>
      <c r="D31506">
        <v>354205</v>
      </c>
      <c r="E31506" s="31">
        <v>8436</v>
      </c>
      <c r="F31506">
        <v>63</v>
      </c>
      <c r="G31506" s="31">
        <v>1522</v>
      </c>
      <c r="H31506" s="31">
        <v>0</v>
      </c>
    </row>
    <row r="31507" spans="1:8">
      <c r="A31507" s="32">
        <v>44578</v>
      </c>
      <c r="B31507" s="1" t="s">
        <v>25</v>
      </c>
      <c r="C31507">
        <v>5118</v>
      </c>
      <c r="D31507">
        <v>138444</v>
      </c>
      <c r="E31507" s="31">
        <v>4859</v>
      </c>
      <c r="F31507">
        <v>52</v>
      </c>
      <c r="G31507" s="31">
        <v>207</v>
      </c>
      <c r="H31507" s="31">
        <v>0</v>
      </c>
    </row>
    <row r="31508" spans="1:8">
      <c r="A31508" s="32">
        <v>44578</v>
      </c>
      <c r="B31508" s="1" t="s">
        <v>26</v>
      </c>
      <c r="C31508">
        <v>8532</v>
      </c>
      <c r="D31508">
        <v>221350</v>
      </c>
      <c r="E31508" s="31">
        <v>7916</v>
      </c>
      <c r="F31508">
        <v>139</v>
      </c>
      <c r="G31508" s="31">
        <v>455</v>
      </c>
      <c r="H31508" s="31">
        <v>0</v>
      </c>
    </row>
    <row r="31509" spans="1:8">
      <c r="A31509" s="32">
        <v>44578</v>
      </c>
      <c r="B31509" s="1" t="s">
        <v>27</v>
      </c>
      <c r="C31509">
        <v>3639</v>
      </c>
      <c r="D31509">
        <v>136179</v>
      </c>
      <c r="E31509" s="31">
        <v>3196</v>
      </c>
      <c r="F31509">
        <v>38</v>
      </c>
      <c r="G31509" s="31">
        <v>405</v>
      </c>
      <c r="H31509" s="31">
        <v>0</v>
      </c>
    </row>
    <row r="31510" spans="1:8">
      <c r="A31510" s="32">
        <v>44578</v>
      </c>
      <c r="B31510" s="1" t="s">
        <v>28</v>
      </c>
      <c r="C31510">
        <v>5768</v>
      </c>
      <c r="D31510">
        <v>143310</v>
      </c>
      <c r="E31510" s="31">
        <v>5215</v>
      </c>
      <c r="F31510">
        <v>29</v>
      </c>
      <c r="G31510" s="31">
        <v>529</v>
      </c>
      <c r="H31510" s="31">
        <v>0</v>
      </c>
    </row>
    <row r="31511" spans="1:8">
      <c r="A31511" s="32">
        <v>44578</v>
      </c>
      <c r="B31511" s="1" t="s">
        <v>29</v>
      </c>
      <c r="C31511">
        <v>10860</v>
      </c>
      <c r="D31511">
        <v>392666</v>
      </c>
      <c r="E31511" s="31">
        <v>9232</v>
      </c>
      <c r="F31511">
        <v>97</v>
      </c>
      <c r="G31511" s="31">
        <v>1454</v>
      </c>
      <c r="H31511" s="31">
        <v>1</v>
      </c>
    </row>
    <row r="31512" spans="1:8">
      <c r="A31512" s="32">
        <v>44578</v>
      </c>
      <c r="B31512" s="1" t="s">
        <v>30</v>
      </c>
      <c r="C31512">
        <v>20879</v>
      </c>
      <c r="D31512">
        <v>497428</v>
      </c>
      <c r="E31512" s="31">
        <v>19249</v>
      </c>
      <c r="F31512">
        <v>219</v>
      </c>
      <c r="G31512" s="31">
        <v>1221</v>
      </c>
      <c r="H31512" s="31">
        <v>0</v>
      </c>
    </row>
    <row r="31513" spans="1:8">
      <c r="A31513" s="32">
        <v>44578</v>
      </c>
      <c r="B31513" s="1" t="s">
        <v>31</v>
      </c>
      <c r="C31513">
        <v>29847</v>
      </c>
      <c r="D31513">
        <v>770243</v>
      </c>
      <c r="E31513" s="31">
        <v>26674</v>
      </c>
      <c r="F31513">
        <v>210</v>
      </c>
      <c r="G31513" s="31">
        <v>2639</v>
      </c>
      <c r="H31513" s="31">
        <v>1</v>
      </c>
    </row>
    <row r="31514" spans="1:8">
      <c r="A31514" s="32">
        <v>44578</v>
      </c>
      <c r="B31514" s="1" t="s">
        <v>32</v>
      </c>
      <c r="C31514">
        <v>114079</v>
      </c>
      <c r="D31514">
        <v>1567952</v>
      </c>
      <c r="E31514" s="31">
        <v>106228</v>
      </c>
      <c r="F31514">
        <v>1164</v>
      </c>
      <c r="G31514" s="31">
        <v>6687</v>
      </c>
      <c r="H31514" s="31">
        <v>1</v>
      </c>
    </row>
    <row r="31515" spans="1:8">
      <c r="A31515" s="32">
        <v>44578</v>
      </c>
      <c r="B31515" s="1" t="s">
        <v>33</v>
      </c>
      <c r="C31515">
        <v>16081</v>
      </c>
      <c r="D31515">
        <v>279143</v>
      </c>
      <c r="E31515" s="31">
        <v>15065</v>
      </c>
      <c r="F31515">
        <v>165</v>
      </c>
      <c r="G31515" s="31">
        <v>1197</v>
      </c>
      <c r="H31515" s="31">
        <v>0</v>
      </c>
    </row>
    <row r="31516" spans="1:8">
      <c r="A31516" s="32">
        <v>44578</v>
      </c>
      <c r="B31516" s="1" t="s">
        <v>34</v>
      </c>
      <c r="C31516">
        <v>14604</v>
      </c>
      <c r="D31516">
        <v>309951</v>
      </c>
      <c r="E31516" s="31">
        <v>12705</v>
      </c>
      <c r="F31516">
        <v>104</v>
      </c>
      <c r="G31516" s="31">
        <v>1795</v>
      </c>
      <c r="H31516" s="31">
        <v>0</v>
      </c>
    </row>
    <row r="31517" spans="1:8">
      <c r="A31517" s="32">
        <v>44578</v>
      </c>
      <c r="B31517" s="1" t="s">
        <v>35</v>
      </c>
      <c r="C31517">
        <v>41061</v>
      </c>
      <c r="D31517">
        <v>498211</v>
      </c>
      <c r="E31517" s="31">
        <v>36340</v>
      </c>
      <c r="F31517">
        <v>292</v>
      </c>
      <c r="G31517" s="31">
        <v>3878</v>
      </c>
      <c r="H31517" s="31">
        <v>39</v>
      </c>
    </row>
    <row r="31518" spans="1:8">
      <c r="A31518" s="32">
        <v>44578</v>
      </c>
      <c r="B31518" s="1" t="s">
        <v>36</v>
      </c>
      <c r="C31518">
        <v>225409</v>
      </c>
      <c r="D31518">
        <v>4452802</v>
      </c>
      <c r="E31518" s="31">
        <v>203938</v>
      </c>
      <c r="F31518">
        <v>3069</v>
      </c>
      <c r="G31518" s="31">
        <v>18402</v>
      </c>
      <c r="H31518" s="31">
        <v>150</v>
      </c>
    </row>
    <row r="31519" spans="1:8">
      <c r="A31519" s="32">
        <v>44578</v>
      </c>
      <c r="B31519" s="1" t="s">
        <v>37</v>
      </c>
      <c r="C31519">
        <v>84852</v>
      </c>
      <c r="D31519">
        <v>908767</v>
      </c>
      <c r="E31519" s="31">
        <v>78932</v>
      </c>
      <c r="F31519">
        <v>1399</v>
      </c>
      <c r="G31519" s="31">
        <v>4522</v>
      </c>
      <c r="H31519" s="31">
        <v>1</v>
      </c>
    </row>
    <row r="31520" spans="1:8">
      <c r="A31520" s="32">
        <v>44578</v>
      </c>
      <c r="B31520" s="1" t="s">
        <v>38</v>
      </c>
      <c r="C31520">
        <v>17685</v>
      </c>
      <c r="D31520">
        <v>300720</v>
      </c>
      <c r="E31520" s="31">
        <v>16114</v>
      </c>
      <c r="F31520">
        <v>149</v>
      </c>
      <c r="G31520" s="31">
        <v>1422</v>
      </c>
      <c r="H31520" s="31">
        <v>1</v>
      </c>
    </row>
    <row r="31521" spans="1:8">
      <c r="A31521" s="32">
        <v>44578</v>
      </c>
      <c r="B31521" s="1" t="s">
        <v>39</v>
      </c>
      <c r="C31521">
        <v>6230</v>
      </c>
      <c r="D31521">
        <v>73449</v>
      </c>
      <c r="E31521" s="31">
        <v>5230</v>
      </c>
      <c r="F31521">
        <v>62</v>
      </c>
      <c r="G31521" s="31">
        <v>824</v>
      </c>
      <c r="H31521" s="31">
        <v>4</v>
      </c>
    </row>
    <row r="31522" spans="1:8">
      <c r="A31522" s="32">
        <v>44578</v>
      </c>
      <c r="B31522" s="1" t="s">
        <v>40</v>
      </c>
      <c r="C31522">
        <v>1940</v>
      </c>
      <c r="D31522">
        <v>183735</v>
      </c>
      <c r="E31522" s="31">
        <v>1653</v>
      </c>
      <c r="F31522">
        <v>5</v>
      </c>
      <c r="G31522" s="31">
        <v>255</v>
      </c>
      <c r="H31522" s="31">
        <v>0</v>
      </c>
    </row>
    <row r="31523" spans="1:8">
      <c r="A31523" s="32">
        <v>44578</v>
      </c>
      <c r="B31523" s="1" t="s">
        <v>41</v>
      </c>
      <c r="C31523">
        <v>2450</v>
      </c>
      <c r="D31523">
        <v>69204</v>
      </c>
      <c r="E31523" s="31">
        <v>1839</v>
      </c>
      <c r="F31523">
        <v>5</v>
      </c>
      <c r="G31523" s="31">
        <v>606</v>
      </c>
      <c r="H31523" s="31">
        <v>1</v>
      </c>
    </row>
    <row r="31524" spans="1:8">
      <c r="A31524" s="32">
        <v>44578</v>
      </c>
      <c r="B31524" s="1" t="s">
        <v>42</v>
      </c>
      <c r="C31524">
        <v>17066</v>
      </c>
      <c r="D31524">
        <v>329200</v>
      </c>
      <c r="E31524" s="31">
        <v>15445</v>
      </c>
      <c r="F31524">
        <v>136</v>
      </c>
      <c r="G31524" s="31">
        <v>415</v>
      </c>
      <c r="H31524" s="31">
        <v>0</v>
      </c>
    </row>
    <row r="31525" spans="1:8">
      <c r="A31525" s="32">
        <v>44578</v>
      </c>
      <c r="B31525" s="1" t="s">
        <v>43</v>
      </c>
      <c r="C31525">
        <v>30659</v>
      </c>
      <c r="D31525">
        <v>1080377</v>
      </c>
      <c r="E31525" s="31">
        <v>22965</v>
      </c>
      <c r="F31525">
        <v>205</v>
      </c>
      <c r="G31525" s="31">
        <v>7489</v>
      </c>
      <c r="H31525" s="31">
        <v>5</v>
      </c>
    </row>
    <row r="31526" spans="1:8">
      <c r="A31526" s="32">
        <v>44578</v>
      </c>
      <c r="B31526" s="1" t="s">
        <v>44</v>
      </c>
      <c r="C31526">
        <v>8374</v>
      </c>
      <c r="D31526">
        <v>235060</v>
      </c>
      <c r="E31526" s="31">
        <v>6312</v>
      </c>
      <c r="F31526">
        <v>94</v>
      </c>
      <c r="G31526" s="31">
        <v>1968</v>
      </c>
      <c r="H31526" s="31">
        <v>2</v>
      </c>
    </row>
    <row r="31527" spans="1:8">
      <c r="A31527" s="32">
        <v>44578</v>
      </c>
      <c r="B31527" s="1" t="s">
        <v>45</v>
      </c>
      <c r="C31527">
        <v>3502</v>
      </c>
      <c r="D31527">
        <v>122083</v>
      </c>
      <c r="E31527" s="31">
        <v>3253</v>
      </c>
      <c r="F31527">
        <v>66</v>
      </c>
      <c r="G31527" s="31">
        <v>190</v>
      </c>
      <c r="H31527" s="31">
        <v>0</v>
      </c>
    </row>
    <row r="31528" spans="1:8">
      <c r="A31528" s="32">
        <v>44578</v>
      </c>
      <c r="B31528" s="1" t="s">
        <v>46</v>
      </c>
      <c r="C31528">
        <v>5217</v>
      </c>
      <c r="D31528">
        <v>152983</v>
      </c>
      <c r="E31528" s="31">
        <v>4728</v>
      </c>
      <c r="F31528">
        <v>38</v>
      </c>
      <c r="G31528" s="31">
        <v>451</v>
      </c>
      <c r="H31528" s="31">
        <v>0</v>
      </c>
    </row>
    <row r="31529" spans="1:8">
      <c r="A31529" s="32">
        <v>44578</v>
      </c>
      <c r="B31529" s="1" t="s">
        <v>47</v>
      </c>
      <c r="C31529">
        <v>6598</v>
      </c>
      <c r="D31529">
        <v>184532</v>
      </c>
      <c r="E31529" s="31">
        <v>5398</v>
      </c>
      <c r="F31529">
        <v>82</v>
      </c>
      <c r="G31529" s="31">
        <v>1118</v>
      </c>
      <c r="H31529" s="31">
        <v>0</v>
      </c>
    </row>
    <row r="31530" spans="1:8">
      <c r="A31530" s="32">
        <v>44578</v>
      </c>
      <c r="B31530" s="1" t="s">
        <v>48</v>
      </c>
      <c r="C31530">
        <v>4354</v>
      </c>
      <c r="D31530">
        <v>119575</v>
      </c>
      <c r="E31530" s="31">
        <v>4169</v>
      </c>
      <c r="F31530">
        <v>33</v>
      </c>
      <c r="G31530" s="31">
        <v>152</v>
      </c>
      <c r="H31530" s="31">
        <v>2</v>
      </c>
    </row>
    <row r="31531" spans="1:8">
      <c r="A31531" s="32">
        <v>44578</v>
      </c>
      <c r="B31531" s="1" t="s">
        <v>49</v>
      </c>
      <c r="C31531">
        <v>81144</v>
      </c>
      <c r="D31531">
        <v>1512420</v>
      </c>
      <c r="E31531" s="31">
        <v>74594</v>
      </c>
      <c r="F31531">
        <v>628</v>
      </c>
      <c r="G31531" s="31">
        <v>4973</v>
      </c>
      <c r="H31531" s="31">
        <v>1</v>
      </c>
    </row>
    <row r="31532" spans="1:8">
      <c r="A31532" s="32">
        <v>44578</v>
      </c>
      <c r="B31532" s="1" t="s">
        <v>50</v>
      </c>
      <c r="C31532">
        <v>6983</v>
      </c>
      <c r="D31532">
        <v>131753</v>
      </c>
      <c r="E31532" s="31">
        <v>5986</v>
      </c>
      <c r="F31532">
        <v>30</v>
      </c>
      <c r="G31532" s="31">
        <v>805</v>
      </c>
      <c r="H31532" s="31">
        <v>0</v>
      </c>
    </row>
    <row r="31533" spans="1:8">
      <c r="A31533" s="32">
        <v>44578</v>
      </c>
      <c r="B31533" s="1" t="s">
        <v>51</v>
      </c>
      <c r="C31533">
        <v>7328</v>
      </c>
      <c r="D31533">
        <v>214314</v>
      </c>
      <c r="E31533" s="31">
        <v>6151</v>
      </c>
      <c r="F31533">
        <v>73</v>
      </c>
      <c r="G31533" s="31">
        <v>1111</v>
      </c>
      <c r="H31533" s="31">
        <v>0</v>
      </c>
    </row>
    <row r="31534" spans="1:8">
      <c r="A31534" s="32">
        <v>44578</v>
      </c>
      <c r="B31534" s="1" t="s">
        <v>52</v>
      </c>
      <c r="C31534">
        <v>16831</v>
      </c>
      <c r="D31534">
        <v>131351</v>
      </c>
      <c r="E31534" s="31">
        <v>15184</v>
      </c>
      <c r="F31534">
        <v>136</v>
      </c>
      <c r="G31534" s="31">
        <v>1511</v>
      </c>
      <c r="H31534" s="31">
        <v>0</v>
      </c>
    </row>
    <row r="31535" spans="1:8">
      <c r="A31535" s="32">
        <v>44578</v>
      </c>
      <c r="B31535" s="1" t="s">
        <v>53</v>
      </c>
      <c r="C31535">
        <v>8938</v>
      </c>
      <c r="D31535">
        <v>323545</v>
      </c>
      <c r="E31535" s="31">
        <v>8184</v>
      </c>
      <c r="F31535">
        <v>84</v>
      </c>
      <c r="G31535" s="31">
        <v>670</v>
      </c>
      <c r="H31535" s="31">
        <v>0</v>
      </c>
    </row>
    <row r="31536" spans="1:8">
      <c r="A31536" s="32">
        <v>44578</v>
      </c>
      <c r="B31536" s="1" t="s">
        <v>54</v>
      </c>
      <c r="C31536">
        <v>6838</v>
      </c>
      <c r="D31536">
        <v>76909</v>
      </c>
      <c r="E31536" s="31">
        <v>6131</v>
      </c>
      <c r="F31536">
        <v>41</v>
      </c>
      <c r="G31536" s="31">
        <v>648</v>
      </c>
      <c r="H31536" s="31">
        <v>0</v>
      </c>
    </row>
    <row r="31537" spans="1:8">
      <c r="A31537" s="32">
        <v>44578</v>
      </c>
      <c r="B31537" s="1" t="s">
        <v>55</v>
      </c>
      <c r="C31537">
        <v>10604</v>
      </c>
      <c r="D31537">
        <v>187784</v>
      </c>
      <c r="E31537" s="31">
        <v>9425</v>
      </c>
      <c r="F31537">
        <v>66</v>
      </c>
      <c r="G31537" s="31">
        <v>990</v>
      </c>
      <c r="H31537" s="31">
        <v>0</v>
      </c>
    </row>
    <row r="31538" spans="1:8">
      <c r="A31538" s="32">
        <v>44578</v>
      </c>
      <c r="B31538" s="1" t="s">
        <v>56</v>
      </c>
      <c r="C31538">
        <v>67626</v>
      </c>
      <c r="D31538">
        <v>483290</v>
      </c>
      <c r="E31538" s="31">
        <v>55911</v>
      </c>
      <c r="F31538">
        <v>398</v>
      </c>
      <c r="G31538" s="31">
        <v>11313</v>
      </c>
      <c r="H31538" s="31">
        <v>34</v>
      </c>
    </row>
    <row r="31539" spans="1:8">
      <c r="A31539" s="32">
        <v>44579</v>
      </c>
      <c r="B31539" s="1" t="s">
        <v>7</v>
      </c>
      <c r="C31539">
        <v>65970</v>
      </c>
      <c r="D31539">
        <v>1327234</v>
      </c>
      <c r="E31539" s="31">
        <v>60528</v>
      </c>
      <c r="F31539">
        <v>1478</v>
      </c>
      <c r="G31539" s="31">
        <v>3392</v>
      </c>
      <c r="H31539" s="31">
        <v>0</v>
      </c>
    </row>
    <row r="31540" spans="1:8">
      <c r="A31540" s="32">
        <v>44579</v>
      </c>
      <c r="B31540" s="1" t="s">
        <v>11</v>
      </c>
      <c r="C31540">
        <v>6718</v>
      </c>
      <c r="D31540">
        <v>111837</v>
      </c>
      <c r="E31540" s="31">
        <v>5915</v>
      </c>
      <c r="F31540">
        <v>39</v>
      </c>
      <c r="G31540" s="31">
        <v>764</v>
      </c>
      <c r="H31540" s="31">
        <v>0</v>
      </c>
    </row>
    <row r="31541" spans="1:8">
      <c r="A31541" s="32">
        <v>44579</v>
      </c>
      <c r="B31541" s="1" t="s">
        <v>12</v>
      </c>
      <c r="C31541">
        <v>3638</v>
      </c>
      <c r="D31541">
        <v>141359</v>
      </c>
      <c r="E31541" s="31">
        <v>3465</v>
      </c>
      <c r="F31541">
        <v>53</v>
      </c>
      <c r="G31541" s="31">
        <v>120</v>
      </c>
      <c r="H31541" s="31">
        <v>0</v>
      </c>
    </row>
    <row r="31542" spans="1:8">
      <c r="A31542" s="32">
        <v>44579</v>
      </c>
      <c r="B31542" s="1" t="s">
        <v>13</v>
      </c>
      <c r="C31542">
        <v>16978</v>
      </c>
      <c r="D31542">
        <v>277535</v>
      </c>
      <c r="E31542" s="31">
        <v>16261</v>
      </c>
      <c r="F31542">
        <v>118</v>
      </c>
      <c r="G31542" s="31">
        <v>475</v>
      </c>
      <c r="H31542" s="31">
        <v>1</v>
      </c>
    </row>
    <row r="31543" spans="1:8">
      <c r="A31543" s="32">
        <v>44579</v>
      </c>
      <c r="B31543" s="1" t="s">
        <v>14</v>
      </c>
      <c r="C31543">
        <v>2171</v>
      </c>
      <c r="D31543">
        <v>29277</v>
      </c>
      <c r="E31543" s="31">
        <v>1917</v>
      </c>
      <c r="F31543">
        <v>27</v>
      </c>
      <c r="G31543" s="31">
        <v>227</v>
      </c>
      <c r="H31543" s="31">
        <v>0</v>
      </c>
    </row>
    <row r="31544" spans="1:8">
      <c r="A31544" s="32">
        <v>44579</v>
      </c>
      <c r="B31544" s="1" t="s">
        <v>15</v>
      </c>
      <c r="C31544">
        <v>3914</v>
      </c>
      <c r="D31544">
        <v>121599</v>
      </c>
      <c r="E31544" s="31">
        <v>3589</v>
      </c>
      <c r="F31544">
        <v>56</v>
      </c>
      <c r="G31544" s="31">
        <v>269</v>
      </c>
      <c r="H31544" s="31">
        <v>0</v>
      </c>
    </row>
    <row r="31545" spans="1:8">
      <c r="A31545" s="32">
        <v>44579</v>
      </c>
      <c r="B31545" s="1" t="s">
        <v>16</v>
      </c>
      <c r="C31545">
        <v>10057</v>
      </c>
      <c r="D31545">
        <v>492071</v>
      </c>
      <c r="E31545" s="31">
        <v>9466</v>
      </c>
      <c r="F31545">
        <v>176</v>
      </c>
      <c r="G31545" s="31">
        <v>415</v>
      </c>
      <c r="H31545" s="31">
        <v>2</v>
      </c>
    </row>
    <row r="31546" spans="1:8">
      <c r="A31546" s="32">
        <v>44579</v>
      </c>
      <c r="B31546" s="1" t="s">
        <v>17</v>
      </c>
      <c r="C31546">
        <v>26515</v>
      </c>
      <c r="D31546">
        <v>41263</v>
      </c>
      <c r="E31546" s="31">
        <v>24647</v>
      </c>
      <c r="F31546">
        <v>220</v>
      </c>
      <c r="G31546" s="31">
        <v>1648</v>
      </c>
      <c r="H31546" s="31">
        <v>2</v>
      </c>
    </row>
    <row r="31547" spans="1:8">
      <c r="A31547" s="32">
        <v>44579</v>
      </c>
      <c r="B31547" s="1" t="s">
        <v>18</v>
      </c>
      <c r="C31547">
        <v>17491</v>
      </c>
      <c r="D31547">
        <v>545932</v>
      </c>
      <c r="E31547" s="31">
        <v>15880</v>
      </c>
      <c r="F31547">
        <v>119</v>
      </c>
      <c r="G31547" s="31">
        <v>1492</v>
      </c>
      <c r="H31547" s="31">
        <v>0</v>
      </c>
    </row>
    <row r="31548" spans="1:8">
      <c r="A31548" s="32">
        <v>44579</v>
      </c>
      <c r="B31548" s="1" t="s">
        <v>19</v>
      </c>
      <c r="C31548">
        <v>19831</v>
      </c>
      <c r="D31548">
        <v>380147</v>
      </c>
      <c r="E31548" s="31">
        <v>17674</v>
      </c>
      <c r="F31548">
        <v>182</v>
      </c>
      <c r="G31548" s="31">
        <v>1975</v>
      </c>
      <c r="H31548" s="31">
        <v>1</v>
      </c>
    </row>
    <row r="31549" spans="1:8">
      <c r="A31549" s="32">
        <v>44579</v>
      </c>
      <c r="B31549" s="1" t="s">
        <v>20</v>
      </c>
      <c r="C31549">
        <v>125644</v>
      </c>
      <c r="D31549">
        <v>1738035</v>
      </c>
      <c r="E31549" s="31">
        <v>116371</v>
      </c>
      <c r="F31549">
        <v>1060</v>
      </c>
      <c r="G31549" s="31">
        <v>8213</v>
      </c>
      <c r="H31549" s="31">
        <v>5</v>
      </c>
    </row>
    <row r="31550" spans="1:8">
      <c r="A31550" s="32">
        <v>44579</v>
      </c>
      <c r="B31550" s="1" t="s">
        <v>21</v>
      </c>
      <c r="C31550">
        <v>108711</v>
      </c>
      <c r="D31550">
        <v>1303575</v>
      </c>
      <c r="E31550" s="31">
        <v>100733</v>
      </c>
      <c r="F31550">
        <v>1029</v>
      </c>
      <c r="G31550" s="31">
        <v>5471</v>
      </c>
      <c r="H31550" s="31">
        <v>0</v>
      </c>
    </row>
    <row r="31551" spans="1:8">
      <c r="A31551" s="32">
        <v>44579</v>
      </c>
      <c r="B31551" s="1" t="s">
        <v>22</v>
      </c>
      <c r="C31551">
        <v>416738</v>
      </c>
      <c r="D31551">
        <v>4403078</v>
      </c>
      <c r="E31551" s="31">
        <v>385864</v>
      </c>
      <c r="F31551">
        <v>3179</v>
      </c>
      <c r="G31551" s="31">
        <v>27695</v>
      </c>
      <c r="H31551" s="31">
        <v>7</v>
      </c>
    </row>
    <row r="31552" spans="1:8">
      <c r="A31552" s="32">
        <v>44579</v>
      </c>
      <c r="B31552" s="1" t="s">
        <v>23</v>
      </c>
      <c r="C31552">
        <v>181837</v>
      </c>
      <c r="D31552">
        <v>1946680</v>
      </c>
      <c r="E31552" s="31">
        <v>171356</v>
      </c>
      <c r="F31552">
        <v>1321</v>
      </c>
      <c r="G31552" s="31">
        <v>9160</v>
      </c>
      <c r="H31552" s="31">
        <v>5</v>
      </c>
    </row>
    <row r="31553" spans="1:8">
      <c r="A31553" s="32">
        <v>44579</v>
      </c>
      <c r="B31553" s="1" t="s">
        <v>24</v>
      </c>
      <c r="C31553">
        <v>10021</v>
      </c>
      <c r="D31553">
        <v>354205</v>
      </c>
      <c r="E31553" s="31">
        <v>8436</v>
      </c>
      <c r="F31553">
        <v>63</v>
      </c>
      <c r="G31553" s="31">
        <v>1522</v>
      </c>
      <c r="H31553" s="31">
        <v>0</v>
      </c>
    </row>
    <row r="31554" spans="1:8">
      <c r="A31554" s="32">
        <v>44579</v>
      </c>
      <c r="B31554" s="1" t="s">
        <v>25</v>
      </c>
      <c r="C31554">
        <v>5148</v>
      </c>
      <c r="D31554">
        <v>139069</v>
      </c>
      <c r="E31554" s="31">
        <v>4875</v>
      </c>
      <c r="F31554">
        <v>52</v>
      </c>
      <c r="G31554" s="31">
        <v>221</v>
      </c>
      <c r="H31554" s="31">
        <v>0</v>
      </c>
    </row>
    <row r="31555" spans="1:8">
      <c r="A31555" s="32">
        <v>44579</v>
      </c>
      <c r="B31555" s="1" t="s">
        <v>26</v>
      </c>
      <c r="C31555">
        <v>8646</v>
      </c>
      <c r="D31555">
        <v>223121</v>
      </c>
      <c r="E31555" s="31">
        <v>7945</v>
      </c>
      <c r="F31555">
        <v>139</v>
      </c>
      <c r="G31555" s="31">
        <v>540</v>
      </c>
      <c r="H31555" s="31">
        <v>0</v>
      </c>
    </row>
    <row r="31556" spans="1:8">
      <c r="A31556" s="32">
        <v>44579</v>
      </c>
      <c r="B31556" s="1" t="s">
        <v>27</v>
      </c>
      <c r="C31556">
        <v>3717</v>
      </c>
      <c r="D31556">
        <v>138415</v>
      </c>
      <c r="E31556" s="31">
        <v>3244</v>
      </c>
      <c r="F31556">
        <v>38</v>
      </c>
      <c r="G31556" s="31">
        <v>435</v>
      </c>
      <c r="H31556" s="31">
        <v>0</v>
      </c>
    </row>
    <row r="31557" spans="1:8">
      <c r="A31557" s="32">
        <v>44579</v>
      </c>
      <c r="B31557" s="1" t="s">
        <v>28</v>
      </c>
      <c r="C31557">
        <v>5846</v>
      </c>
      <c r="D31557">
        <v>143310</v>
      </c>
      <c r="E31557" s="31">
        <v>5249</v>
      </c>
      <c r="F31557">
        <v>29</v>
      </c>
      <c r="G31557" s="31">
        <v>573</v>
      </c>
      <c r="H31557" s="31">
        <v>0</v>
      </c>
    </row>
    <row r="31558" spans="1:8">
      <c r="A31558" s="32">
        <v>44579</v>
      </c>
      <c r="B31558" s="1" t="s">
        <v>29</v>
      </c>
      <c r="C31558">
        <v>11164</v>
      </c>
      <c r="D31558">
        <v>399539</v>
      </c>
      <c r="E31558" s="31">
        <v>9336</v>
      </c>
      <c r="F31558">
        <v>97</v>
      </c>
      <c r="G31558" s="31">
        <v>1554</v>
      </c>
      <c r="H31558" s="31">
        <v>1</v>
      </c>
    </row>
    <row r="31559" spans="1:8">
      <c r="A31559" s="32">
        <v>44579</v>
      </c>
      <c r="B31559" s="1" t="s">
        <v>30</v>
      </c>
      <c r="C31559">
        <v>21265</v>
      </c>
      <c r="D31559">
        <v>502178</v>
      </c>
      <c r="E31559" s="31">
        <v>19312</v>
      </c>
      <c r="F31559">
        <v>219</v>
      </c>
      <c r="G31559" s="31">
        <v>1348</v>
      </c>
      <c r="H31559" s="31">
        <v>0</v>
      </c>
    </row>
    <row r="31560" spans="1:8">
      <c r="A31560" s="32">
        <v>44579</v>
      </c>
      <c r="B31560" s="1" t="s">
        <v>31</v>
      </c>
      <c r="C31560">
        <v>30418</v>
      </c>
      <c r="D31560">
        <v>776013</v>
      </c>
      <c r="E31560" s="31">
        <v>26397</v>
      </c>
      <c r="F31560">
        <v>210</v>
      </c>
      <c r="G31560" s="31">
        <v>3357</v>
      </c>
      <c r="H31560" s="31">
        <v>1</v>
      </c>
    </row>
    <row r="31561" spans="1:8">
      <c r="A31561" s="32">
        <v>44579</v>
      </c>
      <c r="B31561" s="1" t="s">
        <v>32</v>
      </c>
      <c r="C31561">
        <v>115206</v>
      </c>
      <c r="D31561">
        <v>1570281</v>
      </c>
      <c r="E31561" s="31">
        <v>106563</v>
      </c>
      <c r="F31561">
        <v>1165</v>
      </c>
      <c r="G31561" s="31">
        <v>7478</v>
      </c>
      <c r="H31561" s="31">
        <v>1</v>
      </c>
    </row>
    <row r="31562" spans="1:8">
      <c r="A31562" s="32">
        <v>44579</v>
      </c>
      <c r="B31562" s="1" t="s">
        <v>33</v>
      </c>
      <c r="C31562">
        <v>16303</v>
      </c>
      <c r="D31562">
        <v>279143</v>
      </c>
      <c r="E31562" s="31">
        <v>15103</v>
      </c>
      <c r="F31562">
        <v>165</v>
      </c>
      <c r="G31562" s="31">
        <v>1391</v>
      </c>
      <c r="H31562" s="31">
        <v>0</v>
      </c>
    </row>
    <row r="31563" spans="1:8">
      <c r="A31563" s="32">
        <v>44579</v>
      </c>
      <c r="B31563" s="1" t="s">
        <v>34</v>
      </c>
      <c r="C31563">
        <v>15007</v>
      </c>
      <c r="D31563">
        <v>310214</v>
      </c>
      <c r="E31563" s="31">
        <v>12779</v>
      </c>
      <c r="F31563">
        <v>105</v>
      </c>
      <c r="G31563" s="31">
        <v>2123</v>
      </c>
      <c r="H31563" s="31">
        <v>0</v>
      </c>
    </row>
    <row r="31564" spans="1:8">
      <c r="A31564" s="32">
        <v>44579</v>
      </c>
      <c r="B31564" s="1" t="s">
        <v>35</v>
      </c>
      <c r="C31564">
        <v>42085</v>
      </c>
      <c r="D31564">
        <v>500585</v>
      </c>
      <c r="E31564" s="31">
        <v>36616</v>
      </c>
      <c r="F31564">
        <v>292</v>
      </c>
      <c r="G31564" s="31">
        <v>4153</v>
      </c>
      <c r="H31564" s="31">
        <v>41</v>
      </c>
    </row>
    <row r="31565" spans="1:8">
      <c r="A31565" s="32">
        <v>44579</v>
      </c>
      <c r="B31565" s="1" t="s">
        <v>36</v>
      </c>
      <c r="C31565">
        <v>230805</v>
      </c>
      <c r="D31565">
        <v>4465130</v>
      </c>
      <c r="E31565" s="31">
        <v>204835</v>
      </c>
      <c r="F31565">
        <v>3070</v>
      </c>
      <c r="G31565" s="31">
        <v>22900</v>
      </c>
      <c r="H31565" s="31">
        <v>153</v>
      </c>
    </row>
    <row r="31566" spans="1:8">
      <c r="A31566" s="32">
        <v>44579</v>
      </c>
      <c r="B31566" s="1" t="s">
        <v>37</v>
      </c>
      <c r="C31566">
        <v>85535</v>
      </c>
      <c r="D31566">
        <v>912813</v>
      </c>
      <c r="E31566" s="31">
        <v>79060</v>
      </c>
      <c r="F31566">
        <v>1400</v>
      </c>
      <c r="G31566" s="31">
        <v>5076</v>
      </c>
      <c r="H31566" s="31">
        <v>1</v>
      </c>
    </row>
    <row r="31567" spans="1:8">
      <c r="A31567" s="32">
        <v>44579</v>
      </c>
      <c r="B31567" s="1" t="s">
        <v>38</v>
      </c>
      <c r="C31567">
        <v>17942</v>
      </c>
      <c r="D31567">
        <v>304757</v>
      </c>
      <c r="E31567" s="31">
        <v>16238</v>
      </c>
      <c r="F31567">
        <v>149</v>
      </c>
      <c r="G31567" s="31">
        <v>1555</v>
      </c>
      <c r="H31567" s="31">
        <v>4</v>
      </c>
    </row>
    <row r="31568" spans="1:8">
      <c r="A31568" s="32">
        <v>44579</v>
      </c>
      <c r="B31568" s="1" t="s">
        <v>39</v>
      </c>
      <c r="C31568">
        <v>6426</v>
      </c>
      <c r="D31568">
        <v>74246</v>
      </c>
      <c r="E31568" s="31">
        <v>5310</v>
      </c>
      <c r="F31568">
        <v>62</v>
      </c>
      <c r="G31568" s="31">
        <v>938</v>
      </c>
      <c r="H31568" s="31">
        <v>4</v>
      </c>
    </row>
    <row r="31569" spans="1:8">
      <c r="A31569" s="32">
        <v>44579</v>
      </c>
      <c r="B31569" s="1" t="s">
        <v>40</v>
      </c>
      <c r="C31569">
        <v>1989</v>
      </c>
      <c r="D31569">
        <v>185752</v>
      </c>
      <c r="E31569" s="31">
        <v>1689</v>
      </c>
      <c r="F31569">
        <v>5</v>
      </c>
      <c r="G31569" s="31">
        <v>267</v>
      </c>
      <c r="H31569" s="31">
        <v>0</v>
      </c>
    </row>
    <row r="31570" spans="1:8">
      <c r="A31570" s="32">
        <v>44579</v>
      </c>
      <c r="B31570" s="1" t="s">
        <v>41</v>
      </c>
      <c r="C31570">
        <v>2608</v>
      </c>
      <c r="D31570">
        <v>69204</v>
      </c>
      <c r="E31570" s="31">
        <v>1881</v>
      </c>
      <c r="F31570">
        <v>5</v>
      </c>
      <c r="G31570" s="31">
        <v>722</v>
      </c>
      <c r="H31570" s="31">
        <v>1</v>
      </c>
    </row>
    <row r="31571" spans="1:8">
      <c r="A31571" s="32">
        <v>44579</v>
      </c>
      <c r="B31571" s="1" t="s">
        <v>42</v>
      </c>
      <c r="C31571">
        <v>17319</v>
      </c>
      <c r="D31571">
        <v>329200</v>
      </c>
      <c r="E31571" s="31">
        <v>15445</v>
      </c>
      <c r="F31571">
        <v>136</v>
      </c>
      <c r="G31571" s="31">
        <v>415</v>
      </c>
      <c r="H31571" s="31">
        <v>0</v>
      </c>
    </row>
    <row r="31572" spans="1:8">
      <c r="A31572" s="32">
        <v>44579</v>
      </c>
      <c r="B31572" s="1" t="s">
        <v>43</v>
      </c>
      <c r="C31572">
        <v>31632</v>
      </c>
      <c r="D31572">
        <v>1080377</v>
      </c>
      <c r="E31572" s="31">
        <v>23153</v>
      </c>
      <c r="F31572">
        <v>207</v>
      </c>
      <c r="G31572" s="31">
        <v>8272</v>
      </c>
      <c r="H31572" s="31">
        <v>4</v>
      </c>
    </row>
    <row r="31573" spans="1:8">
      <c r="A31573" s="32">
        <v>44579</v>
      </c>
      <c r="B31573" s="1" t="s">
        <v>44</v>
      </c>
      <c r="C31573">
        <v>8633</v>
      </c>
      <c r="D31573">
        <v>235060</v>
      </c>
      <c r="E31573" s="31">
        <v>6560</v>
      </c>
      <c r="F31573">
        <v>94</v>
      </c>
      <c r="G31573" s="31">
        <v>1979</v>
      </c>
      <c r="H31573" s="31">
        <v>2</v>
      </c>
    </row>
    <row r="31574" spans="1:8">
      <c r="A31574" s="32">
        <v>44579</v>
      </c>
      <c r="B31574" s="1" t="s">
        <v>45</v>
      </c>
      <c r="C31574">
        <v>3542</v>
      </c>
      <c r="D31574">
        <v>122759</v>
      </c>
      <c r="E31574" s="31">
        <v>3263</v>
      </c>
      <c r="F31574">
        <v>66</v>
      </c>
      <c r="G31574" s="31">
        <v>219</v>
      </c>
      <c r="H31574" s="31">
        <v>0</v>
      </c>
    </row>
    <row r="31575" spans="1:8">
      <c r="A31575" s="32">
        <v>44579</v>
      </c>
      <c r="B31575" s="1" t="s">
        <v>46</v>
      </c>
      <c r="C31575">
        <v>5337</v>
      </c>
      <c r="D31575">
        <v>153427</v>
      </c>
      <c r="E31575" s="31">
        <v>4754</v>
      </c>
      <c r="F31575">
        <v>38</v>
      </c>
      <c r="G31575" s="31">
        <v>547</v>
      </c>
      <c r="H31575" s="31">
        <v>0</v>
      </c>
    </row>
    <row r="31576" spans="1:8">
      <c r="A31576" s="32">
        <v>44579</v>
      </c>
      <c r="B31576" s="1" t="s">
        <v>47</v>
      </c>
      <c r="C31576">
        <v>6835</v>
      </c>
      <c r="D31576">
        <v>185720</v>
      </c>
      <c r="E31576" s="31">
        <v>5445</v>
      </c>
      <c r="F31576">
        <v>82</v>
      </c>
      <c r="G31576" s="31">
        <v>1308</v>
      </c>
      <c r="H31576" s="31">
        <v>1</v>
      </c>
    </row>
    <row r="31577" spans="1:8">
      <c r="A31577" s="32">
        <v>44579</v>
      </c>
      <c r="B31577" s="1" t="s">
        <v>48</v>
      </c>
      <c r="C31577">
        <v>4407</v>
      </c>
      <c r="D31577">
        <v>119681</v>
      </c>
      <c r="E31577" s="31">
        <v>4179</v>
      </c>
      <c r="F31577">
        <v>33</v>
      </c>
      <c r="G31577" s="31">
        <v>195</v>
      </c>
      <c r="H31577" s="31">
        <v>2</v>
      </c>
    </row>
    <row r="31578" spans="1:8">
      <c r="A31578" s="32">
        <v>44579</v>
      </c>
      <c r="B31578" s="1" t="s">
        <v>49</v>
      </c>
      <c r="C31578">
        <v>82482</v>
      </c>
      <c r="D31578">
        <v>1522813</v>
      </c>
      <c r="E31578" s="31">
        <v>74717</v>
      </c>
      <c r="F31578">
        <v>628</v>
      </c>
      <c r="G31578" s="31">
        <v>5799</v>
      </c>
      <c r="H31578" s="31">
        <v>2</v>
      </c>
    </row>
    <row r="31579" spans="1:8">
      <c r="A31579" s="32">
        <v>44579</v>
      </c>
      <c r="B31579" s="1" t="s">
        <v>50</v>
      </c>
      <c r="C31579">
        <v>7204</v>
      </c>
      <c r="D31579">
        <v>132788</v>
      </c>
      <c r="E31579" s="31">
        <v>6031</v>
      </c>
      <c r="F31579">
        <v>30</v>
      </c>
      <c r="G31579" s="31">
        <v>876</v>
      </c>
      <c r="H31579" s="31">
        <v>0</v>
      </c>
    </row>
    <row r="31580" spans="1:8">
      <c r="A31580" s="32">
        <v>44579</v>
      </c>
      <c r="B31580" s="1" t="s">
        <v>51</v>
      </c>
      <c r="C31580">
        <v>7618</v>
      </c>
      <c r="D31580">
        <v>215269</v>
      </c>
      <c r="E31580" s="31">
        <v>6178</v>
      </c>
      <c r="F31580">
        <v>73</v>
      </c>
      <c r="G31580" s="31">
        <v>1376</v>
      </c>
      <c r="H31580" s="31">
        <v>0</v>
      </c>
    </row>
    <row r="31581" spans="1:8">
      <c r="A31581" s="32">
        <v>44579</v>
      </c>
      <c r="B31581" s="1" t="s">
        <v>52</v>
      </c>
      <c r="C31581">
        <v>17438</v>
      </c>
      <c r="D31581">
        <v>134247</v>
      </c>
      <c r="E31581" s="31">
        <v>15370</v>
      </c>
      <c r="F31581">
        <v>138</v>
      </c>
      <c r="G31581" s="31">
        <v>1930</v>
      </c>
      <c r="H31581" s="31">
        <v>0</v>
      </c>
    </row>
    <row r="31582" spans="1:8">
      <c r="A31582" s="32">
        <v>44579</v>
      </c>
      <c r="B31582" s="1" t="s">
        <v>53</v>
      </c>
      <c r="C31582">
        <v>9090</v>
      </c>
      <c r="D31582">
        <v>326201</v>
      </c>
      <c r="E31582" s="31">
        <v>8225</v>
      </c>
      <c r="F31582">
        <v>84</v>
      </c>
      <c r="G31582" s="31">
        <v>781</v>
      </c>
      <c r="H31582" s="31">
        <v>0</v>
      </c>
    </row>
    <row r="31583" spans="1:8">
      <c r="A31583" s="32">
        <v>44579</v>
      </c>
      <c r="B31583" s="1" t="s">
        <v>54</v>
      </c>
      <c r="C31583">
        <v>6998</v>
      </c>
      <c r="D31583">
        <v>77671</v>
      </c>
      <c r="E31583" s="31">
        <v>6151</v>
      </c>
      <c r="F31583">
        <v>41</v>
      </c>
      <c r="G31583" s="31">
        <v>788</v>
      </c>
      <c r="H31583" s="31">
        <v>0</v>
      </c>
    </row>
    <row r="31584" spans="1:8">
      <c r="A31584" s="32">
        <v>44579</v>
      </c>
      <c r="B31584" s="1" t="s">
        <v>55</v>
      </c>
      <c r="C31584">
        <v>10840</v>
      </c>
      <c r="D31584">
        <v>188982</v>
      </c>
      <c r="E31584" s="31">
        <v>9563</v>
      </c>
      <c r="F31584">
        <v>66</v>
      </c>
      <c r="G31584" s="31">
        <v>975</v>
      </c>
      <c r="H31584" s="31">
        <v>0</v>
      </c>
    </row>
    <row r="31585" spans="1:8">
      <c r="A31585" s="32">
        <v>44579</v>
      </c>
      <c r="B31585" s="1" t="s">
        <v>56</v>
      </c>
      <c r="C31585">
        <v>69069</v>
      </c>
      <c r="D31585">
        <v>487907</v>
      </c>
      <c r="E31585" s="31">
        <v>57315</v>
      </c>
      <c r="F31585">
        <v>398</v>
      </c>
      <c r="G31585" s="31">
        <v>11362</v>
      </c>
      <c r="H31585" s="31">
        <v>40</v>
      </c>
    </row>
    <row r="31586" spans="1:8">
      <c r="A31586" s="32">
        <v>44580</v>
      </c>
      <c r="B31586" s="1" t="s">
        <v>7</v>
      </c>
      <c r="C31586">
        <v>67140</v>
      </c>
      <c r="D31586">
        <v>1335571</v>
      </c>
      <c r="E31586" s="31">
        <v>60650</v>
      </c>
      <c r="F31586">
        <v>1479</v>
      </c>
      <c r="G31586" s="31">
        <v>3964</v>
      </c>
      <c r="H31586" s="31">
        <v>0</v>
      </c>
    </row>
    <row r="31587" spans="1:8">
      <c r="A31587" s="32">
        <v>44580</v>
      </c>
      <c r="B31587" s="1" t="s">
        <v>11</v>
      </c>
      <c r="C31587">
        <v>7002</v>
      </c>
      <c r="D31587">
        <v>112927</v>
      </c>
      <c r="E31587" s="31">
        <v>5935</v>
      </c>
      <c r="F31587">
        <v>39</v>
      </c>
      <c r="G31587" s="31">
        <v>1028</v>
      </c>
      <c r="H31587" s="31">
        <v>0</v>
      </c>
    </row>
    <row r="31588" spans="1:8">
      <c r="A31588" s="32">
        <v>44580</v>
      </c>
      <c r="B31588" s="1" t="s">
        <v>12</v>
      </c>
      <c r="C31588">
        <v>3662</v>
      </c>
      <c r="D31588">
        <v>141854</v>
      </c>
      <c r="E31588" s="31">
        <v>3476</v>
      </c>
      <c r="F31588">
        <v>53</v>
      </c>
      <c r="G31588" s="31">
        <v>133</v>
      </c>
      <c r="H31588" s="31">
        <v>0</v>
      </c>
    </row>
    <row r="31589" spans="1:8">
      <c r="A31589" s="32">
        <v>44580</v>
      </c>
      <c r="B31589" s="1" t="s">
        <v>13</v>
      </c>
      <c r="C31589">
        <v>17140</v>
      </c>
      <c r="D31589">
        <v>279097</v>
      </c>
      <c r="E31589" s="31">
        <v>16291</v>
      </c>
      <c r="F31589">
        <v>118</v>
      </c>
      <c r="G31589" s="31">
        <v>569</v>
      </c>
      <c r="H31589" s="31">
        <v>1</v>
      </c>
    </row>
    <row r="31590" spans="1:8">
      <c r="A31590" s="32">
        <v>44580</v>
      </c>
      <c r="B31590" s="1" t="s">
        <v>14</v>
      </c>
      <c r="C31590">
        <v>2215</v>
      </c>
      <c r="D31590">
        <v>29573</v>
      </c>
      <c r="E31590" s="31">
        <v>1940</v>
      </c>
      <c r="F31590">
        <v>27</v>
      </c>
      <c r="G31590" s="31">
        <v>248</v>
      </c>
      <c r="H31590" s="31">
        <v>0</v>
      </c>
    </row>
    <row r="31591" spans="1:8">
      <c r="A31591" s="32">
        <v>44580</v>
      </c>
      <c r="B31591" s="1" t="s">
        <v>15</v>
      </c>
      <c r="C31591">
        <v>3980</v>
      </c>
      <c r="D31591">
        <v>122031</v>
      </c>
      <c r="E31591" s="31">
        <v>3603</v>
      </c>
      <c r="F31591">
        <v>56</v>
      </c>
      <c r="G31591" s="31">
        <v>321</v>
      </c>
      <c r="H31591" s="31">
        <v>0</v>
      </c>
    </row>
    <row r="31592" spans="1:8">
      <c r="A31592" s="32">
        <v>44580</v>
      </c>
      <c r="B31592" s="1" t="s">
        <v>16</v>
      </c>
      <c r="C31592">
        <v>10057</v>
      </c>
      <c r="D31592">
        <v>492071</v>
      </c>
      <c r="E31592" s="31">
        <v>9466</v>
      </c>
      <c r="F31592">
        <v>176</v>
      </c>
      <c r="G31592" s="31">
        <v>415</v>
      </c>
      <c r="H31592" s="31">
        <v>1</v>
      </c>
    </row>
    <row r="31593" spans="1:8">
      <c r="A31593" s="32">
        <v>44580</v>
      </c>
      <c r="B31593" s="1" t="s">
        <v>17</v>
      </c>
      <c r="C31593">
        <v>26908</v>
      </c>
      <c r="D31593">
        <v>41263</v>
      </c>
      <c r="E31593" s="31">
        <v>24785</v>
      </c>
      <c r="F31593">
        <v>220</v>
      </c>
      <c r="G31593" s="31">
        <v>1903</v>
      </c>
      <c r="H31593" s="31">
        <v>2</v>
      </c>
    </row>
    <row r="31594" spans="1:8">
      <c r="A31594" s="32">
        <v>44580</v>
      </c>
      <c r="B31594" s="1" t="s">
        <v>18</v>
      </c>
      <c r="C31594">
        <v>17807</v>
      </c>
      <c r="D31594">
        <v>548317</v>
      </c>
      <c r="E31594" s="31">
        <v>15932</v>
      </c>
      <c r="F31594">
        <v>119</v>
      </c>
      <c r="G31594" s="31">
        <v>1756</v>
      </c>
      <c r="H31594" s="31">
        <v>0</v>
      </c>
    </row>
    <row r="31595" spans="1:8">
      <c r="A31595" s="32">
        <v>44580</v>
      </c>
      <c r="B31595" s="1" t="s">
        <v>19</v>
      </c>
      <c r="C31595">
        <v>20275</v>
      </c>
      <c r="D31595">
        <v>383408</v>
      </c>
      <c r="E31595" s="31">
        <v>17801</v>
      </c>
      <c r="F31595">
        <v>182</v>
      </c>
      <c r="G31595" s="31">
        <v>2292</v>
      </c>
      <c r="H31595" s="31">
        <v>0</v>
      </c>
    </row>
    <row r="31596" spans="1:8">
      <c r="A31596" s="32">
        <v>44580</v>
      </c>
      <c r="B31596" s="1" t="s">
        <v>20</v>
      </c>
      <c r="C31596">
        <v>127859</v>
      </c>
      <c r="D31596">
        <v>1749528</v>
      </c>
      <c r="E31596" s="31">
        <v>116651</v>
      </c>
      <c r="F31596">
        <v>1060</v>
      </c>
      <c r="G31596" s="31">
        <v>10148</v>
      </c>
      <c r="H31596" s="31">
        <v>5</v>
      </c>
    </row>
    <row r="31597" spans="1:8">
      <c r="A31597" s="32">
        <v>44580</v>
      </c>
      <c r="B31597" s="1" t="s">
        <v>21</v>
      </c>
      <c r="C31597">
        <v>110316</v>
      </c>
      <c r="D31597">
        <v>1309081</v>
      </c>
      <c r="E31597" s="31">
        <v>101018</v>
      </c>
      <c r="F31597">
        <v>1029</v>
      </c>
      <c r="G31597" s="31">
        <v>6664</v>
      </c>
      <c r="H31597" s="31">
        <v>0</v>
      </c>
    </row>
    <row r="31598" spans="1:8">
      <c r="A31598" s="32">
        <v>44580</v>
      </c>
      <c r="B31598" s="1" t="s">
        <v>22</v>
      </c>
      <c r="C31598">
        <v>424115</v>
      </c>
      <c r="D31598">
        <v>4428000</v>
      </c>
      <c r="E31598" s="31">
        <v>387653</v>
      </c>
      <c r="F31598">
        <v>3181</v>
      </c>
      <c r="G31598" s="31">
        <v>33281</v>
      </c>
      <c r="H31598" s="31">
        <v>10</v>
      </c>
    </row>
    <row r="31599" spans="1:8">
      <c r="A31599" s="32">
        <v>44580</v>
      </c>
      <c r="B31599" s="1" t="s">
        <v>23</v>
      </c>
      <c r="C31599">
        <v>184125</v>
      </c>
      <c r="D31599">
        <v>1957775</v>
      </c>
      <c r="E31599" s="31">
        <v>171540</v>
      </c>
      <c r="F31599">
        <v>1322</v>
      </c>
      <c r="G31599" s="31">
        <v>11263</v>
      </c>
      <c r="H31599" s="31">
        <v>6</v>
      </c>
    </row>
    <row r="31600" spans="1:8">
      <c r="A31600" s="32">
        <v>44580</v>
      </c>
      <c r="B31600" s="1" t="s">
        <v>24</v>
      </c>
      <c r="C31600">
        <v>10740</v>
      </c>
      <c r="D31600">
        <v>362194</v>
      </c>
      <c r="E31600" s="31">
        <v>8617</v>
      </c>
      <c r="F31600">
        <v>63</v>
      </c>
      <c r="G31600" s="31">
        <v>2060</v>
      </c>
      <c r="H31600" s="31">
        <v>0</v>
      </c>
    </row>
    <row r="31601" spans="1:8">
      <c r="A31601" s="32">
        <v>44580</v>
      </c>
      <c r="B31601" s="1" t="s">
        <v>25</v>
      </c>
      <c r="C31601">
        <v>5189</v>
      </c>
      <c r="D31601">
        <v>140314</v>
      </c>
      <c r="E31601" s="31">
        <v>4898</v>
      </c>
      <c r="F31601">
        <v>52</v>
      </c>
      <c r="G31601" s="31">
        <v>239</v>
      </c>
      <c r="H31601" s="31">
        <v>0</v>
      </c>
    </row>
    <row r="31602" spans="1:8">
      <c r="A31602" s="32">
        <v>44580</v>
      </c>
      <c r="B31602" s="1" t="s">
        <v>26</v>
      </c>
      <c r="C31602">
        <v>8822</v>
      </c>
      <c r="D31602">
        <v>224896</v>
      </c>
      <c r="E31602" s="31">
        <v>7957</v>
      </c>
      <c r="F31602">
        <v>139</v>
      </c>
      <c r="G31602" s="31">
        <v>704</v>
      </c>
      <c r="H31602" s="31">
        <v>0</v>
      </c>
    </row>
    <row r="31603" spans="1:8">
      <c r="A31603" s="32">
        <v>44580</v>
      </c>
      <c r="B31603" s="1" t="s">
        <v>27</v>
      </c>
      <c r="C31603">
        <v>3796</v>
      </c>
      <c r="D31603">
        <v>139830</v>
      </c>
      <c r="E31603" s="31">
        <v>3289</v>
      </c>
      <c r="F31603">
        <v>38</v>
      </c>
      <c r="G31603" s="31">
        <v>469</v>
      </c>
      <c r="H31603" s="31">
        <v>0</v>
      </c>
    </row>
    <row r="31604" spans="1:8">
      <c r="A31604" s="32">
        <v>44580</v>
      </c>
      <c r="B31604" s="1" t="s">
        <v>28</v>
      </c>
      <c r="C31604">
        <v>5999</v>
      </c>
      <c r="D31604">
        <v>143310</v>
      </c>
      <c r="E31604" s="31">
        <v>5263</v>
      </c>
      <c r="F31604">
        <v>29</v>
      </c>
      <c r="G31604" s="31">
        <v>713</v>
      </c>
      <c r="H31604" s="31">
        <v>0</v>
      </c>
    </row>
    <row r="31605" spans="1:8">
      <c r="A31605" s="32">
        <v>44580</v>
      </c>
      <c r="B31605" s="1" t="s">
        <v>29</v>
      </c>
      <c r="C31605">
        <v>11546</v>
      </c>
      <c r="D31605">
        <v>402264</v>
      </c>
      <c r="E31605" s="31">
        <v>9540</v>
      </c>
      <c r="F31605">
        <v>97</v>
      </c>
      <c r="G31605" s="31">
        <v>1624</v>
      </c>
      <c r="H31605" s="31">
        <v>1</v>
      </c>
    </row>
    <row r="31606" spans="1:8">
      <c r="A31606" s="32">
        <v>44580</v>
      </c>
      <c r="B31606" s="1" t="s">
        <v>30</v>
      </c>
      <c r="C31606">
        <v>21731</v>
      </c>
      <c r="D31606">
        <v>507018</v>
      </c>
      <c r="E31606" s="31">
        <v>19369</v>
      </c>
      <c r="F31606">
        <v>219</v>
      </c>
      <c r="G31606" s="31">
        <v>1677</v>
      </c>
      <c r="H31606" s="31">
        <v>0</v>
      </c>
    </row>
    <row r="31607" spans="1:8">
      <c r="A31607" s="32">
        <v>44580</v>
      </c>
      <c r="B31607" s="1" t="s">
        <v>31</v>
      </c>
      <c r="C31607">
        <v>31257</v>
      </c>
      <c r="D31607">
        <v>776013</v>
      </c>
      <c r="E31607" s="31">
        <v>26254</v>
      </c>
      <c r="F31607">
        <v>210</v>
      </c>
      <c r="G31607" s="31">
        <v>4130</v>
      </c>
      <c r="H31607" s="31">
        <v>1</v>
      </c>
    </row>
    <row r="31608" spans="1:8">
      <c r="A31608" s="32">
        <v>44580</v>
      </c>
      <c r="B31608" s="1" t="s">
        <v>32</v>
      </c>
      <c r="C31608">
        <v>117309</v>
      </c>
      <c r="D31608">
        <v>1576923</v>
      </c>
      <c r="E31608" s="31">
        <v>106922</v>
      </c>
      <c r="F31608">
        <v>1165</v>
      </c>
      <c r="G31608" s="31">
        <v>9222</v>
      </c>
      <c r="H31608" s="31">
        <v>2</v>
      </c>
    </row>
    <row r="31609" spans="1:8">
      <c r="A31609" s="32">
        <v>44580</v>
      </c>
      <c r="B31609" s="1" t="s">
        <v>33</v>
      </c>
      <c r="C31609">
        <v>16589</v>
      </c>
      <c r="D31609">
        <v>279143</v>
      </c>
      <c r="E31609" s="31">
        <v>15175</v>
      </c>
      <c r="F31609">
        <v>165</v>
      </c>
      <c r="G31609" s="31">
        <v>1609</v>
      </c>
      <c r="H31609" s="31">
        <v>0</v>
      </c>
    </row>
    <row r="31610" spans="1:8">
      <c r="A31610" s="32">
        <v>44580</v>
      </c>
      <c r="B31610" s="1" t="s">
        <v>34</v>
      </c>
      <c r="C31610">
        <v>15388</v>
      </c>
      <c r="D31610">
        <v>314089</v>
      </c>
      <c r="E31610" s="31">
        <v>12917</v>
      </c>
      <c r="F31610">
        <v>105</v>
      </c>
      <c r="G31610" s="31">
        <v>2366</v>
      </c>
      <c r="H31610" s="31">
        <v>0</v>
      </c>
    </row>
    <row r="31611" spans="1:8">
      <c r="A31611" s="32">
        <v>44580</v>
      </c>
      <c r="B31611" s="1" t="s">
        <v>35</v>
      </c>
      <c r="C31611">
        <v>43287</v>
      </c>
      <c r="D31611">
        <v>505813</v>
      </c>
      <c r="E31611" s="31">
        <v>36866</v>
      </c>
      <c r="F31611">
        <v>292</v>
      </c>
      <c r="G31611" s="31">
        <v>4927</v>
      </c>
      <c r="H31611" s="31">
        <v>38</v>
      </c>
    </row>
    <row r="31612" spans="1:8">
      <c r="A31612" s="32">
        <v>44580</v>
      </c>
      <c r="B31612" s="1" t="s">
        <v>36</v>
      </c>
      <c r="C31612">
        <v>236905</v>
      </c>
      <c r="D31612">
        <v>4495206</v>
      </c>
      <c r="E31612" s="31">
        <v>205798</v>
      </c>
      <c r="F31612">
        <v>3072</v>
      </c>
      <c r="G31612" s="31">
        <v>28035</v>
      </c>
      <c r="H31612" s="31">
        <v>152</v>
      </c>
    </row>
    <row r="31613" spans="1:8">
      <c r="A31613" s="32">
        <v>44580</v>
      </c>
      <c r="B31613" s="1" t="s">
        <v>37</v>
      </c>
      <c r="C31613">
        <v>87179</v>
      </c>
      <c r="D31613">
        <v>917997</v>
      </c>
      <c r="E31613" s="31">
        <v>79152</v>
      </c>
      <c r="F31613">
        <v>1401</v>
      </c>
      <c r="G31613" s="31">
        <v>6627</v>
      </c>
      <c r="H31613" s="31">
        <v>3</v>
      </c>
    </row>
    <row r="31614" spans="1:8">
      <c r="A31614" s="32">
        <v>44580</v>
      </c>
      <c r="B31614" s="1" t="s">
        <v>38</v>
      </c>
      <c r="C31614">
        <v>18280</v>
      </c>
      <c r="D31614">
        <v>304757</v>
      </c>
      <c r="E31614" s="31">
        <v>16329</v>
      </c>
      <c r="F31614">
        <v>151</v>
      </c>
      <c r="G31614" s="31">
        <v>1800</v>
      </c>
      <c r="H31614" s="31">
        <v>3</v>
      </c>
    </row>
    <row r="31615" spans="1:8">
      <c r="A31615" s="32">
        <v>44580</v>
      </c>
      <c r="B31615" s="1" t="s">
        <v>39</v>
      </c>
      <c r="C31615">
        <v>6695</v>
      </c>
      <c r="D31615">
        <v>75060</v>
      </c>
      <c r="E31615" s="31">
        <v>5390</v>
      </c>
      <c r="F31615">
        <v>62</v>
      </c>
      <c r="G31615" s="31">
        <v>1127</v>
      </c>
      <c r="H31615" s="31">
        <v>4</v>
      </c>
    </row>
    <row r="31616" spans="1:8">
      <c r="A31616" s="32">
        <v>44580</v>
      </c>
      <c r="B31616" s="1" t="s">
        <v>40</v>
      </c>
      <c r="C31616">
        <v>2060</v>
      </c>
      <c r="D31616">
        <v>187458</v>
      </c>
      <c r="E31616" s="31">
        <v>1703</v>
      </c>
      <c r="F31616">
        <v>5</v>
      </c>
      <c r="G31616" s="31">
        <v>324</v>
      </c>
      <c r="H31616" s="31">
        <v>0</v>
      </c>
    </row>
    <row r="31617" spans="1:8">
      <c r="A31617" s="32">
        <v>44580</v>
      </c>
      <c r="B31617" s="1" t="s">
        <v>41</v>
      </c>
      <c r="C31617">
        <v>2784</v>
      </c>
      <c r="D31617">
        <v>69204</v>
      </c>
      <c r="E31617" s="31">
        <v>1931</v>
      </c>
      <c r="F31617">
        <v>5</v>
      </c>
      <c r="G31617" s="31">
        <v>848</v>
      </c>
      <c r="H31617" s="31">
        <v>1</v>
      </c>
    </row>
    <row r="31618" spans="1:8">
      <c r="A31618" s="32">
        <v>44580</v>
      </c>
      <c r="B31618" s="1" t="s">
        <v>42</v>
      </c>
      <c r="C31618">
        <v>17802</v>
      </c>
      <c r="D31618">
        <v>329200</v>
      </c>
      <c r="E31618" s="31">
        <v>15445</v>
      </c>
      <c r="F31618">
        <v>136</v>
      </c>
      <c r="G31618" s="31">
        <v>415</v>
      </c>
      <c r="H31618" s="31">
        <v>0</v>
      </c>
    </row>
    <row r="31619" spans="1:8">
      <c r="A31619" s="32">
        <v>44580</v>
      </c>
      <c r="B31619" s="1" t="s">
        <v>43</v>
      </c>
      <c r="C31619">
        <v>32531</v>
      </c>
      <c r="D31619">
        <v>1106240</v>
      </c>
      <c r="E31619" s="31">
        <v>23350</v>
      </c>
      <c r="F31619">
        <v>209</v>
      </c>
      <c r="G31619" s="31">
        <v>8972</v>
      </c>
      <c r="H31619" s="31">
        <v>7</v>
      </c>
    </row>
    <row r="31620" spans="1:8">
      <c r="A31620" s="32">
        <v>44580</v>
      </c>
      <c r="B31620" s="1" t="s">
        <v>44</v>
      </c>
      <c r="C31620">
        <v>8953</v>
      </c>
      <c r="D31620">
        <v>256718</v>
      </c>
      <c r="E31620" s="31">
        <v>6717</v>
      </c>
      <c r="F31620">
        <v>94</v>
      </c>
      <c r="G31620" s="31">
        <v>2142</v>
      </c>
      <c r="H31620" s="31">
        <v>1</v>
      </c>
    </row>
    <row r="31621" spans="1:8">
      <c r="A31621" s="32">
        <v>44580</v>
      </c>
      <c r="B31621" s="1" t="s">
        <v>45</v>
      </c>
      <c r="C31621">
        <v>3587</v>
      </c>
      <c r="D31621">
        <v>123433</v>
      </c>
      <c r="E31621" s="31">
        <v>3272</v>
      </c>
      <c r="F31621">
        <v>66</v>
      </c>
      <c r="G31621" s="31">
        <v>255</v>
      </c>
      <c r="H31621" s="31">
        <v>0</v>
      </c>
    </row>
    <row r="31622" spans="1:8">
      <c r="A31622" s="32">
        <v>44580</v>
      </c>
      <c r="B31622" s="1" t="s">
        <v>46</v>
      </c>
      <c r="C31622">
        <v>5454</v>
      </c>
      <c r="D31622">
        <v>154834</v>
      </c>
      <c r="E31622" s="31">
        <v>4765</v>
      </c>
      <c r="F31622">
        <v>38</v>
      </c>
      <c r="G31622" s="31">
        <v>653</v>
      </c>
      <c r="H31622" s="31">
        <v>1</v>
      </c>
    </row>
    <row r="31623" spans="1:8">
      <c r="A31623" s="32">
        <v>44580</v>
      </c>
      <c r="B31623" s="1" t="s">
        <v>47</v>
      </c>
      <c r="C31623">
        <v>7078</v>
      </c>
      <c r="D31623">
        <v>186902</v>
      </c>
      <c r="E31623" s="31">
        <v>5521</v>
      </c>
      <c r="F31623">
        <v>82</v>
      </c>
      <c r="G31623" s="31">
        <v>1475</v>
      </c>
      <c r="H31623" s="31">
        <v>1</v>
      </c>
    </row>
    <row r="31624" spans="1:8">
      <c r="A31624" s="32">
        <v>44580</v>
      </c>
      <c r="B31624" s="1" t="s">
        <v>48</v>
      </c>
      <c r="C31624">
        <v>4491</v>
      </c>
      <c r="D31624">
        <v>119856</v>
      </c>
      <c r="E31624" s="31">
        <v>4187</v>
      </c>
      <c r="F31624">
        <v>33</v>
      </c>
      <c r="G31624" s="31">
        <v>271</v>
      </c>
      <c r="H31624" s="31">
        <v>3</v>
      </c>
    </row>
    <row r="31625" spans="1:8">
      <c r="A31625" s="32">
        <v>44580</v>
      </c>
      <c r="B31625" s="1" t="s">
        <v>49</v>
      </c>
      <c r="C31625">
        <v>84690</v>
      </c>
      <c r="D31625">
        <v>1535749</v>
      </c>
      <c r="E31625" s="31">
        <v>74777</v>
      </c>
      <c r="F31625">
        <v>628</v>
      </c>
      <c r="G31625" s="31">
        <v>7077</v>
      </c>
      <c r="H31625" s="31">
        <v>1</v>
      </c>
    </row>
    <row r="31626" spans="1:8">
      <c r="A31626" s="32">
        <v>44580</v>
      </c>
      <c r="B31626" s="1" t="s">
        <v>50</v>
      </c>
      <c r="C31626">
        <v>7413</v>
      </c>
      <c r="D31626">
        <v>134418</v>
      </c>
      <c r="E31626" s="31">
        <v>6127</v>
      </c>
      <c r="F31626">
        <v>32</v>
      </c>
      <c r="G31626" s="31">
        <v>1004</v>
      </c>
      <c r="H31626" s="31">
        <v>0</v>
      </c>
    </row>
    <row r="31627" spans="1:8">
      <c r="A31627" s="32">
        <v>44580</v>
      </c>
      <c r="B31627" s="1" t="s">
        <v>51</v>
      </c>
      <c r="C31627">
        <v>8027</v>
      </c>
      <c r="D31627">
        <v>216669</v>
      </c>
      <c r="E31627" s="31">
        <v>6227</v>
      </c>
      <c r="F31627">
        <v>73</v>
      </c>
      <c r="G31627" s="31">
        <v>1736</v>
      </c>
      <c r="H31627" s="31">
        <v>0</v>
      </c>
    </row>
    <row r="31628" spans="1:8">
      <c r="A31628" s="32">
        <v>44580</v>
      </c>
      <c r="B31628" s="1" t="s">
        <v>52</v>
      </c>
      <c r="C31628">
        <v>18148</v>
      </c>
      <c r="D31628">
        <v>135789</v>
      </c>
      <c r="E31628" s="31">
        <v>15964</v>
      </c>
      <c r="F31628">
        <v>138</v>
      </c>
      <c r="G31628" s="31">
        <v>2046</v>
      </c>
      <c r="H31628" s="31">
        <v>0</v>
      </c>
    </row>
    <row r="31629" spans="1:8">
      <c r="A31629" s="32">
        <v>44580</v>
      </c>
      <c r="B31629" s="1" t="s">
        <v>53</v>
      </c>
      <c r="C31629">
        <v>9360</v>
      </c>
      <c r="D31629">
        <v>328924</v>
      </c>
      <c r="E31629" s="31">
        <v>8265</v>
      </c>
      <c r="F31629">
        <v>84</v>
      </c>
      <c r="G31629" s="31">
        <v>1011</v>
      </c>
      <c r="H31629" s="31">
        <v>0</v>
      </c>
    </row>
    <row r="31630" spans="1:8">
      <c r="A31630" s="32">
        <v>44580</v>
      </c>
      <c r="B31630" s="1" t="s">
        <v>54</v>
      </c>
      <c r="C31630">
        <v>7233</v>
      </c>
      <c r="D31630">
        <v>78789</v>
      </c>
      <c r="E31630" s="31">
        <v>6168</v>
      </c>
      <c r="F31630">
        <v>41</v>
      </c>
      <c r="G31630" s="31">
        <v>1006</v>
      </c>
      <c r="H31630" s="31">
        <v>0</v>
      </c>
    </row>
    <row r="31631" spans="1:8">
      <c r="A31631" s="32">
        <v>44580</v>
      </c>
      <c r="B31631" s="1" t="s">
        <v>55</v>
      </c>
      <c r="C31631">
        <v>11096</v>
      </c>
      <c r="D31631">
        <v>190597</v>
      </c>
      <c r="E31631" s="31">
        <v>9670</v>
      </c>
      <c r="F31631">
        <v>66</v>
      </c>
      <c r="G31631" s="31">
        <v>1104</v>
      </c>
      <c r="H31631" s="31">
        <v>0</v>
      </c>
    </row>
    <row r="31632" spans="1:8">
      <c r="A31632" s="32">
        <v>44580</v>
      </c>
      <c r="B31632" s="1" t="s">
        <v>56</v>
      </c>
      <c r="C31632">
        <v>70502</v>
      </c>
      <c r="D31632">
        <v>491278</v>
      </c>
      <c r="E31632" s="31">
        <v>58601</v>
      </c>
      <c r="F31632">
        <v>398</v>
      </c>
      <c r="G31632" s="31">
        <v>11509</v>
      </c>
      <c r="H31632" s="31">
        <v>43</v>
      </c>
    </row>
    <row r="31633" spans="1:8">
      <c r="A31633" s="32">
        <v>44581</v>
      </c>
      <c r="B31633" s="1" t="s">
        <v>7</v>
      </c>
      <c r="C31633">
        <v>68577</v>
      </c>
      <c r="D31633">
        <v>1343929</v>
      </c>
      <c r="E31633" s="31">
        <v>60812</v>
      </c>
      <c r="F31633">
        <v>1479</v>
      </c>
      <c r="G31633" s="31">
        <v>5011</v>
      </c>
      <c r="H31633" s="31">
        <v>0</v>
      </c>
    </row>
    <row r="31634" spans="1:8">
      <c r="A31634" s="32">
        <v>44581</v>
      </c>
      <c r="B31634" s="1" t="s">
        <v>11</v>
      </c>
      <c r="C31634">
        <v>7229</v>
      </c>
      <c r="D31634">
        <v>113732</v>
      </c>
      <c r="E31634" s="31">
        <v>5952</v>
      </c>
      <c r="F31634">
        <v>39</v>
      </c>
      <c r="G31634" s="31">
        <v>1238</v>
      </c>
      <c r="H31634" s="31">
        <v>0</v>
      </c>
    </row>
    <row r="31635" spans="1:8">
      <c r="A31635" s="32">
        <v>44581</v>
      </c>
      <c r="B31635" s="1" t="s">
        <v>12</v>
      </c>
      <c r="C31635">
        <v>3684</v>
      </c>
      <c r="D31635">
        <v>142365</v>
      </c>
      <c r="E31635" s="31">
        <v>3480</v>
      </c>
      <c r="F31635">
        <v>53</v>
      </c>
      <c r="G31635" s="31">
        <v>151</v>
      </c>
      <c r="H31635" s="31">
        <v>0</v>
      </c>
    </row>
    <row r="31636" spans="1:8">
      <c r="A31636" s="32">
        <v>44581</v>
      </c>
      <c r="B31636" s="1" t="s">
        <v>13</v>
      </c>
      <c r="C31636">
        <v>17335</v>
      </c>
      <c r="D31636">
        <v>280332</v>
      </c>
      <c r="E31636" s="31">
        <v>16328</v>
      </c>
      <c r="F31636">
        <v>118</v>
      </c>
      <c r="G31636" s="31">
        <v>697</v>
      </c>
      <c r="H31636" s="31">
        <v>2</v>
      </c>
    </row>
    <row r="31637" spans="1:8">
      <c r="A31637" s="32">
        <v>44581</v>
      </c>
      <c r="B31637" s="1" t="s">
        <v>14</v>
      </c>
      <c r="C31637">
        <v>2256</v>
      </c>
      <c r="D31637">
        <v>29724</v>
      </c>
      <c r="E31637" s="31">
        <v>1955</v>
      </c>
      <c r="F31637">
        <v>27</v>
      </c>
      <c r="G31637" s="31">
        <v>274</v>
      </c>
      <c r="H31637" s="31">
        <v>0</v>
      </c>
    </row>
    <row r="31638" spans="1:8">
      <c r="A31638" s="32">
        <v>44581</v>
      </c>
      <c r="B31638" s="1" t="s">
        <v>15</v>
      </c>
      <c r="C31638">
        <v>4036</v>
      </c>
      <c r="D31638">
        <v>122496</v>
      </c>
      <c r="E31638" s="31">
        <v>3624</v>
      </c>
      <c r="F31638">
        <v>56</v>
      </c>
      <c r="G31638" s="31">
        <v>356</v>
      </c>
      <c r="H31638" s="31">
        <v>0</v>
      </c>
    </row>
    <row r="31639" spans="1:8">
      <c r="A31639" s="32">
        <v>44581</v>
      </c>
      <c r="B31639" s="1" t="s">
        <v>16</v>
      </c>
      <c r="C31639">
        <v>10249</v>
      </c>
      <c r="D31639">
        <v>495722</v>
      </c>
      <c r="E31639" s="31">
        <v>9540</v>
      </c>
      <c r="F31639">
        <v>176</v>
      </c>
      <c r="G31639" s="31">
        <v>533</v>
      </c>
      <c r="H31639" s="31">
        <v>1</v>
      </c>
    </row>
    <row r="31640" spans="1:8">
      <c r="A31640" s="32">
        <v>44581</v>
      </c>
      <c r="B31640" s="1" t="s">
        <v>17</v>
      </c>
      <c r="C31640">
        <v>27385</v>
      </c>
      <c r="D31640">
        <v>41263</v>
      </c>
      <c r="E31640" s="31">
        <v>24915</v>
      </c>
      <c r="F31640">
        <v>220</v>
      </c>
      <c r="G31640" s="31">
        <v>2250</v>
      </c>
      <c r="H31640" s="31">
        <v>2</v>
      </c>
    </row>
    <row r="31641" spans="1:8">
      <c r="A31641" s="32">
        <v>44581</v>
      </c>
      <c r="B31641" s="1" t="s">
        <v>18</v>
      </c>
      <c r="C31641">
        <v>18249</v>
      </c>
      <c r="D31641">
        <v>550994</v>
      </c>
      <c r="E31641" s="31">
        <v>16055</v>
      </c>
      <c r="F31641">
        <v>119</v>
      </c>
      <c r="G31641" s="31">
        <v>2075</v>
      </c>
      <c r="H31641" s="31">
        <v>0</v>
      </c>
    </row>
    <row r="31642" spans="1:8">
      <c r="A31642" s="32">
        <v>44581</v>
      </c>
      <c r="B31642" s="1" t="s">
        <v>19</v>
      </c>
      <c r="C31642">
        <v>20887</v>
      </c>
      <c r="D31642">
        <v>385756</v>
      </c>
      <c r="E31642" s="31">
        <v>17886</v>
      </c>
      <c r="F31642">
        <v>182</v>
      </c>
      <c r="G31642" s="31">
        <v>2819</v>
      </c>
      <c r="H31642" s="31">
        <v>2</v>
      </c>
    </row>
    <row r="31643" spans="1:8">
      <c r="A31643" s="32">
        <v>44581</v>
      </c>
      <c r="B31643" s="1" t="s">
        <v>20</v>
      </c>
      <c r="C31643">
        <v>130311</v>
      </c>
      <c r="D31643">
        <v>1760503</v>
      </c>
      <c r="E31643" s="31">
        <v>117743</v>
      </c>
      <c r="F31643">
        <v>1060</v>
      </c>
      <c r="G31643" s="31">
        <v>11508</v>
      </c>
      <c r="H31643" s="31">
        <v>6</v>
      </c>
    </row>
    <row r="31644" spans="1:8">
      <c r="A31644" s="32">
        <v>44581</v>
      </c>
      <c r="B31644" s="1" t="s">
        <v>21</v>
      </c>
      <c r="C31644">
        <v>111912</v>
      </c>
      <c r="D31644">
        <v>1311609</v>
      </c>
      <c r="E31644" s="31">
        <v>101573</v>
      </c>
      <c r="F31644">
        <v>1029</v>
      </c>
      <c r="G31644" s="31">
        <v>7714</v>
      </c>
      <c r="H31644" s="31">
        <v>0</v>
      </c>
    </row>
    <row r="31645" spans="1:8">
      <c r="A31645" s="32">
        <v>44581</v>
      </c>
      <c r="B31645" s="1" t="s">
        <v>22</v>
      </c>
      <c r="C31645">
        <v>432753</v>
      </c>
      <c r="D31645">
        <v>4457785</v>
      </c>
      <c r="E31645" s="31">
        <v>389251</v>
      </c>
      <c r="F31645">
        <v>3181</v>
      </c>
      <c r="G31645" s="31">
        <v>40321</v>
      </c>
      <c r="H31645" s="31">
        <v>9</v>
      </c>
    </row>
    <row r="31646" spans="1:8">
      <c r="A31646" s="32">
        <v>44581</v>
      </c>
      <c r="B31646" s="1" t="s">
        <v>23</v>
      </c>
      <c r="C31646">
        <v>187468</v>
      </c>
      <c r="D31646">
        <v>1968276</v>
      </c>
      <c r="E31646" s="31">
        <v>171979</v>
      </c>
      <c r="F31646">
        <v>1323</v>
      </c>
      <c r="G31646" s="31">
        <v>14166</v>
      </c>
      <c r="H31646" s="31">
        <v>9</v>
      </c>
    </row>
    <row r="31647" spans="1:8">
      <c r="A31647" s="32">
        <v>44581</v>
      </c>
      <c r="B31647" s="1" t="s">
        <v>24</v>
      </c>
      <c r="C31647">
        <v>11206</v>
      </c>
      <c r="D31647">
        <v>366263</v>
      </c>
      <c r="E31647" s="31">
        <v>8718</v>
      </c>
      <c r="F31647">
        <v>63</v>
      </c>
      <c r="G31647" s="31">
        <v>2425</v>
      </c>
      <c r="H31647" s="31">
        <v>0</v>
      </c>
    </row>
    <row r="31648" spans="1:8">
      <c r="A31648" s="32">
        <v>44581</v>
      </c>
      <c r="B31648" s="1" t="s">
        <v>25</v>
      </c>
      <c r="C31648">
        <v>5260</v>
      </c>
      <c r="D31648">
        <v>140862</v>
      </c>
      <c r="E31648" s="31">
        <v>4920</v>
      </c>
      <c r="F31648">
        <v>52</v>
      </c>
      <c r="G31648" s="31">
        <v>288</v>
      </c>
      <c r="H31648" s="31">
        <v>0</v>
      </c>
    </row>
    <row r="31649" spans="1:8">
      <c r="A31649" s="32">
        <v>44581</v>
      </c>
      <c r="B31649" s="1" t="s">
        <v>26</v>
      </c>
      <c r="C31649">
        <v>9002</v>
      </c>
      <c r="D31649">
        <v>226338</v>
      </c>
      <c r="E31649" s="31">
        <v>7975</v>
      </c>
      <c r="F31649">
        <v>140</v>
      </c>
      <c r="G31649" s="31">
        <v>864</v>
      </c>
      <c r="H31649" s="31">
        <v>0</v>
      </c>
    </row>
    <row r="31650" spans="1:8">
      <c r="A31650" s="32">
        <v>44581</v>
      </c>
      <c r="B31650" s="1" t="s">
        <v>27</v>
      </c>
      <c r="C31650">
        <v>3905</v>
      </c>
      <c r="D31650">
        <v>140847</v>
      </c>
      <c r="E31650" s="31">
        <v>3351</v>
      </c>
      <c r="F31650">
        <v>38</v>
      </c>
      <c r="G31650" s="31">
        <v>516</v>
      </c>
      <c r="H31650" s="31">
        <v>0</v>
      </c>
    </row>
    <row r="31651" spans="1:8">
      <c r="A31651" s="32">
        <v>44581</v>
      </c>
      <c r="B31651" s="1" t="s">
        <v>28</v>
      </c>
      <c r="C31651">
        <v>6134</v>
      </c>
      <c r="D31651">
        <v>143310</v>
      </c>
      <c r="E31651" s="31">
        <v>5302</v>
      </c>
      <c r="F31651">
        <v>29</v>
      </c>
      <c r="G31651" s="31">
        <v>807</v>
      </c>
      <c r="H31651" s="31">
        <v>0</v>
      </c>
    </row>
    <row r="31652" spans="1:8">
      <c r="A31652" s="32">
        <v>44581</v>
      </c>
      <c r="B31652" s="1" t="s">
        <v>29</v>
      </c>
      <c r="C31652">
        <v>11987</v>
      </c>
      <c r="D31652">
        <v>405628</v>
      </c>
      <c r="E31652" s="31">
        <v>9727</v>
      </c>
      <c r="F31652">
        <v>97</v>
      </c>
      <c r="G31652" s="31">
        <v>1823</v>
      </c>
      <c r="H31652" s="31">
        <v>1</v>
      </c>
    </row>
    <row r="31653" spans="1:8">
      <c r="A31653" s="32">
        <v>44581</v>
      </c>
      <c r="B31653" s="1" t="s">
        <v>30</v>
      </c>
      <c r="C31653">
        <v>22158</v>
      </c>
      <c r="D31653">
        <v>511537</v>
      </c>
      <c r="E31653" s="31">
        <v>19448</v>
      </c>
      <c r="F31653">
        <v>220</v>
      </c>
      <c r="G31653" s="31">
        <v>2063</v>
      </c>
      <c r="H31653" s="31">
        <v>0</v>
      </c>
    </row>
    <row r="31654" spans="1:8">
      <c r="A31654" s="32">
        <v>44581</v>
      </c>
      <c r="B31654" s="1" t="s">
        <v>31</v>
      </c>
      <c r="C31654">
        <v>32151</v>
      </c>
      <c r="D31654">
        <v>781120</v>
      </c>
      <c r="E31654" s="31">
        <v>26273</v>
      </c>
      <c r="F31654">
        <v>210</v>
      </c>
      <c r="G31654" s="31">
        <v>4967</v>
      </c>
      <c r="H31654" s="31">
        <v>1</v>
      </c>
    </row>
    <row r="31655" spans="1:8">
      <c r="A31655" s="32">
        <v>44581</v>
      </c>
      <c r="B31655" s="1" t="s">
        <v>32</v>
      </c>
      <c r="C31655">
        <v>120140</v>
      </c>
      <c r="D31655">
        <v>1584009</v>
      </c>
      <c r="E31655" s="31">
        <v>107300</v>
      </c>
      <c r="F31655">
        <v>1166</v>
      </c>
      <c r="G31655" s="31">
        <v>11674</v>
      </c>
      <c r="H31655" s="31">
        <v>2</v>
      </c>
    </row>
    <row r="31656" spans="1:8">
      <c r="A31656" s="32">
        <v>44581</v>
      </c>
      <c r="B31656" s="1" t="s">
        <v>33</v>
      </c>
      <c r="C31656">
        <v>16953</v>
      </c>
      <c r="D31656">
        <v>279143</v>
      </c>
      <c r="E31656" s="31">
        <v>15245</v>
      </c>
      <c r="F31656">
        <v>166</v>
      </c>
      <c r="G31656" s="31">
        <v>1908</v>
      </c>
      <c r="H31656" s="31">
        <v>0</v>
      </c>
    </row>
    <row r="31657" spans="1:8">
      <c r="A31657" s="32">
        <v>44581</v>
      </c>
      <c r="B31657" s="1" t="s">
        <v>34</v>
      </c>
      <c r="C31657">
        <v>15850</v>
      </c>
      <c r="D31657">
        <v>315169</v>
      </c>
      <c r="E31657" s="31">
        <v>12994</v>
      </c>
      <c r="F31657">
        <v>105</v>
      </c>
      <c r="G31657" s="31">
        <v>2751</v>
      </c>
      <c r="H31657" s="31">
        <v>0</v>
      </c>
    </row>
    <row r="31658" spans="1:8">
      <c r="A31658" s="32">
        <v>44581</v>
      </c>
      <c r="B31658" s="1" t="s">
        <v>35</v>
      </c>
      <c r="C31658">
        <v>44607</v>
      </c>
      <c r="D31658">
        <v>510476</v>
      </c>
      <c r="E31658" s="31">
        <v>36977</v>
      </c>
      <c r="F31658">
        <v>292</v>
      </c>
      <c r="G31658" s="31">
        <v>6018</v>
      </c>
      <c r="H31658" s="31">
        <v>47</v>
      </c>
    </row>
    <row r="31659" spans="1:8">
      <c r="A31659" s="32">
        <v>44581</v>
      </c>
      <c r="B31659" s="1" t="s">
        <v>36</v>
      </c>
      <c r="C31659">
        <v>242837</v>
      </c>
      <c r="D31659">
        <v>4524274</v>
      </c>
      <c r="E31659" s="31">
        <v>206913</v>
      </c>
      <c r="F31659">
        <v>3073</v>
      </c>
      <c r="G31659" s="31">
        <v>32851</v>
      </c>
      <c r="H31659" s="31">
        <v>257</v>
      </c>
    </row>
    <row r="31660" spans="1:8">
      <c r="A31660" s="32">
        <v>44581</v>
      </c>
      <c r="B31660" s="1" t="s">
        <v>37</v>
      </c>
      <c r="C31660">
        <v>89690</v>
      </c>
      <c r="D31660">
        <v>925184</v>
      </c>
      <c r="E31660" s="31">
        <v>79698</v>
      </c>
      <c r="F31660">
        <v>1402</v>
      </c>
      <c r="G31660" s="31">
        <v>8591</v>
      </c>
      <c r="H31660" s="31">
        <v>3</v>
      </c>
    </row>
    <row r="31661" spans="1:8">
      <c r="A31661" s="32">
        <v>44581</v>
      </c>
      <c r="B31661" s="1" t="s">
        <v>38</v>
      </c>
      <c r="C31661">
        <v>18789</v>
      </c>
      <c r="D31661">
        <v>310619</v>
      </c>
      <c r="E31661" s="31">
        <v>16399</v>
      </c>
      <c r="F31661">
        <v>152</v>
      </c>
      <c r="G31661" s="31">
        <v>2238</v>
      </c>
      <c r="H31661" s="31">
        <v>4</v>
      </c>
    </row>
    <row r="31662" spans="1:8">
      <c r="A31662" s="32">
        <v>44581</v>
      </c>
      <c r="B31662" s="1" t="s">
        <v>39</v>
      </c>
      <c r="C31662">
        <v>6927</v>
      </c>
      <c r="D31662">
        <v>75981</v>
      </c>
      <c r="E31662" s="31">
        <v>5455</v>
      </c>
      <c r="F31662">
        <v>62</v>
      </c>
      <c r="G31662" s="31">
        <v>1292</v>
      </c>
      <c r="H31662" s="31">
        <v>6</v>
      </c>
    </row>
    <row r="31663" spans="1:8">
      <c r="A31663" s="32">
        <v>44581</v>
      </c>
      <c r="B31663" s="1" t="s">
        <v>40</v>
      </c>
      <c r="C31663">
        <v>2150</v>
      </c>
      <c r="D31663">
        <v>189061</v>
      </c>
      <c r="E31663" s="31">
        <v>1735</v>
      </c>
      <c r="F31663">
        <v>5</v>
      </c>
      <c r="G31663" s="31">
        <v>382</v>
      </c>
      <c r="H31663" s="31">
        <v>0</v>
      </c>
    </row>
    <row r="31664" spans="1:8">
      <c r="A31664" s="32">
        <v>44581</v>
      </c>
      <c r="B31664" s="1" t="s">
        <v>41</v>
      </c>
      <c r="C31664">
        <v>2950</v>
      </c>
      <c r="D31664">
        <v>75360</v>
      </c>
      <c r="E31664" s="31">
        <v>1967</v>
      </c>
      <c r="F31664">
        <v>5</v>
      </c>
      <c r="G31664" s="31">
        <v>978</v>
      </c>
      <c r="H31664" s="31">
        <v>1</v>
      </c>
    </row>
    <row r="31665" spans="1:8">
      <c r="A31665" s="32">
        <v>44581</v>
      </c>
      <c r="B31665" s="1" t="s">
        <v>42</v>
      </c>
      <c r="C31665">
        <v>18311</v>
      </c>
      <c r="D31665">
        <v>329200</v>
      </c>
      <c r="E31665" s="31">
        <v>15445</v>
      </c>
      <c r="F31665">
        <v>136</v>
      </c>
      <c r="G31665" s="31">
        <v>415</v>
      </c>
      <c r="H31665" s="31">
        <v>0</v>
      </c>
    </row>
    <row r="31666" spans="1:8">
      <c r="A31666" s="32">
        <v>44581</v>
      </c>
      <c r="B31666" s="1" t="s">
        <v>43</v>
      </c>
      <c r="C31666">
        <v>33570</v>
      </c>
      <c r="D31666">
        <v>1106240</v>
      </c>
      <c r="E31666" s="31">
        <v>23345</v>
      </c>
      <c r="F31666">
        <v>212</v>
      </c>
      <c r="G31666" s="31">
        <v>10013</v>
      </c>
      <c r="H31666" s="31">
        <v>7</v>
      </c>
    </row>
    <row r="31667" spans="1:8">
      <c r="A31667" s="32">
        <v>44581</v>
      </c>
      <c r="B31667" s="1" t="s">
        <v>44</v>
      </c>
      <c r="C31667">
        <v>9248</v>
      </c>
      <c r="D31667">
        <v>256718</v>
      </c>
      <c r="E31667" s="31">
        <v>6844</v>
      </c>
      <c r="F31667">
        <v>94</v>
      </c>
      <c r="G31667" s="31">
        <v>2310</v>
      </c>
      <c r="H31667" s="31">
        <v>1</v>
      </c>
    </row>
    <row r="31668" spans="1:8">
      <c r="A31668" s="32">
        <v>44581</v>
      </c>
      <c r="B31668" s="1" t="s">
        <v>45</v>
      </c>
      <c r="C31668">
        <v>3645</v>
      </c>
      <c r="D31668">
        <v>124160</v>
      </c>
      <c r="E31668" s="31">
        <v>3286</v>
      </c>
      <c r="F31668">
        <v>66</v>
      </c>
      <c r="G31668" s="31">
        <v>299</v>
      </c>
      <c r="H31668" s="31">
        <v>0</v>
      </c>
    </row>
    <row r="31669" spans="1:8">
      <c r="A31669" s="32">
        <v>44581</v>
      </c>
      <c r="B31669" s="1" t="s">
        <v>46</v>
      </c>
      <c r="C31669">
        <v>5621</v>
      </c>
      <c r="D31669">
        <v>156113</v>
      </c>
      <c r="E31669" s="31">
        <v>4793</v>
      </c>
      <c r="F31669">
        <v>38</v>
      </c>
      <c r="G31669" s="31">
        <v>792</v>
      </c>
      <c r="H31669" s="31">
        <v>0</v>
      </c>
    </row>
    <row r="31670" spans="1:8">
      <c r="A31670" s="32">
        <v>44581</v>
      </c>
      <c r="B31670" s="1" t="s">
        <v>47</v>
      </c>
      <c r="C31670">
        <v>7336</v>
      </c>
      <c r="D31670">
        <v>187750</v>
      </c>
      <c r="E31670" s="31">
        <v>5569</v>
      </c>
      <c r="F31670">
        <v>82</v>
      </c>
      <c r="G31670" s="31">
        <v>1685</v>
      </c>
      <c r="H31670" s="31">
        <v>2</v>
      </c>
    </row>
    <row r="31671" spans="1:8">
      <c r="A31671" s="32">
        <v>44581</v>
      </c>
      <c r="B31671" s="1" t="s">
        <v>48</v>
      </c>
      <c r="C31671">
        <v>4553</v>
      </c>
      <c r="D31671">
        <v>120023</v>
      </c>
      <c r="E31671" s="31">
        <v>4196</v>
      </c>
      <c r="F31671">
        <v>33</v>
      </c>
      <c r="G31671" s="31">
        <v>324</v>
      </c>
      <c r="H31671" s="31">
        <v>3</v>
      </c>
    </row>
    <row r="31672" spans="1:8">
      <c r="A31672" s="32">
        <v>44581</v>
      </c>
      <c r="B31672" s="1" t="s">
        <v>49</v>
      </c>
      <c r="C31672">
        <v>86914</v>
      </c>
      <c r="D31672">
        <v>1547339</v>
      </c>
      <c r="E31672" s="31">
        <v>74969</v>
      </c>
      <c r="F31672">
        <v>629</v>
      </c>
      <c r="G31672" s="31">
        <v>9093</v>
      </c>
      <c r="H31672" s="31">
        <v>1</v>
      </c>
    </row>
    <row r="31673" spans="1:8">
      <c r="A31673" s="32">
        <v>44581</v>
      </c>
      <c r="B31673" s="1" t="s">
        <v>50</v>
      </c>
      <c r="C31673">
        <v>7669</v>
      </c>
      <c r="D31673">
        <v>135842</v>
      </c>
      <c r="E31673" s="31">
        <v>6197</v>
      </c>
      <c r="F31673">
        <v>32</v>
      </c>
      <c r="G31673" s="31">
        <v>1148</v>
      </c>
      <c r="H31673" s="31">
        <v>0</v>
      </c>
    </row>
    <row r="31674" spans="1:8">
      <c r="A31674" s="32">
        <v>44581</v>
      </c>
      <c r="B31674" s="1" t="s">
        <v>51</v>
      </c>
      <c r="C31674">
        <v>8501</v>
      </c>
      <c r="D31674">
        <v>218449</v>
      </c>
      <c r="E31674" s="31">
        <v>6275</v>
      </c>
      <c r="F31674">
        <v>73</v>
      </c>
      <c r="G31674" s="31">
        <v>2130</v>
      </c>
      <c r="H31674" s="31">
        <v>0</v>
      </c>
    </row>
    <row r="31675" spans="1:8">
      <c r="A31675" s="32">
        <v>44581</v>
      </c>
      <c r="B31675" s="1" t="s">
        <v>52</v>
      </c>
      <c r="C31675">
        <v>18148</v>
      </c>
      <c r="D31675">
        <v>137055</v>
      </c>
      <c r="E31675" s="31">
        <v>15964</v>
      </c>
      <c r="F31675">
        <v>138</v>
      </c>
      <c r="G31675" s="31">
        <v>2046</v>
      </c>
      <c r="H31675" s="31">
        <v>0</v>
      </c>
    </row>
    <row r="31676" spans="1:8">
      <c r="A31676" s="32">
        <v>44581</v>
      </c>
      <c r="B31676" s="1" t="s">
        <v>53</v>
      </c>
      <c r="C31676">
        <v>9664</v>
      </c>
      <c r="D31676">
        <v>331504</v>
      </c>
      <c r="E31676" s="31">
        <v>8322</v>
      </c>
      <c r="F31676">
        <v>84</v>
      </c>
      <c r="G31676" s="31">
        <v>1258</v>
      </c>
      <c r="H31676" s="31">
        <v>0</v>
      </c>
    </row>
    <row r="31677" spans="1:8">
      <c r="A31677" s="32">
        <v>44581</v>
      </c>
      <c r="B31677" s="1" t="s">
        <v>54</v>
      </c>
      <c r="C31677">
        <v>7562</v>
      </c>
      <c r="D31677">
        <v>80130</v>
      </c>
      <c r="E31677" s="31">
        <v>6183</v>
      </c>
      <c r="F31677">
        <v>41</v>
      </c>
      <c r="G31677" s="31">
        <v>1320</v>
      </c>
      <c r="H31677" s="31">
        <v>0</v>
      </c>
    </row>
    <row r="31678" spans="1:8">
      <c r="A31678" s="32">
        <v>44581</v>
      </c>
      <c r="B31678" s="1" t="s">
        <v>55</v>
      </c>
      <c r="C31678">
        <v>11399</v>
      </c>
      <c r="D31678">
        <v>192775</v>
      </c>
      <c r="E31678" s="31">
        <v>9778</v>
      </c>
      <c r="F31678">
        <v>66</v>
      </c>
      <c r="G31678" s="31">
        <v>1252</v>
      </c>
      <c r="H31678" s="31">
        <v>0</v>
      </c>
    </row>
    <row r="31679" spans="1:8">
      <c r="A31679" s="32">
        <v>44581</v>
      </c>
      <c r="B31679" s="1" t="s">
        <v>56</v>
      </c>
      <c r="C31679">
        <v>71811</v>
      </c>
      <c r="D31679">
        <v>499476</v>
      </c>
      <c r="E31679" s="31">
        <v>60064</v>
      </c>
      <c r="F31679">
        <v>398</v>
      </c>
      <c r="G31679" s="31">
        <v>11326</v>
      </c>
      <c r="H31679" s="31">
        <v>37</v>
      </c>
    </row>
    <row r="31680" spans="1:8">
      <c r="A31680" s="32">
        <v>44582</v>
      </c>
      <c r="B31680" s="1" t="s">
        <v>7</v>
      </c>
      <c r="C31680">
        <v>70221</v>
      </c>
      <c r="D31680">
        <v>1351773</v>
      </c>
      <c r="E31680" s="31">
        <v>61043</v>
      </c>
      <c r="F31680">
        <v>1479</v>
      </c>
      <c r="G31680" s="31">
        <v>6286</v>
      </c>
      <c r="H31680" s="31">
        <v>0</v>
      </c>
    </row>
    <row r="31681" spans="1:8">
      <c r="A31681" s="32">
        <v>44582</v>
      </c>
      <c r="B31681" s="1" t="s">
        <v>11</v>
      </c>
      <c r="C31681">
        <v>7412</v>
      </c>
      <c r="D31681">
        <v>115054</v>
      </c>
      <c r="E31681" s="31">
        <v>5979</v>
      </c>
      <c r="F31681">
        <v>39</v>
      </c>
      <c r="G31681" s="31">
        <v>1394</v>
      </c>
      <c r="H31681" s="31">
        <v>0</v>
      </c>
    </row>
    <row r="31682" spans="1:8">
      <c r="A31682" s="32">
        <v>44582</v>
      </c>
      <c r="B31682" s="1" t="s">
        <v>12</v>
      </c>
      <c r="C31682">
        <v>3717</v>
      </c>
      <c r="D31682">
        <v>142731</v>
      </c>
      <c r="E31682" s="31">
        <v>3490</v>
      </c>
      <c r="F31682">
        <v>53</v>
      </c>
      <c r="G31682" s="31">
        <v>174</v>
      </c>
      <c r="H31682" s="31">
        <v>0</v>
      </c>
    </row>
    <row r="31683" spans="1:8">
      <c r="A31683" s="32">
        <v>44582</v>
      </c>
      <c r="B31683" s="1" t="s">
        <v>13</v>
      </c>
      <c r="C31683">
        <v>17552</v>
      </c>
      <c r="D31683">
        <v>282137</v>
      </c>
      <c r="E31683" s="31">
        <v>16372</v>
      </c>
      <c r="F31683">
        <v>118</v>
      </c>
      <c r="G31683" s="31">
        <v>846</v>
      </c>
      <c r="H31683" s="31">
        <v>2</v>
      </c>
    </row>
    <row r="31684" spans="1:8">
      <c r="A31684" s="32">
        <v>44582</v>
      </c>
      <c r="B31684" s="1" t="s">
        <v>14</v>
      </c>
      <c r="C31684">
        <v>2311</v>
      </c>
      <c r="D31684">
        <v>29915</v>
      </c>
      <c r="E31684" s="31">
        <v>1976</v>
      </c>
      <c r="F31684">
        <v>27</v>
      </c>
      <c r="G31684" s="31">
        <v>308</v>
      </c>
      <c r="H31684" s="31">
        <v>0</v>
      </c>
    </row>
    <row r="31685" spans="1:8">
      <c r="A31685" s="32">
        <v>44582</v>
      </c>
      <c r="B31685" s="1" t="s">
        <v>15</v>
      </c>
      <c r="C31685">
        <v>4110</v>
      </c>
      <c r="D31685">
        <v>122817</v>
      </c>
      <c r="E31685" s="31">
        <v>3653</v>
      </c>
      <c r="F31685">
        <v>56</v>
      </c>
      <c r="G31685" s="31">
        <v>401</v>
      </c>
      <c r="H31685" s="31">
        <v>0</v>
      </c>
    </row>
    <row r="31686" spans="1:8">
      <c r="A31686" s="32">
        <v>44582</v>
      </c>
      <c r="B31686" s="1" t="s">
        <v>16</v>
      </c>
      <c r="C31686">
        <v>10249</v>
      </c>
      <c r="D31686">
        <v>495722</v>
      </c>
      <c r="E31686" s="31">
        <v>9540</v>
      </c>
      <c r="F31686">
        <v>176</v>
      </c>
      <c r="G31686" s="31">
        <v>533</v>
      </c>
      <c r="H31686" s="31">
        <v>1</v>
      </c>
    </row>
    <row r="31687" spans="1:8">
      <c r="A31687" s="32">
        <v>44582</v>
      </c>
      <c r="B31687" s="1" t="s">
        <v>17</v>
      </c>
      <c r="C31687">
        <v>27979</v>
      </c>
      <c r="D31687">
        <v>41263</v>
      </c>
      <c r="E31687" s="31">
        <v>25112</v>
      </c>
      <c r="F31687">
        <v>220</v>
      </c>
      <c r="G31687" s="31">
        <v>2647</v>
      </c>
      <c r="H31687" s="31">
        <v>2</v>
      </c>
    </row>
    <row r="31688" spans="1:8">
      <c r="A31688" s="32">
        <v>44582</v>
      </c>
      <c r="B31688" s="1" t="s">
        <v>18</v>
      </c>
      <c r="C31688">
        <v>18599</v>
      </c>
      <c r="D31688">
        <v>553134</v>
      </c>
      <c r="E31688" s="31">
        <v>16174</v>
      </c>
      <c r="F31688">
        <v>120</v>
      </c>
      <c r="G31688" s="31">
        <v>2305</v>
      </c>
      <c r="H31688" s="31">
        <v>0</v>
      </c>
    </row>
    <row r="31689" spans="1:8">
      <c r="A31689" s="32">
        <v>44582</v>
      </c>
      <c r="B31689" s="1" t="s">
        <v>19</v>
      </c>
      <c r="C31689">
        <v>21532</v>
      </c>
      <c r="D31689">
        <v>389546</v>
      </c>
      <c r="E31689" s="31">
        <v>18117</v>
      </c>
      <c r="F31689">
        <v>183</v>
      </c>
      <c r="G31689" s="31">
        <v>3232</v>
      </c>
      <c r="H31689" s="31">
        <v>3</v>
      </c>
    </row>
    <row r="31690" spans="1:8">
      <c r="A31690" s="32">
        <v>44582</v>
      </c>
      <c r="B31690" s="1" t="s">
        <v>20</v>
      </c>
      <c r="C31690">
        <v>132716</v>
      </c>
      <c r="D31690">
        <v>1771710</v>
      </c>
      <c r="E31690" s="31">
        <v>117916</v>
      </c>
      <c r="F31690">
        <v>1061</v>
      </c>
      <c r="G31690" s="31">
        <v>13739</v>
      </c>
      <c r="H31690" s="31">
        <v>7</v>
      </c>
    </row>
    <row r="31691" spans="1:8">
      <c r="A31691" s="32">
        <v>44582</v>
      </c>
      <c r="B31691" s="1" t="s">
        <v>21</v>
      </c>
      <c r="C31691">
        <v>114126</v>
      </c>
      <c r="D31691">
        <v>1321448</v>
      </c>
      <c r="E31691" s="31">
        <v>102172</v>
      </c>
      <c r="F31691">
        <v>1030</v>
      </c>
      <c r="G31691" s="31">
        <v>8710</v>
      </c>
      <c r="H31691" s="31">
        <v>1</v>
      </c>
    </row>
    <row r="31692" spans="1:8">
      <c r="A31692" s="32">
        <v>44582</v>
      </c>
      <c r="B31692" s="1" t="s">
        <v>22</v>
      </c>
      <c r="C31692">
        <v>442452</v>
      </c>
      <c r="D31692">
        <v>4482909</v>
      </c>
      <c r="E31692" s="31">
        <v>391232</v>
      </c>
      <c r="F31692">
        <v>3181</v>
      </c>
      <c r="G31692" s="31">
        <v>48039</v>
      </c>
      <c r="H31692" s="31">
        <v>11</v>
      </c>
    </row>
    <row r="31693" spans="1:8">
      <c r="A31693" s="32">
        <v>44582</v>
      </c>
      <c r="B31693" s="1" t="s">
        <v>23</v>
      </c>
      <c r="C31693">
        <v>190880</v>
      </c>
      <c r="D31693">
        <v>1980612</v>
      </c>
      <c r="E31693" s="31">
        <v>172620</v>
      </c>
      <c r="F31693">
        <v>1324</v>
      </c>
      <c r="G31693" s="31">
        <v>16936</v>
      </c>
      <c r="H31693" s="31">
        <v>10</v>
      </c>
    </row>
    <row r="31694" spans="1:8">
      <c r="A31694" s="32">
        <v>44582</v>
      </c>
      <c r="B31694" s="1" t="s">
        <v>24</v>
      </c>
      <c r="C31694">
        <v>11673</v>
      </c>
      <c r="D31694">
        <v>369141</v>
      </c>
      <c r="E31694" s="31">
        <v>8851</v>
      </c>
      <c r="F31694">
        <v>63</v>
      </c>
      <c r="G31694" s="31">
        <v>2759</v>
      </c>
      <c r="H31694" s="31">
        <v>0</v>
      </c>
    </row>
    <row r="31695" spans="1:8">
      <c r="A31695" s="32">
        <v>44582</v>
      </c>
      <c r="B31695" s="1" t="s">
        <v>25</v>
      </c>
      <c r="C31695">
        <v>5332</v>
      </c>
      <c r="D31695">
        <v>141559</v>
      </c>
      <c r="E31695" s="31">
        <v>4942</v>
      </c>
      <c r="F31695">
        <v>52</v>
      </c>
      <c r="G31695" s="31">
        <v>338</v>
      </c>
      <c r="H31695" s="31">
        <v>0</v>
      </c>
    </row>
    <row r="31696" spans="1:8">
      <c r="A31696" s="32">
        <v>44582</v>
      </c>
      <c r="B31696" s="1" t="s">
        <v>26</v>
      </c>
      <c r="C31696">
        <v>9231</v>
      </c>
      <c r="D31696">
        <v>227997</v>
      </c>
      <c r="E31696" s="31">
        <v>7997</v>
      </c>
      <c r="F31696">
        <v>140</v>
      </c>
      <c r="G31696" s="31">
        <v>1073</v>
      </c>
      <c r="H31696" s="31">
        <v>0</v>
      </c>
    </row>
    <row r="31697" spans="1:8">
      <c r="A31697" s="32">
        <v>44582</v>
      </c>
      <c r="B31697" s="1" t="s">
        <v>27</v>
      </c>
      <c r="C31697">
        <v>4003</v>
      </c>
      <c r="D31697">
        <v>142298</v>
      </c>
      <c r="E31697" s="31">
        <v>3447</v>
      </c>
      <c r="F31697">
        <v>38</v>
      </c>
      <c r="G31697" s="31">
        <v>518</v>
      </c>
      <c r="H31697" s="31">
        <v>0</v>
      </c>
    </row>
    <row r="31698" spans="1:8">
      <c r="A31698" s="32">
        <v>44582</v>
      </c>
      <c r="B31698" s="1" t="s">
        <v>28</v>
      </c>
      <c r="C31698">
        <v>6314</v>
      </c>
      <c r="D31698">
        <v>151221</v>
      </c>
      <c r="E31698" s="31">
        <v>5351</v>
      </c>
      <c r="F31698">
        <v>29</v>
      </c>
      <c r="G31698" s="31">
        <v>938</v>
      </c>
      <c r="H31698" s="31">
        <v>0</v>
      </c>
    </row>
    <row r="31699" spans="1:8">
      <c r="A31699" s="32">
        <v>44582</v>
      </c>
      <c r="B31699" s="1" t="s">
        <v>29</v>
      </c>
      <c r="C31699">
        <v>12422</v>
      </c>
      <c r="D31699">
        <v>407989</v>
      </c>
      <c r="E31699" s="31">
        <v>9935</v>
      </c>
      <c r="F31699">
        <v>97</v>
      </c>
      <c r="G31699" s="31">
        <v>1811</v>
      </c>
      <c r="H31699" s="31">
        <v>1</v>
      </c>
    </row>
    <row r="31700" spans="1:8">
      <c r="A31700" s="32">
        <v>44582</v>
      </c>
      <c r="B31700" s="1" t="s">
        <v>30</v>
      </c>
      <c r="C31700">
        <v>22747</v>
      </c>
      <c r="D31700">
        <v>515619</v>
      </c>
      <c r="E31700" s="31">
        <v>19566</v>
      </c>
      <c r="F31700">
        <v>220</v>
      </c>
      <c r="G31700" s="31">
        <v>2372</v>
      </c>
      <c r="H31700" s="31">
        <v>0</v>
      </c>
    </row>
    <row r="31701" spans="1:8">
      <c r="A31701" s="32">
        <v>44582</v>
      </c>
      <c r="B31701" s="1" t="s">
        <v>31</v>
      </c>
      <c r="C31701">
        <v>33253</v>
      </c>
      <c r="D31701">
        <v>790569</v>
      </c>
      <c r="E31701" s="31">
        <v>26265</v>
      </c>
      <c r="F31701">
        <v>210</v>
      </c>
      <c r="G31701" s="31">
        <v>6015</v>
      </c>
      <c r="H31701" s="31">
        <v>1</v>
      </c>
    </row>
    <row r="31702" spans="1:8">
      <c r="A31702" s="32">
        <v>44582</v>
      </c>
      <c r="B31702" s="1" t="s">
        <v>32</v>
      </c>
      <c r="C31702">
        <v>123164</v>
      </c>
      <c r="D31702">
        <v>1591810</v>
      </c>
      <c r="E31702" s="31">
        <v>108013</v>
      </c>
      <c r="F31702">
        <v>1166</v>
      </c>
      <c r="G31702" s="31">
        <v>13985</v>
      </c>
      <c r="H31702" s="31">
        <v>2</v>
      </c>
    </row>
    <row r="31703" spans="1:8">
      <c r="A31703" s="32">
        <v>44582</v>
      </c>
      <c r="B31703" s="1" t="s">
        <v>33</v>
      </c>
      <c r="C31703">
        <v>17278</v>
      </c>
      <c r="D31703">
        <v>288826</v>
      </c>
      <c r="E31703" s="31">
        <v>15381</v>
      </c>
      <c r="F31703">
        <v>166</v>
      </c>
      <c r="G31703" s="31">
        <v>2102</v>
      </c>
      <c r="H31703" s="31">
        <v>0</v>
      </c>
    </row>
    <row r="31704" spans="1:8">
      <c r="A31704" s="32">
        <v>44582</v>
      </c>
      <c r="B31704" s="1" t="s">
        <v>34</v>
      </c>
      <c r="C31704">
        <v>16295</v>
      </c>
      <c r="D31704">
        <v>318706</v>
      </c>
      <c r="E31704" s="31">
        <v>13189</v>
      </c>
      <c r="F31704">
        <v>105</v>
      </c>
      <c r="G31704" s="31">
        <v>3001</v>
      </c>
      <c r="H31704" s="31">
        <v>0</v>
      </c>
    </row>
    <row r="31705" spans="1:8">
      <c r="A31705" s="32">
        <v>44582</v>
      </c>
      <c r="B31705" s="1" t="s">
        <v>35</v>
      </c>
      <c r="C31705">
        <v>46074</v>
      </c>
      <c r="D31705">
        <v>515038</v>
      </c>
      <c r="E31705" s="31">
        <v>37778</v>
      </c>
      <c r="F31705">
        <v>292</v>
      </c>
      <c r="G31705" s="31">
        <v>6537</v>
      </c>
      <c r="H31705" s="31">
        <v>51</v>
      </c>
    </row>
    <row r="31706" spans="1:8">
      <c r="A31706" s="32">
        <v>44582</v>
      </c>
      <c r="B31706" s="1" t="s">
        <v>36</v>
      </c>
      <c r="C31706">
        <v>249091</v>
      </c>
      <c r="D31706">
        <v>4559074</v>
      </c>
      <c r="E31706" s="31">
        <v>208028</v>
      </c>
      <c r="F31706">
        <v>3075</v>
      </c>
      <c r="G31706" s="31">
        <v>37988</v>
      </c>
      <c r="H31706" s="31">
        <v>260</v>
      </c>
    </row>
    <row r="31707" spans="1:8">
      <c r="A31707" s="32">
        <v>44582</v>
      </c>
      <c r="B31707" s="1" t="s">
        <v>37</v>
      </c>
      <c r="C31707">
        <v>92171</v>
      </c>
      <c r="D31707">
        <v>931601</v>
      </c>
      <c r="E31707" s="31">
        <v>80331</v>
      </c>
      <c r="F31707">
        <v>1402</v>
      </c>
      <c r="G31707" s="31">
        <v>10438</v>
      </c>
      <c r="H31707" s="31">
        <v>2</v>
      </c>
    </row>
    <row r="31708" spans="1:8">
      <c r="A31708" s="32">
        <v>44582</v>
      </c>
      <c r="B31708" s="1" t="s">
        <v>38</v>
      </c>
      <c r="C31708">
        <v>19278</v>
      </c>
      <c r="D31708">
        <v>313843</v>
      </c>
      <c r="E31708" s="31">
        <v>16553</v>
      </c>
      <c r="F31708">
        <v>152</v>
      </c>
      <c r="G31708" s="31">
        <v>2573</v>
      </c>
      <c r="H31708" s="31">
        <v>5</v>
      </c>
    </row>
    <row r="31709" spans="1:8">
      <c r="A31709" s="32">
        <v>44582</v>
      </c>
      <c r="B31709" s="1" t="s">
        <v>39</v>
      </c>
      <c r="C31709">
        <v>7202</v>
      </c>
      <c r="D31709">
        <v>77231</v>
      </c>
      <c r="E31709" s="31">
        <v>5573</v>
      </c>
      <c r="F31709">
        <v>62</v>
      </c>
      <c r="G31709" s="31">
        <v>1449</v>
      </c>
      <c r="H31709" s="31">
        <v>6</v>
      </c>
    </row>
    <row r="31710" spans="1:8">
      <c r="A31710" s="32">
        <v>44582</v>
      </c>
      <c r="B31710" s="1" t="s">
        <v>40</v>
      </c>
      <c r="C31710">
        <v>2233</v>
      </c>
      <c r="D31710">
        <v>189758</v>
      </c>
      <c r="E31710" s="31">
        <v>1757</v>
      </c>
      <c r="F31710">
        <v>5</v>
      </c>
      <c r="G31710" s="31">
        <v>441</v>
      </c>
      <c r="H31710" s="31">
        <v>0</v>
      </c>
    </row>
    <row r="31711" spans="1:8">
      <c r="A31711" s="32">
        <v>44582</v>
      </c>
      <c r="B31711" s="1" t="s">
        <v>41</v>
      </c>
      <c r="C31711">
        <v>3141</v>
      </c>
      <c r="D31711">
        <v>75360</v>
      </c>
      <c r="E31711" s="31">
        <v>2021</v>
      </c>
      <c r="F31711">
        <v>5</v>
      </c>
      <c r="G31711" s="31">
        <v>1115</v>
      </c>
      <c r="H31711" s="31">
        <v>1</v>
      </c>
    </row>
    <row r="31712" spans="1:8">
      <c r="A31712" s="32">
        <v>44582</v>
      </c>
      <c r="B31712" s="1" t="s">
        <v>42</v>
      </c>
      <c r="C31712">
        <v>18860</v>
      </c>
      <c r="D31712">
        <v>343602</v>
      </c>
      <c r="E31712" s="31">
        <v>15815</v>
      </c>
      <c r="F31712">
        <v>136</v>
      </c>
      <c r="G31712" s="31">
        <v>1689</v>
      </c>
      <c r="H31712" s="31">
        <v>0</v>
      </c>
    </row>
    <row r="31713" spans="1:8">
      <c r="A31713" s="32">
        <v>44582</v>
      </c>
      <c r="B31713" s="1" t="s">
        <v>43</v>
      </c>
      <c r="C31713">
        <v>35139</v>
      </c>
      <c r="D31713">
        <v>1118084</v>
      </c>
      <c r="E31713" s="31">
        <v>23717</v>
      </c>
      <c r="F31713">
        <v>212</v>
      </c>
      <c r="G31713" s="31">
        <v>11210</v>
      </c>
      <c r="H31713" s="31">
        <v>6</v>
      </c>
    </row>
    <row r="31714" spans="1:8">
      <c r="A31714" s="32">
        <v>44582</v>
      </c>
      <c r="B31714" s="1" t="s">
        <v>44</v>
      </c>
      <c r="C31714">
        <v>9555</v>
      </c>
      <c r="D31714">
        <v>256718</v>
      </c>
      <c r="E31714" s="31">
        <v>7025</v>
      </c>
      <c r="F31714">
        <v>94</v>
      </c>
      <c r="G31714" s="31">
        <v>2436</v>
      </c>
      <c r="H31714" s="31">
        <v>1</v>
      </c>
    </row>
    <row r="31715" spans="1:8">
      <c r="A31715" s="32">
        <v>44582</v>
      </c>
      <c r="B31715" s="1" t="s">
        <v>45</v>
      </c>
      <c r="C31715">
        <v>3702</v>
      </c>
      <c r="D31715">
        <v>124819</v>
      </c>
      <c r="E31715" s="31">
        <v>3305</v>
      </c>
      <c r="F31715">
        <v>66</v>
      </c>
      <c r="G31715" s="31">
        <v>337</v>
      </c>
      <c r="H31715" s="31">
        <v>0</v>
      </c>
    </row>
    <row r="31716" spans="1:8">
      <c r="A31716" s="32">
        <v>44582</v>
      </c>
      <c r="B31716" s="1" t="s">
        <v>46</v>
      </c>
      <c r="C31716">
        <v>5792</v>
      </c>
      <c r="D31716">
        <v>157319</v>
      </c>
      <c r="E31716" s="31">
        <v>4832</v>
      </c>
      <c r="F31716">
        <v>38</v>
      </c>
      <c r="G31716" s="31">
        <v>922</v>
      </c>
      <c r="H31716" s="31">
        <v>0</v>
      </c>
    </row>
    <row r="31717" spans="1:8">
      <c r="A31717" s="32">
        <v>44582</v>
      </c>
      <c r="B31717" s="1" t="s">
        <v>47</v>
      </c>
      <c r="C31717">
        <v>7596</v>
      </c>
      <c r="D31717">
        <v>189570</v>
      </c>
      <c r="E31717" s="31">
        <v>5672</v>
      </c>
      <c r="F31717">
        <v>82</v>
      </c>
      <c r="G31717" s="31">
        <v>1842</v>
      </c>
      <c r="H31717" s="31">
        <v>3</v>
      </c>
    </row>
    <row r="31718" spans="1:8">
      <c r="A31718" s="32">
        <v>44582</v>
      </c>
      <c r="B31718" s="1" t="s">
        <v>48</v>
      </c>
      <c r="C31718">
        <v>4660</v>
      </c>
      <c r="D31718">
        <v>120288</v>
      </c>
      <c r="E31718" s="31">
        <v>4208</v>
      </c>
      <c r="F31718">
        <v>33</v>
      </c>
      <c r="G31718" s="31">
        <v>419</v>
      </c>
      <c r="H31718" s="31">
        <v>4</v>
      </c>
    </row>
    <row r="31719" spans="1:8">
      <c r="A31719" s="32">
        <v>44582</v>
      </c>
      <c r="B31719" s="1" t="s">
        <v>49</v>
      </c>
      <c r="C31719">
        <v>89581</v>
      </c>
      <c r="D31719">
        <v>1560594</v>
      </c>
      <c r="E31719" s="31">
        <v>75196</v>
      </c>
      <c r="F31719">
        <v>629</v>
      </c>
      <c r="G31719" s="31">
        <v>11089</v>
      </c>
      <c r="H31719" s="31">
        <v>1</v>
      </c>
    </row>
    <row r="31720" spans="1:8">
      <c r="A31720" s="32">
        <v>44582</v>
      </c>
      <c r="B31720" s="1" t="s">
        <v>50</v>
      </c>
      <c r="C31720">
        <v>7669</v>
      </c>
      <c r="D31720">
        <v>135842</v>
      </c>
      <c r="E31720" s="31">
        <v>6197</v>
      </c>
      <c r="F31720">
        <v>32</v>
      </c>
      <c r="G31720" s="31">
        <v>1148</v>
      </c>
      <c r="H31720" s="31">
        <v>0</v>
      </c>
    </row>
    <row r="31721" spans="1:8">
      <c r="A31721" s="32">
        <v>44582</v>
      </c>
      <c r="B31721" s="1" t="s">
        <v>51</v>
      </c>
      <c r="C31721">
        <v>8986</v>
      </c>
      <c r="D31721">
        <v>220310</v>
      </c>
      <c r="E31721" s="31">
        <v>6348</v>
      </c>
      <c r="F31721">
        <v>74</v>
      </c>
      <c r="G31721" s="31">
        <v>2576</v>
      </c>
      <c r="H31721" s="31">
        <v>0</v>
      </c>
    </row>
    <row r="31722" spans="1:8">
      <c r="A31722" s="32">
        <v>44582</v>
      </c>
      <c r="B31722" s="1" t="s">
        <v>52</v>
      </c>
      <c r="C31722">
        <v>19496</v>
      </c>
      <c r="D31722">
        <v>138511</v>
      </c>
      <c r="E31722" s="31">
        <v>16901</v>
      </c>
      <c r="F31722">
        <v>139</v>
      </c>
      <c r="G31722" s="31">
        <v>2456</v>
      </c>
      <c r="H31722" s="31">
        <v>2</v>
      </c>
    </row>
    <row r="31723" spans="1:8">
      <c r="A31723" s="32">
        <v>44582</v>
      </c>
      <c r="B31723" s="1" t="s">
        <v>53</v>
      </c>
      <c r="C31723">
        <v>9951</v>
      </c>
      <c r="D31723">
        <v>334008</v>
      </c>
      <c r="E31723" s="31">
        <v>8397</v>
      </c>
      <c r="F31723">
        <v>84</v>
      </c>
      <c r="G31723" s="31">
        <v>1470</v>
      </c>
      <c r="H31723" s="31">
        <v>0</v>
      </c>
    </row>
    <row r="31724" spans="1:8">
      <c r="A31724" s="32">
        <v>44582</v>
      </c>
      <c r="B31724" s="1" t="s">
        <v>54</v>
      </c>
      <c r="C31724">
        <v>7899</v>
      </c>
      <c r="D31724">
        <v>81296</v>
      </c>
      <c r="E31724" s="31">
        <v>6194</v>
      </c>
      <c r="F31724">
        <v>41</v>
      </c>
      <c r="G31724" s="31">
        <v>1646</v>
      </c>
      <c r="H31724" s="31">
        <v>0</v>
      </c>
    </row>
    <row r="31725" spans="1:8">
      <c r="A31725" s="32">
        <v>44582</v>
      </c>
      <c r="B31725" s="1" t="s">
        <v>55</v>
      </c>
      <c r="C31725">
        <v>11687</v>
      </c>
      <c r="D31725">
        <v>194681</v>
      </c>
      <c r="E31725" s="31">
        <v>9886</v>
      </c>
      <c r="F31725">
        <v>66</v>
      </c>
      <c r="G31725" s="31">
        <v>1447</v>
      </c>
      <c r="H31725" s="31">
        <v>0</v>
      </c>
    </row>
    <row r="31726" spans="1:8">
      <c r="A31726" s="32">
        <v>44582</v>
      </c>
      <c r="B31726" s="1" t="s">
        <v>56</v>
      </c>
      <c r="C31726">
        <v>73047</v>
      </c>
      <c r="D31726">
        <v>502064</v>
      </c>
      <c r="E31726" s="31">
        <v>61559</v>
      </c>
      <c r="F31726">
        <v>398</v>
      </c>
      <c r="G31726" s="31">
        <v>11096</v>
      </c>
      <c r="H31726" s="31">
        <v>41</v>
      </c>
    </row>
    <row r="31727" spans="1:8">
      <c r="A31727" s="32">
        <v>44583</v>
      </c>
      <c r="B31727" s="1" t="s">
        <v>7</v>
      </c>
      <c r="C31727">
        <v>71826</v>
      </c>
      <c r="D31727">
        <v>1359698</v>
      </c>
      <c r="E31727" s="31">
        <v>61329</v>
      </c>
      <c r="F31727">
        <v>1479</v>
      </c>
      <c r="G31727" s="31">
        <v>7699</v>
      </c>
      <c r="H31727" s="31">
        <v>0</v>
      </c>
    </row>
    <row r="31728" spans="1:8">
      <c r="A31728" s="32">
        <v>44583</v>
      </c>
      <c r="B31728" s="1" t="s">
        <v>11</v>
      </c>
      <c r="C31728">
        <v>7689</v>
      </c>
      <c r="D31728">
        <v>123268</v>
      </c>
      <c r="E31728" s="31">
        <v>6093</v>
      </c>
      <c r="F31728">
        <v>39</v>
      </c>
      <c r="G31728" s="31">
        <v>1557</v>
      </c>
      <c r="H31728" s="31">
        <v>0</v>
      </c>
    </row>
    <row r="31729" spans="1:8">
      <c r="A31729" s="32">
        <v>44583</v>
      </c>
      <c r="B31729" s="1" t="s">
        <v>12</v>
      </c>
      <c r="C31729">
        <v>3752</v>
      </c>
      <c r="D31729">
        <v>143306</v>
      </c>
      <c r="E31729" s="31">
        <v>3504</v>
      </c>
      <c r="F31729">
        <v>53</v>
      </c>
      <c r="G31729" s="31">
        <v>195</v>
      </c>
      <c r="H31729" s="31">
        <v>0</v>
      </c>
    </row>
    <row r="31730" spans="1:8">
      <c r="A31730" s="32">
        <v>44583</v>
      </c>
      <c r="B31730" s="1" t="s">
        <v>13</v>
      </c>
      <c r="C31730">
        <v>17805</v>
      </c>
      <c r="D31730">
        <v>283786</v>
      </c>
      <c r="E31730" s="31">
        <v>16453</v>
      </c>
      <c r="F31730">
        <v>118</v>
      </c>
      <c r="G31730" s="31">
        <v>984</v>
      </c>
      <c r="H31730" s="31">
        <v>2</v>
      </c>
    </row>
    <row r="31731" spans="1:8">
      <c r="A31731" s="32">
        <v>44583</v>
      </c>
      <c r="B31731" s="1" t="s">
        <v>14</v>
      </c>
      <c r="C31731">
        <v>2398</v>
      </c>
      <c r="D31731">
        <v>29915</v>
      </c>
      <c r="E31731" s="31">
        <v>2006</v>
      </c>
      <c r="F31731">
        <v>27</v>
      </c>
      <c r="G31731" s="31">
        <v>365</v>
      </c>
      <c r="H31731" s="31">
        <v>0</v>
      </c>
    </row>
    <row r="31732" spans="1:8">
      <c r="A31732" s="32">
        <v>44583</v>
      </c>
      <c r="B31732" s="1" t="s">
        <v>15</v>
      </c>
      <c r="C31732">
        <v>4195</v>
      </c>
      <c r="D31732">
        <v>122826</v>
      </c>
      <c r="E31732" s="31">
        <v>3692</v>
      </c>
      <c r="F31732">
        <v>56</v>
      </c>
      <c r="G31732" s="31">
        <v>447</v>
      </c>
      <c r="H31732" s="31">
        <v>0</v>
      </c>
    </row>
    <row r="31733" spans="1:8">
      <c r="A31733" s="32">
        <v>44583</v>
      </c>
      <c r="B31733" s="1" t="s">
        <v>16</v>
      </c>
      <c r="C31733">
        <v>10486</v>
      </c>
      <c r="D31733">
        <v>497663</v>
      </c>
      <c r="E31733" s="31">
        <v>9624</v>
      </c>
      <c r="F31733">
        <v>176</v>
      </c>
      <c r="G31733" s="31">
        <v>686</v>
      </c>
      <c r="H31733" s="31">
        <v>1</v>
      </c>
    </row>
    <row r="31734" spans="1:8">
      <c r="A31734" s="32">
        <v>44583</v>
      </c>
      <c r="B31734" s="1" t="s">
        <v>17</v>
      </c>
      <c r="C31734">
        <v>28618</v>
      </c>
      <c r="D31734">
        <v>41263</v>
      </c>
      <c r="E31734" s="31">
        <v>25391</v>
      </c>
      <c r="F31734">
        <v>220</v>
      </c>
      <c r="G31734" s="31">
        <v>3007</v>
      </c>
      <c r="H31734" s="31">
        <v>1</v>
      </c>
    </row>
    <row r="31735" spans="1:8">
      <c r="A31735" s="32">
        <v>44583</v>
      </c>
      <c r="B31735" s="1" t="s">
        <v>18</v>
      </c>
      <c r="C31735">
        <v>19091</v>
      </c>
      <c r="D31735">
        <v>555120</v>
      </c>
      <c r="E31735" s="31">
        <v>16336</v>
      </c>
      <c r="F31735">
        <v>120</v>
      </c>
      <c r="G31735" s="31">
        <v>2635</v>
      </c>
      <c r="H31735" s="31">
        <v>0</v>
      </c>
    </row>
    <row r="31736" spans="1:8">
      <c r="A31736" s="32">
        <v>44583</v>
      </c>
      <c r="B31736" s="1" t="s">
        <v>19</v>
      </c>
      <c r="C31736">
        <v>22241</v>
      </c>
      <c r="D31736">
        <v>389546</v>
      </c>
      <c r="E31736" s="31">
        <v>18324</v>
      </c>
      <c r="F31736">
        <v>183</v>
      </c>
      <c r="G31736" s="31">
        <v>3734</v>
      </c>
      <c r="H31736" s="31">
        <v>3</v>
      </c>
    </row>
    <row r="31737" spans="1:8">
      <c r="A31737" s="32">
        <v>44583</v>
      </c>
      <c r="B31737" s="1" t="s">
        <v>20</v>
      </c>
      <c r="C31737">
        <v>135411</v>
      </c>
      <c r="D31737">
        <v>1783469</v>
      </c>
      <c r="E31737" s="31">
        <v>119632</v>
      </c>
      <c r="F31737">
        <v>1061</v>
      </c>
      <c r="G31737" s="31">
        <v>14718</v>
      </c>
      <c r="H31737" s="31">
        <v>8</v>
      </c>
    </row>
    <row r="31738" spans="1:8">
      <c r="A31738" s="32">
        <v>44583</v>
      </c>
      <c r="B31738" s="1" t="s">
        <v>21</v>
      </c>
      <c r="C31738">
        <v>116422</v>
      </c>
      <c r="D31738">
        <v>1329336</v>
      </c>
      <c r="E31738" s="31">
        <v>103017</v>
      </c>
      <c r="F31738">
        <v>1031</v>
      </c>
      <c r="G31738" s="31">
        <v>10078</v>
      </c>
      <c r="H31738" s="31">
        <v>2</v>
      </c>
    </row>
    <row r="31739" spans="1:8">
      <c r="A31739" s="32">
        <v>44583</v>
      </c>
      <c r="B31739" s="1" t="s">
        <v>22</v>
      </c>
      <c r="C31739">
        <v>453679</v>
      </c>
      <c r="D31739">
        <v>4508774</v>
      </c>
      <c r="E31739" s="31">
        <v>393567</v>
      </c>
      <c r="F31739">
        <v>3184</v>
      </c>
      <c r="G31739" s="31">
        <v>56928</v>
      </c>
      <c r="H31739" s="31">
        <v>12</v>
      </c>
    </row>
    <row r="31740" spans="1:8">
      <c r="A31740" s="32">
        <v>44583</v>
      </c>
      <c r="B31740" s="1" t="s">
        <v>23</v>
      </c>
      <c r="C31740">
        <v>194285</v>
      </c>
      <c r="D31740">
        <v>1980612</v>
      </c>
      <c r="E31740" s="31">
        <v>173346</v>
      </c>
      <c r="F31740">
        <v>1324</v>
      </c>
      <c r="G31740" s="31">
        <v>19615</v>
      </c>
      <c r="H31740" s="31">
        <v>10</v>
      </c>
    </row>
    <row r="31741" spans="1:8">
      <c r="A31741" s="32">
        <v>44583</v>
      </c>
      <c r="B31741" s="1" t="s">
        <v>24</v>
      </c>
      <c r="C31741">
        <v>12166</v>
      </c>
      <c r="D31741">
        <v>370176</v>
      </c>
      <c r="E31741" s="31">
        <v>8873</v>
      </c>
      <c r="F31741">
        <v>63</v>
      </c>
      <c r="G31741" s="31">
        <v>3230</v>
      </c>
      <c r="H31741" s="31">
        <v>0</v>
      </c>
    </row>
    <row r="31742" spans="1:8">
      <c r="A31742" s="32">
        <v>44583</v>
      </c>
      <c r="B31742" s="1" t="s">
        <v>25</v>
      </c>
      <c r="C31742">
        <v>5464</v>
      </c>
      <c r="D31742">
        <v>141559</v>
      </c>
      <c r="E31742" s="31">
        <v>4974</v>
      </c>
      <c r="F31742">
        <v>52</v>
      </c>
      <c r="G31742" s="31">
        <v>438</v>
      </c>
      <c r="H31742" s="31">
        <v>0</v>
      </c>
    </row>
    <row r="31743" spans="1:8">
      <c r="A31743" s="32">
        <v>44583</v>
      </c>
      <c r="B31743" s="1" t="s">
        <v>26</v>
      </c>
      <c r="C31743">
        <v>9494</v>
      </c>
      <c r="D31743">
        <v>229426</v>
      </c>
      <c r="E31743" s="31">
        <v>8021</v>
      </c>
      <c r="F31743">
        <v>140</v>
      </c>
      <c r="G31743" s="31">
        <v>1312</v>
      </c>
      <c r="H31743" s="31">
        <v>0</v>
      </c>
    </row>
    <row r="31744" spans="1:8">
      <c r="A31744" s="32">
        <v>44583</v>
      </c>
      <c r="B31744" s="1" t="s">
        <v>27</v>
      </c>
      <c r="C31744">
        <v>4109</v>
      </c>
      <c r="D31744">
        <v>143509</v>
      </c>
      <c r="E31744" s="31">
        <v>3534</v>
      </c>
      <c r="F31744">
        <v>38</v>
      </c>
      <c r="G31744" s="31">
        <v>537</v>
      </c>
      <c r="H31744" s="31">
        <v>0</v>
      </c>
    </row>
    <row r="31745" spans="1:8">
      <c r="A31745" s="32">
        <v>44583</v>
      </c>
      <c r="B31745" s="1" t="s">
        <v>28</v>
      </c>
      <c r="C31745">
        <v>6314</v>
      </c>
      <c r="D31745">
        <v>151221</v>
      </c>
      <c r="E31745" s="31">
        <v>5351</v>
      </c>
      <c r="F31745">
        <v>29</v>
      </c>
      <c r="G31745" s="31">
        <v>938</v>
      </c>
      <c r="H31745" s="31">
        <v>0</v>
      </c>
    </row>
    <row r="31746" spans="1:8">
      <c r="A31746" s="32">
        <v>44583</v>
      </c>
      <c r="B31746" s="1" t="s">
        <v>29</v>
      </c>
      <c r="C31746">
        <v>12907</v>
      </c>
      <c r="D31746">
        <v>407989</v>
      </c>
      <c r="E31746" s="31">
        <v>10052</v>
      </c>
      <c r="F31746">
        <v>97</v>
      </c>
      <c r="G31746" s="31">
        <v>2036</v>
      </c>
      <c r="H31746" s="31">
        <v>2</v>
      </c>
    </row>
    <row r="31747" spans="1:8">
      <c r="A31747" s="32">
        <v>44583</v>
      </c>
      <c r="B31747" s="1" t="s">
        <v>30</v>
      </c>
      <c r="C31747">
        <v>23297</v>
      </c>
      <c r="D31747">
        <v>519091</v>
      </c>
      <c r="E31747" s="31">
        <v>19777</v>
      </c>
      <c r="F31747">
        <v>220</v>
      </c>
      <c r="G31747" s="31">
        <v>2750</v>
      </c>
      <c r="H31747" s="31">
        <v>0</v>
      </c>
    </row>
    <row r="31748" spans="1:8">
      <c r="A31748" s="32">
        <v>44583</v>
      </c>
      <c r="B31748" s="1" t="s">
        <v>31</v>
      </c>
      <c r="C31748">
        <v>34298</v>
      </c>
      <c r="D31748">
        <v>790569</v>
      </c>
      <c r="E31748" s="31">
        <v>26265</v>
      </c>
      <c r="F31748">
        <v>210</v>
      </c>
      <c r="G31748" s="31">
        <v>7162</v>
      </c>
      <c r="H31748" s="31">
        <v>1</v>
      </c>
    </row>
    <row r="31749" spans="1:8">
      <c r="A31749" s="32">
        <v>44583</v>
      </c>
      <c r="B31749" s="1" t="s">
        <v>32</v>
      </c>
      <c r="C31749">
        <v>126308</v>
      </c>
      <c r="D31749">
        <v>1591810</v>
      </c>
      <c r="E31749" s="31">
        <v>108763</v>
      </c>
      <c r="F31749">
        <v>1167</v>
      </c>
      <c r="G31749" s="31">
        <v>16378</v>
      </c>
      <c r="H31749" s="31">
        <v>2</v>
      </c>
    </row>
    <row r="31750" spans="1:8">
      <c r="A31750" s="32">
        <v>44583</v>
      </c>
      <c r="B31750" s="1" t="s">
        <v>33</v>
      </c>
      <c r="C31750">
        <v>17647</v>
      </c>
      <c r="D31750">
        <v>288826</v>
      </c>
      <c r="E31750" s="31">
        <v>15605</v>
      </c>
      <c r="F31750">
        <v>167</v>
      </c>
      <c r="G31750" s="31">
        <v>2251</v>
      </c>
      <c r="H31750" s="31">
        <v>0</v>
      </c>
    </row>
    <row r="31751" spans="1:8">
      <c r="A31751" s="32">
        <v>44583</v>
      </c>
      <c r="B31751" s="1" t="s">
        <v>34</v>
      </c>
      <c r="C31751">
        <v>16996</v>
      </c>
      <c r="D31751">
        <v>320861</v>
      </c>
      <c r="E31751" s="31">
        <v>13357</v>
      </c>
      <c r="F31751">
        <v>105</v>
      </c>
      <c r="G31751" s="31">
        <v>3534</v>
      </c>
      <c r="H31751" s="31">
        <v>0</v>
      </c>
    </row>
    <row r="31752" spans="1:8">
      <c r="A31752" s="32">
        <v>44583</v>
      </c>
      <c r="B31752" s="1" t="s">
        <v>35</v>
      </c>
      <c r="C31752">
        <v>47607</v>
      </c>
      <c r="D31752">
        <v>518678</v>
      </c>
      <c r="E31752" s="31">
        <v>38479</v>
      </c>
      <c r="F31752">
        <v>292</v>
      </c>
      <c r="G31752" s="31">
        <v>7303</v>
      </c>
      <c r="H31752" s="31">
        <v>48</v>
      </c>
    </row>
    <row r="31753" spans="1:8">
      <c r="A31753" s="32">
        <v>44583</v>
      </c>
      <c r="B31753" s="1" t="s">
        <v>36</v>
      </c>
      <c r="C31753">
        <v>256464</v>
      </c>
      <c r="D31753">
        <v>4593109</v>
      </c>
      <c r="E31753" s="31">
        <v>209983</v>
      </c>
      <c r="F31753">
        <v>3077</v>
      </c>
      <c r="G31753" s="31">
        <v>43404</v>
      </c>
      <c r="H31753" s="31">
        <v>264</v>
      </c>
    </row>
    <row r="31754" spans="1:8">
      <c r="A31754" s="32">
        <v>44583</v>
      </c>
      <c r="B31754" s="1" t="s">
        <v>37</v>
      </c>
      <c r="C31754">
        <v>95112</v>
      </c>
      <c r="D31754">
        <v>939402</v>
      </c>
      <c r="E31754" s="31">
        <v>80799</v>
      </c>
      <c r="F31754">
        <v>1402</v>
      </c>
      <c r="G31754" s="31">
        <v>12911</v>
      </c>
      <c r="H31754" s="31">
        <v>2</v>
      </c>
    </row>
    <row r="31755" spans="1:8">
      <c r="A31755" s="32">
        <v>44583</v>
      </c>
      <c r="B31755" s="1" t="s">
        <v>38</v>
      </c>
      <c r="C31755">
        <v>19774</v>
      </c>
      <c r="D31755">
        <v>313843</v>
      </c>
      <c r="E31755" s="31">
        <v>16719</v>
      </c>
      <c r="F31755">
        <v>152</v>
      </c>
      <c r="G31755" s="31">
        <v>2903</v>
      </c>
      <c r="H31755" s="31">
        <v>7</v>
      </c>
    </row>
    <row r="31756" spans="1:8">
      <c r="A31756" s="32">
        <v>44583</v>
      </c>
      <c r="B31756" s="1" t="s">
        <v>39</v>
      </c>
      <c r="C31756">
        <v>7525</v>
      </c>
      <c r="D31756">
        <v>78518</v>
      </c>
      <c r="E31756" s="31">
        <v>5636</v>
      </c>
      <c r="F31756">
        <v>62</v>
      </c>
      <c r="G31756" s="31">
        <v>1708</v>
      </c>
      <c r="H31756" s="31">
        <v>6</v>
      </c>
    </row>
    <row r="31757" spans="1:8">
      <c r="A31757" s="32">
        <v>44583</v>
      </c>
      <c r="B31757" s="1" t="s">
        <v>40</v>
      </c>
      <c r="C31757">
        <v>2318</v>
      </c>
      <c r="D31757">
        <v>193169</v>
      </c>
      <c r="E31757" s="31">
        <v>1770</v>
      </c>
      <c r="F31757">
        <v>5</v>
      </c>
      <c r="G31757" s="31">
        <v>510</v>
      </c>
      <c r="H31757" s="31">
        <v>0</v>
      </c>
    </row>
    <row r="31758" spans="1:8">
      <c r="A31758" s="32">
        <v>44583</v>
      </c>
      <c r="B31758" s="1" t="s">
        <v>41</v>
      </c>
      <c r="C31758">
        <v>3296</v>
      </c>
      <c r="D31758">
        <v>75360</v>
      </c>
      <c r="E31758" s="31">
        <v>2084</v>
      </c>
      <c r="F31758">
        <v>5</v>
      </c>
      <c r="G31758" s="31">
        <v>1207</v>
      </c>
      <c r="H31758" s="31">
        <v>1</v>
      </c>
    </row>
    <row r="31759" spans="1:8">
      <c r="A31759" s="32">
        <v>44583</v>
      </c>
      <c r="B31759" s="1" t="s">
        <v>42</v>
      </c>
      <c r="C31759">
        <v>19425</v>
      </c>
      <c r="D31759">
        <v>343602</v>
      </c>
      <c r="E31759" s="31">
        <v>15815</v>
      </c>
      <c r="F31759">
        <v>136</v>
      </c>
      <c r="G31759" s="31">
        <v>1689</v>
      </c>
      <c r="H31759" s="31">
        <v>0</v>
      </c>
    </row>
    <row r="31760" spans="1:8">
      <c r="A31760" s="32">
        <v>44583</v>
      </c>
      <c r="B31760" s="1" t="s">
        <v>43</v>
      </c>
      <c r="C31760">
        <v>36671</v>
      </c>
      <c r="D31760">
        <v>1122580</v>
      </c>
      <c r="E31760" s="31">
        <v>23600</v>
      </c>
      <c r="F31760">
        <v>213</v>
      </c>
      <c r="G31760" s="31">
        <v>12858</v>
      </c>
      <c r="H31760" s="31">
        <v>6</v>
      </c>
    </row>
    <row r="31761" spans="1:8">
      <c r="A31761" s="32">
        <v>44583</v>
      </c>
      <c r="B31761" s="1" t="s">
        <v>44</v>
      </c>
      <c r="C31761">
        <v>9895</v>
      </c>
      <c r="D31761">
        <v>256718</v>
      </c>
      <c r="E31761" s="31">
        <v>7265</v>
      </c>
      <c r="F31761">
        <v>95</v>
      </c>
      <c r="G31761" s="31">
        <v>2535</v>
      </c>
      <c r="H31761" s="31">
        <v>1</v>
      </c>
    </row>
    <row r="31762" spans="1:8">
      <c r="A31762" s="32">
        <v>44583</v>
      </c>
      <c r="B31762" s="1" t="s">
        <v>45</v>
      </c>
      <c r="C31762">
        <v>3782</v>
      </c>
      <c r="D31762">
        <v>125652</v>
      </c>
      <c r="E31762" s="31">
        <v>3331</v>
      </c>
      <c r="F31762">
        <v>66</v>
      </c>
      <c r="G31762" s="31">
        <v>392</v>
      </c>
      <c r="H31762" s="31">
        <v>0</v>
      </c>
    </row>
    <row r="31763" spans="1:8">
      <c r="A31763" s="32">
        <v>44583</v>
      </c>
      <c r="B31763" s="1" t="s">
        <v>46</v>
      </c>
      <c r="C31763">
        <v>5980</v>
      </c>
      <c r="D31763">
        <v>158723</v>
      </c>
      <c r="E31763" s="31">
        <v>4867</v>
      </c>
      <c r="F31763">
        <v>38</v>
      </c>
      <c r="G31763" s="31">
        <v>1075</v>
      </c>
      <c r="H31763" s="31">
        <v>0</v>
      </c>
    </row>
    <row r="31764" spans="1:8">
      <c r="A31764" s="32">
        <v>44583</v>
      </c>
      <c r="B31764" s="1" t="s">
        <v>47</v>
      </c>
      <c r="C31764">
        <v>7905</v>
      </c>
      <c r="D31764">
        <v>196221</v>
      </c>
      <c r="E31764" s="31">
        <v>5817</v>
      </c>
      <c r="F31764">
        <v>82</v>
      </c>
      <c r="G31764" s="31">
        <v>2006</v>
      </c>
      <c r="H31764" s="31">
        <v>3</v>
      </c>
    </row>
    <row r="31765" spans="1:8">
      <c r="A31765" s="32">
        <v>44583</v>
      </c>
      <c r="B31765" s="1" t="s">
        <v>48</v>
      </c>
      <c r="C31765">
        <v>4759</v>
      </c>
      <c r="D31765">
        <v>120551</v>
      </c>
      <c r="E31765" s="31">
        <v>4243</v>
      </c>
      <c r="F31765">
        <v>33</v>
      </c>
      <c r="G31765" s="31">
        <v>483</v>
      </c>
      <c r="H31765" s="31">
        <v>3</v>
      </c>
    </row>
    <row r="31766" spans="1:8">
      <c r="A31766" s="32">
        <v>44583</v>
      </c>
      <c r="B31766" s="1" t="s">
        <v>49</v>
      </c>
      <c r="C31766">
        <v>92413</v>
      </c>
      <c r="D31766">
        <v>1572737</v>
      </c>
      <c r="E31766" s="31">
        <v>75581</v>
      </c>
      <c r="F31766">
        <v>630</v>
      </c>
      <c r="G31766" s="31">
        <v>13371</v>
      </c>
      <c r="H31766" s="31">
        <v>1</v>
      </c>
    </row>
    <row r="31767" spans="1:8">
      <c r="A31767" s="32">
        <v>44583</v>
      </c>
      <c r="B31767" s="1" t="s">
        <v>50</v>
      </c>
      <c r="C31767">
        <v>8243</v>
      </c>
      <c r="D31767">
        <v>138740</v>
      </c>
      <c r="E31767" s="31">
        <v>6362</v>
      </c>
      <c r="F31767">
        <v>32</v>
      </c>
      <c r="G31767" s="31">
        <v>1476</v>
      </c>
      <c r="H31767" s="31">
        <v>0</v>
      </c>
    </row>
    <row r="31768" spans="1:8">
      <c r="A31768" s="32">
        <v>44583</v>
      </c>
      <c r="B31768" s="1" t="s">
        <v>51</v>
      </c>
      <c r="C31768">
        <v>9479</v>
      </c>
      <c r="D31768">
        <v>221927</v>
      </c>
      <c r="E31768" s="31">
        <v>6437</v>
      </c>
      <c r="F31768">
        <v>74</v>
      </c>
      <c r="G31768" s="31">
        <v>2980</v>
      </c>
      <c r="H31768" s="31">
        <v>0</v>
      </c>
    </row>
    <row r="31769" spans="1:8">
      <c r="A31769" s="32">
        <v>44583</v>
      </c>
      <c r="B31769" s="1" t="s">
        <v>52</v>
      </c>
      <c r="C31769">
        <v>20267</v>
      </c>
      <c r="D31769">
        <v>138511</v>
      </c>
      <c r="E31769" s="31">
        <v>17598</v>
      </c>
      <c r="F31769">
        <v>139</v>
      </c>
      <c r="G31769" s="31">
        <v>2530</v>
      </c>
      <c r="H31769" s="31">
        <v>2</v>
      </c>
    </row>
    <row r="31770" spans="1:8">
      <c r="A31770" s="32">
        <v>44583</v>
      </c>
      <c r="B31770" s="1" t="s">
        <v>53</v>
      </c>
      <c r="C31770">
        <v>10283</v>
      </c>
      <c r="D31770">
        <v>336372</v>
      </c>
      <c r="E31770" s="31">
        <v>8486</v>
      </c>
      <c r="F31770">
        <v>84</v>
      </c>
      <c r="G31770" s="31">
        <v>1713</v>
      </c>
      <c r="H31770" s="31">
        <v>0</v>
      </c>
    </row>
    <row r="31771" spans="1:8">
      <c r="A31771" s="32">
        <v>44583</v>
      </c>
      <c r="B31771" s="1" t="s">
        <v>54</v>
      </c>
      <c r="C31771">
        <v>7899</v>
      </c>
      <c r="D31771">
        <v>81296</v>
      </c>
      <c r="E31771" s="31">
        <v>6194</v>
      </c>
      <c r="F31771">
        <v>41</v>
      </c>
      <c r="G31771" s="31">
        <v>1854</v>
      </c>
      <c r="H31771" s="31">
        <v>0</v>
      </c>
    </row>
    <row r="31772" spans="1:8">
      <c r="A31772" s="32">
        <v>44583</v>
      </c>
      <c r="B31772" s="1" t="s">
        <v>55</v>
      </c>
      <c r="C31772">
        <v>12057</v>
      </c>
      <c r="D31772">
        <v>195611</v>
      </c>
      <c r="E31772" s="31">
        <v>10015</v>
      </c>
      <c r="F31772">
        <v>66</v>
      </c>
      <c r="G31772" s="31">
        <v>1606</v>
      </c>
      <c r="H31772" s="31">
        <v>1</v>
      </c>
    </row>
    <row r="31773" spans="1:8">
      <c r="A31773" s="32">
        <v>44583</v>
      </c>
      <c r="B31773" s="1" t="s">
        <v>56</v>
      </c>
      <c r="C31773">
        <v>74360</v>
      </c>
      <c r="D31773">
        <v>505076</v>
      </c>
      <c r="E31773" s="31">
        <v>63017</v>
      </c>
      <c r="F31773">
        <v>399</v>
      </c>
      <c r="G31773" s="31">
        <v>10943</v>
      </c>
      <c r="H31773" s="31">
        <v>41</v>
      </c>
    </row>
    <row r="31774" spans="1:8">
      <c r="A31774" s="32">
        <v>44584</v>
      </c>
      <c r="B31774" s="1" t="s">
        <v>7</v>
      </c>
      <c r="C31774">
        <v>73417</v>
      </c>
      <c r="D31774">
        <v>1366521</v>
      </c>
      <c r="E31774" s="31">
        <v>61783</v>
      </c>
      <c r="F31774">
        <v>1479</v>
      </c>
      <c r="G31774" s="31">
        <v>9018</v>
      </c>
      <c r="H31774" s="31">
        <v>0</v>
      </c>
    </row>
    <row r="31775" spans="1:8">
      <c r="A31775" s="32">
        <v>44584</v>
      </c>
      <c r="B31775" s="1" t="s">
        <v>11</v>
      </c>
      <c r="C31775">
        <v>7834</v>
      </c>
      <c r="D31775">
        <v>115782</v>
      </c>
      <c r="E31775" s="31">
        <v>6191</v>
      </c>
      <c r="F31775">
        <v>39</v>
      </c>
      <c r="G31775" s="31">
        <v>1604</v>
      </c>
      <c r="H31775" s="31">
        <v>0</v>
      </c>
    </row>
    <row r="31776" spans="1:8">
      <c r="A31776" s="32">
        <v>44584</v>
      </c>
      <c r="B31776" s="1" t="s">
        <v>12</v>
      </c>
      <c r="C31776">
        <v>3800</v>
      </c>
      <c r="D31776">
        <v>143549</v>
      </c>
      <c r="E31776" s="31">
        <v>3526</v>
      </c>
      <c r="F31776">
        <v>53</v>
      </c>
      <c r="G31776" s="31">
        <v>221</v>
      </c>
      <c r="H31776" s="31">
        <v>0</v>
      </c>
    </row>
    <row r="31777" spans="1:8">
      <c r="A31777" s="32">
        <v>44584</v>
      </c>
      <c r="B31777" s="1" t="s">
        <v>13</v>
      </c>
      <c r="C31777">
        <v>18090</v>
      </c>
      <c r="D31777">
        <v>284940</v>
      </c>
      <c r="E31777" s="31">
        <v>16525</v>
      </c>
      <c r="F31777">
        <v>118</v>
      </c>
      <c r="G31777" s="31">
        <v>1166</v>
      </c>
      <c r="H31777" s="31">
        <v>3</v>
      </c>
    </row>
    <row r="31778" spans="1:8">
      <c r="A31778" s="32">
        <v>44584</v>
      </c>
      <c r="B31778" s="1" t="s">
        <v>14</v>
      </c>
      <c r="C31778">
        <v>2470</v>
      </c>
      <c r="D31778">
        <v>29915</v>
      </c>
      <c r="E31778" s="31">
        <v>2026</v>
      </c>
      <c r="F31778">
        <v>27</v>
      </c>
      <c r="G31778" s="31">
        <v>417</v>
      </c>
      <c r="H31778" s="31">
        <v>0</v>
      </c>
    </row>
    <row r="31779" spans="1:8">
      <c r="A31779" s="32">
        <v>44584</v>
      </c>
      <c r="B31779" s="1" t="s">
        <v>15</v>
      </c>
      <c r="C31779">
        <v>4255</v>
      </c>
      <c r="D31779">
        <v>122836</v>
      </c>
      <c r="E31779" s="31">
        <v>3712</v>
      </c>
      <c r="F31779">
        <v>56</v>
      </c>
      <c r="G31779" s="31">
        <v>487</v>
      </c>
      <c r="H31779" s="31">
        <v>0</v>
      </c>
    </row>
    <row r="31780" spans="1:8">
      <c r="A31780" s="32">
        <v>44584</v>
      </c>
      <c r="B31780" s="1" t="s">
        <v>16</v>
      </c>
      <c r="C31780">
        <v>10636</v>
      </c>
      <c r="D31780">
        <v>497663</v>
      </c>
      <c r="E31780" s="31">
        <v>9679</v>
      </c>
      <c r="F31780">
        <v>176</v>
      </c>
      <c r="G31780" s="31">
        <v>781</v>
      </c>
      <c r="H31780" s="31">
        <v>1</v>
      </c>
    </row>
    <row r="31781" spans="1:8">
      <c r="A31781" s="32">
        <v>44584</v>
      </c>
      <c r="B31781" s="1" t="s">
        <v>17</v>
      </c>
      <c r="C31781">
        <v>29311</v>
      </c>
      <c r="D31781">
        <v>41263</v>
      </c>
      <c r="E31781" s="31">
        <v>25742</v>
      </c>
      <c r="F31781">
        <v>220</v>
      </c>
      <c r="G31781" s="31">
        <v>3349</v>
      </c>
      <c r="H31781" s="31">
        <v>1</v>
      </c>
    </row>
    <row r="31782" spans="1:8">
      <c r="A31782" s="32">
        <v>44584</v>
      </c>
      <c r="B31782" s="1" t="s">
        <v>18</v>
      </c>
      <c r="C31782">
        <v>19588</v>
      </c>
      <c r="D31782">
        <v>556794</v>
      </c>
      <c r="E31782" s="31">
        <v>16463</v>
      </c>
      <c r="F31782">
        <v>120</v>
      </c>
      <c r="G31782" s="31">
        <v>3005</v>
      </c>
      <c r="H31782" s="31">
        <v>0</v>
      </c>
    </row>
    <row r="31783" spans="1:8">
      <c r="A31783" s="32">
        <v>44584</v>
      </c>
      <c r="B31783" s="1" t="s">
        <v>19</v>
      </c>
      <c r="C31783">
        <v>22868</v>
      </c>
      <c r="D31783">
        <v>389546</v>
      </c>
      <c r="E31783" s="31">
        <v>18840</v>
      </c>
      <c r="F31783">
        <v>184</v>
      </c>
      <c r="G31783" s="31">
        <v>3844</v>
      </c>
      <c r="H31783" s="31">
        <v>4</v>
      </c>
    </row>
    <row r="31784" spans="1:8">
      <c r="A31784" s="32">
        <v>44584</v>
      </c>
      <c r="B31784" s="1" t="s">
        <v>20</v>
      </c>
      <c r="C31784">
        <v>137933</v>
      </c>
      <c r="D31784">
        <v>1788873</v>
      </c>
      <c r="E31784" s="31">
        <v>120863</v>
      </c>
      <c r="F31784">
        <v>1061</v>
      </c>
      <c r="G31784" s="31">
        <v>16009</v>
      </c>
      <c r="H31784" s="31">
        <v>8</v>
      </c>
    </row>
    <row r="31785" spans="1:8">
      <c r="A31785" s="32">
        <v>44584</v>
      </c>
      <c r="B31785" s="1" t="s">
        <v>21</v>
      </c>
      <c r="C31785">
        <v>118803</v>
      </c>
      <c r="D31785">
        <v>1336958</v>
      </c>
      <c r="E31785" s="31">
        <v>104047</v>
      </c>
      <c r="F31785">
        <v>1034</v>
      </c>
      <c r="G31785" s="31">
        <v>11342</v>
      </c>
      <c r="H31785" s="31">
        <v>3</v>
      </c>
    </row>
    <row r="31786" spans="1:8">
      <c r="A31786" s="32">
        <v>44584</v>
      </c>
      <c r="B31786" s="1" t="s">
        <v>22</v>
      </c>
      <c r="C31786">
        <v>463147</v>
      </c>
      <c r="D31786">
        <v>4508774</v>
      </c>
      <c r="E31786" s="31">
        <v>397173</v>
      </c>
      <c r="F31786">
        <v>3184</v>
      </c>
      <c r="G31786" s="31">
        <v>62790</v>
      </c>
      <c r="H31786" s="31">
        <v>13</v>
      </c>
    </row>
    <row r="31787" spans="1:8">
      <c r="A31787" s="32">
        <v>44584</v>
      </c>
      <c r="B31787" s="1" t="s">
        <v>23</v>
      </c>
      <c r="C31787">
        <v>198079</v>
      </c>
      <c r="D31787">
        <v>1980612</v>
      </c>
      <c r="E31787" s="31">
        <v>174868</v>
      </c>
      <c r="F31787">
        <v>1328</v>
      </c>
      <c r="G31787" s="31">
        <v>21883</v>
      </c>
      <c r="H31787" s="31">
        <v>10</v>
      </c>
    </row>
    <row r="31788" spans="1:8">
      <c r="A31788" s="32">
        <v>44584</v>
      </c>
      <c r="B31788" s="1" t="s">
        <v>24</v>
      </c>
      <c r="C31788">
        <v>12572</v>
      </c>
      <c r="D31788">
        <v>370921</v>
      </c>
      <c r="E31788" s="31">
        <v>9405</v>
      </c>
      <c r="F31788">
        <v>63</v>
      </c>
      <c r="G31788" s="31">
        <v>3104</v>
      </c>
      <c r="H31788" s="31">
        <v>0</v>
      </c>
    </row>
    <row r="31789" spans="1:8">
      <c r="A31789" s="32">
        <v>44584</v>
      </c>
      <c r="B31789" s="1" t="s">
        <v>25</v>
      </c>
      <c r="C31789">
        <v>5549</v>
      </c>
      <c r="D31789">
        <v>141559</v>
      </c>
      <c r="E31789" s="31">
        <v>4992</v>
      </c>
      <c r="F31789">
        <v>52</v>
      </c>
      <c r="G31789" s="31">
        <v>430</v>
      </c>
      <c r="H31789" s="31">
        <v>0</v>
      </c>
    </row>
    <row r="31790" spans="1:8">
      <c r="A31790" s="32">
        <v>44584</v>
      </c>
      <c r="B31790" s="1" t="s">
        <v>26</v>
      </c>
      <c r="C31790">
        <v>9720</v>
      </c>
      <c r="D31790">
        <v>230765</v>
      </c>
      <c r="E31790" s="31">
        <v>8054</v>
      </c>
      <c r="F31790">
        <v>140</v>
      </c>
      <c r="G31790" s="31">
        <v>1505</v>
      </c>
      <c r="H31790" s="31">
        <v>0</v>
      </c>
    </row>
    <row r="31791" spans="1:8">
      <c r="A31791" s="32">
        <v>44584</v>
      </c>
      <c r="B31791" s="1" t="s">
        <v>27</v>
      </c>
      <c r="C31791">
        <v>4237</v>
      </c>
      <c r="D31791">
        <v>144343</v>
      </c>
      <c r="E31791" s="31">
        <v>3599</v>
      </c>
      <c r="F31791">
        <v>38</v>
      </c>
      <c r="G31791" s="31">
        <v>600</v>
      </c>
      <c r="H31791" s="31">
        <v>0</v>
      </c>
    </row>
    <row r="31792" spans="1:8">
      <c r="A31792" s="32">
        <v>44584</v>
      </c>
      <c r="B31792" s="1" t="s">
        <v>28</v>
      </c>
      <c r="C31792">
        <v>6314</v>
      </c>
      <c r="D31792">
        <v>151221</v>
      </c>
      <c r="E31792" s="31">
        <v>5351</v>
      </c>
      <c r="F31792">
        <v>29</v>
      </c>
      <c r="G31792" s="31">
        <v>938</v>
      </c>
      <c r="H31792" s="31">
        <v>0</v>
      </c>
    </row>
    <row r="31793" spans="1:8">
      <c r="A31793" s="32">
        <v>44584</v>
      </c>
      <c r="B31793" s="1" t="s">
        <v>29</v>
      </c>
      <c r="C31793">
        <v>13409</v>
      </c>
      <c r="D31793">
        <v>407989</v>
      </c>
      <c r="E31793" s="31">
        <v>10194</v>
      </c>
      <c r="F31793">
        <v>97</v>
      </c>
      <c r="G31793" s="31">
        <v>2262</v>
      </c>
      <c r="H31793" s="31">
        <v>3</v>
      </c>
    </row>
    <row r="31794" spans="1:8">
      <c r="A31794" s="32">
        <v>44584</v>
      </c>
      <c r="B31794" s="1" t="s">
        <v>30</v>
      </c>
      <c r="C31794">
        <v>23801</v>
      </c>
      <c r="D31794">
        <v>520909</v>
      </c>
      <c r="E31794" s="31">
        <v>20013</v>
      </c>
      <c r="F31794">
        <v>220</v>
      </c>
      <c r="G31794" s="31">
        <v>3064</v>
      </c>
      <c r="H31794" s="31">
        <v>0</v>
      </c>
    </row>
    <row r="31795" spans="1:8">
      <c r="A31795" s="32">
        <v>44584</v>
      </c>
      <c r="B31795" s="1" t="s">
        <v>31</v>
      </c>
      <c r="C31795">
        <v>35309</v>
      </c>
      <c r="D31795">
        <v>790569</v>
      </c>
      <c r="E31795" s="31">
        <v>26265</v>
      </c>
      <c r="F31795">
        <v>210</v>
      </c>
      <c r="G31795" s="31">
        <v>7098</v>
      </c>
      <c r="H31795" s="31">
        <v>1</v>
      </c>
    </row>
    <row r="31796" spans="1:8">
      <c r="A31796" s="32">
        <v>44584</v>
      </c>
      <c r="B31796" s="1" t="s">
        <v>32</v>
      </c>
      <c r="C31796">
        <v>129692</v>
      </c>
      <c r="D31796">
        <v>1591810</v>
      </c>
      <c r="E31796" s="31">
        <v>109594</v>
      </c>
      <c r="F31796">
        <v>1168</v>
      </c>
      <c r="G31796" s="31">
        <v>18930</v>
      </c>
      <c r="H31796" s="31">
        <v>3</v>
      </c>
    </row>
    <row r="31797" spans="1:8">
      <c r="A31797" s="32">
        <v>44584</v>
      </c>
      <c r="B31797" s="1" t="s">
        <v>33</v>
      </c>
      <c r="C31797">
        <v>18069</v>
      </c>
      <c r="D31797">
        <v>288826</v>
      </c>
      <c r="E31797" s="31">
        <v>15777</v>
      </c>
      <c r="F31797">
        <v>167</v>
      </c>
      <c r="G31797" s="31">
        <v>2509</v>
      </c>
      <c r="H31797" s="31">
        <v>0</v>
      </c>
    </row>
    <row r="31798" spans="1:8">
      <c r="A31798" s="32">
        <v>44584</v>
      </c>
      <c r="B31798" s="1" t="s">
        <v>34</v>
      </c>
      <c r="C31798">
        <v>17616</v>
      </c>
      <c r="D31798">
        <v>321924</v>
      </c>
      <c r="E31798" s="31">
        <v>13553</v>
      </c>
      <c r="F31798">
        <v>105</v>
      </c>
      <c r="G31798" s="31">
        <v>3958</v>
      </c>
      <c r="H31798" s="31">
        <v>0</v>
      </c>
    </row>
    <row r="31799" spans="1:8">
      <c r="A31799" s="32">
        <v>44584</v>
      </c>
      <c r="B31799" s="1" t="s">
        <v>35</v>
      </c>
      <c r="C31799">
        <v>47607</v>
      </c>
      <c r="D31799">
        <v>523692</v>
      </c>
      <c r="E31799" s="31">
        <v>37916</v>
      </c>
      <c r="F31799">
        <v>292</v>
      </c>
      <c r="G31799" s="31">
        <v>9395</v>
      </c>
      <c r="H31799" s="31">
        <v>49</v>
      </c>
    </row>
    <row r="31800" spans="1:8">
      <c r="A31800" s="32">
        <v>44584</v>
      </c>
      <c r="B31800" s="1" t="s">
        <v>36</v>
      </c>
      <c r="C31800">
        <v>262683</v>
      </c>
      <c r="D31800">
        <v>4616951</v>
      </c>
      <c r="E31800" s="31">
        <v>211568</v>
      </c>
      <c r="F31800">
        <v>3078</v>
      </c>
      <c r="G31800" s="31">
        <v>48037</v>
      </c>
      <c r="H31800" s="31">
        <v>263</v>
      </c>
    </row>
    <row r="31801" spans="1:8">
      <c r="A31801" s="32">
        <v>44584</v>
      </c>
      <c r="B31801" s="1" t="s">
        <v>37</v>
      </c>
      <c r="C31801">
        <v>97838</v>
      </c>
      <c r="D31801">
        <v>947257</v>
      </c>
      <c r="E31801" s="31">
        <v>81917</v>
      </c>
      <c r="F31801">
        <v>1402</v>
      </c>
      <c r="G31801" s="31">
        <v>14519</v>
      </c>
      <c r="H31801" s="31">
        <v>4</v>
      </c>
    </row>
    <row r="31802" spans="1:8">
      <c r="A31802" s="32">
        <v>44584</v>
      </c>
      <c r="B31802" s="1" t="s">
        <v>38</v>
      </c>
      <c r="C31802">
        <v>20255</v>
      </c>
      <c r="D31802">
        <v>313843</v>
      </c>
      <c r="E31802" s="31">
        <v>16889</v>
      </c>
      <c r="F31802">
        <v>152</v>
      </c>
      <c r="G31802" s="31">
        <v>3214</v>
      </c>
      <c r="H31802" s="31">
        <v>9</v>
      </c>
    </row>
    <row r="31803" spans="1:8">
      <c r="A31803" s="32">
        <v>44584</v>
      </c>
      <c r="B31803" s="1" t="s">
        <v>39</v>
      </c>
      <c r="C31803">
        <v>7833</v>
      </c>
      <c r="D31803">
        <v>79620</v>
      </c>
      <c r="E31803" s="31">
        <v>5695</v>
      </c>
      <c r="F31803">
        <v>64</v>
      </c>
      <c r="G31803" s="31">
        <v>1955</v>
      </c>
      <c r="H31803" s="31">
        <v>6</v>
      </c>
    </row>
    <row r="31804" spans="1:8">
      <c r="A31804" s="32">
        <v>44584</v>
      </c>
      <c r="B31804" s="1" t="s">
        <v>40</v>
      </c>
      <c r="C31804">
        <v>2416</v>
      </c>
      <c r="D31804">
        <v>193908</v>
      </c>
      <c r="E31804" s="31">
        <v>1798</v>
      </c>
      <c r="F31804">
        <v>5</v>
      </c>
      <c r="G31804" s="31">
        <v>581</v>
      </c>
      <c r="H31804" s="31">
        <v>0</v>
      </c>
    </row>
    <row r="31805" spans="1:8">
      <c r="A31805" s="32">
        <v>44584</v>
      </c>
      <c r="B31805" s="1" t="s">
        <v>41</v>
      </c>
      <c r="C31805">
        <v>3446</v>
      </c>
      <c r="D31805">
        <v>75360</v>
      </c>
      <c r="E31805" s="31">
        <v>2107</v>
      </c>
      <c r="F31805">
        <v>5</v>
      </c>
      <c r="G31805" s="31">
        <v>1334</v>
      </c>
      <c r="H31805" s="31">
        <v>1</v>
      </c>
    </row>
    <row r="31806" spans="1:8">
      <c r="A31806" s="32">
        <v>44584</v>
      </c>
      <c r="B31806" s="1" t="s">
        <v>42</v>
      </c>
      <c r="C31806">
        <v>19997</v>
      </c>
      <c r="D31806">
        <v>343602</v>
      </c>
      <c r="E31806" s="31">
        <v>15815</v>
      </c>
      <c r="F31806">
        <v>136</v>
      </c>
      <c r="G31806" s="31">
        <v>1689</v>
      </c>
      <c r="H31806" s="31">
        <v>0</v>
      </c>
    </row>
    <row r="31807" spans="1:8">
      <c r="A31807" s="32">
        <v>44584</v>
      </c>
      <c r="B31807" s="1" t="s">
        <v>43</v>
      </c>
      <c r="C31807">
        <v>38256</v>
      </c>
      <c r="D31807">
        <v>1122580</v>
      </c>
      <c r="E31807" s="31">
        <v>23738</v>
      </c>
      <c r="F31807">
        <v>214</v>
      </c>
      <c r="G31807" s="31">
        <v>14304</v>
      </c>
      <c r="H31807" s="31">
        <v>7</v>
      </c>
    </row>
    <row r="31808" spans="1:8">
      <c r="A31808" s="32">
        <v>44584</v>
      </c>
      <c r="B31808" s="1" t="s">
        <v>44</v>
      </c>
      <c r="C31808">
        <v>10248</v>
      </c>
      <c r="D31808">
        <v>256718</v>
      </c>
      <c r="E31808" s="31">
        <v>7476</v>
      </c>
      <c r="F31808">
        <v>95</v>
      </c>
      <c r="G31808" s="31">
        <v>2677</v>
      </c>
      <c r="H31808" s="31">
        <v>1</v>
      </c>
    </row>
    <row r="31809" spans="1:8">
      <c r="A31809" s="32">
        <v>44584</v>
      </c>
      <c r="B31809" s="1" t="s">
        <v>45</v>
      </c>
      <c r="C31809">
        <v>3851</v>
      </c>
      <c r="D31809">
        <v>126088</v>
      </c>
      <c r="E31809" s="31">
        <v>3362</v>
      </c>
      <c r="F31809">
        <v>66</v>
      </c>
      <c r="G31809" s="31">
        <v>427</v>
      </c>
      <c r="H31809" s="31">
        <v>0</v>
      </c>
    </row>
    <row r="31810" spans="1:8">
      <c r="A31810" s="32">
        <v>44584</v>
      </c>
      <c r="B31810" s="1" t="s">
        <v>46</v>
      </c>
      <c r="C31810">
        <v>6165</v>
      </c>
      <c r="D31810">
        <v>159680</v>
      </c>
      <c r="E31810" s="31">
        <v>4925</v>
      </c>
      <c r="F31810">
        <v>38</v>
      </c>
      <c r="G31810" s="31">
        <v>1202</v>
      </c>
      <c r="H31810" s="31">
        <v>0</v>
      </c>
    </row>
    <row r="31811" spans="1:8">
      <c r="A31811" s="32">
        <v>44584</v>
      </c>
      <c r="B31811" s="1" t="s">
        <v>47</v>
      </c>
      <c r="C31811">
        <v>8108</v>
      </c>
      <c r="D31811">
        <v>198581</v>
      </c>
      <c r="E31811" s="31">
        <v>6104</v>
      </c>
      <c r="F31811">
        <v>82</v>
      </c>
      <c r="G31811" s="31">
        <v>2004</v>
      </c>
      <c r="H31811" s="31">
        <v>3</v>
      </c>
    </row>
    <row r="31812" spans="1:8">
      <c r="A31812" s="32">
        <v>44584</v>
      </c>
      <c r="B31812" s="1" t="s">
        <v>48</v>
      </c>
      <c r="C31812">
        <v>4829</v>
      </c>
      <c r="D31812">
        <v>120820</v>
      </c>
      <c r="E31812" s="31">
        <v>4268</v>
      </c>
      <c r="F31812">
        <v>33</v>
      </c>
      <c r="G31812" s="31">
        <v>528</v>
      </c>
      <c r="H31812" s="31">
        <v>2</v>
      </c>
    </row>
    <row r="31813" spans="1:8">
      <c r="A31813" s="32">
        <v>44584</v>
      </c>
      <c r="B31813" s="1" t="s">
        <v>49</v>
      </c>
      <c r="C31813">
        <v>95055</v>
      </c>
      <c r="D31813">
        <v>1582021</v>
      </c>
      <c r="E31813" s="31">
        <v>76216</v>
      </c>
      <c r="F31813">
        <v>633</v>
      </c>
      <c r="G31813" s="31">
        <v>15567</v>
      </c>
      <c r="H31813" s="31">
        <v>1</v>
      </c>
    </row>
    <row r="31814" spans="1:8">
      <c r="A31814" s="32">
        <v>44584</v>
      </c>
      <c r="B31814" s="1" t="s">
        <v>50</v>
      </c>
      <c r="C31814">
        <v>8396</v>
      </c>
      <c r="D31814">
        <v>139558</v>
      </c>
      <c r="E31814" s="31">
        <v>6405</v>
      </c>
      <c r="F31814">
        <v>32</v>
      </c>
      <c r="G31814" s="31">
        <v>1692</v>
      </c>
      <c r="H31814" s="31">
        <v>0</v>
      </c>
    </row>
    <row r="31815" spans="1:8">
      <c r="A31815" s="32">
        <v>44584</v>
      </c>
      <c r="B31815" s="1" t="s">
        <v>51</v>
      </c>
      <c r="C31815">
        <v>9911</v>
      </c>
      <c r="D31815">
        <v>223656</v>
      </c>
      <c r="E31815" s="31">
        <v>6566</v>
      </c>
      <c r="F31815">
        <v>74</v>
      </c>
      <c r="G31815" s="31">
        <v>3281</v>
      </c>
      <c r="H31815" s="31">
        <v>0</v>
      </c>
    </row>
    <row r="31816" spans="1:8">
      <c r="A31816" s="32">
        <v>44584</v>
      </c>
      <c r="B31816" s="1" t="s">
        <v>52</v>
      </c>
      <c r="C31816">
        <v>20953</v>
      </c>
      <c r="D31816">
        <v>142274</v>
      </c>
      <c r="E31816" s="31">
        <v>18196</v>
      </c>
      <c r="F31816">
        <v>139</v>
      </c>
      <c r="G31816" s="31">
        <v>2618</v>
      </c>
      <c r="H31816" s="31">
        <v>3</v>
      </c>
    </row>
    <row r="31817" spans="1:8">
      <c r="A31817" s="32">
        <v>44584</v>
      </c>
      <c r="B31817" s="1" t="s">
        <v>53</v>
      </c>
      <c r="C31817">
        <v>10602</v>
      </c>
      <c r="D31817">
        <v>337334</v>
      </c>
      <c r="E31817" s="31">
        <v>8589</v>
      </c>
      <c r="F31817">
        <v>84</v>
      </c>
      <c r="G31817" s="31">
        <v>1929</v>
      </c>
      <c r="H31817" s="31">
        <v>0</v>
      </c>
    </row>
    <row r="31818" spans="1:8">
      <c r="A31818" s="32">
        <v>44584</v>
      </c>
      <c r="B31818" s="1" t="s">
        <v>54</v>
      </c>
      <c r="C31818">
        <v>7899</v>
      </c>
      <c r="D31818">
        <v>81296</v>
      </c>
      <c r="E31818" s="31">
        <v>6194</v>
      </c>
      <c r="F31818">
        <v>41</v>
      </c>
      <c r="G31818" s="31">
        <v>2036</v>
      </c>
      <c r="H31818" s="31">
        <v>0</v>
      </c>
    </row>
    <row r="31819" spans="1:8">
      <c r="A31819" s="32">
        <v>44584</v>
      </c>
      <c r="B31819" s="1" t="s">
        <v>55</v>
      </c>
      <c r="C31819">
        <v>12464</v>
      </c>
      <c r="D31819">
        <v>199277</v>
      </c>
      <c r="E31819" s="31">
        <v>10137</v>
      </c>
      <c r="F31819">
        <v>66</v>
      </c>
      <c r="G31819" s="31">
        <v>1854</v>
      </c>
      <c r="H31819" s="31">
        <v>1</v>
      </c>
    </row>
    <row r="31820" spans="1:8">
      <c r="A31820" s="32">
        <v>44584</v>
      </c>
      <c r="B31820" s="1" t="s">
        <v>56</v>
      </c>
      <c r="C31820">
        <v>75316</v>
      </c>
      <c r="D31820">
        <v>505076</v>
      </c>
      <c r="E31820" s="31">
        <v>63977</v>
      </c>
      <c r="F31820">
        <v>399</v>
      </c>
      <c r="G31820" s="31">
        <v>10943</v>
      </c>
      <c r="H31820" s="31">
        <v>39</v>
      </c>
    </row>
    <row r="31821" spans="1:8">
      <c r="A31821" s="32">
        <v>44585</v>
      </c>
      <c r="B31821" s="1" t="s">
        <v>7</v>
      </c>
      <c r="C31821">
        <v>75006</v>
      </c>
      <c r="D31821">
        <v>1371135</v>
      </c>
      <c r="E31821" s="31">
        <v>62233</v>
      </c>
      <c r="F31821">
        <v>1480</v>
      </c>
      <c r="G31821" s="31">
        <v>10155</v>
      </c>
      <c r="H31821" s="31">
        <v>0</v>
      </c>
    </row>
    <row r="31822" spans="1:8">
      <c r="A31822" s="32">
        <v>44585</v>
      </c>
      <c r="B31822" s="1" t="s">
        <v>11</v>
      </c>
      <c r="C31822">
        <v>7911</v>
      </c>
      <c r="D31822">
        <v>117687</v>
      </c>
      <c r="E31822" s="31">
        <v>6283</v>
      </c>
      <c r="F31822">
        <v>39</v>
      </c>
      <c r="G31822" s="31">
        <v>1589</v>
      </c>
      <c r="H31822" s="31">
        <v>0</v>
      </c>
    </row>
    <row r="31823" spans="1:8">
      <c r="A31823" s="32">
        <v>44585</v>
      </c>
      <c r="B31823" s="1" t="s">
        <v>12</v>
      </c>
      <c r="C31823">
        <v>3861</v>
      </c>
      <c r="D31823">
        <v>143766</v>
      </c>
      <c r="E31823" s="31">
        <v>3558</v>
      </c>
      <c r="F31823">
        <v>53</v>
      </c>
      <c r="G31823" s="31">
        <v>250</v>
      </c>
      <c r="H31823" s="31">
        <v>0</v>
      </c>
    </row>
    <row r="31824" spans="1:8">
      <c r="A31824" s="32">
        <v>44585</v>
      </c>
      <c r="B31824" s="1" t="s">
        <v>13</v>
      </c>
      <c r="C31824">
        <v>18282</v>
      </c>
      <c r="D31824">
        <v>295517</v>
      </c>
      <c r="E31824" s="31">
        <v>16610</v>
      </c>
      <c r="F31824">
        <v>118</v>
      </c>
      <c r="G31824" s="31">
        <v>1365</v>
      </c>
      <c r="H31824" s="31">
        <v>3</v>
      </c>
    </row>
    <row r="31825" spans="1:8">
      <c r="A31825" s="32">
        <v>44585</v>
      </c>
      <c r="B31825" s="1" t="s">
        <v>14</v>
      </c>
      <c r="C31825">
        <v>2623</v>
      </c>
      <c r="D31825">
        <v>31486</v>
      </c>
      <c r="E31825" s="31">
        <v>2076</v>
      </c>
      <c r="F31825">
        <v>27</v>
      </c>
      <c r="G31825" s="31">
        <v>520</v>
      </c>
      <c r="H31825" s="31">
        <v>0</v>
      </c>
    </row>
    <row r="31826" spans="1:8">
      <c r="A31826" s="32">
        <v>44585</v>
      </c>
      <c r="B31826" s="1" t="s">
        <v>15</v>
      </c>
      <c r="C31826">
        <v>4378</v>
      </c>
      <c r="D31826">
        <v>124733</v>
      </c>
      <c r="E31826" s="31">
        <v>3724</v>
      </c>
      <c r="F31826">
        <v>56</v>
      </c>
      <c r="G31826" s="31">
        <v>598</v>
      </c>
      <c r="H31826" s="31">
        <v>0</v>
      </c>
    </row>
    <row r="31827" spans="1:8">
      <c r="A31827" s="32">
        <v>44585</v>
      </c>
      <c r="B31827" s="1" t="s">
        <v>16</v>
      </c>
      <c r="C31827">
        <v>10786</v>
      </c>
      <c r="D31827">
        <v>502560</v>
      </c>
      <c r="E31827" s="31">
        <v>9739</v>
      </c>
      <c r="F31827">
        <v>176</v>
      </c>
      <c r="G31827" s="31">
        <v>871</v>
      </c>
      <c r="H31827" s="31">
        <v>2</v>
      </c>
    </row>
    <row r="31828" spans="1:8">
      <c r="A31828" s="32">
        <v>44585</v>
      </c>
      <c r="B31828" s="1" t="s">
        <v>17</v>
      </c>
      <c r="C31828">
        <v>29958</v>
      </c>
      <c r="D31828">
        <v>42163</v>
      </c>
      <c r="E31828" s="31">
        <v>25981</v>
      </c>
      <c r="F31828">
        <v>220</v>
      </c>
      <c r="G31828" s="31">
        <v>3757</v>
      </c>
      <c r="H31828" s="31">
        <v>0</v>
      </c>
    </row>
    <row r="31829" spans="1:8">
      <c r="A31829" s="32">
        <v>44585</v>
      </c>
      <c r="B31829" s="1" t="s">
        <v>18</v>
      </c>
      <c r="C31829">
        <v>20008</v>
      </c>
      <c r="D31829">
        <v>557959</v>
      </c>
      <c r="E31829" s="31">
        <v>16806</v>
      </c>
      <c r="F31829">
        <v>121</v>
      </c>
      <c r="G31829" s="31">
        <v>3081</v>
      </c>
      <c r="H31829" s="31">
        <v>0</v>
      </c>
    </row>
    <row r="31830" spans="1:8">
      <c r="A31830" s="32">
        <v>44585</v>
      </c>
      <c r="B31830" s="1" t="s">
        <v>19</v>
      </c>
      <c r="C31830">
        <v>23313</v>
      </c>
      <c r="D31830">
        <v>396042</v>
      </c>
      <c r="E31830" s="31">
        <v>19270</v>
      </c>
      <c r="F31830">
        <v>184</v>
      </c>
      <c r="G31830" s="31">
        <v>3859</v>
      </c>
      <c r="H31830" s="31">
        <v>4</v>
      </c>
    </row>
    <row r="31831" spans="1:8">
      <c r="A31831" s="32">
        <v>44585</v>
      </c>
      <c r="B31831" s="1" t="s">
        <v>20</v>
      </c>
      <c r="C31831">
        <v>141111</v>
      </c>
      <c r="D31831">
        <v>1799169</v>
      </c>
      <c r="E31831" s="31">
        <v>122097</v>
      </c>
      <c r="F31831">
        <v>1061</v>
      </c>
      <c r="G31831" s="31">
        <v>17953</v>
      </c>
      <c r="H31831" s="31">
        <v>7</v>
      </c>
    </row>
    <row r="31832" spans="1:8">
      <c r="A31832" s="32">
        <v>44585</v>
      </c>
      <c r="B31832" s="1" t="s">
        <v>21</v>
      </c>
      <c r="C31832">
        <v>121563</v>
      </c>
      <c r="D31832">
        <v>1344002</v>
      </c>
      <c r="E31832" s="31">
        <v>104741</v>
      </c>
      <c r="F31832">
        <v>1036</v>
      </c>
      <c r="G31832" s="31">
        <v>13028</v>
      </c>
      <c r="H31832" s="31">
        <v>2</v>
      </c>
    </row>
    <row r="31833" spans="1:8">
      <c r="A31833" s="32">
        <v>44585</v>
      </c>
      <c r="B31833" s="1" t="s">
        <v>22</v>
      </c>
      <c r="C31833">
        <v>471650</v>
      </c>
      <c r="D31833">
        <v>4547646</v>
      </c>
      <c r="E31833" s="31">
        <v>401802</v>
      </c>
      <c r="F31833">
        <v>3185</v>
      </c>
      <c r="G31833" s="31">
        <v>66663</v>
      </c>
      <c r="H31833" s="31">
        <v>12</v>
      </c>
    </row>
    <row r="31834" spans="1:8">
      <c r="A31834" s="32">
        <v>44585</v>
      </c>
      <c r="B31834" s="1" t="s">
        <v>23</v>
      </c>
      <c r="C31834">
        <v>203352</v>
      </c>
      <c r="D31834">
        <v>2004792</v>
      </c>
      <c r="E31834" s="31">
        <v>178071</v>
      </c>
      <c r="F31834">
        <v>1328</v>
      </c>
      <c r="G31834" s="31">
        <v>23953</v>
      </c>
      <c r="H31834" s="31">
        <v>14</v>
      </c>
    </row>
    <row r="31835" spans="1:8">
      <c r="A31835" s="32">
        <v>44585</v>
      </c>
      <c r="B31835" s="1" t="s">
        <v>24</v>
      </c>
      <c r="C31835">
        <v>12955</v>
      </c>
      <c r="D31835">
        <v>375021</v>
      </c>
      <c r="E31835" s="31">
        <v>9591</v>
      </c>
      <c r="F31835">
        <v>63</v>
      </c>
      <c r="G31835" s="31">
        <v>3301</v>
      </c>
      <c r="H31835" s="31">
        <v>1</v>
      </c>
    </row>
    <row r="31836" spans="1:8">
      <c r="A31836" s="32">
        <v>44585</v>
      </c>
      <c r="B31836" s="1" t="s">
        <v>25</v>
      </c>
      <c r="C31836">
        <v>5662</v>
      </c>
      <c r="D31836">
        <v>143821</v>
      </c>
      <c r="E31836" s="31">
        <v>5016</v>
      </c>
      <c r="F31836">
        <v>52</v>
      </c>
      <c r="G31836" s="31">
        <v>594</v>
      </c>
      <c r="H31836" s="31">
        <v>0</v>
      </c>
    </row>
    <row r="31837" spans="1:8">
      <c r="A31837" s="32">
        <v>44585</v>
      </c>
      <c r="B31837" s="1" t="s">
        <v>26</v>
      </c>
      <c r="C31837">
        <v>9913</v>
      </c>
      <c r="D31837">
        <v>231127</v>
      </c>
      <c r="E31837" s="31">
        <v>8111</v>
      </c>
      <c r="F31837">
        <v>140</v>
      </c>
      <c r="G31837" s="31">
        <v>1641</v>
      </c>
      <c r="H31837" s="31">
        <v>0</v>
      </c>
    </row>
    <row r="31838" spans="1:8">
      <c r="A31838" s="32">
        <v>44585</v>
      </c>
      <c r="B31838" s="1" t="s">
        <v>27</v>
      </c>
      <c r="C31838">
        <v>4361</v>
      </c>
      <c r="D31838">
        <v>145646</v>
      </c>
      <c r="E31838" s="31">
        <v>3660</v>
      </c>
      <c r="F31838">
        <v>38</v>
      </c>
      <c r="G31838" s="31">
        <v>663</v>
      </c>
      <c r="H31838" s="31">
        <v>0</v>
      </c>
    </row>
    <row r="31839" spans="1:8">
      <c r="A31839" s="32">
        <v>44585</v>
      </c>
      <c r="B31839" s="1" t="s">
        <v>28</v>
      </c>
      <c r="C31839">
        <v>6830</v>
      </c>
      <c r="D31839">
        <v>151221</v>
      </c>
      <c r="E31839" s="31">
        <v>5650</v>
      </c>
      <c r="F31839">
        <v>29</v>
      </c>
      <c r="G31839" s="31">
        <v>1156</v>
      </c>
      <c r="H31839" s="31">
        <v>0</v>
      </c>
    </row>
    <row r="31840" spans="1:8">
      <c r="A31840" s="32">
        <v>44585</v>
      </c>
      <c r="B31840" s="1" t="s">
        <v>29</v>
      </c>
      <c r="C31840">
        <v>13843</v>
      </c>
      <c r="D31840">
        <v>415921</v>
      </c>
      <c r="E31840" s="31">
        <v>10622</v>
      </c>
      <c r="F31840">
        <v>97</v>
      </c>
      <c r="G31840" s="31">
        <v>2402</v>
      </c>
      <c r="H31840" s="31">
        <v>1</v>
      </c>
    </row>
    <row r="31841" spans="1:8">
      <c r="A31841" s="32">
        <v>44585</v>
      </c>
      <c r="B31841" s="1" t="s">
        <v>30</v>
      </c>
      <c r="C31841">
        <v>24224</v>
      </c>
      <c r="D31841">
        <v>522337</v>
      </c>
      <c r="E31841" s="31">
        <v>20250</v>
      </c>
      <c r="F31841">
        <v>220</v>
      </c>
      <c r="G31841" s="31">
        <v>3331</v>
      </c>
      <c r="H31841" s="31">
        <v>0</v>
      </c>
    </row>
    <row r="31842" spans="1:8">
      <c r="A31842" s="32">
        <v>44585</v>
      </c>
      <c r="B31842" s="1" t="s">
        <v>31</v>
      </c>
      <c r="C31842">
        <v>36145</v>
      </c>
      <c r="D31842">
        <v>800993</v>
      </c>
      <c r="E31842" s="31">
        <v>28050</v>
      </c>
      <c r="F31842">
        <v>210</v>
      </c>
      <c r="G31842" s="31">
        <v>7717</v>
      </c>
      <c r="H31842" s="31">
        <v>2</v>
      </c>
    </row>
    <row r="31843" spans="1:8">
      <c r="A31843" s="32">
        <v>44585</v>
      </c>
      <c r="B31843" s="1" t="s">
        <v>32</v>
      </c>
      <c r="C31843">
        <v>132689</v>
      </c>
      <c r="D31843">
        <v>1611113</v>
      </c>
      <c r="E31843" s="31">
        <v>110467</v>
      </c>
      <c r="F31843">
        <v>1170</v>
      </c>
      <c r="G31843" s="31">
        <v>21052</v>
      </c>
      <c r="H31843" s="31">
        <v>3</v>
      </c>
    </row>
    <row r="31844" spans="1:8">
      <c r="A31844" s="32">
        <v>44585</v>
      </c>
      <c r="B31844" s="1" t="s">
        <v>33</v>
      </c>
      <c r="C31844">
        <v>18428</v>
      </c>
      <c r="D31844">
        <v>288826</v>
      </c>
      <c r="E31844" s="31">
        <v>16027</v>
      </c>
      <c r="F31844">
        <v>168</v>
      </c>
      <c r="G31844" s="31">
        <v>2633</v>
      </c>
      <c r="H31844" s="31">
        <v>0</v>
      </c>
    </row>
    <row r="31845" spans="1:8">
      <c r="A31845" s="32">
        <v>44585</v>
      </c>
      <c r="B31845" s="1" t="s">
        <v>34</v>
      </c>
      <c r="C31845">
        <v>17991</v>
      </c>
      <c r="D31845">
        <v>324375</v>
      </c>
      <c r="E31845" s="31">
        <v>13755</v>
      </c>
      <c r="F31845">
        <v>105</v>
      </c>
      <c r="G31845" s="31">
        <v>4131</v>
      </c>
      <c r="H31845" s="31">
        <v>0</v>
      </c>
    </row>
    <row r="31846" spans="1:8">
      <c r="A31846" s="32">
        <v>44585</v>
      </c>
      <c r="B31846" s="1" t="s">
        <v>35</v>
      </c>
      <c r="C31846">
        <v>50112</v>
      </c>
      <c r="D31846">
        <v>526069</v>
      </c>
      <c r="E31846" s="31">
        <v>39147</v>
      </c>
      <c r="F31846">
        <v>294</v>
      </c>
      <c r="G31846" s="31">
        <v>9661</v>
      </c>
      <c r="H31846" s="31">
        <v>43</v>
      </c>
    </row>
    <row r="31847" spans="1:8">
      <c r="A31847" s="32">
        <v>44585</v>
      </c>
      <c r="B31847" s="1" t="s">
        <v>36</v>
      </c>
      <c r="C31847">
        <v>267486</v>
      </c>
      <c r="D31847">
        <v>4647266</v>
      </c>
      <c r="E31847" s="31">
        <v>214264</v>
      </c>
      <c r="F31847">
        <v>3079</v>
      </c>
      <c r="G31847" s="31">
        <v>50143</v>
      </c>
      <c r="H31847" s="31">
        <v>268</v>
      </c>
    </row>
    <row r="31848" spans="1:8">
      <c r="A31848" s="32">
        <v>44585</v>
      </c>
      <c r="B31848" s="1" t="s">
        <v>37</v>
      </c>
      <c r="C31848">
        <v>100523</v>
      </c>
      <c r="D31848">
        <v>954249</v>
      </c>
      <c r="E31848" s="31">
        <v>83455</v>
      </c>
      <c r="F31848">
        <v>1403</v>
      </c>
      <c r="G31848" s="31">
        <v>15666</v>
      </c>
      <c r="H31848" s="31">
        <v>4</v>
      </c>
    </row>
    <row r="31849" spans="1:8">
      <c r="A31849" s="32">
        <v>44585</v>
      </c>
      <c r="B31849" s="1" t="s">
        <v>38</v>
      </c>
      <c r="C31849">
        <v>20738</v>
      </c>
      <c r="D31849">
        <v>319327</v>
      </c>
      <c r="E31849" s="31">
        <v>17165</v>
      </c>
      <c r="F31849">
        <v>152</v>
      </c>
      <c r="G31849" s="31">
        <v>3421</v>
      </c>
      <c r="H31849" s="31">
        <v>10</v>
      </c>
    </row>
    <row r="31850" spans="1:8">
      <c r="A31850" s="32">
        <v>44585</v>
      </c>
      <c r="B31850" s="1" t="s">
        <v>39</v>
      </c>
      <c r="C31850">
        <v>8090</v>
      </c>
      <c r="D31850">
        <v>80716</v>
      </c>
      <c r="E31850" s="31">
        <v>5760</v>
      </c>
      <c r="F31850">
        <v>64</v>
      </c>
      <c r="G31850" s="31">
        <v>2147</v>
      </c>
      <c r="H31850" s="31">
        <v>6</v>
      </c>
    </row>
    <row r="31851" spans="1:8">
      <c r="A31851" s="32">
        <v>44585</v>
      </c>
      <c r="B31851" s="1" t="s">
        <v>40</v>
      </c>
      <c r="C31851">
        <v>2501</v>
      </c>
      <c r="D31851">
        <v>194775</v>
      </c>
      <c r="E31851" s="31">
        <v>1816</v>
      </c>
      <c r="F31851">
        <v>5</v>
      </c>
      <c r="G31851" s="31">
        <v>648</v>
      </c>
      <c r="H31851" s="31">
        <v>0</v>
      </c>
    </row>
    <row r="31852" spans="1:8">
      <c r="A31852" s="32">
        <v>44585</v>
      </c>
      <c r="B31852" s="1" t="s">
        <v>41</v>
      </c>
      <c r="C31852">
        <v>3561</v>
      </c>
      <c r="D31852">
        <v>75360</v>
      </c>
      <c r="E31852" s="31">
        <v>2214</v>
      </c>
      <c r="F31852">
        <v>6</v>
      </c>
      <c r="G31852" s="31">
        <v>1341</v>
      </c>
      <c r="H31852" s="31">
        <v>1</v>
      </c>
    </row>
    <row r="31853" spans="1:8">
      <c r="A31853" s="32">
        <v>44585</v>
      </c>
      <c r="B31853" s="1" t="s">
        <v>42</v>
      </c>
      <c r="C31853">
        <v>20441</v>
      </c>
      <c r="D31853">
        <v>343602</v>
      </c>
      <c r="E31853" s="31">
        <v>15815</v>
      </c>
      <c r="F31853">
        <v>136</v>
      </c>
      <c r="G31853" s="31">
        <v>1689</v>
      </c>
      <c r="H31853" s="31">
        <v>0</v>
      </c>
    </row>
    <row r="31854" spans="1:8">
      <c r="A31854" s="32">
        <v>44585</v>
      </c>
      <c r="B31854" s="1" t="s">
        <v>43</v>
      </c>
      <c r="C31854">
        <v>39731</v>
      </c>
      <c r="D31854">
        <v>1134668</v>
      </c>
      <c r="E31854" s="31">
        <v>24319</v>
      </c>
      <c r="F31854">
        <v>217</v>
      </c>
      <c r="G31854" s="31">
        <v>15195</v>
      </c>
      <c r="H31854" s="31">
        <v>7</v>
      </c>
    </row>
    <row r="31855" spans="1:8">
      <c r="A31855" s="32">
        <v>44585</v>
      </c>
      <c r="B31855" s="1" t="s">
        <v>44</v>
      </c>
      <c r="C31855">
        <v>10541</v>
      </c>
      <c r="D31855">
        <v>256718</v>
      </c>
      <c r="E31855" s="31">
        <v>7727</v>
      </c>
      <c r="F31855">
        <v>95</v>
      </c>
      <c r="G31855" s="31">
        <v>2719</v>
      </c>
      <c r="H31855" s="31">
        <v>1</v>
      </c>
    </row>
    <row r="31856" spans="1:8">
      <c r="A31856" s="32">
        <v>44585</v>
      </c>
      <c r="B31856" s="1" t="s">
        <v>45</v>
      </c>
      <c r="C31856">
        <v>3907</v>
      </c>
      <c r="D31856">
        <v>126719</v>
      </c>
      <c r="E31856" s="31">
        <v>3389</v>
      </c>
      <c r="F31856">
        <v>66</v>
      </c>
      <c r="G31856" s="31">
        <v>455</v>
      </c>
      <c r="H31856" s="31">
        <v>0</v>
      </c>
    </row>
    <row r="31857" spans="1:8">
      <c r="A31857" s="32">
        <v>44585</v>
      </c>
      <c r="B31857" s="1" t="s">
        <v>46</v>
      </c>
      <c r="C31857">
        <v>6321</v>
      </c>
      <c r="D31857">
        <v>160007</v>
      </c>
      <c r="E31857" s="31">
        <v>4981</v>
      </c>
      <c r="F31857">
        <v>39</v>
      </c>
      <c r="G31857" s="31">
        <v>1302</v>
      </c>
      <c r="H31857" s="31">
        <v>0</v>
      </c>
    </row>
    <row r="31858" spans="1:8">
      <c r="A31858" s="32">
        <v>44585</v>
      </c>
      <c r="B31858" s="1" t="s">
        <v>47</v>
      </c>
      <c r="C31858">
        <v>8268</v>
      </c>
      <c r="D31858">
        <v>199201</v>
      </c>
      <c r="E31858" s="31">
        <v>6213</v>
      </c>
      <c r="F31858">
        <v>82</v>
      </c>
      <c r="G31858" s="31">
        <v>1973</v>
      </c>
      <c r="H31858" s="31">
        <v>3</v>
      </c>
    </row>
    <row r="31859" spans="1:8">
      <c r="A31859" s="32">
        <v>44585</v>
      </c>
      <c r="B31859" s="1" t="s">
        <v>48</v>
      </c>
      <c r="C31859">
        <v>4887</v>
      </c>
      <c r="D31859">
        <v>124098</v>
      </c>
      <c r="E31859" s="31">
        <v>4298</v>
      </c>
      <c r="F31859">
        <v>33</v>
      </c>
      <c r="G31859" s="31">
        <v>556</v>
      </c>
      <c r="H31859" s="31">
        <v>4</v>
      </c>
    </row>
    <row r="31860" spans="1:8">
      <c r="A31860" s="32">
        <v>44585</v>
      </c>
      <c r="B31860" s="1" t="s">
        <v>49</v>
      </c>
      <c r="C31860">
        <v>95055</v>
      </c>
      <c r="D31860">
        <v>1582021</v>
      </c>
      <c r="E31860" s="31">
        <v>76216</v>
      </c>
      <c r="F31860">
        <v>633</v>
      </c>
      <c r="G31860" s="31">
        <v>15567</v>
      </c>
      <c r="H31860" s="31">
        <v>1</v>
      </c>
    </row>
    <row r="31861" spans="1:8">
      <c r="A31861" s="32">
        <v>44585</v>
      </c>
      <c r="B31861" s="1" t="s">
        <v>50</v>
      </c>
      <c r="C31861">
        <v>8694</v>
      </c>
      <c r="D31861">
        <v>140509</v>
      </c>
      <c r="E31861" s="31">
        <v>6568</v>
      </c>
      <c r="F31861">
        <v>32</v>
      </c>
      <c r="G31861" s="31">
        <v>1781</v>
      </c>
      <c r="H31861" s="31">
        <v>0</v>
      </c>
    </row>
    <row r="31862" spans="1:8">
      <c r="A31862" s="32">
        <v>44585</v>
      </c>
      <c r="B31862" s="1" t="s">
        <v>51</v>
      </c>
      <c r="C31862">
        <v>10271</v>
      </c>
      <c r="D31862">
        <v>224753</v>
      </c>
      <c r="E31862" s="31">
        <v>6684</v>
      </c>
      <c r="F31862">
        <v>74</v>
      </c>
      <c r="G31862" s="31">
        <v>3524</v>
      </c>
      <c r="H31862" s="31">
        <v>0</v>
      </c>
    </row>
    <row r="31863" spans="1:8">
      <c r="A31863" s="32">
        <v>44585</v>
      </c>
      <c r="B31863" s="1" t="s">
        <v>52</v>
      </c>
      <c r="C31863">
        <v>21468</v>
      </c>
      <c r="D31863">
        <v>143705</v>
      </c>
      <c r="E31863" s="31">
        <v>18039</v>
      </c>
      <c r="F31863">
        <v>139</v>
      </c>
      <c r="G31863" s="31">
        <v>3290</v>
      </c>
      <c r="H31863" s="31">
        <v>4</v>
      </c>
    </row>
    <row r="31864" spans="1:8">
      <c r="A31864" s="32">
        <v>44585</v>
      </c>
      <c r="B31864" s="1" t="s">
        <v>53</v>
      </c>
      <c r="C31864">
        <v>10855</v>
      </c>
      <c r="D31864">
        <v>337925</v>
      </c>
      <c r="E31864" s="31">
        <v>8736</v>
      </c>
      <c r="F31864">
        <v>84</v>
      </c>
      <c r="G31864" s="31">
        <v>2035</v>
      </c>
      <c r="H31864" s="31">
        <v>0</v>
      </c>
    </row>
    <row r="31865" spans="1:8">
      <c r="A31865" s="32">
        <v>44585</v>
      </c>
      <c r="B31865" s="1" t="s">
        <v>54</v>
      </c>
      <c r="C31865">
        <v>8740</v>
      </c>
      <c r="D31865">
        <v>85711</v>
      </c>
      <c r="E31865" s="31">
        <v>6349</v>
      </c>
      <c r="F31865">
        <v>41</v>
      </c>
      <c r="G31865" s="31">
        <v>2332</v>
      </c>
      <c r="H31865" s="31">
        <v>0</v>
      </c>
    </row>
    <row r="31866" spans="1:8">
      <c r="A31866" s="32">
        <v>44585</v>
      </c>
      <c r="B31866" s="1" t="s">
        <v>55</v>
      </c>
      <c r="C31866">
        <v>12738</v>
      </c>
      <c r="D31866">
        <v>200057</v>
      </c>
      <c r="E31866" s="31">
        <v>10269</v>
      </c>
      <c r="F31866">
        <v>66</v>
      </c>
      <c r="G31866" s="31">
        <v>2129</v>
      </c>
      <c r="H31866" s="31">
        <v>0</v>
      </c>
    </row>
    <row r="31867" spans="1:8">
      <c r="A31867" s="32">
        <v>44585</v>
      </c>
      <c r="B31867" s="1" t="s">
        <v>56</v>
      </c>
      <c r="C31867">
        <v>75927</v>
      </c>
      <c r="D31867">
        <v>513855</v>
      </c>
      <c r="E31867" s="31">
        <v>65280</v>
      </c>
      <c r="F31867">
        <v>399</v>
      </c>
      <c r="G31867" s="31">
        <v>10225</v>
      </c>
      <c r="H31867" s="31">
        <v>41</v>
      </c>
    </row>
    <row r="31868" spans="1:8">
      <c r="A31868" s="32">
        <v>44586</v>
      </c>
      <c r="B31868" s="1" t="s">
        <v>7</v>
      </c>
      <c r="C31868">
        <v>76542</v>
      </c>
      <c r="D31868">
        <v>1377898</v>
      </c>
      <c r="E31868" s="31">
        <v>63085</v>
      </c>
      <c r="F31868">
        <v>1484</v>
      </c>
      <c r="G31868" s="31">
        <v>11293</v>
      </c>
      <c r="H31868" s="31">
        <v>0</v>
      </c>
    </row>
    <row r="31869" spans="1:8">
      <c r="A31869" s="32">
        <v>44586</v>
      </c>
      <c r="B31869" s="1" t="s">
        <v>11</v>
      </c>
      <c r="C31869">
        <v>8107</v>
      </c>
      <c r="D31869">
        <v>119059</v>
      </c>
      <c r="E31869" s="31">
        <v>6428</v>
      </c>
      <c r="F31869">
        <v>39</v>
      </c>
      <c r="G31869" s="31">
        <v>1640</v>
      </c>
      <c r="H31869" s="31">
        <v>0</v>
      </c>
    </row>
    <row r="31870" spans="1:8">
      <c r="A31870" s="32">
        <v>44586</v>
      </c>
      <c r="B31870" s="1" t="s">
        <v>12</v>
      </c>
      <c r="C31870">
        <v>3993</v>
      </c>
      <c r="D31870">
        <v>144590</v>
      </c>
      <c r="E31870" s="31">
        <v>3586</v>
      </c>
      <c r="F31870">
        <v>53</v>
      </c>
      <c r="G31870" s="31">
        <v>354</v>
      </c>
      <c r="H31870" s="31">
        <v>0</v>
      </c>
    </row>
    <row r="31871" spans="1:8">
      <c r="A31871" s="32">
        <v>44586</v>
      </c>
      <c r="B31871" s="1" t="s">
        <v>13</v>
      </c>
      <c r="C31871">
        <v>18613</v>
      </c>
      <c r="D31871">
        <v>299295</v>
      </c>
      <c r="E31871" s="31">
        <v>16712</v>
      </c>
      <c r="F31871">
        <v>118</v>
      </c>
      <c r="G31871" s="31">
        <v>1460</v>
      </c>
      <c r="H31871" s="31">
        <v>2</v>
      </c>
    </row>
    <row r="31872" spans="1:8">
      <c r="A31872" s="32">
        <v>44586</v>
      </c>
      <c r="B31872" s="1" t="s">
        <v>14</v>
      </c>
      <c r="C31872">
        <v>2868</v>
      </c>
      <c r="D31872">
        <v>31662</v>
      </c>
      <c r="E31872" s="31">
        <v>2115</v>
      </c>
      <c r="F31872">
        <v>27</v>
      </c>
      <c r="G31872" s="31">
        <v>726</v>
      </c>
      <c r="H31872" s="31">
        <v>0</v>
      </c>
    </row>
    <row r="31873" spans="1:8">
      <c r="A31873" s="32">
        <v>44586</v>
      </c>
      <c r="B31873" s="1" t="s">
        <v>15</v>
      </c>
      <c r="C31873">
        <v>4531</v>
      </c>
      <c r="D31873">
        <v>125007</v>
      </c>
      <c r="E31873" s="31">
        <v>3764</v>
      </c>
      <c r="F31873">
        <v>56</v>
      </c>
      <c r="G31873" s="31">
        <v>711</v>
      </c>
      <c r="H31873" s="31">
        <v>0</v>
      </c>
    </row>
    <row r="31874" spans="1:8">
      <c r="A31874" s="32">
        <v>44586</v>
      </c>
      <c r="B31874" s="1" t="s">
        <v>16</v>
      </c>
      <c r="C31874">
        <v>10993</v>
      </c>
      <c r="D31874">
        <v>506066</v>
      </c>
      <c r="E31874" s="31">
        <v>9801</v>
      </c>
      <c r="F31874">
        <v>176</v>
      </c>
      <c r="G31874" s="31">
        <v>1016</v>
      </c>
      <c r="H31874" s="31">
        <v>3</v>
      </c>
    </row>
    <row r="31875" spans="1:8">
      <c r="A31875" s="32">
        <v>44586</v>
      </c>
      <c r="B31875" s="1" t="s">
        <v>17</v>
      </c>
      <c r="C31875">
        <v>30567</v>
      </c>
      <c r="D31875">
        <v>42163</v>
      </c>
      <c r="E31875" s="31">
        <v>26495</v>
      </c>
      <c r="F31875">
        <v>221</v>
      </c>
      <c r="G31875" s="31">
        <v>3851</v>
      </c>
      <c r="H31875" s="31">
        <v>0</v>
      </c>
    </row>
    <row r="31876" spans="1:8">
      <c r="A31876" s="32">
        <v>44586</v>
      </c>
      <c r="B31876" s="1" t="s">
        <v>18</v>
      </c>
      <c r="C31876">
        <v>20591</v>
      </c>
      <c r="D31876">
        <v>558760</v>
      </c>
      <c r="E31876" s="31">
        <v>16975</v>
      </c>
      <c r="F31876">
        <v>121</v>
      </c>
      <c r="G31876" s="31">
        <v>3495</v>
      </c>
      <c r="H31876" s="31">
        <v>0</v>
      </c>
    </row>
    <row r="31877" spans="1:8">
      <c r="A31877" s="32">
        <v>44586</v>
      </c>
      <c r="B31877" s="1" t="s">
        <v>19</v>
      </c>
      <c r="C31877">
        <v>24286</v>
      </c>
      <c r="D31877">
        <v>401102</v>
      </c>
      <c r="E31877" s="31">
        <v>19315</v>
      </c>
      <c r="F31877">
        <v>184</v>
      </c>
      <c r="G31877" s="31">
        <v>4787</v>
      </c>
      <c r="H31877" s="31">
        <v>2</v>
      </c>
    </row>
    <row r="31878" spans="1:8">
      <c r="A31878" s="32">
        <v>44586</v>
      </c>
      <c r="B31878" s="1" t="s">
        <v>20</v>
      </c>
      <c r="C31878">
        <v>144277</v>
      </c>
      <c r="D31878">
        <v>1818795</v>
      </c>
      <c r="E31878" s="31">
        <v>124405</v>
      </c>
      <c r="F31878">
        <v>1063</v>
      </c>
      <c r="G31878" s="31">
        <v>18809</v>
      </c>
      <c r="H31878" s="31">
        <v>10</v>
      </c>
    </row>
    <row r="31879" spans="1:8">
      <c r="A31879" s="32">
        <v>44586</v>
      </c>
      <c r="B31879" s="1" t="s">
        <v>21</v>
      </c>
      <c r="C31879">
        <v>124814</v>
      </c>
      <c r="D31879">
        <v>1354992</v>
      </c>
      <c r="E31879" s="31">
        <v>106809</v>
      </c>
      <c r="F31879">
        <v>1038</v>
      </c>
      <c r="G31879" s="31">
        <v>13718</v>
      </c>
      <c r="H31879" s="31">
        <v>3</v>
      </c>
    </row>
    <row r="31880" spans="1:8">
      <c r="A31880" s="32">
        <v>44586</v>
      </c>
      <c r="B31880" s="1" t="s">
        <v>22</v>
      </c>
      <c r="C31880">
        <v>484463</v>
      </c>
      <c r="D31880">
        <v>4585356</v>
      </c>
      <c r="E31880" s="31">
        <v>406565</v>
      </c>
      <c r="F31880">
        <v>3185</v>
      </c>
      <c r="G31880" s="31">
        <v>74713</v>
      </c>
      <c r="H31880" s="31">
        <v>14</v>
      </c>
    </row>
    <row r="31881" spans="1:8">
      <c r="A31881" s="32">
        <v>44586</v>
      </c>
      <c r="B31881" s="1" t="s">
        <v>23</v>
      </c>
      <c r="C31881">
        <v>207483</v>
      </c>
      <c r="D31881">
        <v>2020239</v>
      </c>
      <c r="E31881" s="31">
        <v>180137</v>
      </c>
      <c r="F31881">
        <v>1330</v>
      </c>
      <c r="G31881" s="31">
        <v>26016</v>
      </c>
      <c r="H31881" s="31">
        <v>18</v>
      </c>
    </row>
    <row r="31882" spans="1:8">
      <c r="A31882" s="32">
        <v>44586</v>
      </c>
      <c r="B31882" s="1" t="s">
        <v>24</v>
      </c>
      <c r="C31882">
        <v>13387</v>
      </c>
      <c r="D31882">
        <v>379659</v>
      </c>
      <c r="E31882" s="31">
        <v>9887</v>
      </c>
      <c r="F31882">
        <v>63</v>
      </c>
      <c r="G31882" s="31">
        <v>3437</v>
      </c>
      <c r="H31882" s="31">
        <v>1</v>
      </c>
    </row>
    <row r="31883" spans="1:8">
      <c r="A31883" s="32">
        <v>44586</v>
      </c>
      <c r="B31883" s="1" t="s">
        <v>25</v>
      </c>
      <c r="C31883">
        <v>5762</v>
      </c>
      <c r="D31883">
        <v>145247</v>
      </c>
      <c r="E31883" s="31">
        <v>5046</v>
      </c>
      <c r="F31883">
        <v>52</v>
      </c>
      <c r="G31883" s="31">
        <v>664</v>
      </c>
      <c r="H31883" s="31">
        <v>0</v>
      </c>
    </row>
    <row r="31884" spans="1:8">
      <c r="A31884" s="32">
        <v>44586</v>
      </c>
      <c r="B31884" s="1" t="s">
        <v>26</v>
      </c>
      <c r="C31884">
        <v>10267</v>
      </c>
      <c r="D31884">
        <v>231852</v>
      </c>
      <c r="E31884" s="31">
        <v>8234</v>
      </c>
      <c r="F31884">
        <v>140</v>
      </c>
      <c r="G31884" s="31">
        <v>1872</v>
      </c>
      <c r="H31884" s="31">
        <v>0</v>
      </c>
    </row>
    <row r="31885" spans="1:8">
      <c r="A31885" s="32">
        <v>44586</v>
      </c>
      <c r="B31885" s="1" t="s">
        <v>27</v>
      </c>
      <c r="C31885">
        <v>4486</v>
      </c>
      <c r="D31885">
        <v>149902</v>
      </c>
      <c r="E31885" s="31">
        <v>3728</v>
      </c>
      <c r="F31885">
        <v>38</v>
      </c>
      <c r="G31885" s="31">
        <v>720</v>
      </c>
      <c r="H31885" s="31">
        <v>1</v>
      </c>
    </row>
    <row r="31886" spans="1:8">
      <c r="A31886" s="32">
        <v>44586</v>
      </c>
      <c r="B31886" s="1" t="s">
        <v>28</v>
      </c>
      <c r="C31886">
        <v>6954</v>
      </c>
      <c r="D31886">
        <v>151221</v>
      </c>
      <c r="E31886" s="31">
        <v>5745</v>
      </c>
      <c r="F31886">
        <v>29</v>
      </c>
      <c r="G31886" s="31">
        <v>1185</v>
      </c>
      <c r="H31886" s="31">
        <v>0</v>
      </c>
    </row>
    <row r="31887" spans="1:8">
      <c r="A31887" s="32">
        <v>44586</v>
      </c>
      <c r="B31887" s="1" t="s">
        <v>29</v>
      </c>
      <c r="C31887">
        <v>14291</v>
      </c>
      <c r="D31887">
        <v>423497</v>
      </c>
      <c r="E31887" s="31">
        <v>10637</v>
      </c>
      <c r="F31887">
        <v>97</v>
      </c>
      <c r="G31887" s="31">
        <v>2432</v>
      </c>
      <c r="H31887" s="31">
        <v>0</v>
      </c>
    </row>
    <row r="31888" spans="1:8">
      <c r="A31888" s="32">
        <v>44586</v>
      </c>
      <c r="B31888" s="1" t="s">
        <v>30</v>
      </c>
      <c r="C31888">
        <v>25041</v>
      </c>
      <c r="D31888">
        <v>528480</v>
      </c>
      <c r="E31888" s="31">
        <v>20484</v>
      </c>
      <c r="F31888">
        <v>221</v>
      </c>
      <c r="G31888" s="31">
        <v>3519</v>
      </c>
      <c r="H31888" s="31">
        <v>0</v>
      </c>
    </row>
    <row r="31889" spans="1:8">
      <c r="A31889" s="32">
        <v>44586</v>
      </c>
      <c r="B31889" s="1" t="s">
        <v>31</v>
      </c>
      <c r="C31889">
        <v>37318</v>
      </c>
      <c r="D31889">
        <v>809325</v>
      </c>
      <c r="E31889" s="31">
        <v>28195</v>
      </c>
      <c r="F31889">
        <v>210</v>
      </c>
      <c r="G31889" s="31">
        <v>8303</v>
      </c>
      <c r="H31889" s="31">
        <v>2</v>
      </c>
    </row>
    <row r="31890" spans="1:8">
      <c r="A31890" s="32">
        <v>44586</v>
      </c>
      <c r="B31890" s="1" t="s">
        <v>32</v>
      </c>
      <c r="C31890">
        <v>135139</v>
      </c>
      <c r="D31890">
        <v>1621682</v>
      </c>
      <c r="E31890" s="31">
        <v>111396</v>
      </c>
      <c r="F31890">
        <v>1173</v>
      </c>
      <c r="G31890" s="31">
        <v>22570</v>
      </c>
      <c r="H31890" s="31">
        <v>3</v>
      </c>
    </row>
    <row r="31891" spans="1:8">
      <c r="A31891" s="32">
        <v>44586</v>
      </c>
      <c r="B31891" s="1" t="s">
        <v>33</v>
      </c>
      <c r="C31891">
        <v>18810</v>
      </c>
      <c r="D31891">
        <v>288826</v>
      </c>
      <c r="E31891" s="31">
        <v>16323</v>
      </c>
      <c r="F31891">
        <v>169</v>
      </c>
      <c r="G31891" s="31">
        <v>2725</v>
      </c>
      <c r="H31891" s="31">
        <v>1</v>
      </c>
    </row>
    <row r="31892" spans="1:8">
      <c r="A31892" s="32">
        <v>44586</v>
      </c>
      <c r="B31892" s="1" t="s">
        <v>34</v>
      </c>
      <c r="C31892">
        <v>18490</v>
      </c>
      <c r="D31892">
        <v>325413</v>
      </c>
      <c r="E31892" s="31">
        <v>14052</v>
      </c>
      <c r="F31892">
        <v>105</v>
      </c>
      <c r="G31892" s="31">
        <v>4333</v>
      </c>
      <c r="H31892" s="31">
        <v>0</v>
      </c>
    </row>
    <row r="31893" spans="1:8">
      <c r="A31893" s="32">
        <v>44586</v>
      </c>
      <c r="B31893" s="1" t="s">
        <v>35</v>
      </c>
      <c r="C31893">
        <v>51734</v>
      </c>
      <c r="D31893">
        <v>529334</v>
      </c>
      <c r="E31893" s="31">
        <v>39499</v>
      </c>
      <c r="F31893">
        <v>294</v>
      </c>
      <c r="G31893" s="31">
        <v>10319</v>
      </c>
      <c r="H31893" s="31">
        <v>42</v>
      </c>
    </row>
    <row r="31894" spans="1:8">
      <c r="A31894" s="32">
        <v>44586</v>
      </c>
      <c r="B31894" s="1" t="s">
        <v>36</v>
      </c>
      <c r="C31894">
        <v>276098</v>
      </c>
      <c r="D31894">
        <v>4662737</v>
      </c>
      <c r="E31894" s="31">
        <v>217277</v>
      </c>
      <c r="F31894">
        <v>3089</v>
      </c>
      <c r="G31894" s="31">
        <v>55732</v>
      </c>
      <c r="H31894" s="31">
        <v>277</v>
      </c>
    </row>
    <row r="31895" spans="1:8">
      <c r="A31895" s="32">
        <v>44586</v>
      </c>
      <c r="B31895" s="1" t="s">
        <v>37</v>
      </c>
      <c r="C31895">
        <v>102362</v>
      </c>
      <c r="D31895">
        <v>959031</v>
      </c>
      <c r="E31895" s="31">
        <v>84218</v>
      </c>
      <c r="F31895">
        <v>1405</v>
      </c>
      <c r="G31895" s="31">
        <v>16740</v>
      </c>
      <c r="H31895" s="31">
        <v>5</v>
      </c>
    </row>
    <row r="31896" spans="1:8">
      <c r="A31896" s="32">
        <v>44586</v>
      </c>
      <c r="B31896" s="1" t="s">
        <v>38</v>
      </c>
      <c r="C31896">
        <v>21243</v>
      </c>
      <c r="D31896">
        <v>321833</v>
      </c>
      <c r="E31896" s="31">
        <v>17418</v>
      </c>
      <c r="F31896">
        <v>153</v>
      </c>
      <c r="G31896" s="31">
        <v>3672</v>
      </c>
      <c r="H31896" s="31">
        <v>10</v>
      </c>
    </row>
    <row r="31897" spans="1:8">
      <c r="A31897" s="32">
        <v>44586</v>
      </c>
      <c r="B31897" s="1" t="s">
        <v>39</v>
      </c>
      <c r="C31897">
        <v>8393</v>
      </c>
      <c r="D31897">
        <v>81636</v>
      </c>
      <c r="E31897" s="31">
        <v>5843</v>
      </c>
      <c r="F31897">
        <v>64</v>
      </c>
      <c r="G31897" s="31">
        <v>2366</v>
      </c>
      <c r="H31897" s="31">
        <v>7</v>
      </c>
    </row>
    <row r="31898" spans="1:8">
      <c r="A31898" s="32">
        <v>44586</v>
      </c>
      <c r="B31898" s="1" t="s">
        <v>40</v>
      </c>
      <c r="C31898">
        <v>2576</v>
      </c>
      <c r="D31898">
        <v>197967</v>
      </c>
      <c r="E31898" s="31">
        <v>1840</v>
      </c>
      <c r="F31898">
        <v>5</v>
      </c>
      <c r="G31898" s="31">
        <v>699</v>
      </c>
      <c r="H31898" s="31">
        <v>0</v>
      </c>
    </row>
    <row r="31899" spans="1:8">
      <c r="A31899" s="32">
        <v>44586</v>
      </c>
      <c r="B31899" s="1" t="s">
        <v>41</v>
      </c>
      <c r="C31899">
        <v>3693</v>
      </c>
      <c r="D31899">
        <v>75360</v>
      </c>
      <c r="E31899" s="31">
        <v>2293</v>
      </c>
      <c r="F31899">
        <v>6</v>
      </c>
      <c r="G31899" s="31">
        <v>1394</v>
      </c>
      <c r="H31899" s="31">
        <v>1</v>
      </c>
    </row>
    <row r="31900" spans="1:8">
      <c r="A31900" s="32">
        <v>44586</v>
      </c>
      <c r="B31900" s="1" t="s">
        <v>42</v>
      </c>
      <c r="C31900">
        <v>21082</v>
      </c>
      <c r="D31900">
        <v>343602</v>
      </c>
      <c r="E31900" s="31">
        <v>15815</v>
      </c>
      <c r="F31900">
        <v>136</v>
      </c>
      <c r="G31900" s="31">
        <v>1689</v>
      </c>
      <c r="H31900" s="31">
        <v>0</v>
      </c>
    </row>
    <row r="31901" spans="1:8">
      <c r="A31901" s="32">
        <v>44586</v>
      </c>
      <c r="B31901" s="1" t="s">
        <v>43</v>
      </c>
      <c r="C31901">
        <v>40787</v>
      </c>
      <c r="D31901">
        <v>1134668</v>
      </c>
      <c r="E31901" s="31">
        <v>25178</v>
      </c>
      <c r="F31901">
        <v>217</v>
      </c>
      <c r="G31901" s="31">
        <v>15392</v>
      </c>
      <c r="H31901" s="31">
        <v>5</v>
      </c>
    </row>
    <row r="31902" spans="1:8">
      <c r="A31902" s="32">
        <v>44586</v>
      </c>
      <c r="B31902" s="1" t="s">
        <v>44</v>
      </c>
      <c r="C31902">
        <v>10926</v>
      </c>
      <c r="D31902">
        <v>256718</v>
      </c>
      <c r="E31902" s="31">
        <v>7875</v>
      </c>
      <c r="F31902">
        <v>95</v>
      </c>
      <c r="G31902" s="31">
        <v>2956</v>
      </c>
      <c r="H31902" s="31">
        <v>2</v>
      </c>
    </row>
    <row r="31903" spans="1:8">
      <c r="A31903" s="32">
        <v>44586</v>
      </c>
      <c r="B31903" s="1" t="s">
        <v>45</v>
      </c>
      <c r="C31903">
        <v>3999</v>
      </c>
      <c r="D31903">
        <v>127479</v>
      </c>
      <c r="E31903" s="31">
        <v>3418</v>
      </c>
      <c r="F31903">
        <v>67</v>
      </c>
      <c r="G31903" s="31">
        <v>517</v>
      </c>
      <c r="H31903" s="31">
        <v>0</v>
      </c>
    </row>
    <row r="31904" spans="1:8">
      <c r="A31904" s="32">
        <v>44586</v>
      </c>
      <c r="B31904" s="1" t="s">
        <v>46</v>
      </c>
      <c r="C31904">
        <v>6512</v>
      </c>
      <c r="D31904">
        <v>160633</v>
      </c>
      <c r="E31904" s="31">
        <v>5025</v>
      </c>
      <c r="F31904">
        <v>39</v>
      </c>
      <c r="G31904" s="31">
        <v>1448</v>
      </c>
      <c r="H31904" s="31">
        <v>0</v>
      </c>
    </row>
    <row r="31905" spans="1:8">
      <c r="A31905" s="32">
        <v>44586</v>
      </c>
      <c r="B31905" s="1" t="s">
        <v>47</v>
      </c>
      <c r="C31905">
        <v>8635</v>
      </c>
      <c r="D31905">
        <v>200547</v>
      </c>
      <c r="E31905" s="31">
        <v>6393</v>
      </c>
      <c r="F31905">
        <v>84</v>
      </c>
      <c r="G31905" s="31">
        <v>2158</v>
      </c>
      <c r="H31905" s="31">
        <v>3</v>
      </c>
    </row>
    <row r="31906" spans="1:8">
      <c r="A31906" s="32">
        <v>44586</v>
      </c>
      <c r="B31906" s="1" t="s">
        <v>48</v>
      </c>
      <c r="C31906">
        <v>5029</v>
      </c>
      <c r="D31906">
        <v>124752</v>
      </c>
      <c r="E31906" s="31">
        <v>4326</v>
      </c>
      <c r="F31906">
        <v>34</v>
      </c>
      <c r="G31906" s="31">
        <v>669</v>
      </c>
      <c r="H31906" s="31">
        <v>4</v>
      </c>
    </row>
    <row r="31907" spans="1:8">
      <c r="A31907" s="32">
        <v>44586</v>
      </c>
      <c r="B31907" s="1" t="s">
        <v>49</v>
      </c>
      <c r="C31907">
        <v>100450</v>
      </c>
      <c r="D31907">
        <v>1605997</v>
      </c>
      <c r="E31907" s="31">
        <v>77272</v>
      </c>
      <c r="F31907">
        <v>634</v>
      </c>
      <c r="G31907" s="31">
        <v>19157</v>
      </c>
      <c r="H31907" s="31">
        <v>2</v>
      </c>
    </row>
    <row r="31908" spans="1:8">
      <c r="A31908" s="32">
        <v>44586</v>
      </c>
      <c r="B31908" s="1" t="s">
        <v>50</v>
      </c>
      <c r="C31908">
        <v>9017</v>
      </c>
      <c r="D31908">
        <v>142336</v>
      </c>
      <c r="E31908" s="31">
        <v>6782</v>
      </c>
      <c r="F31908">
        <v>32</v>
      </c>
      <c r="G31908" s="31">
        <v>1831</v>
      </c>
      <c r="H31908" s="31">
        <v>0</v>
      </c>
    </row>
    <row r="31909" spans="1:8">
      <c r="A31909" s="32">
        <v>44586</v>
      </c>
      <c r="B31909" s="1" t="s">
        <v>51</v>
      </c>
      <c r="C31909">
        <v>10885</v>
      </c>
      <c r="D31909">
        <v>227095</v>
      </c>
      <c r="E31909" s="31">
        <v>6863</v>
      </c>
      <c r="F31909">
        <v>74</v>
      </c>
      <c r="G31909" s="31">
        <v>3957</v>
      </c>
      <c r="H31909" s="31">
        <v>2</v>
      </c>
    </row>
    <row r="31910" spans="1:8">
      <c r="A31910" s="32">
        <v>44586</v>
      </c>
      <c r="B31910" s="1" t="s">
        <v>52</v>
      </c>
      <c r="C31910">
        <v>22366</v>
      </c>
      <c r="D31910">
        <v>145194</v>
      </c>
      <c r="E31910" s="31">
        <v>18808</v>
      </c>
      <c r="F31910">
        <v>139</v>
      </c>
      <c r="G31910" s="31">
        <v>3419</v>
      </c>
      <c r="H31910" s="31">
        <v>3</v>
      </c>
    </row>
    <row r="31911" spans="1:8">
      <c r="A31911" s="32">
        <v>44586</v>
      </c>
      <c r="B31911" s="1" t="s">
        <v>53</v>
      </c>
      <c r="C31911">
        <v>11245</v>
      </c>
      <c r="D31911">
        <v>341665</v>
      </c>
      <c r="E31911" s="31">
        <v>8916</v>
      </c>
      <c r="F31911">
        <v>84</v>
      </c>
      <c r="G31911" s="31">
        <v>2245</v>
      </c>
      <c r="H31911" s="31">
        <v>0</v>
      </c>
    </row>
    <row r="31912" spans="1:8">
      <c r="A31912" s="32">
        <v>44586</v>
      </c>
      <c r="B31912" s="1" t="s">
        <v>54</v>
      </c>
      <c r="C31912">
        <v>9051</v>
      </c>
      <c r="D31912">
        <v>86968</v>
      </c>
      <c r="E31912" s="31">
        <v>6416</v>
      </c>
      <c r="F31912">
        <v>41</v>
      </c>
      <c r="G31912" s="31">
        <v>2574</v>
      </c>
      <c r="H31912" s="31">
        <v>0</v>
      </c>
    </row>
    <row r="31913" spans="1:8">
      <c r="A31913" s="32">
        <v>44586</v>
      </c>
      <c r="B31913" s="1" t="s">
        <v>55</v>
      </c>
      <c r="C31913">
        <v>13263</v>
      </c>
      <c r="D31913">
        <v>201559</v>
      </c>
      <c r="E31913" s="31">
        <v>10402</v>
      </c>
      <c r="F31913">
        <v>68</v>
      </c>
      <c r="G31913" s="31">
        <v>2268</v>
      </c>
      <c r="H31913" s="31">
        <v>0</v>
      </c>
    </row>
    <row r="31914" spans="1:8">
      <c r="A31914" s="32">
        <v>44586</v>
      </c>
      <c r="B31914" s="1" t="s">
        <v>56</v>
      </c>
      <c r="C31914">
        <v>77102</v>
      </c>
      <c r="D31914">
        <v>516943</v>
      </c>
      <c r="E31914" s="31">
        <v>66528</v>
      </c>
      <c r="F31914">
        <v>399</v>
      </c>
      <c r="G31914" s="31">
        <v>10146</v>
      </c>
      <c r="H31914" s="31">
        <v>47</v>
      </c>
    </row>
    <row r="31915" spans="1:8">
      <c r="A31915" s="32">
        <v>44587</v>
      </c>
      <c r="B31915" s="1" t="s">
        <v>7</v>
      </c>
      <c r="C31915">
        <v>78633</v>
      </c>
      <c r="D31915">
        <v>1385880</v>
      </c>
      <c r="E31915" s="31">
        <v>63805</v>
      </c>
      <c r="F31915">
        <v>1486</v>
      </c>
      <c r="G31915" s="31">
        <v>11973</v>
      </c>
      <c r="H31915" s="31">
        <v>0</v>
      </c>
    </row>
    <row r="31916" spans="1:8">
      <c r="A31916" s="32">
        <v>44587</v>
      </c>
      <c r="B31916" s="1" t="s">
        <v>11</v>
      </c>
      <c r="C31916">
        <v>8469</v>
      </c>
      <c r="D31916">
        <v>120884</v>
      </c>
      <c r="E31916" s="31">
        <v>6519</v>
      </c>
      <c r="F31916">
        <v>39</v>
      </c>
      <c r="G31916" s="31">
        <v>1911</v>
      </c>
      <c r="H31916" s="31">
        <v>0</v>
      </c>
    </row>
    <row r="31917" spans="1:8">
      <c r="A31917" s="32">
        <v>44587</v>
      </c>
      <c r="B31917" s="1" t="s">
        <v>12</v>
      </c>
      <c r="C31917">
        <v>4065</v>
      </c>
      <c r="D31917">
        <v>145625</v>
      </c>
      <c r="E31917" s="31">
        <v>3596</v>
      </c>
      <c r="F31917">
        <v>53</v>
      </c>
      <c r="G31917" s="31">
        <v>416</v>
      </c>
      <c r="H31917" s="31">
        <v>0</v>
      </c>
    </row>
    <row r="31918" spans="1:8">
      <c r="A31918" s="32">
        <v>44587</v>
      </c>
      <c r="B31918" s="1" t="s">
        <v>13</v>
      </c>
      <c r="C31918">
        <v>19109</v>
      </c>
      <c r="D31918">
        <v>301669</v>
      </c>
      <c r="E31918" s="31">
        <v>16799</v>
      </c>
      <c r="F31918">
        <v>118</v>
      </c>
      <c r="G31918" s="31">
        <v>1699</v>
      </c>
      <c r="H31918" s="31">
        <v>2</v>
      </c>
    </row>
    <row r="31919" spans="1:8">
      <c r="A31919" s="32">
        <v>44587</v>
      </c>
      <c r="B31919" s="1" t="s">
        <v>14</v>
      </c>
      <c r="C31919">
        <v>3110</v>
      </c>
      <c r="D31919">
        <v>31905</v>
      </c>
      <c r="E31919" s="31">
        <v>2145</v>
      </c>
      <c r="F31919">
        <v>27</v>
      </c>
      <c r="G31919" s="31">
        <v>938</v>
      </c>
      <c r="H31919" s="31">
        <v>0</v>
      </c>
    </row>
    <row r="31920" spans="1:8">
      <c r="A31920" s="32">
        <v>44587</v>
      </c>
      <c r="B31920" s="1" t="s">
        <v>15</v>
      </c>
      <c r="C31920">
        <v>4681</v>
      </c>
      <c r="D31920">
        <v>125905</v>
      </c>
      <c r="E31920" s="31">
        <v>3787</v>
      </c>
      <c r="F31920">
        <v>56</v>
      </c>
      <c r="G31920" s="31">
        <v>838</v>
      </c>
      <c r="H31920" s="31">
        <v>0</v>
      </c>
    </row>
    <row r="31921" spans="1:8">
      <c r="A31921" s="32">
        <v>44587</v>
      </c>
      <c r="B31921" s="1" t="s">
        <v>16</v>
      </c>
      <c r="C31921">
        <v>11345</v>
      </c>
      <c r="D31921">
        <v>508899</v>
      </c>
      <c r="E31921" s="31">
        <v>9884</v>
      </c>
      <c r="F31921">
        <v>176</v>
      </c>
      <c r="G31921" s="31">
        <v>1285</v>
      </c>
      <c r="H31921" s="31">
        <v>3</v>
      </c>
    </row>
    <row r="31922" spans="1:8">
      <c r="A31922" s="32">
        <v>44587</v>
      </c>
      <c r="B31922" s="1" t="s">
        <v>17</v>
      </c>
      <c r="C31922">
        <v>31428</v>
      </c>
      <c r="D31922">
        <v>42163</v>
      </c>
      <c r="E31922" s="31">
        <v>26934</v>
      </c>
      <c r="F31922">
        <v>222</v>
      </c>
      <c r="G31922" s="31">
        <v>4272</v>
      </c>
      <c r="H31922" s="31">
        <v>1</v>
      </c>
    </row>
    <row r="31923" spans="1:8">
      <c r="A31923" s="32">
        <v>44587</v>
      </c>
      <c r="B31923" s="1" t="s">
        <v>18</v>
      </c>
      <c r="C31923">
        <v>21185</v>
      </c>
      <c r="D31923">
        <v>561590</v>
      </c>
      <c r="E31923" s="31">
        <v>17230</v>
      </c>
      <c r="F31923">
        <v>122</v>
      </c>
      <c r="G31923" s="31">
        <v>3833</v>
      </c>
      <c r="H31923" s="31">
        <v>0</v>
      </c>
    </row>
    <row r="31924" spans="1:8">
      <c r="A31924" s="32">
        <v>44587</v>
      </c>
      <c r="B31924" s="1" t="s">
        <v>19</v>
      </c>
      <c r="C31924">
        <v>25085</v>
      </c>
      <c r="D31924">
        <v>404818</v>
      </c>
      <c r="E31924" s="31">
        <v>19772</v>
      </c>
      <c r="F31924">
        <v>185</v>
      </c>
      <c r="G31924" s="31">
        <v>5128</v>
      </c>
      <c r="H31924" s="31">
        <v>2</v>
      </c>
    </row>
    <row r="31925" spans="1:8">
      <c r="A31925" s="32">
        <v>44587</v>
      </c>
      <c r="B31925" s="1" t="s">
        <v>20</v>
      </c>
      <c r="C31925">
        <v>148164</v>
      </c>
      <c r="D31925">
        <v>1832967</v>
      </c>
      <c r="E31925" s="31">
        <v>126735</v>
      </c>
      <c r="F31925">
        <v>1064</v>
      </c>
      <c r="G31925" s="31">
        <v>20365</v>
      </c>
      <c r="H31925" s="31">
        <v>14</v>
      </c>
    </row>
    <row r="31926" spans="1:8">
      <c r="A31926" s="32">
        <v>44587</v>
      </c>
      <c r="B31926" s="1" t="s">
        <v>21</v>
      </c>
      <c r="C31926">
        <v>127435</v>
      </c>
      <c r="D31926">
        <v>1362688</v>
      </c>
      <c r="E31926" s="31">
        <v>108485</v>
      </c>
      <c r="F31926">
        <v>1042</v>
      </c>
      <c r="G31926" s="31">
        <v>15290</v>
      </c>
      <c r="H31926" s="31">
        <v>5</v>
      </c>
    </row>
    <row r="31927" spans="1:8">
      <c r="A31927" s="32">
        <v>44587</v>
      </c>
      <c r="B31927" s="1" t="s">
        <v>22</v>
      </c>
      <c r="C31927">
        <v>498549</v>
      </c>
      <c r="D31927">
        <v>4618009</v>
      </c>
      <c r="E31927" s="31">
        <v>412320</v>
      </c>
      <c r="F31927">
        <v>3190</v>
      </c>
      <c r="G31927" s="31">
        <v>83039</v>
      </c>
      <c r="H31927" s="31">
        <v>18</v>
      </c>
    </row>
    <row r="31928" spans="1:8">
      <c r="A31928" s="32">
        <v>44587</v>
      </c>
      <c r="B31928" s="1" t="s">
        <v>23</v>
      </c>
      <c r="C31928">
        <v>212274</v>
      </c>
      <c r="D31928">
        <v>2034870</v>
      </c>
      <c r="E31928" s="31">
        <v>180942</v>
      </c>
      <c r="F31928">
        <v>1333</v>
      </c>
      <c r="G31928" s="31">
        <v>29999</v>
      </c>
      <c r="H31928" s="31">
        <v>25</v>
      </c>
    </row>
    <row r="31929" spans="1:8">
      <c r="A31929" s="32">
        <v>44587</v>
      </c>
      <c r="B31929" s="1" t="s">
        <v>24</v>
      </c>
      <c r="C31929">
        <v>14014</v>
      </c>
      <c r="D31929">
        <v>383976</v>
      </c>
      <c r="E31929" s="31">
        <v>10177</v>
      </c>
      <c r="F31929">
        <v>63</v>
      </c>
      <c r="G31929" s="31">
        <v>3774</v>
      </c>
      <c r="H31929" s="31">
        <v>1</v>
      </c>
    </row>
    <row r="31930" spans="1:8">
      <c r="A31930" s="32">
        <v>44587</v>
      </c>
      <c r="B31930" s="1" t="s">
        <v>25</v>
      </c>
      <c r="C31930">
        <v>5932</v>
      </c>
      <c r="D31930">
        <v>146239</v>
      </c>
      <c r="E31930" s="31">
        <v>5089</v>
      </c>
      <c r="F31930">
        <v>52</v>
      </c>
      <c r="G31930" s="31">
        <v>791</v>
      </c>
      <c r="H31930" s="31">
        <v>1</v>
      </c>
    </row>
    <row r="31931" spans="1:8">
      <c r="A31931" s="32">
        <v>44587</v>
      </c>
      <c r="B31931" s="1" t="s">
        <v>26</v>
      </c>
      <c r="C31931">
        <v>10771</v>
      </c>
      <c r="D31931">
        <v>233215</v>
      </c>
      <c r="E31931" s="31">
        <v>8360</v>
      </c>
      <c r="F31931">
        <v>140</v>
      </c>
      <c r="G31931" s="31">
        <v>2250</v>
      </c>
      <c r="H31931" s="31">
        <v>0</v>
      </c>
    </row>
    <row r="31932" spans="1:8">
      <c r="A31932" s="32">
        <v>44587</v>
      </c>
      <c r="B31932" s="1" t="s">
        <v>27</v>
      </c>
      <c r="C31932">
        <v>4668</v>
      </c>
      <c r="D31932">
        <v>150813</v>
      </c>
      <c r="E31932" s="31">
        <v>3794</v>
      </c>
      <c r="F31932">
        <v>38</v>
      </c>
      <c r="G31932" s="31">
        <v>836</v>
      </c>
      <c r="H31932" s="31">
        <v>1</v>
      </c>
    </row>
    <row r="31933" spans="1:8">
      <c r="A31933" s="32">
        <v>44587</v>
      </c>
      <c r="B31933" s="1" t="s">
        <v>28</v>
      </c>
      <c r="C31933">
        <v>7325</v>
      </c>
      <c r="D31933">
        <v>151221</v>
      </c>
      <c r="E31933" s="31">
        <v>5838</v>
      </c>
      <c r="F31933">
        <v>30</v>
      </c>
      <c r="G31933" s="31">
        <v>1462</v>
      </c>
      <c r="H31933" s="31">
        <v>0</v>
      </c>
    </row>
    <row r="31934" spans="1:8">
      <c r="A31934" s="32">
        <v>44587</v>
      </c>
      <c r="B31934" s="1" t="s">
        <v>29</v>
      </c>
      <c r="C31934">
        <v>14828</v>
      </c>
      <c r="D31934">
        <v>426661</v>
      </c>
      <c r="E31934" s="31">
        <v>10798</v>
      </c>
      <c r="F31934">
        <v>97</v>
      </c>
      <c r="G31934" s="31">
        <v>2972</v>
      </c>
      <c r="H31934" s="31">
        <v>0</v>
      </c>
    </row>
    <row r="31935" spans="1:8">
      <c r="A31935" s="32">
        <v>44587</v>
      </c>
      <c r="B31935" s="1" t="s">
        <v>30</v>
      </c>
      <c r="C31935">
        <v>25807</v>
      </c>
      <c r="D31935">
        <v>534199</v>
      </c>
      <c r="E31935" s="31">
        <v>20771</v>
      </c>
      <c r="F31935">
        <v>222</v>
      </c>
      <c r="G31935" s="31">
        <v>4048</v>
      </c>
      <c r="H31935" s="31">
        <v>0</v>
      </c>
    </row>
    <row r="31936" spans="1:8">
      <c r="A31936" s="32">
        <v>44587</v>
      </c>
      <c r="B31936" s="1" t="s">
        <v>31</v>
      </c>
      <c r="C31936">
        <v>38638</v>
      </c>
      <c r="D31936">
        <v>815637</v>
      </c>
      <c r="E31936" s="31">
        <v>28810</v>
      </c>
      <c r="F31936">
        <v>210</v>
      </c>
      <c r="G31936" s="31">
        <v>9050</v>
      </c>
      <c r="H31936" s="31">
        <v>2</v>
      </c>
    </row>
    <row r="31937" spans="1:8">
      <c r="A31937" s="32">
        <v>44587</v>
      </c>
      <c r="B31937" s="1" t="s">
        <v>32</v>
      </c>
      <c r="C31937">
        <v>139194</v>
      </c>
      <c r="D31937">
        <v>1634204</v>
      </c>
      <c r="E31937" s="31">
        <v>112738</v>
      </c>
      <c r="F31937">
        <v>1177</v>
      </c>
      <c r="G31937" s="31">
        <v>25279</v>
      </c>
      <c r="H31937" s="31">
        <v>3</v>
      </c>
    </row>
    <row r="31938" spans="1:8">
      <c r="A31938" s="32">
        <v>44587</v>
      </c>
      <c r="B31938" s="1" t="s">
        <v>33</v>
      </c>
      <c r="C31938">
        <v>19409</v>
      </c>
      <c r="D31938">
        <v>288826</v>
      </c>
      <c r="E31938" s="31">
        <v>16529</v>
      </c>
      <c r="F31938">
        <v>170</v>
      </c>
      <c r="G31938" s="31">
        <v>3128</v>
      </c>
      <c r="H31938" s="31">
        <v>1</v>
      </c>
    </row>
    <row r="31939" spans="1:8">
      <c r="A31939" s="32">
        <v>44587</v>
      </c>
      <c r="B31939" s="1" t="s">
        <v>34</v>
      </c>
      <c r="C31939">
        <v>19193</v>
      </c>
      <c r="D31939">
        <v>329540</v>
      </c>
      <c r="E31939" s="31">
        <v>14356</v>
      </c>
      <c r="F31939">
        <v>106</v>
      </c>
      <c r="G31939" s="31">
        <v>4731</v>
      </c>
      <c r="H31939" s="31">
        <v>0</v>
      </c>
    </row>
    <row r="31940" spans="1:8">
      <c r="A31940" s="32">
        <v>44587</v>
      </c>
      <c r="B31940" s="1" t="s">
        <v>35</v>
      </c>
      <c r="C31940">
        <v>53950</v>
      </c>
      <c r="D31940">
        <v>534414</v>
      </c>
      <c r="E31940" s="31">
        <v>40032</v>
      </c>
      <c r="F31940">
        <v>296</v>
      </c>
      <c r="G31940" s="31">
        <v>11408</v>
      </c>
      <c r="H31940" s="31">
        <v>46</v>
      </c>
    </row>
    <row r="31941" spans="1:8">
      <c r="A31941" s="32">
        <v>44587</v>
      </c>
      <c r="B31941" s="1" t="s">
        <v>36</v>
      </c>
      <c r="C31941">
        <v>285908</v>
      </c>
      <c r="D31941">
        <v>4702117</v>
      </c>
      <c r="E31941" s="31">
        <v>221902</v>
      </c>
      <c r="F31941">
        <v>3092</v>
      </c>
      <c r="G31941" s="31">
        <v>60914</v>
      </c>
      <c r="H31941" s="31">
        <v>317</v>
      </c>
    </row>
    <row r="31942" spans="1:8">
      <c r="A31942" s="32">
        <v>44587</v>
      </c>
      <c r="B31942" s="1" t="s">
        <v>37</v>
      </c>
      <c r="C31942">
        <v>105715</v>
      </c>
      <c r="D31942">
        <v>966786</v>
      </c>
      <c r="E31942" s="31">
        <v>84947</v>
      </c>
      <c r="F31942">
        <v>1405</v>
      </c>
      <c r="G31942" s="31">
        <v>19363</v>
      </c>
      <c r="H31942" s="31">
        <v>7</v>
      </c>
    </row>
    <row r="31943" spans="1:8">
      <c r="A31943" s="32">
        <v>44587</v>
      </c>
      <c r="B31943" s="1" t="s">
        <v>38</v>
      </c>
      <c r="C31943">
        <v>22028</v>
      </c>
      <c r="D31943">
        <v>325898</v>
      </c>
      <c r="E31943" s="31">
        <v>17613</v>
      </c>
      <c r="F31943">
        <v>153</v>
      </c>
      <c r="G31943" s="31">
        <v>4262</v>
      </c>
      <c r="H31943" s="31">
        <v>12</v>
      </c>
    </row>
    <row r="31944" spans="1:8">
      <c r="A31944" s="32">
        <v>44587</v>
      </c>
      <c r="B31944" s="1" t="s">
        <v>39</v>
      </c>
      <c r="C31944">
        <v>8740</v>
      </c>
      <c r="D31944">
        <v>82812</v>
      </c>
      <c r="E31944" s="31">
        <v>5918</v>
      </c>
      <c r="F31944">
        <v>64</v>
      </c>
      <c r="G31944" s="31">
        <v>2637</v>
      </c>
      <c r="H31944" s="31">
        <v>9</v>
      </c>
    </row>
    <row r="31945" spans="1:8">
      <c r="A31945" s="32">
        <v>44587</v>
      </c>
      <c r="B31945" s="1" t="s">
        <v>40</v>
      </c>
      <c r="C31945">
        <v>2687</v>
      </c>
      <c r="D31945">
        <v>199315</v>
      </c>
      <c r="E31945" s="31">
        <v>1867</v>
      </c>
      <c r="F31945">
        <v>5</v>
      </c>
      <c r="G31945" s="31">
        <v>783</v>
      </c>
      <c r="H31945" s="31">
        <v>0</v>
      </c>
    </row>
    <row r="31946" spans="1:8">
      <c r="A31946" s="32">
        <v>44587</v>
      </c>
      <c r="B31946" s="1" t="s">
        <v>41</v>
      </c>
      <c r="C31946">
        <v>3826</v>
      </c>
      <c r="D31946">
        <v>75360</v>
      </c>
      <c r="E31946" s="31">
        <v>2430</v>
      </c>
      <c r="F31946">
        <v>6</v>
      </c>
      <c r="G31946" s="31">
        <v>1390</v>
      </c>
      <c r="H31946" s="31">
        <v>2</v>
      </c>
    </row>
    <row r="31947" spans="1:8">
      <c r="A31947" s="32">
        <v>44587</v>
      </c>
      <c r="B31947" s="1" t="s">
        <v>42</v>
      </c>
      <c r="C31947">
        <v>21958</v>
      </c>
      <c r="D31947">
        <v>343602</v>
      </c>
      <c r="E31947" s="31">
        <v>15815</v>
      </c>
      <c r="F31947">
        <v>136</v>
      </c>
      <c r="G31947" s="31">
        <v>1689</v>
      </c>
      <c r="H31947" s="31">
        <v>0</v>
      </c>
    </row>
    <row r="31948" spans="1:8">
      <c r="A31948" s="32">
        <v>44587</v>
      </c>
      <c r="B31948" s="1" t="s">
        <v>43</v>
      </c>
      <c r="C31948">
        <v>41886</v>
      </c>
      <c r="D31948">
        <v>1173596</v>
      </c>
      <c r="E31948" s="31">
        <v>25925</v>
      </c>
      <c r="F31948">
        <v>220</v>
      </c>
      <c r="G31948" s="31">
        <v>15741</v>
      </c>
      <c r="H31948" s="31">
        <v>5</v>
      </c>
    </row>
    <row r="31949" spans="1:8">
      <c r="A31949" s="32">
        <v>44587</v>
      </c>
      <c r="B31949" s="1" t="s">
        <v>44</v>
      </c>
      <c r="C31949">
        <v>11341</v>
      </c>
      <c r="D31949">
        <v>278857</v>
      </c>
      <c r="E31949" s="31">
        <v>8129</v>
      </c>
      <c r="F31949">
        <v>95</v>
      </c>
      <c r="G31949" s="31">
        <v>3117</v>
      </c>
      <c r="H31949" s="31">
        <v>2</v>
      </c>
    </row>
    <row r="31950" spans="1:8">
      <c r="A31950" s="32">
        <v>44587</v>
      </c>
      <c r="B31950" s="1" t="s">
        <v>45</v>
      </c>
      <c r="C31950">
        <v>4108</v>
      </c>
      <c r="D31950">
        <v>128843</v>
      </c>
      <c r="E31950" s="31">
        <v>3460</v>
      </c>
      <c r="F31950">
        <v>67</v>
      </c>
      <c r="G31950" s="31">
        <v>584</v>
      </c>
      <c r="H31950" s="31">
        <v>0</v>
      </c>
    </row>
    <row r="31951" spans="1:8">
      <c r="A31951" s="32">
        <v>44587</v>
      </c>
      <c r="B31951" s="1" t="s">
        <v>46</v>
      </c>
      <c r="C31951">
        <v>6882</v>
      </c>
      <c r="D31951">
        <v>162417</v>
      </c>
      <c r="E31951" s="31">
        <v>5091</v>
      </c>
      <c r="F31951">
        <v>40</v>
      </c>
      <c r="G31951" s="31">
        <v>1751</v>
      </c>
      <c r="H31951" s="31">
        <v>0</v>
      </c>
    </row>
    <row r="31952" spans="1:8">
      <c r="A31952" s="32">
        <v>44587</v>
      </c>
      <c r="B31952" s="1" t="s">
        <v>47</v>
      </c>
      <c r="C31952">
        <v>8914</v>
      </c>
      <c r="D31952">
        <v>201790</v>
      </c>
      <c r="E31952" s="31">
        <v>6598</v>
      </c>
      <c r="F31952">
        <v>84</v>
      </c>
      <c r="G31952" s="31">
        <v>2232</v>
      </c>
      <c r="H31952" s="31">
        <v>3</v>
      </c>
    </row>
    <row r="31953" spans="1:8">
      <c r="A31953" s="32">
        <v>44587</v>
      </c>
      <c r="B31953" s="1" t="s">
        <v>48</v>
      </c>
      <c r="C31953">
        <v>5148</v>
      </c>
      <c r="D31953">
        <v>125309</v>
      </c>
      <c r="E31953" s="31">
        <v>4373</v>
      </c>
      <c r="F31953">
        <v>34</v>
      </c>
      <c r="G31953" s="31">
        <v>741</v>
      </c>
      <c r="H31953" s="31">
        <v>3</v>
      </c>
    </row>
    <row r="31954" spans="1:8">
      <c r="A31954" s="32">
        <v>44587</v>
      </c>
      <c r="B31954" s="1" t="s">
        <v>49</v>
      </c>
      <c r="C31954">
        <v>104064</v>
      </c>
      <c r="D31954">
        <v>1621081</v>
      </c>
      <c r="E31954" s="31">
        <v>78055</v>
      </c>
      <c r="F31954">
        <v>637</v>
      </c>
      <c r="G31954" s="31">
        <v>21761</v>
      </c>
      <c r="H31954" s="31">
        <v>3</v>
      </c>
    </row>
    <row r="31955" spans="1:8">
      <c r="A31955" s="32">
        <v>44587</v>
      </c>
      <c r="B31955" s="1" t="s">
        <v>50</v>
      </c>
      <c r="C31955">
        <v>9443</v>
      </c>
      <c r="D31955">
        <v>144145</v>
      </c>
      <c r="E31955" s="31">
        <v>6926</v>
      </c>
      <c r="F31955">
        <v>33</v>
      </c>
      <c r="G31955" s="31">
        <v>1923</v>
      </c>
      <c r="H31955" s="31">
        <v>0</v>
      </c>
    </row>
    <row r="31956" spans="1:8">
      <c r="A31956" s="32">
        <v>44587</v>
      </c>
      <c r="B31956" s="1" t="s">
        <v>51</v>
      </c>
      <c r="C31956">
        <v>11493</v>
      </c>
      <c r="D31956">
        <v>229463</v>
      </c>
      <c r="E31956" s="31">
        <v>7100</v>
      </c>
      <c r="F31956">
        <v>74</v>
      </c>
      <c r="G31956" s="31">
        <v>4325</v>
      </c>
      <c r="H31956" s="31">
        <v>2</v>
      </c>
    </row>
    <row r="31957" spans="1:8">
      <c r="A31957" s="32">
        <v>44587</v>
      </c>
      <c r="B31957" s="1" t="s">
        <v>52</v>
      </c>
      <c r="C31957">
        <v>23382</v>
      </c>
      <c r="D31957">
        <v>146905</v>
      </c>
      <c r="E31957" s="31">
        <v>19121</v>
      </c>
      <c r="F31957">
        <v>139</v>
      </c>
      <c r="G31957" s="31">
        <v>4122</v>
      </c>
      <c r="H31957" s="31">
        <v>6</v>
      </c>
    </row>
    <row r="31958" spans="1:8">
      <c r="A31958" s="32">
        <v>44587</v>
      </c>
      <c r="B31958" s="1" t="s">
        <v>53</v>
      </c>
      <c r="C31958">
        <v>11591</v>
      </c>
      <c r="D31958">
        <v>344979</v>
      </c>
      <c r="E31958" s="31">
        <v>9093</v>
      </c>
      <c r="F31958">
        <v>84</v>
      </c>
      <c r="G31958" s="31">
        <v>2414</v>
      </c>
      <c r="H31958" s="31">
        <v>0</v>
      </c>
    </row>
    <row r="31959" spans="1:8">
      <c r="A31959" s="32">
        <v>44587</v>
      </c>
      <c r="B31959" s="1" t="s">
        <v>54</v>
      </c>
      <c r="C31959">
        <v>9561</v>
      </c>
      <c r="D31959">
        <v>89394</v>
      </c>
      <c r="E31959" s="31">
        <v>6802</v>
      </c>
      <c r="F31959">
        <v>41</v>
      </c>
      <c r="G31959" s="31">
        <v>2698</v>
      </c>
      <c r="H31959" s="31">
        <v>0</v>
      </c>
    </row>
    <row r="31960" spans="1:8">
      <c r="A31960" s="32">
        <v>44587</v>
      </c>
      <c r="B31960" s="1" t="s">
        <v>55</v>
      </c>
      <c r="C31960">
        <v>13847</v>
      </c>
      <c r="D31960">
        <v>203805</v>
      </c>
      <c r="E31960" s="31">
        <v>10521</v>
      </c>
      <c r="F31960">
        <v>69</v>
      </c>
      <c r="G31960" s="31">
        <v>2673</v>
      </c>
      <c r="H31960" s="31">
        <v>0</v>
      </c>
    </row>
    <row r="31961" spans="1:8">
      <c r="A31961" s="32">
        <v>44587</v>
      </c>
      <c r="B31961" s="1" t="s">
        <v>56</v>
      </c>
      <c r="C31961">
        <v>78358</v>
      </c>
      <c r="D31961">
        <v>519822</v>
      </c>
      <c r="E31961" s="31">
        <v>67949</v>
      </c>
      <c r="F31961">
        <v>399</v>
      </c>
      <c r="G31961" s="31">
        <v>9971</v>
      </c>
      <c r="H31961" s="31">
        <v>41</v>
      </c>
    </row>
    <row r="31962" spans="1:8">
      <c r="A31962" s="32">
        <v>44588</v>
      </c>
      <c r="B31962" s="1" t="s">
        <v>7</v>
      </c>
      <c r="C31962">
        <v>81489</v>
      </c>
      <c r="D31962">
        <v>1396410</v>
      </c>
      <c r="E31962" s="31">
        <v>64521</v>
      </c>
      <c r="F31962">
        <v>1494</v>
      </c>
      <c r="G31962" s="31">
        <v>13342</v>
      </c>
      <c r="H31962" s="31">
        <v>0</v>
      </c>
    </row>
    <row r="31963" spans="1:8">
      <c r="A31963" s="32">
        <v>44588</v>
      </c>
      <c r="B31963" s="1" t="s">
        <v>11</v>
      </c>
      <c r="C31963">
        <v>8852</v>
      </c>
      <c r="D31963">
        <v>122334</v>
      </c>
      <c r="E31963" s="31">
        <v>6829</v>
      </c>
      <c r="F31963">
        <v>39</v>
      </c>
      <c r="G31963" s="31">
        <v>1984</v>
      </c>
      <c r="H31963" s="31">
        <v>0</v>
      </c>
    </row>
    <row r="31964" spans="1:8">
      <c r="A31964" s="32">
        <v>44588</v>
      </c>
      <c r="B31964" s="1" t="s">
        <v>12</v>
      </c>
      <c r="C31964">
        <v>4204</v>
      </c>
      <c r="D31964">
        <v>146420</v>
      </c>
      <c r="E31964" s="31">
        <v>3607</v>
      </c>
      <c r="F31964">
        <v>53</v>
      </c>
      <c r="G31964" s="31">
        <v>544</v>
      </c>
      <c r="H31964" s="31">
        <v>0</v>
      </c>
    </row>
    <row r="31965" spans="1:8">
      <c r="A31965" s="32">
        <v>44588</v>
      </c>
      <c r="B31965" s="1" t="s">
        <v>13</v>
      </c>
      <c r="C31965">
        <v>19606</v>
      </c>
      <c r="D31965">
        <v>303902</v>
      </c>
      <c r="E31965" s="31">
        <v>16909</v>
      </c>
      <c r="F31965">
        <v>118</v>
      </c>
      <c r="G31965" s="31">
        <v>2085</v>
      </c>
      <c r="H31965" s="31">
        <v>2</v>
      </c>
    </row>
    <row r="31966" spans="1:8">
      <c r="A31966" s="32">
        <v>44588</v>
      </c>
      <c r="B31966" s="1" t="s">
        <v>14</v>
      </c>
      <c r="C31966">
        <v>3376</v>
      </c>
      <c r="D31966">
        <v>32407</v>
      </c>
      <c r="E31966" s="31">
        <v>2179</v>
      </c>
      <c r="F31966">
        <v>27</v>
      </c>
      <c r="G31966" s="31">
        <v>1170</v>
      </c>
      <c r="H31966" s="31">
        <v>0</v>
      </c>
    </row>
    <row r="31967" spans="1:8">
      <c r="A31967" s="32">
        <v>44588</v>
      </c>
      <c r="B31967" s="1" t="s">
        <v>15</v>
      </c>
      <c r="C31967">
        <v>4842</v>
      </c>
      <c r="D31967">
        <v>126632</v>
      </c>
      <c r="E31967" s="31">
        <v>3827</v>
      </c>
      <c r="F31967">
        <v>56</v>
      </c>
      <c r="G31967" s="31">
        <v>959</v>
      </c>
      <c r="H31967" s="31">
        <v>0</v>
      </c>
    </row>
    <row r="31968" spans="1:8">
      <c r="A31968" s="32">
        <v>44588</v>
      </c>
      <c r="B31968" s="1" t="s">
        <v>16</v>
      </c>
      <c r="C31968">
        <v>11712</v>
      </c>
      <c r="D31968">
        <v>511810</v>
      </c>
      <c r="E31968" s="31">
        <v>9945</v>
      </c>
      <c r="F31968">
        <v>176</v>
      </c>
      <c r="G31968" s="31">
        <v>1591</v>
      </c>
      <c r="H31968" s="31">
        <v>3</v>
      </c>
    </row>
    <row r="31969" spans="1:8">
      <c r="A31969" s="32">
        <v>44588</v>
      </c>
      <c r="B31969" s="1" t="s">
        <v>17</v>
      </c>
      <c r="C31969">
        <v>32281</v>
      </c>
      <c r="D31969">
        <v>42163</v>
      </c>
      <c r="E31969" s="31">
        <v>27435</v>
      </c>
      <c r="F31969">
        <v>223</v>
      </c>
      <c r="G31969" s="31">
        <v>4623</v>
      </c>
      <c r="H31969" s="31">
        <v>2</v>
      </c>
    </row>
    <row r="31970" spans="1:8">
      <c r="A31970" s="32">
        <v>44588</v>
      </c>
      <c r="B31970" s="1" t="s">
        <v>18</v>
      </c>
      <c r="C31970">
        <v>21803</v>
      </c>
      <c r="D31970">
        <v>564916</v>
      </c>
      <c r="E31970" s="31">
        <v>17427</v>
      </c>
      <c r="F31970">
        <v>123</v>
      </c>
      <c r="G31970" s="31">
        <v>4253</v>
      </c>
      <c r="H31970" s="31">
        <v>0</v>
      </c>
    </row>
    <row r="31971" spans="1:8">
      <c r="A31971" s="32">
        <v>44588</v>
      </c>
      <c r="B31971" s="1" t="s">
        <v>19</v>
      </c>
      <c r="C31971">
        <v>26184</v>
      </c>
      <c r="D31971">
        <v>408144</v>
      </c>
      <c r="E31971" s="31">
        <v>20162</v>
      </c>
      <c r="F31971">
        <v>186</v>
      </c>
      <c r="G31971" s="31">
        <v>5836</v>
      </c>
      <c r="H31971" s="31">
        <v>1</v>
      </c>
    </row>
    <row r="31972" spans="1:8">
      <c r="A31972" s="32">
        <v>44588</v>
      </c>
      <c r="B31972" s="1" t="s">
        <v>20</v>
      </c>
      <c r="C31972">
        <v>152031</v>
      </c>
      <c r="D31972">
        <v>1846109</v>
      </c>
      <c r="E31972" s="31">
        <v>128534</v>
      </c>
      <c r="F31972">
        <v>1064</v>
      </c>
      <c r="G31972" s="31">
        <v>22433</v>
      </c>
      <c r="H31972" s="31">
        <v>13</v>
      </c>
    </row>
    <row r="31973" spans="1:8">
      <c r="A31973" s="32">
        <v>44588</v>
      </c>
      <c r="B31973" s="1" t="s">
        <v>21</v>
      </c>
      <c r="C31973">
        <v>131236</v>
      </c>
      <c r="D31973">
        <v>1365784</v>
      </c>
      <c r="E31973" s="31">
        <v>109869</v>
      </c>
      <c r="F31973">
        <v>1045</v>
      </c>
      <c r="G31973" s="31">
        <v>16523</v>
      </c>
      <c r="H31973" s="31">
        <v>4</v>
      </c>
    </row>
    <row r="31974" spans="1:8">
      <c r="A31974" s="32">
        <v>44588</v>
      </c>
      <c r="B31974" s="1" t="s">
        <v>22</v>
      </c>
      <c r="C31974">
        <v>515087</v>
      </c>
      <c r="D31974">
        <v>4647225</v>
      </c>
      <c r="E31974" s="31">
        <v>416868</v>
      </c>
      <c r="F31974">
        <v>3193</v>
      </c>
      <c r="G31974" s="31">
        <v>95026</v>
      </c>
      <c r="H31974" s="31">
        <v>18</v>
      </c>
    </row>
    <row r="31975" spans="1:8">
      <c r="A31975" s="32">
        <v>44588</v>
      </c>
      <c r="B31975" s="1" t="s">
        <v>23</v>
      </c>
      <c r="C31975">
        <v>218232</v>
      </c>
      <c r="D31975">
        <v>2054071</v>
      </c>
      <c r="E31975" s="31">
        <v>184093</v>
      </c>
      <c r="F31975">
        <v>1333</v>
      </c>
      <c r="G31975" s="31">
        <v>32806</v>
      </c>
      <c r="H31975" s="31">
        <v>23</v>
      </c>
    </row>
    <row r="31976" spans="1:8">
      <c r="A31976" s="32">
        <v>44588</v>
      </c>
      <c r="B31976" s="1" t="s">
        <v>24</v>
      </c>
      <c r="C31976">
        <v>14625</v>
      </c>
      <c r="D31976">
        <v>387619</v>
      </c>
      <c r="E31976" s="31">
        <v>10533</v>
      </c>
      <c r="F31976">
        <v>63</v>
      </c>
      <c r="G31976" s="31">
        <v>4029</v>
      </c>
      <c r="H31976" s="31">
        <v>2</v>
      </c>
    </row>
    <row r="31977" spans="1:8">
      <c r="A31977" s="32">
        <v>44588</v>
      </c>
      <c r="B31977" s="1" t="s">
        <v>25</v>
      </c>
      <c r="C31977">
        <v>6209</v>
      </c>
      <c r="D31977">
        <v>147539</v>
      </c>
      <c r="E31977" s="31">
        <v>5121</v>
      </c>
      <c r="F31977">
        <v>52</v>
      </c>
      <c r="G31977" s="31">
        <v>1036</v>
      </c>
      <c r="H31977" s="31">
        <v>1</v>
      </c>
    </row>
    <row r="31978" spans="1:8">
      <c r="A31978" s="32">
        <v>44588</v>
      </c>
      <c r="B31978" s="1" t="s">
        <v>26</v>
      </c>
      <c r="C31978">
        <v>11263</v>
      </c>
      <c r="D31978">
        <v>234250</v>
      </c>
      <c r="E31978" s="31">
        <v>8451</v>
      </c>
      <c r="F31978">
        <v>141</v>
      </c>
      <c r="G31978" s="31">
        <v>2649</v>
      </c>
      <c r="H31978" s="31">
        <v>0</v>
      </c>
    </row>
    <row r="31979" spans="1:8">
      <c r="A31979" s="32">
        <v>44588</v>
      </c>
      <c r="B31979" s="1" t="s">
        <v>27</v>
      </c>
      <c r="C31979">
        <v>4832</v>
      </c>
      <c r="D31979">
        <v>152982</v>
      </c>
      <c r="E31979" s="31">
        <v>3870</v>
      </c>
      <c r="F31979">
        <v>38</v>
      </c>
      <c r="G31979" s="31">
        <v>924</v>
      </c>
      <c r="H31979" s="31">
        <v>1</v>
      </c>
    </row>
    <row r="31980" spans="1:8">
      <c r="A31980" s="32">
        <v>44588</v>
      </c>
      <c r="B31980" s="1" t="s">
        <v>28</v>
      </c>
      <c r="C31980">
        <v>7699</v>
      </c>
      <c r="D31980">
        <v>151221</v>
      </c>
      <c r="E31980" s="31">
        <v>5924</v>
      </c>
      <c r="F31980">
        <v>32</v>
      </c>
      <c r="G31980" s="31">
        <v>1748</v>
      </c>
      <c r="H31980" s="31">
        <v>0</v>
      </c>
    </row>
    <row r="31981" spans="1:8">
      <c r="A31981" s="32">
        <v>44588</v>
      </c>
      <c r="B31981" s="1" t="s">
        <v>29</v>
      </c>
      <c r="C31981">
        <v>15515</v>
      </c>
      <c r="D31981">
        <v>429387</v>
      </c>
      <c r="E31981" s="31">
        <v>11130</v>
      </c>
      <c r="F31981">
        <v>97</v>
      </c>
      <c r="G31981" s="31">
        <v>3072</v>
      </c>
      <c r="H31981" s="31">
        <v>0</v>
      </c>
    </row>
    <row r="31982" spans="1:8">
      <c r="A31982" s="32">
        <v>44588</v>
      </c>
      <c r="B31982" s="1" t="s">
        <v>30</v>
      </c>
      <c r="C31982">
        <v>26507</v>
      </c>
      <c r="D31982">
        <v>539027</v>
      </c>
      <c r="E31982" s="31">
        <v>21110</v>
      </c>
      <c r="F31982">
        <v>222</v>
      </c>
      <c r="G31982" s="31">
        <v>4475</v>
      </c>
      <c r="H31982" s="31">
        <v>0</v>
      </c>
    </row>
    <row r="31983" spans="1:8">
      <c r="A31983" s="32">
        <v>44588</v>
      </c>
      <c r="B31983" s="1" t="s">
        <v>31</v>
      </c>
      <c r="C31983">
        <v>40135</v>
      </c>
      <c r="D31983">
        <v>821309</v>
      </c>
      <c r="E31983" s="31">
        <v>29026</v>
      </c>
      <c r="F31983">
        <v>211</v>
      </c>
      <c r="G31983" s="31">
        <v>10246</v>
      </c>
      <c r="H31983" s="31">
        <v>2</v>
      </c>
    </row>
    <row r="31984" spans="1:8">
      <c r="A31984" s="32">
        <v>44588</v>
      </c>
      <c r="B31984" s="1" t="s">
        <v>32</v>
      </c>
      <c r="C31984">
        <v>143805</v>
      </c>
      <c r="D31984">
        <v>1647440</v>
      </c>
      <c r="E31984" s="31">
        <v>114073</v>
      </c>
      <c r="F31984">
        <v>1180</v>
      </c>
      <c r="G31984" s="31">
        <v>28552</v>
      </c>
      <c r="H31984" s="31">
        <v>5</v>
      </c>
    </row>
    <row r="31985" spans="1:8">
      <c r="A31985" s="32">
        <v>44588</v>
      </c>
      <c r="B31985" s="1" t="s">
        <v>33</v>
      </c>
      <c r="C31985">
        <v>19999</v>
      </c>
      <c r="D31985">
        <v>288826</v>
      </c>
      <c r="E31985" s="31">
        <v>16755</v>
      </c>
      <c r="F31985">
        <v>170</v>
      </c>
      <c r="G31985" s="31">
        <v>3502</v>
      </c>
      <c r="H31985" s="31">
        <v>1</v>
      </c>
    </row>
    <row r="31986" spans="1:8">
      <c r="A31986" s="32">
        <v>44588</v>
      </c>
      <c r="B31986" s="1" t="s">
        <v>34</v>
      </c>
      <c r="C31986">
        <v>19956</v>
      </c>
      <c r="D31986">
        <v>331054</v>
      </c>
      <c r="E31986" s="31">
        <v>14779</v>
      </c>
      <c r="F31986">
        <v>106</v>
      </c>
      <c r="G31986" s="31">
        <v>5071</v>
      </c>
      <c r="H31986" s="31">
        <v>0</v>
      </c>
    </row>
    <row r="31987" spans="1:8">
      <c r="A31987" s="32">
        <v>44588</v>
      </c>
      <c r="B31987" s="1" t="s">
        <v>35</v>
      </c>
      <c r="C31987">
        <v>55678</v>
      </c>
      <c r="D31987">
        <v>540316</v>
      </c>
      <c r="E31987" s="31">
        <v>41658</v>
      </c>
      <c r="F31987">
        <v>297</v>
      </c>
      <c r="G31987" s="31">
        <v>11996</v>
      </c>
      <c r="H31987" s="31">
        <v>58</v>
      </c>
    </row>
    <row r="31988" spans="1:8">
      <c r="A31988" s="32">
        <v>44588</v>
      </c>
      <c r="B31988" s="1" t="s">
        <v>36</v>
      </c>
      <c r="C31988">
        <v>295619</v>
      </c>
      <c r="D31988">
        <v>4739149</v>
      </c>
      <c r="E31988" s="31">
        <v>224407</v>
      </c>
      <c r="F31988">
        <v>3100</v>
      </c>
      <c r="G31988" s="31">
        <v>68112</v>
      </c>
      <c r="H31988" s="31">
        <v>459</v>
      </c>
    </row>
    <row r="31989" spans="1:8">
      <c r="A31989" s="32">
        <v>44588</v>
      </c>
      <c r="B31989" s="1" t="s">
        <v>37</v>
      </c>
      <c r="C31989">
        <v>110008</v>
      </c>
      <c r="D31989">
        <v>975631</v>
      </c>
      <c r="E31989" s="31">
        <v>86188</v>
      </c>
      <c r="F31989">
        <v>1407</v>
      </c>
      <c r="G31989" s="31">
        <v>22415</v>
      </c>
      <c r="H31989" s="31">
        <v>8</v>
      </c>
    </row>
    <row r="31990" spans="1:8">
      <c r="A31990" s="32">
        <v>44588</v>
      </c>
      <c r="B31990" s="1" t="s">
        <v>38</v>
      </c>
      <c r="C31990">
        <v>22970</v>
      </c>
      <c r="D31990">
        <v>328654</v>
      </c>
      <c r="E31990" s="31">
        <v>17923</v>
      </c>
      <c r="F31990">
        <v>153</v>
      </c>
      <c r="G31990" s="31">
        <v>4894</v>
      </c>
      <c r="H31990" s="31">
        <v>12</v>
      </c>
    </row>
    <row r="31991" spans="1:8">
      <c r="A31991" s="32">
        <v>44588</v>
      </c>
      <c r="B31991" s="1" t="s">
        <v>39</v>
      </c>
      <c r="C31991">
        <v>9230</v>
      </c>
      <c r="D31991">
        <v>83971</v>
      </c>
      <c r="E31991" s="31">
        <v>6197</v>
      </c>
      <c r="F31991">
        <v>64</v>
      </c>
      <c r="G31991" s="31">
        <v>2848</v>
      </c>
      <c r="H31991" s="31">
        <v>11</v>
      </c>
    </row>
    <row r="31992" spans="1:8">
      <c r="A31992" s="32">
        <v>44588</v>
      </c>
      <c r="B31992" s="1" t="s">
        <v>40</v>
      </c>
      <c r="C31992">
        <v>2845</v>
      </c>
      <c r="D31992">
        <v>202619</v>
      </c>
      <c r="E31992" s="31">
        <v>1927</v>
      </c>
      <c r="F31992">
        <v>5</v>
      </c>
      <c r="G31992" s="31">
        <v>879</v>
      </c>
      <c r="H31992" s="31">
        <v>0</v>
      </c>
    </row>
    <row r="31993" spans="1:8">
      <c r="A31993" s="32">
        <v>44588</v>
      </c>
      <c r="B31993" s="1" t="s">
        <v>41</v>
      </c>
      <c r="C31993">
        <v>3922</v>
      </c>
      <c r="D31993">
        <v>85034</v>
      </c>
      <c r="E31993" s="31">
        <v>2540</v>
      </c>
      <c r="F31993">
        <v>6</v>
      </c>
      <c r="G31993" s="31">
        <v>1376</v>
      </c>
      <c r="H31993" s="31">
        <v>2</v>
      </c>
    </row>
    <row r="31994" spans="1:8">
      <c r="A31994" s="32">
        <v>44588</v>
      </c>
      <c r="B31994" s="1" t="s">
        <v>42</v>
      </c>
      <c r="C31994">
        <v>22714</v>
      </c>
      <c r="D31994">
        <v>343602</v>
      </c>
      <c r="E31994" s="31">
        <v>15815</v>
      </c>
      <c r="F31994">
        <v>136</v>
      </c>
      <c r="G31994" s="31">
        <v>1689</v>
      </c>
      <c r="H31994" s="31">
        <v>0</v>
      </c>
    </row>
    <row r="31995" spans="1:8">
      <c r="A31995" s="32">
        <v>44588</v>
      </c>
      <c r="B31995" s="1" t="s">
        <v>43</v>
      </c>
      <c r="C31995">
        <v>43138</v>
      </c>
      <c r="D31995">
        <v>1173596</v>
      </c>
      <c r="E31995" s="31">
        <v>26474</v>
      </c>
      <c r="F31995">
        <v>223</v>
      </c>
      <c r="G31995" s="31">
        <v>16441</v>
      </c>
      <c r="H31995" s="31">
        <v>8</v>
      </c>
    </row>
    <row r="31996" spans="1:8">
      <c r="A31996" s="32">
        <v>44588</v>
      </c>
      <c r="B31996" s="1" t="s">
        <v>44</v>
      </c>
      <c r="C31996">
        <v>11786</v>
      </c>
      <c r="D31996">
        <v>278857</v>
      </c>
      <c r="E31996" s="31">
        <v>8310</v>
      </c>
      <c r="F31996">
        <v>95</v>
      </c>
      <c r="G31996" s="31">
        <v>3381</v>
      </c>
      <c r="H31996" s="31">
        <v>1</v>
      </c>
    </row>
    <row r="31997" spans="1:8">
      <c r="A31997" s="32">
        <v>44588</v>
      </c>
      <c r="B31997" s="1" t="s">
        <v>45</v>
      </c>
      <c r="C31997">
        <v>4249</v>
      </c>
      <c r="D31997">
        <v>129608</v>
      </c>
      <c r="E31997" s="31">
        <v>3508</v>
      </c>
      <c r="F31997">
        <v>67</v>
      </c>
      <c r="G31997" s="31">
        <v>677</v>
      </c>
      <c r="H31997" s="31">
        <v>0</v>
      </c>
    </row>
    <row r="31998" spans="1:8">
      <c r="A31998" s="32">
        <v>44588</v>
      </c>
      <c r="B31998" s="1" t="s">
        <v>46</v>
      </c>
      <c r="C31998">
        <v>7242</v>
      </c>
      <c r="D31998">
        <v>163794</v>
      </c>
      <c r="E31998" s="31">
        <v>5184</v>
      </c>
      <c r="F31998">
        <v>40</v>
      </c>
      <c r="G31998" s="31">
        <v>2018</v>
      </c>
      <c r="H31998" s="31">
        <v>1</v>
      </c>
    </row>
    <row r="31999" spans="1:8">
      <c r="A31999" s="32">
        <v>44588</v>
      </c>
      <c r="B31999" s="1" t="s">
        <v>47</v>
      </c>
      <c r="C31999">
        <v>9218</v>
      </c>
      <c r="D31999">
        <v>203623</v>
      </c>
      <c r="E31999" s="31">
        <v>6770</v>
      </c>
      <c r="F31999">
        <v>84</v>
      </c>
      <c r="G31999" s="31">
        <v>2364</v>
      </c>
      <c r="H31999" s="31">
        <v>3</v>
      </c>
    </row>
    <row r="32000" spans="1:8">
      <c r="A32000" s="32">
        <v>44588</v>
      </c>
      <c r="B32000" s="1" t="s">
        <v>48</v>
      </c>
      <c r="C32000">
        <v>5346</v>
      </c>
      <c r="D32000">
        <v>126011</v>
      </c>
      <c r="E32000" s="31">
        <v>4428</v>
      </c>
      <c r="F32000">
        <v>35</v>
      </c>
      <c r="G32000" s="31">
        <v>883</v>
      </c>
      <c r="H32000" s="31">
        <v>3</v>
      </c>
    </row>
    <row r="32001" spans="1:8">
      <c r="A32001" s="32">
        <v>44588</v>
      </c>
      <c r="B32001" s="1" t="s">
        <v>49</v>
      </c>
      <c r="C32001">
        <v>104064</v>
      </c>
      <c r="D32001">
        <v>1621081</v>
      </c>
      <c r="E32001" s="31">
        <v>78055</v>
      </c>
      <c r="F32001">
        <v>637</v>
      </c>
      <c r="G32001" s="31">
        <v>21761</v>
      </c>
      <c r="H32001" s="31">
        <v>3</v>
      </c>
    </row>
    <row r="32002" spans="1:8">
      <c r="A32002" s="32">
        <v>44588</v>
      </c>
      <c r="B32002" s="1" t="s">
        <v>50</v>
      </c>
      <c r="C32002">
        <v>9864</v>
      </c>
      <c r="D32002">
        <v>145775</v>
      </c>
      <c r="E32002" s="31">
        <v>6964</v>
      </c>
      <c r="F32002">
        <v>33</v>
      </c>
      <c r="G32002" s="31">
        <v>2237</v>
      </c>
      <c r="H32002" s="31">
        <v>0</v>
      </c>
    </row>
    <row r="32003" spans="1:8">
      <c r="A32003" s="32">
        <v>44588</v>
      </c>
      <c r="B32003" s="1" t="s">
        <v>51</v>
      </c>
      <c r="C32003">
        <v>12145</v>
      </c>
      <c r="D32003">
        <v>231486</v>
      </c>
      <c r="E32003" s="31">
        <v>7315</v>
      </c>
      <c r="F32003">
        <v>75</v>
      </c>
      <c r="G32003" s="31">
        <v>4761</v>
      </c>
      <c r="H32003" s="31">
        <v>2</v>
      </c>
    </row>
    <row r="32004" spans="1:8">
      <c r="A32004" s="32">
        <v>44588</v>
      </c>
      <c r="B32004" s="1" t="s">
        <v>52</v>
      </c>
      <c r="C32004">
        <v>24659</v>
      </c>
      <c r="D32004">
        <v>146905</v>
      </c>
      <c r="E32004" s="31">
        <v>20071</v>
      </c>
      <c r="F32004">
        <v>140</v>
      </c>
      <c r="G32004" s="31">
        <v>4448</v>
      </c>
      <c r="H32004" s="31">
        <v>6</v>
      </c>
    </row>
    <row r="32005" spans="1:8">
      <c r="A32005" s="32">
        <v>44588</v>
      </c>
      <c r="B32005" s="1" t="s">
        <v>53</v>
      </c>
      <c r="C32005">
        <v>11930</v>
      </c>
      <c r="D32005">
        <v>348306</v>
      </c>
      <c r="E32005" s="31">
        <v>9306</v>
      </c>
      <c r="F32005">
        <v>85</v>
      </c>
      <c r="G32005" s="31">
        <v>2539</v>
      </c>
      <c r="H32005" s="31">
        <v>0</v>
      </c>
    </row>
    <row r="32006" spans="1:8">
      <c r="A32006" s="32">
        <v>44588</v>
      </c>
      <c r="B32006" s="1" t="s">
        <v>54</v>
      </c>
      <c r="C32006">
        <v>9970</v>
      </c>
      <c r="D32006">
        <v>90904</v>
      </c>
      <c r="E32006" s="31">
        <v>7114</v>
      </c>
      <c r="F32006">
        <v>41</v>
      </c>
      <c r="G32006" s="31">
        <v>2835</v>
      </c>
      <c r="H32006" s="31">
        <v>0</v>
      </c>
    </row>
    <row r="32007" spans="1:8">
      <c r="A32007" s="32">
        <v>44588</v>
      </c>
      <c r="B32007" s="1" t="s">
        <v>55</v>
      </c>
      <c r="C32007">
        <v>14391</v>
      </c>
      <c r="D32007">
        <v>205813</v>
      </c>
      <c r="E32007" s="31">
        <v>10713</v>
      </c>
      <c r="F32007">
        <v>70</v>
      </c>
      <c r="G32007" s="31">
        <v>3064</v>
      </c>
      <c r="H32007" s="31">
        <v>0</v>
      </c>
    </row>
    <row r="32008" spans="1:8">
      <c r="A32008" s="32">
        <v>44588</v>
      </c>
      <c r="B32008" s="1" t="s">
        <v>56</v>
      </c>
      <c r="C32008">
        <v>79458</v>
      </c>
      <c r="D32008">
        <v>524214</v>
      </c>
      <c r="E32008" s="31">
        <v>69151</v>
      </c>
      <c r="F32008">
        <v>399</v>
      </c>
      <c r="G32008" s="31">
        <v>9883</v>
      </c>
      <c r="H32008" s="31">
        <v>42</v>
      </c>
    </row>
    <row r="32009" spans="1:8">
      <c r="A32009" s="32">
        <v>44589</v>
      </c>
      <c r="B32009" s="1" t="s">
        <v>7</v>
      </c>
      <c r="C32009">
        <v>84264</v>
      </c>
      <c r="D32009">
        <v>1405961</v>
      </c>
      <c r="E32009" s="31">
        <v>65380</v>
      </c>
      <c r="F32009">
        <v>1498</v>
      </c>
      <c r="G32009" s="31">
        <v>15474</v>
      </c>
      <c r="H32009" s="31">
        <v>0</v>
      </c>
    </row>
    <row r="32010" spans="1:8">
      <c r="A32010" s="32">
        <v>44589</v>
      </c>
      <c r="B32010" s="1" t="s">
        <v>11</v>
      </c>
      <c r="C32010">
        <v>9167</v>
      </c>
      <c r="D32010">
        <v>123919</v>
      </c>
      <c r="E32010" s="31">
        <v>6947</v>
      </c>
      <c r="F32010">
        <v>39</v>
      </c>
      <c r="G32010" s="31">
        <v>2181</v>
      </c>
      <c r="H32010" s="31">
        <v>0</v>
      </c>
    </row>
    <row r="32011" spans="1:8">
      <c r="A32011" s="32">
        <v>44589</v>
      </c>
      <c r="B32011" s="1" t="s">
        <v>12</v>
      </c>
      <c r="C32011">
        <v>4341</v>
      </c>
      <c r="D32011">
        <v>147450</v>
      </c>
      <c r="E32011" s="31">
        <v>3629</v>
      </c>
      <c r="F32011">
        <v>53</v>
      </c>
      <c r="G32011" s="31">
        <v>659</v>
      </c>
      <c r="H32011" s="31">
        <v>0</v>
      </c>
    </row>
    <row r="32012" spans="1:8">
      <c r="A32012" s="32">
        <v>44589</v>
      </c>
      <c r="B32012" s="1" t="s">
        <v>13</v>
      </c>
      <c r="C32012">
        <v>20153</v>
      </c>
      <c r="D32012">
        <v>307420</v>
      </c>
      <c r="E32012" s="31">
        <v>17077</v>
      </c>
      <c r="F32012">
        <v>118</v>
      </c>
      <c r="G32012" s="31">
        <v>2423</v>
      </c>
      <c r="H32012" s="31">
        <v>2</v>
      </c>
    </row>
    <row r="32013" spans="1:8">
      <c r="A32013" s="32">
        <v>44589</v>
      </c>
      <c r="B32013" s="1" t="s">
        <v>14</v>
      </c>
      <c r="C32013">
        <v>3610</v>
      </c>
      <c r="D32013">
        <v>32851</v>
      </c>
      <c r="E32013" s="31">
        <v>2220</v>
      </c>
      <c r="F32013">
        <v>27</v>
      </c>
      <c r="G32013" s="31">
        <v>1363</v>
      </c>
      <c r="H32013" s="31">
        <v>0</v>
      </c>
    </row>
    <row r="32014" spans="1:8">
      <c r="A32014" s="32">
        <v>44589</v>
      </c>
      <c r="B32014" s="1" t="s">
        <v>15</v>
      </c>
      <c r="C32014">
        <v>5072</v>
      </c>
      <c r="D32014">
        <v>127501</v>
      </c>
      <c r="E32014" s="31">
        <v>3866</v>
      </c>
      <c r="F32014">
        <v>56</v>
      </c>
      <c r="G32014" s="31">
        <v>1150</v>
      </c>
      <c r="H32014" s="31">
        <v>0</v>
      </c>
    </row>
    <row r="32015" spans="1:8">
      <c r="A32015" s="32">
        <v>44589</v>
      </c>
      <c r="B32015" s="1" t="s">
        <v>16</v>
      </c>
      <c r="C32015">
        <v>12113</v>
      </c>
      <c r="D32015">
        <v>517333</v>
      </c>
      <c r="E32015" s="31">
        <v>10039</v>
      </c>
      <c r="F32015">
        <v>176</v>
      </c>
      <c r="G32015" s="31">
        <v>1898</v>
      </c>
      <c r="H32015" s="31">
        <v>3</v>
      </c>
    </row>
    <row r="32016" spans="1:8">
      <c r="A32016" s="32">
        <v>44589</v>
      </c>
      <c r="B32016" s="1" t="s">
        <v>17</v>
      </c>
      <c r="C32016">
        <v>33264</v>
      </c>
      <c r="D32016">
        <v>42163</v>
      </c>
      <c r="E32016" s="31">
        <v>28123</v>
      </c>
      <c r="F32016">
        <v>223</v>
      </c>
      <c r="G32016" s="31">
        <v>4918</v>
      </c>
      <c r="H32016" s="31">
        <v>2</v>
      </c>
    </row>
    <row r="32017" spans="1:8">
      <c r="A32017" s="32">
        <v>44589</v>
      </c>
      <c r="B32017" s="1" t="s">
        <v>18</v>
      </c>
      <c r="C32017">
        <v>22504</v>
      </c>
      <c r="D32017">
        <v>566903</v>
      </c>
      <c r="E32017" s="31">
        <v>17593</v>
      </c>
      <c r="F32017">
        <v>123</v>
      </c>
      <c r="G32017" s="31">
        <v>4788</v>
      </c>
      <c r="H32017" s="31">
        <v>0</v>
      </c>
    </row>
    <row r="32018" spans="1:8">
      <c r="A32018" s="32">
        <v>44589</v>
      </c>
      <c r="B32018" s="1" t="s">
        <v>19</v>
      </c>
      <c r="C32018">
        <v>27193</v>
      </c>
      <c r="D32018">
        <v>410968</v>
      </c>
      <c r="E32018" s="31">
        <v>20603</v>
      </c>
      <c r="F32018">
        <v>188</v>
      </c>
      <c r="G32018" s="31">
        <v>6402</v>
      </c>
      <c r="H32018" s="31">
        <v>2</v>
      </c>
    </row>
    <row r="32019" spans="1:8">
      <c r="A32019" s="32">
        <v>44589</v>
      </c>
      <c r="B32019" s="1" t="s">
        <v>20</v>
      </c>
      <c r="C32019">
        <v>156221</v>
      </c>
      <c r="D32019">
        <v>1859843</v>
      </c>
      <c r="E32019" s="31">
        <v>131574</v>
      </c>
      <c r="F32019">
        <v>1065</v>
      </c>
      <c r="G32019" s="31">
        <v>23582</v>
      </c>
      <c r="H32019" s="31">
        <v>13</v>
      </c>
    </row>
    <row r="32020" spans="1:8">
      <c r="A32020" s="32">
        <v>44589</v>
      </c>
      <c r="B32020" s="1" t="s">
        <v>21</v>
      </c>
      <c r="C32020">
        <v>134981</v>
      </c>
      <c r="D32020">
        <v>1377266</v>
      </c>
      <c r="E32020" s="31">
        <v>112117</v>
      </c>
      <c r="F32020">
        <v>1047</v>
      </c>
      <c r="G32020" s="31">
        <v>18073</v>
      </c>
      <c r="H32020" s="31">
        <v>3</v>
      </c>
    </row>
    <row r="32021" spans="1:8">
      <c r="A32021" s="32">
        <v>44589</v>
      </c>
      <c r="B32021" s="1" t="s">
        <v>22</v>
      </c>
      <c r="C32021">
        <v>532722</v>
      </c>
      <c r="D32021">
        <v>4679047</v>
      </c>
      <c r="E32021" s="31">
        <v>424022</v>
      </c>
      <c r="F32021">
        <v>3196</v>
      </c>
      <c r="G32021" s="31">
        <v>105504</v>
      </c>
      <c r="H32021" s="31">
        <v>20</v>
      </c>
    </row>
    <row r="32022" spans="1:8">
      <c r="A32022" s="32">
        <v>44589</v>
      </c>
      <c r="B32022" s="1" t="s">
        <v>23</v>
      </c>
      <c r="C32022">
        <v>224701</v>
      </c>
      <c r="D32022">
        <v>2066516</v>
      </c>
      <c r="E32022" s="31">
        <v>187006</v>
      </c>
      <c r="F32022">
        <v>1334</v>
      </c>
      <c r="G32022" s="31">
        <v>36361</v>
      </c>
      <c r="H32022" s="31">
        <v>27</v>
      </c>
    </row>
    <row r="32023" spans="1:8">
      <c r="A32023" s="32">
        <v>44589</v>
      </c>
      <c r="B32023" s="1" t="s">
        <v>24</v>
      </c>
      <c r="C32023">
        <v>15172</v>
      </c>
      <c r="D32023">
        <v>387822</v>
      </c>
      <c r="E32023" s="31">
        <v>10950</v>
      </c>
      <c r="F32023">
        <v>63</v>
      </c>
      <c r="G32023" s="31">
        <v>4159</v>
      </c>
      <c r="H32023" s="31">
        <v>2</v>
      </c>
    </row>
    <row r="32024" spans="1:8">
      <c r="A32024" s="32">
        <v>44589</v>
      </c>
      <c r="B32024" s="1" t="s">
        <v>25</v>
      </c>
      <c r="C32024">
        <v>6425</v>
      </c>
      <c r="D32024">
        <v>148877</v>
      </c>
      <c r="E32024" s="31">
        <v>5154</v>
      </c>
      <c r="F32024">
        <v>52</v>
      </c>
      <c r="G32024" s="31">
        <v>1219</v>
      </c>
      <c r="H32024" s="31">
        <v>1</v>
      </c>
    </row>
    <row r="32025" spans="1:8">
      <c r="A32025" s="32">
        <v>44589</v>
      </c>
      <c r="B32025" s="1" t="s">
        <v>26</v>
      </c>
      <c r="C32025">
        <v>11625</v>
      </c>
      <c r="D32025">
        <v>235534</v>
      </c>
      <c r="E32025" s="31">
        <v>8533</v>
      </c>
      <c r="F32025">
        <v>141</v>
      </c>
      <c r="G32025" s="31">
        <v>2929</v>
      </c>
      <c r="H32025" s="31">
        <v>2</v>
      </c>
    </row>
    <row r="32026" spans="1:8">
      <c r="A32026" s="32">
        <v>44589</v>
      </c>
      <c r="B32026" s="1" t="s">
        <v>27</v>
      </c>
      <c r="C32026">
        <v>5045</v>
      </c>
      <c r="D32026">
        <v>154433</v>
      </c>
      <c r="E32026" s="31">
        <v>3957</v>
      </c>
      <c r="F32026">
        <v>38</v>
      </c>
      <c r="G32026" s="31">
        <v>1050</v>
      </c>
      <c r="H32026" s="31">
        <v>1</v>
      </c>
    </row>
    <row r="32027" spans="1:8">
      <c r="A32027" s="32">
        <v>44589</v>
      </c>
      <c r="B32027" s="1" t="s">
        <v>28</v>
      </c>
      <c r="C32027">
        <v>8138</v>
      </c>
      <c r="D32027">
        <v>161912</v>
      </c>
      <c r="E32027" s="31">
        <v>6051</v>
      </c>
      <c r="F32027">
        <v>35</v>
      </c>
      <c r="G32027" s="31">
        <v>2054</v>
      </c>
      <c r="H32027" s="31">
        <v>0</v>
      </c>
    </row>
    <row r="32028" spans="1:8">
      <c r="A32028" s="32">
        <v>44589</v>
      </c>
      <c r="B32028" s="1" t="s">
        <v>29</v>
      </c>
      <c r="C32028">
        <v>16101</v>
      </c>
      <c r="D32028">
        <v>431812</v>
      </c>
      <c r="E32028" s="31">
        <v>11374</v>
      </c>
      <c r="F32028">
        <v>97</v>
      </c>
      <c r="G32028" s="31">
        <v>3191</v>
      </c>
      <c r="H32028" s="31">
        <v>1</v>
      </c>
    </row>
    <row r="32029" spans="1:8">
      <c r="A32029" s="32">
        <v>44589</v>
      </c>
      <c r="B32029" s="1" t="s">
        <v>30</v>
      </c>
      <c r="C32029">
        <v>27399</v>
      </c>
      <c r="D32029">
        <v>543012</v>
      </c>
      <c r="E32029" s="31">
        <v>21492</v>
      </c>
      <c r="F32029">
        <v>222</v>
      </c>
      <c r="G32029" s="31">
        <v>4793</v>
      </c>
      <c r="H32029" s="31">
        <v>0</v>
      </c>
    </row>
    <row r="32030" spans="1:8">
      <c r="A32030" s="32">
        <v>44589</v>
      </c>
      <c r="B32030" s="1" t="s">
        <v>31</v>
      </c>
      <c r="C32030">
        <v>41593</v>
      </c>
      <c r="D32030">
        <v>821309</v>
      </c>
      <c r="E32030" s="31">
        <v>29932</v>
      </c>
      <c r="F32030">
        <v>211</v>
      </c>
      <c r="G32030" s="31">
        <v>11014</v>
      </c>
      <c r="H32030" s="31">
        <v>2</v>
      </c>
    </row>
    <row r="32031" spans="1:8">
      <c r="A32031" s="32">
        <v>44589</v>
      </c>
      <c r="B32031" s="1" t="s">
        <v>32</v>
      </c>
      <c r="C32031">
        <v>148892</v>
      </c>
      <c r="D32031">
        <v>1661640</v>
      </c>
      <c r="E32031" s="31">
        <v>116584</v>
      </c>
      <c r="F32031">
        <v>1181</v>
      </c>
      <c r="G32031" s="31">
        <v>31127</v>
      </c>
      <c r="H32031" s="31">
        <v>5</v>
      </c>
    </row>
    <row r="32032" spans="1:8">
      <c r="A32032" s="32">
        <v>44589</v>
      </c>
      <c r="B32032" s="1" t="s">
        <v>33</v>
      </c>
      <c r="C32032">
        <v>20670</v>
      </c>
      <c r="D32032">
        <v>305600</v>
      </c>
      <c r="E32032" s="31">
        <v>17012</v>
      </c>
      <c r="F32032">
        <v>171</v>
      </c>
      <c r="G32032" s="31">
        <v>3924</v>
      </c>
      <c r="H32032" s="31">
        <v>1</v>
      </c>
    </row>
    <row r="32033" spans="1:8">
      <c r="A32033" s="32">
        <v>44589</v>
      </c>
      <c r="B32033" s="1" t="s">
        <v>34</v>
      </c>
      <c r="C32033">
        <v>20934</v>
      </c>
      <c r="D32033">
        <v>333897</v>
      </c>
      <c r="E32033" s="31">
        <v>15060</v>
      </c>
      <c r="F32033">
        <v>106</v>
      </c>
      <c r="G32033" s="31">
        <v>5768</v>
      </c>
      <c r="H32033" s="31">
        <v>0</v>
      </c>
    </row>
    <row r="32034" spans="1:8">
      <c r="A32034" s="32">
        <v>44589</v>
      </c>
      <c r="B32034" s="1" t="s">
        <v>35</v>
      </c>
      <c r="C32034">
        <v>57743</v>
      </c>
      <c r="D32034">
        <v>544149</v>
      </c>
      <c r="E32034" s="31">
        <v>44472</v>
      </c>
      <c r="F32034">
        <v>298</v>
      </c>
      <c r="G32034" s="31">
        <v>10909</v>
      </c>
      <c r="H32034" s="31">
        <v>61</v>
      </c>
    </row>
    <row r="32035" spans="1:8">
      <c r="A32035" s="32">
        <v>44589</v>
      </c>
      <c r="B32035" s="1" t="s">
        <v>36</v>
      </c>
      <c r="C32035">
        <v>305631</v>
      </c>
      <c r="D32035">
        <v>4777460</v>
      </c>
      <c r="E32035" s="31">
        <v>229292</v>
      </c>
      <c r="F32035">
        <v>3105</v>
      </c>
      <c r="G32035" s="31">
        <v>73234</v>
      </c>
      <c r="H32035" s="31">
        <v>467</v>
      </c>
    </row>
    <row r="32036" spans="1:8">
      <c r="A32036" s="32">
        <v>44589</v>
      </c>
      <c r="B32036" s="1" t="s">
        <v>37</v>
      </c>
      <c r="C32036">
        <v>114308</v>
      </c>
      <c r="D32036">
        <v>984287</v>
      </c>
      <c r="E32036" s="31">
        <v>87703</v>
      </c>
      <c r="F32036">
        <v>1412</v>
      </c>
      <c r="G32036" s="31">
        <v>25198</v>
      </c>
      <c r="H32036" s="31">
        <v>12</v>
      </c>
    </row>
    <row r="32037" spans="1:8">
      <c r="A32037" s="32">
        <v>44589</v>
      </c>
      <c r="B32037" s="1" t="s">
        <v>38</v>
      </c>
      <c r="C32037">
        <v>23974</v>
      </c>
      <c r="D32037">
        <v>330954</v>
      </c>
      <c r="E32037" s="31">
        <v>18257</v>
      </c>
      <c r="F32037">
        <v>153</v>
      </c>
      <c r="G32037" s="31">
        <v>5564</v>
      </c>
      <c r="H32037" s="31">
        <v>14</v>
      </c>
    </row>
    <row r="32038" spans="1:8">
      <c r="A32038" s="32">
        <v>44589</v>
      </c>
      <c r="B32038" s="1" t="s">
        <v>39</v>
      </c>
      <c r="C32038">
        <v>9825</v>
      </c>
      <c r="D32038">
        <v>85280</v>
      </c>
      <c r="E32038" s="31">
        <v>6544</v>
      </c>
      <c r="F32038">
        <v>64</v>
      </c>
      <c r="G32038" s="31">
        <v>3096</v>
      </c>
      <c r="H32038" s="31">
        <v>13</v>
      </c>
    </row>
    <row r="32039" spans="1:8">
      <c r="A32039" s="32">
        <v>44589</v>
      </c>
      <c r="B32039" s="1" t="s">
        <v>40</v>
      </c>
      <c r="C32039">
        <v>2984</v>
      </c>
      <c r="D32039">
        <v>204879</v>
      </c>
      <c r="E32039" s="31">
        <v>1959</v>
      </c>
      <c r="F32039">
        <v>5</v>
      </c>
      <c r="G32039" s="31">
        <v>984</v>
      </c>
      <c r="H32039" s="31">
        <v>0</v>
      </c>
    </row>
    <row r="32040" spans="1:8">
      <c r="A32040" s="32">
        <v>44589</v>
      </c>
      <c r="B32040" s="1" t="s">
        <v>41</v>
      </c>
      <c r="C32040">
        <v>4003</v>
      </c>
      <c r="D32040">
        <v>85034</v>
      </c>
      <c r="E32040" s="31">
        <v>2688</v>
      </c>
      <c r="F32040">
        <v>6</v>
      </c>
      <c r="G32040" s="31">
        <v>1309</v>
      </c>
      <c r="H32040" s="31">
        <v>2</v>
      </c>
    </row>
    <row r="32041" spans="1:8">
      <c r="A32041" s="32">
        <v>44589</v>
      </c>
      <c r="B32041" s="1" t="s">
        <v>42</v>
      </c>
      <c r="C32041">
        <v>23559</v>
      </c>
      <c r="D32041">
        <v>343602</v>
      </c>
      <c r="E32041" s="31">
        <v>17301</v>
      </c>
      <c r="F32041">
        <v>138</v>
      </c>
      <c r="G32041" s="31">
        <v>3780</v>
      </c>
      <c r="H32041" s="31">
        <v>1</v>
      </c>
    </row>
    <row r="32042" spans="1:8">
      <c r="A32042" s="32">
        <v>44589</v>
      </c>
      <c r="B32042" s="1" t="s">
        <v>43</v>
      </c>
      <c r="C32042">
        <v>44640</v>
      </c>
      <c r="D32042">
        <v>1195443</v>
      </c>
      <c r="E32042" s="31">
        <v>26621</v>
      </c>
      <c r="F32042">
        <v>229</v>
      </c>
      <c r="G32042" s="31">
        <v>17790</v>
      </c>
      <c r="H32042" s="31">
        <v>10</v>
      </c>
    </row>
    <row r="32043" spans="1:8">
      <c r="A32043" s="32">
        <v>44589</v>
      </c>
      <c r="B32043" s="1" t="s">
        <v>44</v>
      </c>
      <c r="C32043">
        <v>12133</v>
      </c>
      <c r="D32043">
        <v>278857</v>
      </c>
      <c r="E32043" s="31">
        <v>8599</v>
      </c>
      <c r="F32043">
        <v>97</v>
      </c>
      <c r="G32043" s="31">
        <v>3437</v>
      </c>
      <c r="H32043" s="31">
        <v>2</v>
      </c>
    </row>
    <row r="32044" spans="1:8">
      <c r="A32044" s="32">
        <v>44589</v>
      </c>
      <c r="B32044" s="1" t="s">
        <v>45</v>
      </c>
      <c r="C32044">
        <v>4409</v>
      </c>
      <c r="D32044">
        <v>130564</v>
      </c>
      <c r="E32044" s="31">
        <v>3572</v>
      </c>
      <c r="F32044">
        <v>67</v>
      </c>
      <c r="G32044" s="31">
        <v>772</v>
      </c>
      <c r="H32044" s="31">
        <v>0</v>
      </c>
    </row>
    <row r="32045" spans="1:8">
      <c r="A32045" s="32">
        <v>44589</v>
      </c>
      <c r="B32045" s="1" t="s">
        <v>46</v>
      </c>
      <c r="C32045">
        <v>7584</v>
      </c>
      <c r="D32045">
        <v>165335</v>
      </c>
      <c r="E32045" s="31">
        <v>5322</v>
      </c>
      <c r="F32045">
        <v>40</v>
      </c>
      <c r="G32045" s="31">
        <v>2222</v>
      </c>
      <c r="H32045" s="31">
        <v>2</v>
      </c>
    </row>
    <row r="32046" spans="1:8">
      <c r="A32046" s="32">
        <v>44589</v>
      </c>
      <c r="B32046" s="1" t="s">
        <v>47</v>
      </c>
      <c r="C32046">
        <v>9543</v>
      </c>
      <c r="D32046">
        <v>211760</v>
      </c>
      <c r="E32046" s="31">
        <v>7001</v>
      </c>
      <c r="F32046">
        <v>85</v>
      </c>
      <c r="G32046" s="31">
        <v>2457</v>
      </c>
      <c r="H32046" s="31">
        <v>3</v>
      </c>
    </row>
    <row r="32047" spans="1:8">
      <c r="A32047" s="32">
        <v>44589</v>
      </c>
      <c r="B32047" s="1" t="s">
        <v>48</v>
      </c>
      <c r="C32047">
        <v>5520</v>
      </c>
      <c r="D32047">
        <v>126770</v>
      </c>
      <c r="E32047" s="31">
        <v>4485</v>
      </c>
      <c r="F32047">
        <v>36</v>
      </c>
      <c r="G32047" s="31">
        <v>999</v>
      </c>
      <c r="H32047" s="31">
        <v>5</v>
      </c>
    </row>
    <row r="32048" spans="1:8">
      <c r="A32048" s="32">
        <v>44589</v>
      </c>
      <c r="B32048" s="1" t="s">
        <v>49</v>
      </c>
      <c r="C32048">
        <v>108012</v>
      </c>
      <c r="D32048">
        <v>1637607</v>
      </c>
      <c r="E32048" s="31">
        <v>78693</v>
      </c>
      <c r="F32048">
        <v>639</v>
      </c>
      <c r="G32048" s="31">
        <v>24734</v>
      </c>
      <c r="H32048" s="31">
        <v>4</v>
      </c>
    </row>
    <row r="32049" spans="1:8">
      <c r="A32049" s="32">
        <v>44589</v>
      </c>
      <c r="B32049" s="1" t="s">
        <v>50</v>
      </c>
      <c r="C32049">
        <v>10332</v>
      </c>
      <c r="D32049">
        <v>147345</v>
      </c>
      <c r="E32049" s="31">
        <v>7204</v>
      </c>
      <c r="F32049">
        <v>33</v>
      </c>
      <c r="G32049" s="31">
        <v>2449</v>
      </c>
      <c r="H32049" s="31">
        <v>0</v>
      </c>
    </row>
    <row r="32050" spans="1:8">
      <c r="A32050" s="32">
        <v>44589</v>
      </c>
      <c r="B32050" s="1" t="s">
        <v>51</v>
      </c>
      <c r="C32050">
        <v>12719</v>
      </c>
      <c r="D32050">
        <v>234115</v>
      </c>
      <c r="E32050" s="31">
        <v>7554</v>
      </c>
      <c r="F32050">
        <v>75</v>
      </c>
      <c r="G32050" s="31">
        <v>5095</v>
      </c>
      <c r="H32050" s="31">
        <v>1</v>
      </c>
    </row>
    <row r="32051" spans="1:8">
      <c r="A32051" s="32">
        <v>44589</v>
      </c>
      <c r="B32051" s="1" t="s">
        <v>52</v>
      </c>
      <c r="C32051">
        <v>25776</v>
      </c>
      <c r="D32051">
        <v>151637</v>
      </c>
      <c r="E32051" s="31">
        <v>21173</v>
      </c>
      <c r="F32051">
        <v>141</v>
      </c>
      <c r="G32051" s="31">
        <v>4462</v>
      </c>
      <c r="H32051" s="31">
        <v>6</v>
      </c>
    </row>
    <row r="32052" spans="1:8">
      <c r="A32052" s="32">
        <v>44589</v>
      </c>
      <c r="B32052" s="1" t="s">
        <v>53</v>
      </c>
      <c r="C32052">
        <v>12323</v>
      </c>
      <c r="D32052">
        <v>350725</v>
      </c>
      <c r="E32052" s="31">
        <v>9602</v>
      </c>
      <c r="F32052">
        <v>85</v>
      </c>
      <c r="G32052" s="31">
        <v>2636</v>
      </c>
      <c r="H32052" s="31">
        <v>0</v>
      </c>
    </row>
    <row r="32053" spans="1:8">
      <c r="A32053" s="32">
        <v>44589</v>
      </c>
      <c r="B32053" s="1" t="s">
        <v>54</v>
      </c>
      <c r="C32053">
        <v>9970</v>
      </c>
      <c r="D32053">
        <v>92643</v>
      </c>
      <c r="E32053" s="31">
        <v>7114</v>
      </c>
      <c r="F32053">
        <v>41</v>
      </c>
      <c r="G32053" s="31">
        <v>2994</v>
      </c>
      <c r="H32053" s="31">
        <v>0</v>
      </c>
    </row>
    <row r="32054" spans="1:8">
      <c r="A32054" s="32">
        <v>44589</v>
      </c>
      <c r="B32054" s="1" t="s">
        <v>55</v>
      </c>
      <c r="C32054">
        <v>15023</v>
      </c>
      <c r="D32054">
        <v>205813</v>
      </c>
      <c r="E32054" s="31">
        <v>10891</v>
      </c>
      <c r="F32054">
        <v>70</v>
      </c>
      <c r="G32054" s="31">
        <v>3430</v>
      </c>
      <c r="H32054" s="31">
        <v>0</v>
      </c>
    </row>
    <row r="32055" spans="1:8">
      <c r="A32055" s="32">
        <v>44589</v>
      </c>
      <c r="B32055" s="1" t="s">
        <v>56</v>
      </c>
      <c r="C32055">
        <v>80531</v>
      </c>
      <c r="D32055">
        <v>526840</v>
      </c>
      <c r="E32055" s="31">
        <v>70552</v>
      </c>
      <c r="F32055">
        <v>399</v>
      </c>
      <c r="G32055" s="31">
        <v>9578</v>
      </c>
      <c r="H32055" s="31">
        <v>44</v>
      </c>
    </row>
    <row r="32056" spans="1:8">
      <c r="A32056" s="32">
        <v>44590</v>
      </c>
      <c r="B32056" s="1" t="s">
        <v>7</v>
      </c>
      <c r="C32056">
        <v>87266</v>
      </c>
      <c r="D32056">
        <v>1416151</v>
      </c>
      <c r="E32056" s="31">
        <v>66417</v>
      </c>
      <c r="F32056">
        <v>1499</v>
      </c>
      <c r="G32056" s="31">
        <v>17386</v>
      </c>
      <c r="H32056" s="31">
        <v>0</v>
      </c>
    </row>
    <row r="32057" spans="1:8">
      <c r="A32057" s="32">
        <v>44590</v>
      </c>
      <c r="B32057" s="1" t="s">
        <v>11</v>
      </c>
      <c r="C32057">
        <v>9535</v>
      </c>
      <c r="D32057">
        <v>124445</v>
      </c>
      <c r="E32057" s="31">
        <v>6992</v>
      </c>
      <c r="F32057">
        <v>40</v>
      </c>
      <c r="G32057" s="31">
        <v>2503</v>
      </c>
      <c r="H32057" s="31">
        <v>0</v>
      </c>
    </row>
    <row r="32058" spans="1:8">
      <c r="A32058" s="32">
        <v>44590</v>
      </c>
      <c r="B32058" s="1" t="s">
        <v>12</v>
      </c>
      <c r="C32058">
        <v>4497</v>
      </c>
      <c r="D32058">
        <v>148400</v>
      </c>
      <c r="E32058" s="31">
        <v>3650</v>
      </c>
      <c r="F32058">
        <v>53</v>
      </c>
      <c r="G32058" s="31">
        <v>794</v>
      </c>
      <c r="H32058" s="31">
        <v>0</v>
      </c>
    </row>
    <row r="32059" spans="1:8">
      <c r="A32059" s="32">
        <v>44590</v>
      </c>
      <c r="B32059" s="1" t="s">
        <v>13</v>
      </c>
      <c r="C32059">
        <v>20707</v>
      </c>
      <c r="D32059">
        <v>311583</v>
      </c>
      <c r="E32059" s="31">
        <v>17286</v>
      </c>
      <c r="F32059">
        <v>118</v>
      </c>
      <c r="G32059" s="31">
        <v>2750</v>
      </c>
      <c r="H32059" s="31">
        <v>2</v>
      </c>
    </row>
    <row r="32060" spans="1:8">
      <c r="A32060" s="32">
        <v>44590</v>
      </c>
      <c r="B32060" s="1" t="s">
        <v>14</v>
      </c>
      <c r="C32060">
        <v>3871</v>
      </c>
      <c r="D32060">
        <v>32851</v>
      </c>
      <c r="E32060" s="31">
        <v>2261</v>
      </c>
      <c r="F32060">
        <v>27</v>
      </c>
      <c r="G32060" s="31">
        <v>1583</v>
      </c>
      <c r="H32060" s="31">
        <v>0</v>
      </c>
    </row>
    <row r="32061" spans="1:8">
      <c r="A32061" s="32">
        <v>44590</v>
      </c>
      <c r="B32061" s="1" t="s">
        <v>15</v>
      </c>
      <c r="C32061">
        <v>5242</v>
      </c>
      <c r="D32061">
        <v>129304</v>
      </c>
      <c r="E32061" s="31">
        <v>3885</v>
      </c>
      <c r="F32061">
        <v>56</v>
      </c>
      <c r="G32061" s="31">
        <v>1301</v>
      </c>
      <c r="H32061" s="31">
        <v>0</v>
      </c>
    </row>
    <row r="32062" spans="1:8">
      <c r="A32062" s="32">
        <v>44590</v>
      </c>
      <c r="B32062" s="1" t="s">
        <v>16</v>
      </c>
      <c r="C32062">
        <v>12561</v>
      </c>
      <c r="D32062">
        <v>517333</v>
      </c>
      <c r="E32062" s="31">
        <v>10138</v>
      </c>
      <c r="F32062">
        <v>178</v>
      </c>
      <c r="G32062" s="31">
        <v>2245</v>
      </c>
      <c r="H32062" s="31">
        <v>3</v>
      </c>
    </row>
    <row r="32063" spans="1:8">
      <c r="A32063" s="32">
        <v>44590</v>
      </c>
      <c r="B32063" s="1" t="s">
        <v>17</v>
      </c>
      <c r="C32063">
        <v>34168</v>
      </c>
      <c r="D32063">
        <v>42163</v>
      </c>
      <c r="E32063" s="31">
        <v>28898</v>
      </c>
      <c r="F32063">
        <v>223</v>
      </c>
      <c r="G32063" s="31">
        <v>5047</v>
      </c>
      <c r="H32063" s="31">
        <v>4</v>
      </c>
    </row>
    <row r="32064" spans="1:8">
      <c r="A32064" s="32">
        <v>44590</v>
      </c>
      <c r="B32064" s="1" t="s">
        <v>18</v>
      </c>
      <c r="C32064">
        <v>23212</v>
      </c>
      <c r="D32064">
        <v>569563</v>
      </c>
      <c r="E32064" s="31">
        <v>17940</v>
      </c>
      <c r="F32064">
        <v>123</v>
      </c>
      <c r="G32064" s="31">
        <v>5149</v>
      </c>
      <c r="H32064" s="31">
        <v>0</v>
      </c>
    </row>
    <row r="32065" spans="1:8">
      <c r="A32065" s="32">
        <v>44590</v>
      </c>
      <c r="B32065" s="1" t="s">
        <v>19</v>
      </c>
      <c r="C32065">
        <v>27193</v>
      </c>
      <c r="D32065">
        <v>410968</v>
      </c>
      <c r="E32065" s="31">
        <v>20953</v>
      </c>
      <c r="F32065">
        <v>190</v>
      </c>
      <c r="G32065" s="31">
        <v>7149</v>
      </c>
      <c r="H32065" s="31">
        <v>2</v>
      </c>
    </row>
    <row r="32066" spans="1:8">
      <c r="A32066" s="32">
        <v>44590</v>
      </c>
      <c r="B32066" s="1" t="s">
        <v>20</v>
      </c>
      <c r="C32066">
        <v>160045</v>
      </c>
      <c r="D32066">
        <v>1873262</v>
      </c>
      <c r="E32066" s="31">
        <v>134997</v>
      </c>
      <c r="F32066">
        <v>1065</v>
      </c>
      <c r="G32066" s="31">
        <v>23983</v>
      </c>
      <c r="H32066" s="31">
        <v>16</v>
      </c>
    </row>
    <row r="32067" spans="1:8">
      <c r="A32067" s="32">
        <v>44590</v>
      </c>
      <c r="B32067" s="1" t="s">
        <v>21</v>
      </c>
      <c r="C32067">
        <v>138345</v>
      </c>
      <c r="D32067">
        <v>1387288</v>
      </c>
      <c r="E32067" s="31">
        <v>114341</v>
      </c>
      <c r="F32067">
        <v>1048</v>
      </c>
      <c r="G32067" s="31">
        <v>19592</v>
      </c>
      <c r="H32067" s="31">
        <v>3</v>
      </c>
    </row>
    <row r="32068" spans="1:8">
      <c r="A32068" s="32">
        <v>44590</v>
      </c>
      <c r="B32068" s="1" t="s">
        <v>22</v>
      </c>
      <c r="C32068">
        <v>550155</v>
      </c>
      <c r="D32068">
        <v>4709655</v>
      </c>
      <c r="E32068" s="31">
        <v>432486</v>
      </c>
      <c r="F32068">
        <v>3199</v>
      </c>
      <c r="G32068" s="31">
        <v>114470</v>
      </c>
      <c r="H32068" s="31">
        <v>22</v>
      </c>
    </row>
    <row r="32069" spans="1:8">
      <c r="A32069" s="32">
        <v>44590</v>
      </c>
      <c r="B32069" s="1" t="s">
        <v>23</v>
      </c>
      <c r="C32069">
        <v>233382</v>
      </c>
      <c r="D32069">
        <v>2066516</v>
      </c>
      <c r="E32069" s="31">
        <v>193172</v>
      </c>
      <c r="F32069">
        <v>1337</v>
      </c>
      <c r="G32069" s="31">
        <v>38873</v>
      </c>
      <c r="H32069" s="31">
        <v>33</v>
      </c>
    </row>
    <row r="32070" spans="1:8">
      <c r="A32070" s="32">
        <v>44590</v>
      </c>
      <c r="B32070" s="1" t="s">
        <v>24</v>
      </c>
      <c r="C32070">
        <v>15658</v>
      </c>
      <c r="D32070">
        <v>391938</v>
      </c>
      <c r="E32070" s="31">
        <v>11439</v>
      </c>
      <c r="F32070">
        <v>63</v>
      </c>
      <c r="G32070" s="31">
        <v>4156</v>
      </c>
      <c r="H32070" s="31">
        <v>2</v>
      </c>
    </row>
    <row r="32071" spans="1:8">
      <c r="A32071" s="32">
        <v>44590</v>
      </c>
      <c r="B32071" s="1" t="s">
        <v>25</v>
      </c>
      <c r="C32071">
        <v>6654</v>
      </c>
      <c r="D32071">
        <v>148877</v>
      </c>
      <c r="E32071" s="31">
        <v>5195</v>
      </c>
      <c r="F32071">
        <v>52</v>
      </c>
      <c r="G32071" s="31">
        <v>1407</v>
      </c>
      <c r="H32071" s="31">
        <v>1</v>
      </c>
    </row>
    <row r="32072" spans="1:8">
      <c r="A32072" s="32">
        <v>44590</v>
      </c>
      <c r="B32072" s="1" t="s">
        <v>26</v>
      </c>
      <c r="C32072">
        <v>12014</v>
      </c>
      <c r="D32072">
        <v>237134</v>
      </c>
      <c r="E32072" s="31">
        <v>8700</v>
      </c>
      <c r="F32072">
        <v>141</v>
      </c>
      <c r="G32072" s="31">
        <v>3151</v>
      </c>
      <c r="H32072" s="31">
        <v>2</v>
      </c>
    </row>
    <row r="32073" spans="1:8">
      <c r="A32073" s="32">
        <v>44590</v>
      </c>
      <c r="B32073" s="1" t="s">
        <v>27</v>
      </c>
      <c r="C32073">
        <v>5205</v>
      </c>
      <c r="D32073">
        <v>156053</v>
      </c>
      <c r="E32073" s="31">
        <v>4037</v>
      </c>
      <c r="F32073">
        <v>38</v>
      </c>
      <c r="G32073" s="31">
        <v>1130</v>
      </c>
      <c r="H32073" s="31">
        <v>2</v>
      </c>
    </row>
    <row r="32074" spans="1:8">
      <c r="A32074" s="32">
        <v>44590</v>
      </c>
      <c r="B32074" s="1" t="s">
        <v>28</v>
      </c>
      <c r="C32074">
        <v>8138</v>
      </c>
      <c r="D32074">
        <v>161912</v>
      </c>
      <c r="E32074" s="31">
        <v>6051</v>
      </c>
      <c r="F32074">
        <v>35</v>
      </c>
      <c r="G32074" s="31">
        <v>2054</v>
      </c>
      <c r="H32074" s="31">
        <v>0</v>
      </c>
    </row>
    <row r="32075" spans="1:8">
      <c r="A32075" s="32">
        <v>44590</v>
      </c>
      <c r="B32075" s="1" t="s">
        <v>29</v>
      </c>
      <c r="C32075">
        <v>16692</v>
      </c>
      <c r="D32075">
        <v>431812</v>
      </c>
      <c r="E32075" s="31">
        <v>11571</v>
      </c>
      <c r="F32075">
        <v>98</v>
      </c>
      <c r="G32075" s="31">
        <v>3431</v>
      </c>
      <c r="H32075" s="31">
        <v>1</v>
      </c>
    </row>
    <row r="32076" spans="1:8">
      <c r="A32076" s="32">
        <v>44590</v>
      </c>
      <c r="B32076" s="1" t="s">
        <v>30</v>
      </c>
      <c r="C32076">
        <v>28232</v>
      </c>
      <c r="D32076">
        <v>546806</v>
      </c>
      <c r="E32076" s="31">
        <v>21887</v>
      </c>
      <c r="F32076">
        <v>222</v>
      </c>
      <c r="G32076" s="31">
        <v>5290</v>
      </c>
      <c r="H32076" s="31">
        <v>0</v>
      </c>
    </row>
    <row r="32077" spans="1:8">
      <c r="A32077" s="32">
        <v>44590</v>
      </c>
      <c r="B32077" s="1" t="s">
        <v>31</v>
      </c>
      <c r="C32077">
        <v>42984</v>
      </c>
      <c r="D32077">
        <v>821309</v>
      </c>
      <c r="E32077" s="31">
        <v>29932</v>
      </c>
      <c r="F32077">
        <v>211</v>
      </c>
      <c r="G32077" s="31">
        <v>11384</v>
      </c>
      <c r="H32077" s="31">
        <v>1</v>
      </c>
    </row>
    <row r="32078" spans="1:8">
      <c r="A32078" s="32">
        <v>44590</v>
      </c>
      <c r="B32078" s="1" t="s">
        <v>32</v>
      </c>
      <c r="C32078">
        <v>154088</v>
      </c>
      <c r="D32078">
        <v>1661640</v>
      </c>
      <c r="E32078" s="31">
        <v>119591</v>
      </c>
      <c r="F32078">
        <v>1183</v>
      </c>
      <c r="G32078" s="31">
        <v>33314</v>
      </c>
      <c r="H32078" s="31">
        <v>7</v>
      </c>
    </row>
    <row r="32079" spans="1:8">
      <c r="A32079" s="32">
        <v>44590</v>
      </c>
      <c r="B32079" s="1" t="s">
        <v>33</v>
      </c>
      <c r="C32079">
        <v>21302</v>
      </c>
      <c r="D32079">
        <v>305600</v>
      </c>
      <c r="E32079" s="31">
        <v>17408</v>
      </c>
      <c r="F32079">
        <v>172</v>
      </c>
      <c r="G32079" s="31">
        <v>4173</v>
      </c>
      <c r="H32079" s="31">
        <v>1</v>
      </c>
    </row>
    <row r="32080" spans="1:8">
      <c r="A32080" s="32">
        <v>44590</v>
      </c>
      <c r="B32080" s="1" t="s">
        <v>34</v>
      </c>
      <c r="C32080">
        <v>21685</v>
      </c>
      <c r="D32080">
        <v>335419</v>
      </c>
      <c r="E32080" s="31">
        <v>15540</v>
      </c>
      <c r="F32080">
        <v>106</v>
      </c>
      <c r="G32080" s="31">
        <v>6039</v>
      </c>
      <c r="H32080" s="31">
        <v>2</v>
      </c>
    </row>
    <row r="32081" spans="1:8">
      <c r="A32081" s="32">
        <v>44590</v>
      </c>
      <c r="B32081" s="1" t="s">
        <v>35</v>
      </c>
      <c r="C32081">
        <v>60497</v>
      </c>
      <c r="D32081">
        <v>548168</v>
      </c>
      <c r="E32081" s="31">
        <v>45481</v>
      </c>
      <c r="F32081">
        <v>298</v>
      </c>
      <c r="G32081" s="31">
        <v>11964</v>
      </c>
      <c r="H32081" s="31">
        <v>66</v>
      </c>
    </row>
    <row r="32082" spans="1:8">
      <c r="A32082" s="32">
        <v>44590</v>
      </c>
      <c r="B32082" s="1" t="s">
        <v>36</v>
      </c>
      <c r="C32082">
        <v>316014</v>
      </c>
      <c r="D32082">
        <v>4814643</v>
      </c>
      <c r="E32082" s="31">
        <v>234622</v>
      </c>
      <c r="F32082">
        <v>3111</v>
      </c>
      <c r="G32082" s="31">
        <v>78281</v>
      </c>
      <c r="H32082" s="31">
        <v>460</v>
      </c>
    </row>
    <row r="32083" spans="1:8">
      <c r="A32083" s="32">
        <v>44590</v>
      </c>
      <c r="B32083" s="1" t="s">
        <v>37</v>
      </c>
      <c r="C32083">
        <v>118649</v>
      </c>
      <c r="D32083">
        <v>993359</v>
      </c>
      <c r="E32083" s="31">
        <v>89389</v>
      </c>
      <c r="F32083">
        <v>1418</v>
      </c>
      <c r="G32083" s="31">
        <v>27848</v>
      </c>
      <c r="H32083" s="31">
        <v>21</v>
      </c>
    </row>
    <row r="32084" spans="1:8">
      <c r="A32084" s="32">
        <v>44590</v>
      </c>
      <c r="B32084" s="1" t="s">
        <v>38</v>
      </c>
      <c r="C32084">
        <v>24729</v>
      </c>
      <c r="D32084">
        <v>330954</v>
      </c>
      <c r="E32084" s="31">
        <v>18510</v>
      </c>
      <c r="F32084">
        <v>153</v>
      </c>
      <c r="G32084" s="31">
        <v>6066</v>
      </c>
      <c r="H32084" s="31">
        <v>12</v>
      </c>
    </row>
    <row r="32085" spans="1:8">
      <c r="A32085" s="32">
        <v>44590</v>
      </c>
      <c r="B32085" s="1" t="s">
        <v>39</v>
      </c>
      <c r="C32085">
        <v>10273</v>
      </c>
      <c r="D32085">
        <v>86420</v>
      </c>
      <c r="E32085" s="31">
        <v>6941</v>
      </c>
      <c r="F32085">
        <v>64</v>
      </c>
      <c r="G32085" s="31">
        <v>3147</v>
      </c>
      <c r="H32085" s="31">
        <v>16</v>
      </c>
    </row>
    <row r="32086" spans="1:8">
      <c r="A32086" s="32">
        <v>44590</v>
      </c>
      <c r="B32086" s="1" t="s">
        <v>40</v>
      </c>
      <c r="C32086">
        <v>3180</v>
      </c>
      <c r="D32086">
        <v>206745</v>
      </c>
      <c r="E32086" s="31">
        <v>2016</v>
      </c>
      <c r="F32086">
        <v>5</v>
      </c>
      <c r="G32086" s="31">
        <v>1122</v>
      </c>
      <c r="H32086" s="31">
        <v>0</v>
      </c>
    </row>
    <row r="32087" spans="1:8">
      <c r="A32087" s="32">
        <v>44590</v>
      </c>
      <c r="B32087" s="1" t="s">
        <v>41</v>
      </c>
      <c r="C32087">
        <v>4071</v>
      </c>
      <c r="D32087">
        <v>85034</v>
      </c>
      <c r="E32087" s="31">
        <v>2862</v>
      </c>
      <c r="F32087">
        <v>6</v>
      </c>
      <c r="G32087" s="31">
        <v>1203</v>
      </c>
      <c r="H32087" s="31">
        <v>2</v>
      </c>
    </row>
    <row r="32088" spans="1:8">
      <c r="A32088" s="32">
        <v>44590</v>
      </c>
      <c r="B32088" s="1" t="s">
        <v>42</v>
      </c>
      <c r="C32088">
        <v>24436</v>
      </c>
      <c r="D32088">
        <v>343602</v>
      </c>
      <c r="E32088" s="31">
        <v>17301</v>
      </c>
      <c r="F32088">
        <v>139</v>
      </c>
      <c r="G32088" s="31">
        <v>3780</v>
      </c>
      <c r="H32088" s="31">
        <v>1</v>
      </c>
    </row>
    <row r="32089" spans="1:8">
      <c r="A32089" s="32">
        <v>44590</v>
      </c>
      <c r="B32089" s="1" t="s">
        <v>43</v>
      </c>
      <c r="C32089">
        <v>46239</v>
      </c>
      <c r="D32089">
        <v>1195443</v>
      </c>
      <c r="E32089" s="31">
        <v>27771</v>
      </c>
      <c r="F32089">
        <v>233</v>
      </c>
      <c r="G32089" s="31">
        <v>18235</v>
      </c>
      <c r="H32089" s="31">
        <v>11</v>
      </c>
    </row>
    <row r="32090" spans="1:8">
      <c r="A32090" s="32">
        <v>44590</v>
      </c>
      <c r="B32090" s="1" t="s">
        <v>44</v>
      </c>
      <c r="C32090">
        <v>12520</v>
      </c>
      <c r="D32090">
        <v>278857</v>
      </c>
      <c r="E32090" s="31">
        <v>8859</v>
      </c>
      <c r="F32090">
        <v>99</v>
      </c>
      <c r="G32090" s="31">
        <v>3562</v>
      </c>
      <c r="H32090" s="31">
        <v>2</v>
      </c>
    </row>
    <row r="32091" spans="1:8">
      <c r="A32091" s="32">
        <v>44590</v>
      </c>
      <c r="B32091" s="1" t="s">
        <v>45</v>
      </c>
      <c r="C32091">
        <v>4572</v>
      </c>
      <c r="D32091">
        <v>131179</v>
      </c>
      <c r="E32091" s="31">
        <v>3630</v>
      </c>
      <c r="F32091">
        <v>67</v>
      </c>
      <c r="G32091" s="31">
        <v>877</v>
      </c>
      <c r="H32091" s="31">
        <v>0</v>
      </c>
    </row>
    <row r="32092" spans="1:8">
      <c r="A32092" s="32">
        <v>44590</v>
      </c>
      <c r="B32092" s="1" t="s">
        <v>46</v>
      </c>
      <c r="C32092">
        <v>7915</v>
      </c>
      <c r="D32092">
        <v>166846</v>
      </c>
      <c r="E32092" s="31">
        <v>5518</v>
      </c>
      <c r="F32092">
        <v>41</v>
      </c>
      <c r="G32092" s="31">
        <v>2354</v>
      </c>
      <c r="H32092" s="31">
        <v>2</v>
      </c>
    </row>
    <row r="32093" spans="1:8">
      <c r="A32093" s="32">
        <v>44590</v>
      </c>
      <c r="B32093" s="1" t="s">
        <v>47</v>
      </c>
      <c r="C32093">
        <v>9900</v>
      </c>
      <c r="D32093">
        <v>213834</v>
      </c>
      <c r="E32093" s="31">
        <v>7260</v>
      </c>
      <c r="F32093">
        <v>85</v>
      </c>
      <c r="G32093" s="31">
        <v>2555</v>
      </c>
      <c r="H32093" s="31">
        <v>3</v>
      </c>
    </row>
    <row r="32094" spans="1:8">
      <c r="A32094" s="32">
        <v>44590</v>
      </c>
      <c r="B32094" s="1" t="s">
        <v>48</v>
      </c>
      <c r="C32094">
        <v>5706</v>
      </c>
      <c r="D32094">
        <v>127582</v>
      </c>
      <c r="E32094" s="31">
        <v>4555</v>
      </c>
      <c r="F32094">
        <v>36</v>
      </c>
      <c r="G32094" s="31">
        <v>1115</v>
      </c>
      <c r="H32094" s="31">
        <v>5</v>
      </c>
    </row>
    <row r="32095" spans="1:8">
      <c r="A32095" s="32">
        <v>44590</v>
      </c>
      <c r="B32095" s="1" t="s">
        <v>49</v>
      </c>
      <c r="C32095">
        <v>111877</v>
      </c>
      <c r="D32095">
        <v>1652246</v>
      </c>
      <c r="E32095" s="31">
        <v>80060</v>
      </c>
      <c r="F32095">
        <v>643</v>
      </c>
      <c r="G32095" s="31">
        <v>27313</v>
      </c>
      <c r="H32095" s="31">
        <v>4</v>
      </c>
    </row>
    <row r="32096" spans="1:8">
      <c r="A32096" s="32">
        <v>44590</v>
      </c>
      <c r="B32096" s="1" t="s">
        <v>50</v>
      </c>
      <c r="C32096">
        <v>10734</v>
      </c>
      <c r="D32096">
        <v>149252</v>
      </c>
      <c r="E32096" s="31">
        <v>7243</v>
      </c>
      <c r="F32096">
        <v>33</v>
      </c>
      <c r="G32096" s="31">
        <v>2663</v>
      </c>
      <c r="H32096" s="31">
        <v>0</v>
      </c>
    </row>
    <row r="32097" spans="1:8">
      <c r="A32097" s="32">
        <v>44590</v>
      </c>
      <c r="B32097" s="1" t="s">
        <v>51</v>
      </c>
      <c r="C32097">
        <v>13387</v>
      </c>
      <c r="D32097">
        <v>236038</v>
      </c>
      <c r="E32097" s="31">
        <v>8024</v>
      </c>
      <c r="F32097">
        <v>75</v>
      </c>
      <c r="G32097" s="31">
        <v>5296</v>
      </c>
      <c r="H32097" s="31">
        <v>1</v>
      </c>
    </row>
    <row r="32098" spans="1:8">
      <c r="A32098" s="32">
        <v>44590</v>
      </c>
      <c r="B32098" s="1" t="s">
        <v>52</v>
      </c>
      <c r="C32098">
        <v>26813</v>
      </c>
      <c r="D32098">
        <v>151637</v>
      </c>
      <c r="E32098" s="31">
        <v>22308</v>
      </c>
      <c r="F32098">
        <v>142</v>
      </c>
      <c r="G32098" s="31">
        <v>4363</v>
      </c>
      <c r="H32098" s="31">
        <v>11</v>
      </c>
    </row>
    <row r="32099" spans="1:8">
      <c r="A32099" s="32">
        <v>44590</v>
      </c>
      <c r="B32099" s="1" t="s">
        <v>53</v>
      </c>
      <c r="C32099">
        <v>12771</v>
      </c>
      <c r="D32099">
        <v>353557</v>
      </c>
      <c r="E32099" s="31">
        <v>9913</v>
      </c>
      <c r="F32099">
        <v>85</v>
      </c>
      <c r="G32099" s="31">
        <v>2773</v>
      </c>
      <c r="H32099" s="31">
        <v>0</v>
      </c>
    </row>
    <row r="32100" spans="1:8">
      <c r="A32100" s="32">
        <v>44590</v>
      </c>
      <c r="B32100" s="1" t="s">
        <v>54</v>
      </c>
      <c r="C32100">
        <v>10777</v>
      </c>
      <c r="D32100">
        <v>93978</v>
      </c>
      <c r="E32100" s="31">
        <v>7577</v>
      </c>
      <c r="F32100">
        <v>42</v>
      </c>
      <c r="G32100" s="31">
        <v>3179</v>
      </c>
      <c r="H32100" s="31">
        <v>0</v>
      </c>
    </row>
    <row r="32101" spans="1:8">
      <c r="A32101" s="32">
        <v>44590</v>
      </c>
      <c r="B32101" s="1" t="s">
        <v>55</v>
      </c>
      <c r="C32101">
        <v>15506</v>
      </c>
      <c r="D32101">
        <v>210039</v>
      </c>
      <c r="E32101" s="31">
        <v>11078</v>
      </c>
      <c r="F32101">
        <v>70</v>
      </c>
      <c r="G32101" s="31">
        <v>3875</v>
      </c>
      <c r="H32101" s="31">
        <v>0</v>
      </c>
    </row>
    <row r="32102" spans="1:8">
      <c r="A32102" s="32">
        <v>44590</v>
      </c>
      <c r="B32102" s="1" t="s">
        <v>56</v>
      </c>
      <c r="C32102">
        <v>81510</v>
      </c>
      <c r="D32102">
        <v>529335</v>
      </c>
      <c r="E32102" s="31">
        <v>71670</v>
      </c>
      <c r="F32102">
        <v>399</v>
      </c>
      <c r="G32102" s="31">
        <v>9432</v>
      </c>
      <c r="H32102" s="31">
        <v>46</v>
      </c>
    </row>
    <row r="32103" spans="1:8">
      <c r="A32103" s="32">
        <v>44591</v>
      </c>
      <c r="B32103" s="1" t="s">
        <v>7</v>
      </c>
      <c r="C32103">
        <v>90048</v>
      </c>
      <c r="D32103">
        <v>1424074</v>
      </c>
      <c r="E32103" s="31">
        <v>68701</v>
      </c>
      <c r="F32103">
        <v>1502</v>
      </c>
      <c r="G32103" s="31">
        <v>19350</v>
      </c>
      <c r="H32103" s="31">
        <v>0</v>
      </c>
    </row>
    <row r="32104" spans="1:8">
      <c r="A32104" s="32">
        <v>44591</v>
      </c>
      <c r="B32104" s="1" t="s">
        <v>11</v>
      </c>
      <c r="C32104">
        <v>9841</v>
      </c>
      <c r="D32104">
        <v>125038</v>
      </c>
      <c r="E32104" s="31">
        <v>7299</v>
      </c>
      <c r="F32104">
        <v>40</v>
      </c>
      <c r="G32104" s="31">
        <v>2502</v>
      </c>
      <c r="H32104" s="31">
        <v>0</v>
      </c>
    </row>
    <row r="32105" spans="1:8">
      <c r="A32105" s="32">
        <v>44591</v>
      </c>
      <c r="B32105" s="1" t="s">
        <v>12</v>
      </c>
      <c r="C32105">
        <v>4602</v>
      </c>
      <c r="D32105">
        <v>148871</v>
      </c>
      <c r="E32105" s="31">
        <v>3677</v>
      </c>
      <c r="F32105">
        <v>53</v>
      </c>
      <c r="G32105" s="31">
        <v>872</v>
      </c>
      <c r="H32105" s="31">
        <v>0</v>
      </c>
    </row>
    <row r="32106" spans="1:8">
      <c r="A32106" s="32">
        <v>44591</v>
      </c>
      <c r="B32106" s="1" t="s">
        <v>13</v>
      </c>
      <c r="C32106">
        <v>21232</v>
      </c>
      <c r="D32106">
        <v>312668</v>
      </c>
      <c r="E32106" s="31">
        <v>17461</v>
      </c>
      <c r="F32106">
        <v>118</v>
      </c>
      <c r="G32106" s="31">
        <v>3143</v>
      </c>
      <c r="H32106" s="31">
        <v>3</v>
      </c>
    </row>
    <row r="32107" spans="1:8">
      <c r="A32107" s="32">
        <v>44591</v>
      </c>
      <c r="B32107" s="1" t="s">
        <v>14</v>
      </c>
      <c r="C32107">
        <v>4075</v>
      </c>
      <c r="D32107">
        <v>32851</v>
      </c>
      <c r="E32107" s="31">
        <v>2294</v>
      </c>
      <c r="F32107">
        <v>27</v>
      </c>
      <c r="G32107" s="31">
        <v>1754</v>
      </c>
      <c r="H32107" s="31">
        <v>0</v>
      </c>
    </row>
    <row r="32108" spans="1:8">
      <c r="A32108" s="32">
        <v>44591</v>
      </c>
      <c r="B32108" s="1" t="s">
        <v>15</v>
      </c>
      <c r="C32108">
        <v>5499</v>
      </c>
      <c r="D32108">
        <v>129371</v>
      </c>
      <c r="E32108" s="31">
        <v>3934</v>
      </c>
      <c r="F32108">
        <v>56</v>
      </c>
      <c r="G32108" s="31">
        <v>1509</v>
      </c>
      <c r="H32108" s="31">
        <v>0</v>
      </c>
    </row>
    <row r="32109" spans="1:8">
      <c r="A32109" s="32">
        <v>44591</v>
      </c>
      <c r="B32109" s="1" t="s">
        <v>16</v>
      </c>
      <c r="C32109">
        <v>12985</v>
      </c>
      <c r="D32109">
        <v>517333</v>
      </c>
      <c r="E32109" s="31">
        <v>10244</v>
      </c>
      <c r="F32109">
        <v>178</v>
      </c>
      <c r="G32109" s="31">
        <v>2563</v>
      </c>
      <c r="H32109" s="31">
        <v>3</v>
      </c>
    </row>
    <row r="32110" spans="1:8">
      <c r="A32110" s="32">
        <v>44591</v>
      </c>
      <c r="B32110" s="1" t="s">
        <v>17</v>
      </c>
      <c r="C32110">
        <v>35254</v>
      </c>
      <c r="D32110">
        <v>42163</v>
      </c>
      <c r="E32110" s="31">
        <v>29494</v>
      </c>
      <c r="F32110">
        <v>223</v>
      </c>
      <c r="G32110" s="31">
        <v>5537</v>
      </c>
      <c r="H32110" s="31">
        <v>6</v>
      </c>
    </row>
    <row r="32111" spans="1:8">
      <c r="A32111" s="32">
        <v>44591</v>
      </c>
      <c r="B32111" s="1" t="s">
        <v>18</v>
      </c>
      <c r="C32111">
        <v>23735</v>
      </c>
      <c r="D32111">
        <v>571900</v>
      </c>
      <c r="E32111" s="31">
        <v>18476</v>
      </c>
      <c r="F32111">
        <v>124</v>
      </c>
      <c r="G32111" s="31">
        <v>5135</v>
      </c>
      <c r="H32111" s="31">
        <v>0</v>
      </c>
    </row>
    <row r="32112" spans="1:8">
      <c r="A32112" s="32">
        <v>44591</v>
      </c>
      <c r="B32112" s="1" t="s">
        <v>19</v>
      </c>
      <c r="C32112">
        <v>29160</v>
      </c>
      <c r="D32112">
        <v>410968</v>
      </c>
      <c r="E32112" s="31">
        <v>21337</v>
      </c>
      <c r="F32112">
        <v>190</v>
      </c>
      <c r="G32112" s="31">
        <v>7633</v>
      </c>
      <c r="H32112" s="31">
        <v>2</v>
      </c>
    </row>
    <row r="32113" spans="1:8">
      <c r="A32113" s="32">
        <v>44591</v>
      </c>
      <c r="B32113" s="1" t="s">
        <v>20</v>
      </c>
      <c r="C32113">
        <v>165357</v>
      </c>
      <c r="D32113">
        <v>1879071</v>
      </c>
      <c r="E32113" s="31">
        <v>138523</v>
      </c>
      <c r="F32113">
        <v>1067</v>
      </c>
      <c r="G32113" s="31">
        <v>25767</v>
      </c>
      <c r="H32113" s="31">
        <v>21</v>
      </c>
    </row>
    <row r="32114" spans="1:8">
      <c r="A32114" s="32">
        <v>44591</v>
      </c>
      <c r="B32114" s="1" t="s">
        <v>21</v>
      </c>
      <c r="C32114">
        <v>142603</v>
      </c>
      <c r="D32114">
        <v>1395331</v>
      </c>
      <c r="E32114" s="31">
        <v>116110</v>
      </c>
      <c r="F32114">
        <v>1049</v>
      </c>
      <c r="G32114" s="31">
        <v>21185</v>
      </c>
      <c r="H32114" s="31">
        <v>3</v>
      </c>
    </row>
    <row r="32115" spans="1:8">
      <c r="A32115" s="32">
        <v>44591</v>
      </c>
      <c r="B32115" s="1" t="s">
        <v>22</v>
      </c>
      <c r="C32115">
        <v>566050</v>
      </c>
      <c r="D32115">
        <v>4709655</v>
      </c>
      <c r="E32115" s="31">
        <v>442551</v>
      </c>
      <c r="F32115">
        <v>3200</v>
      </c>
      <c r="G32115" s="31">
        <v>120299</v>
      </c>
      <c r="H32115" s="31">
        <v>23</v>
      </c>
    </row>
    <row r="32116" spans="1:8">
      <c r="A32116" s="32">
        <v>44591</v>
      </c>
      <c r="B32116" s="1" t="s">
        <v>23</v>
      </c>
      <c r="C32116">
        <v>239521</v>
      </c>
      <c r="D32116">
        <v>2066516</v>
      </c>
      <c r="E32116" s="31">
        <v>194713</v>
      </c>
      <c r="F32116">
        <v>1340</v>
      </c>
      <c r="G32116" s="31">
        <v>43468</v>
      </c>
      <c r="H32116" s="31">
        <v>26</v>
      </c>
    </row>
    <row r="32117" spans="1:8">
      <c r="A32117" s="32">
        <v>44591</v>
      </c>
      <c r="B32117" s="1" t="s">
        <v>24</v>
      </c>
      <c r="C32117">
        <v>16111</v>
      </c>
      <c r="D32117">
        <v>393064</v>
      </c>
      <c r="E32117" s="31">
        <v>11901</v>
      </c>
      <c r="F32117">
        <v>63</v>
      </c>
      <c r="G32117" s="31">
        <v>4147</v>
      </c>
      <c r="H32117" s="31">
        <v>2</v>
      </c>
    </row>
    <row r="32118" spans="1:8">
      <c r="A32118" s="32">
        <v>44591</v>
      </c>
      <c r="B32118" s="1" t="s">
        <v>25</v>
      </c>
      <c r="C32118">
        <v>6925</v>
      </c>
      <c r="D32118">
        <v>148877</v>
      </c>
      <c r="E32118" s="31">
        <v>5247</v>
      </c>
      <c r="F32118">
        <v>52</v>
      </c>
      <c r="G32118" s="31">
        <v>1626</v>
      </c>
      <c r="H32118" s="31">
        <v>1</v>
      </c>
    </row>
    <row r="32119" spans="1:8">
      <c r="A32119" s="32">
        <v>44591</v>
      </c>
      <c r="B32119" s="1" t="s">
        <v>26</v>
      </c>
      <c r="C32119">
        <v>12373</v>
      </c>
      <c r="D32119">
        <v>237634</v>
      </c>
      <c r="E32119" s="31">
        <v>8748</v>
      </c>
      <c r="F32119">
        <v>141</v>
      </c>
      <c r="G32119" s="31">
        <v>3462</v>
      </c>
      <c r="H32119" s="31">
        <v>3</v>
      </c>
    </row>
    <row r="32120" spans="1:8">
      <c r="A32120" s="32">
        <v>44591</v>
      </c>
      <c r="B32120" s="1" t="s">
        <v>27</v>
      </c>
      <c r="C32120">
        <v>5413</v>
      </c>
      <c r="D32120">
        <v>157267</v>
      </c>
      <c r="E32120" s="31">
        <v>4126</v>
      </c>
      <c r="F32120">
        <v>38</v>
      </c>
      <c r="G32120" s="31">
        <v>1249</v>
      </c>
      <c r="H32120" s="31">
        <v>1</v>
      </c>
    </row>
    <row r="32121" spans="1:8">
      <c r="A32121" s="32">
        <v>44591</v>
      </c>
      <c r="B32121" s="1" t="s">
        <v>28</v>
      </c>
      <c r="C32121">
        <v>8138</v>
      </c>
      <c r="D32121">
        <v>161912</v>
      </c>
      <c r="E32121" s="31">
        <v>6051</v>
      </c>
      <c r="F32121">
        <v>35</v>
      </c>
      <c r="G32121" s="31">
        <v>2054</v>
      </c>
      <c r="H32121" s="31">
        <v>0</v>
      </c>
    </row>
    <row r="32122" spans="1:8">
      <c r="A32122" s="32">
        <v>44591</v>
      </c>
      <c r="B32122" s="1" t="s">
        <v>29</v>
      </c>
      <c r="C32122">
        <v>17190</v>
      </c>
      <c r="D32122">
        <v>431812</v>
      </c>
      <c r="E32122" s="31">
        <v>11946</v>
      </c>
      <c r="F32122">
        <v>98</v>
      </c>
      <c r="G32122" s="31">
        <v>3464</v>
      </c>
      <c r="H32122" s="31">
        <v>1</v>
      </c>
    </row>
    <row r="32123" spans="1:8">
      <c r="A32123" s="32">
        <v>44591</v>
      </c>
      <c r="B32123" s="1" t="s">
        <v>30</v>
      </c>
      <c r="C32123">
        <v>28944</v>
      </c>
      <c r="D32123">
        <v>547763</v>
      </c>
      <c r="E32123" s="31">
        <v>22384</v>
      </c>
      <c r="F32123">
        <v>223</v>
      </c>
      <c r="G32123" s="31">
        <v>5625</v>
      </c>
      <c r="H32123" s="31">
        <v>1</v>
      </c>
    </row>
    <row r="32124" spans="1:8">
      <c r="A32124" s="32">
        <v>44591</v>
      </c>
      <c r="B32124" s="1" t="s">
        <v>31</v>
      </c>
      <c r="C32124">
        <v>44264</v>
      </c>
      <c r="D32124">
        <v>821309</v>
      </c>
      <c r="E32124" s="31">
        <v>29932</v>
      </c>
      <c r="F32124">
        <v>211</v>
      </c>
      <c r="G32124" s="31">
        <v>11391</v>
      </c>
      <c r="H32124" s="31">
        <v>1</v>
      </c>
    </row>
    <row r="32125" spans="1:8">
      <c r="A32125" s="32">
        <v>44591</v>
      </c>
      <c r="B32125" s="1" t="s">
        <v>32</v>
      </c>
      <c r="C32125">
        <v>159656</v>
      </c>
      <c r="D32125">
        <v>1661640</v>
      </c>
      <c r="E32125" s="31">
        <v>122886</v>
      </c>
      <c r="F32125">
        <v>1185</v>
      </c>
      <c r="G32125" s="31">
        <v>35585</v>
      </c>
      <c r="H32125" s="31">
        <v>9</v>
      </c>
    </row>
    <row r="32126" spans="1:8">
      <c r="A32126" s="32">
        <v>44591</v>
      </c>
      <c r="B32126" s="1" t="s">
        <v>33</v>
      </c>
      <c r="C32126">
        <v>21826</v>
      </c>
      <c r="D32126">
        <v>305600</v>
      </c>
      <c r="E32126" s="31">
        <v>17857</v>
      </c>
      <c r="F32126">
        <v>172</v>
      </c>
      <c r="G32126" s="31">
        <v>4260</v>
      </c>
      <c r="H32126" s="31">
        <v>3</v>
      </c>
    </row>
    <row r="32127" spans="1:8">
      <c r="A32127" s="32">
        <v>44591</v>
      </c>
      <c r="B32127" s="1" t="s">
        <v>34</v>
      </c>
      <c r="C32127">
        <v>22544</v>
      </c>
      <c r="D32127">
        <v>336893</v>
      </c>
      <c r="E32127" s="31">
        <v>16059</v>
      </c>
      <c r="F32127">
        <v>106</v>
      </c>
      <c r="G32127" s="31">
        <v>6379</v>
      </c>
      <c r="H32127" s="31">
        <v>3</v>
      </c>
    </row>
    <row r="32128" spans="1:8">
      <c r="A32128" s="32">
        <v>44591</v>
      </c>
      <c r="B32128" s="1" t="s">
        <v>35</v>
      </c>
      <c r="C32128">
        <v>63045</v>
      </c>
      <c r="D32128">
        <v>552094</v>
      </c>
      <c r="E32128" s="31">
        <v>45609</v>
      </c>
      <c r="F32128">
        <v>298</v>
      </c>
      <c r="G32128" s="31">
        <v>14590</v>
      </c>
      <c r="H32128" s="31">
        <v>65</v>
      </c>
    </row>
    <row r="32129" spans="1:8">
      <c r="A32129" s="32">
        <v>44591</v>
      </c>
      <c r="B32129" s="1" t="s">
        <v>36</v>
      </c>
      <c r="C32129">
        <v>325149</v>
      </c>
      <c r="D32129">
        <v>4842822</v>
      </c>
      <c r="E32129" s="31">
        <v>239565</v>
      </c>
      <c r="F32129">
        <v>3116</v>
      </c>
      <c r="G32129" s="31">
        <v>82468</v>
      </c>
      <c r="H32129" s="31">
        <v>460</v>
      </c>
    </row>
    <row r="32130" spans="1:8">
      <c r="A32130" s="32">
        <v>44591</v>
      </c>
      <c r="B32130" s="1" t="s">
        <v>37</v>
      </c>
      <c r="C32130">
        <v>123280</v>
      </c>
      <c r="D32130">
        <v>1003237</v>
      </c>
      <c r="E32130" s="31">
        <v>91164</v>
      </c>
      <c r="F32130">
        <v>1423</v>
      </c>
      <c r="G32130" s="31">
        <v>30698</v>
      </c>
      <c r="H32130" s="31">
        <v>20</v>
      </c>
    </row>
    <row r="32131" spans="1:8">
      <c r="A32131" s="32">
        <v>44591</v>
      </c>
      <c r="B32131" s="1" t="s">
        <v>38</v>
      </c>
      <c r="C32131">
        <v>25534</v>
      </c>
      <c r="D32131">
        <v>330954</v>
      </c>
      <c r="E32131" s="31">
        <v>18705</v>
      </c>
      <c r="F32131">
        <v>153</v>
      </c>
      <c r="G32131" s="31">
        <v>6676</v>
      </c>
      <c r="H32131" s="31">
        <v>14</v>
      </c>
    </row>
    <row r="32132" spans="1:8">
      <c r="A32132" s="32">
        <v>44591</v>
      </c>
      <c r="B32132" s="1" t="s">
        <v>39</v>
      </c>
      <c r="C32132">
        <v>10744</v>
      </c>
      <c r="D32132">
        <v>87607</v>
      </c>
      <c r="E32132" s="31">
        <v>7222</v>
      </c>
      <c r="F32132">
        <v>66</v>
      </c>
      <c r="G32132" s="31">
        <v>3335</v>
      </c>
      <c r="H32132" s="31">
        <v>24</v>
      </c>
    </row>
    <row r="32133" spans="1:8">
      <c r="A32133" s="32">
        <v>44591</v>
      </c>
      <c r="B32133" s="1" t="s">
        <v>40</v>
      </c>
      <c r="C32133">
        <v>3322</v>
      </c>
      <c r="D32133">
        <v>207153</v>
      </c>
      <c r="E32133" s="31">
        <v>2034</v>
      </c>
      <c r="F32133">
        <v>5</v>
      </c>
      <c r="G32133" s="31">
        <v>1245</v>
      </c>
      <c r="H32133" s="31">
        <v>0</v>
      </c>
    </row>
    <row r="32134" spans="1:8">
      <c r="A32134" s="32">
        <v>44591</v>
      </c>
      <c r="B32134" s="1" t="s">
        <v>41</v>
      </c>
      <c r="C32134">
        <v>4126</v>
      </c>
      <c r="D32134">
        <v>85034</v>
      </c>
      <c r="E32134" s="31">
        <v>3016</v>
      </c>
      <c r="F32134">
        <v>6</v>
      </c>
      <c r="G32134" s="31">
        <v>1104</v>
      </c>
      <c r="H32134" s="31">
        <v>2</v>
      </c>
    </row>
    <row r="32135" spans="1:8">
      <c r="A32135" s="32">
        <v>44591</v>
      </c>
      <c r="B32135" s="1" t="s">
        <v>42</v>
      </c>
      <c r="C32135">
        <v>25360</v>
      </c>
      <c r="D32135">
        <v>343602</v>
      </c>
      <c r="E32135" s="31">
        <v>17301</v>
      </c>
      <c r="F32135">
        <v>139</v>
      </c>
      <c r="G32135" s="31">
        <v>3780</v>
      </c>
      <c r="H32135" s="31">
        <v>1</v>
      </c>
    </row>
    <row r="32136" spans="1:8">
      <c r="A32136" s="32">
        <v>44591</v>
      </c>
      <c r="B32136" s="1" t="s">
        <v>43</v>
      </c>
      <c r="C32136">
        <v>47595</v>
      </c>
      <c r="D32136">
        <v>1195443</v>
      </c>
      <c r="E32136" s="31">
        <v>28369</v>
      </c>
      <c r="F32136">
        <v>235</v>
      </c>
      <c r="G32136" s="31">
        <v>18991</v>
      </c>
      <c r="H32136" s="31">
        <v>13</v>
      </c>
    </row>
    <row r="32137" spans="1:8">
      <c r="A32137" s="32">
        <v>44591</v>
      </c>
      <c r="B32137" s="1" t="s">
        <v>44</v>
      </c>
      <c r="C32137">
        <v>12902</v>
      </c>
      <c r="D32137">
        <v>278857</v>
      </c>
      <c r="E32137" s="31">
        <v>9287</v>
      </c>
      <c r="F32137">
        <v>100</v>
      </c>
      <c r="G32137" s="31">
        <v>3515</v>
      </c>
      <c r="H32137" s="31">
        <v>3</v>
      </c>
    </row>
    <row r="32138" spans="1:8">
      <c r="A32138" s="32">
        <v>44591</v>
      </c>
      <c r="B32138" s="1" t="s">
        <v>45</v>
      </c>
      <c r="C32138">
        <v>4699</v>
      </c>
      <c r="D32138">
        <v>131951</v>
      </c>
      <c r="E32138" s="31">
        <v>3709</v>
      </c>
      <c r="F32138">
        <v>67</v>
      </c>
      <c r="G32138" s="31">
        <v>925</v>
      </c>
      <c r="H32138" s="31">
        <v>0</v>
      </c>
    </row>
    <row r="32139" spans="1:8">
      <c r="A32139" s="32">
        <v>44591</v>
      </c>
      <c r="B32139" s="1" t="s">
        <v>46</v>
      </c>
      <c r="C32139">
        <v>8266</v>
      </c>
      <c r="D32139">
        <v>167850</v>
      </c>
      <c r="E32139" s="31">
        <v>5718</v>
      </c>
      <c r="F32139">
        <v>41</v>
      </c>
      <c r="G32139" s="31">
        <v>2503</v>
      </c>
      <c r="H32139" s="31">
        <v>2</v>
      </c>
    </row>
    <row r="32140" spans="1:8">
      <c r="A32140" s="32">
        <v>44591</v>
      </c>
      <c r="B32140" s="1" t="s">
        <v>47</v>
      </c>
      <c r="C32140">
        <v>10158</v>
      </c>
      <c r="D32140">
        <v>214779</v>
      </c>
      <c r="E32140" s="31">
        <v>7517</v>
      </c>
      <c r="F32140">
        <v>85</v>
      </c>
      <c r="G32140" s="31">
        <v>2556</v>
      </c>
      <c r="H32140" s="31">
        <v>3</v>
      </c>
    </row>
    <row r="32141" spans="1:8">
      <c r="A32141" s="32">
        <v>44591</v>
      </c>
      <c r="B32141" s="1" t="s">
        <v>48</v>
      </c>
      <c r="C32141">
        <v>5875</v>
      </c>
      <c r="D32141">
        <v>128268</v>
      </c>
      <c r="E32141" s="31">
        <v>4633</v>
      </c>
      <c r="F32141">
        <v>36</v>
      </c>
      <c r="G32141" s="31">
        <v>1206</v>
      </c>
      <c r="H32141" s="31">
        <v>5</v>
      </c>
    </row>
    <row r="32142" spans="1:8">
      <c r="A32142" s="32">
        <v>44591</v>
      </c>
      <c r="B32142" s="1" t="s">
        <v>49</v>
      </c>
      <c r="C32142">
        <v>121162</v>
      </c>
      <c r="D32142">
        <v>1681745</v>
      </c>
      <c r="E32142" s="31">
        <v>81228</v>
      </c>
      <c r="F32142">
        <v>646</v>
      </c>
      <c r="G32142" s="31">
        <v>34946</v>
      </c>
      <c r="H32142" s="31">
        <v>6</v>
      </c>
    </row>
    <row r="32143" spans="1:8">
      <c r="A32143" s="32">
        <v>44591</v>
      </c>
      <c r="B32143" s="1" t="s">
        <v>50</v>
      </c>
      <c r="C32143">
        <v>10993</v>
      </c>
      <c r="D32143">
        <v>150454</v>
      </c>
      <c r="E32143" s="31">
        <v>7516</v>
      </c>
      <c r="F32143">
        <v>33</v>
      </c>
      <c r="G32143" s="31">
        <v>2873</v>
      </c>
      <c r="H32143" s="31">
        <v>0</v>
      </c>
    </row>
    <row r="32144" spans="1:8">
      <c r="A32144" s="32">
        <v>44591</v>
      </c>
      <c r="B32144" s="1" t="s">
        <v>51</v>
      </c>
      <c r="C32144">
        <v>13856</v>
      </c>
      <c r="D32144">
        <v>237431</v>
      </c>
      <c r="E32144" s="31">
        <v>8202</v>
      </c>
      <c r="F32144">
        <v>75</v>
      </c>
      <c r="G32144" s="31">
        <v>5585</v>
      </c>
      <c r="H32144" s="31">
        <v>1</v>
      </c>
    </row>
    <row r="32145" spans="1:8">
      <c r="A32145" s="32">
        <v>44591</v>
      </c>
      <c r="B32145" s="1" t="s">
        <v>52</v>
      </c>
      <c r="C32145">
        <v>27712</v>
      </c>
      <c r="D32145">
        <v>155837</v>
      </c>
      <c r="E32145" s="31">
        <v>23553</v>
      </c>
      <c r="F32145">
        <v>143</v>
      </c>
      <c r="G32145" s="31">
        <v>4016</v>
      </c>
      <c r="H32145" s="31">
        <v>11</v>
      </c>
    </row>
    <row r="32146" spans="1:8">
      <c r="A32146" s="32">
        <v>44591</v>
      </c>
      <c r="B32146" s="1" t="s">
        <v>53</v>
      </c>
      <c r="C32146">
        <v>13182</v>
      </c>
      <c r="D32146">
        <v>354302</v>
      </c>
      <c r="E32146" s="31">
        <v>10212</v>
      </c>
      <c r="F32146">
        <v>85</v>
      </c>
      <c r="G32146" s="31">
        <v>2885</v>
      </c>
      <c r="H32146" s="31">
        <v>0</v>
      </c>
    </row>
    <row r="32147" spans="1:8">
      <c r="A32147" s="32">
        <v>44591</v>
      </c>
      <c r="B32147" s="1" t="s">
        <v>54</v>
      </c>
      <c r="C32147">
        <v>11122</v>
      </c>
      <c r="D32147">
        <v>95265</v>
      </c>
      <c r="E32147" s="31">
        <v>7856</v>
      </c>
      <c r="F32147">
        <v>43</v>
      </c>
      <c r="G32147" s="31">
        <v>3243</v>
      </c>
      <c r="H32147" s="31">
        <v>0</v>
      </c>
    </row>
    <row r="32148" spans="1:8">
      <c r="A32148" s="32">
        <v>44591</v>
      </c>
      <c r="B32148" s="1" t="s">
        <v>55</v>
      </c>
      <c r="C32148">
        <v>16070</v>
      </c>
      <c r="D32148">
        <v>210039</v>
      </c>
      <c r="E32148" s="31">
        <v>11357</v>
      </c>
      <c r="F32148">
        <v>71</v>
      </c>
      <c r="G32148" s="31">
        <v>4078</v>
      </c>
      <c r="H32148" s="31">
        <v>0</v>
      </c>
    </row>
    <row r="32149" spans="1:8">
      <c r="A32149" s="32">
        <v>44591</v>
      </c>
      <c r="B32149" s="1" t="s">
        <v>56</v>
      </c>
      <c r="C32149">
        <v>82348</v>
      </c>
      <c r="D32149">
        <v>531217</v>
      </c>
      <c r="E32149" s="31">
        <v>72770</v>
      </c>
      <c r="F32149">
        <v>399</v>
      </c>
      <c r="G32149" s="31">
        <v>9165</v>
      </c>
      <c r="H32149" s="31">
        <v>41</v>
      </c>
    </row>
    <row r="32150" spans="1:8">
      <c r="A32150" s="32">
        <v>44592</v>
      </c>
      <c r="B32150" s="1" t="s">
        <v>7</v>
      </c>
      <c r="C32150">
        <v>92314</v>
      </c>
      <c r="D32150">
        <v>1429359</v>
      </c>
      <c r="E32150" s="31">
        <v>71002</v>
      </c>
      <c r="F32150">
        <v>1502</v>
      </c>
      <c r="G32150" s="31">
        <v>19845</v>
      </c>
      <c r="H32150" s="31">
        <v>0</v>
      </c>
    </row>
    <row r="32151" spans="1:8">
      <c r="A32151" s="32">
        <v>44592</v>
      </c>
      <c r="B32151" s="1" t="s">
        <v>11</v>
      </c>
      <c r="C32151">
        <v>10044</v>
      </c>
      <c r="D32151">
        <v>126356</v>
      </c>
      <c r="E32151" s="31">
        <v>7336</v>
      </c>
      <c r="F32151">
        <v>41</v>
      </c>
      <c r="G32151" s="31">
        <v>2667</v>
      </c>
      <c r="H32151" s="31">
        <v>0</v>
      </c>
    </row>
    <row r="32152" spans="1:8">
      <c r="A32152" s="32">
        <v>44592</v>
      </c>
      <c r="B32152" s="1" t="s">
        <v>12</v>
      </c>
      <c r="C32152">
        <v>4744</v>
      </c>
      <c r="D32152">
        <v>149616</v>
      </c>
      <c r="E32152" s="31">
        <v>3716</v>
      </c>
      <c r="F32152">
        <v>53</v>
      </c>
      <c r="G32152" s="31">
        <v>975</v>
      </c>
      <c r="H32152" s="31">
        <v>0</v>
      </c>
    </row>
    <row r="32153" spans="1:8">
      <c r="A32153" s="32">
        <v>44592</v>
      </c>
      <c r="B32153" s="1" t="s">
        <v>13</v>
      </c>
      <c r="C32153">
        <v>21604</v>
      </c>
      <c r="D32153">
        <v>314087</v>
      </c>
      <c r="E32153" s="31">
        <v>17638</v>
      </c>
      <c r="F32153">
        <v>118</v>
      </c>
      <c r="G32153" s="31">
        <v>3497</v>
      </c>
      <c r="H32153" s="31">
        <v>3</v>
      </c>
    </row>
    <row r="32154" spans="1:8">
      <c r="A32154" s="32">
        <v>44592</v>
      </c>
      <c r="B32154" s="1" t="s">
        <v>14</v>
      </c>
      <c r="C32154">
        <v>4158</v>
      </c>
      <c r="D32154">
        <v>33676</v>
      </c>
      <c r="E32154" s="31">
        <v>2352</v>
      </c>
      <c r="F32154">
        <v>27</v>
      </c>
      <c r="G32154" s="31">
        <v>1779</v>
      </c>
      <c r="H32154" s="31">
        <v>1</v>
      </c>
    </row>
    <row r="32155" spans="1:8">
      <c r="A32155" s="32">
        <v>44592</v>
      </c>
      <c r="B32155" s="1" t="s">
        <v>15</v>
      </c>
      <c r="C32155">
        <v>5655</v>
      </c>
      <c r="D32155">
        <v>130777</v>
      </c>
      <c r="E32155" s="31">
        <v>3953</v>
      </c>
      <c r="F32155">
        <v>56</v>
      </c>
      <c r="G32155" s="31">
        <v>1646</v>
      </c>
      <c r="H32155" s="31">
        <v>0</v>
      </c>
    </row>
    <row r="32156" spans="1:8">
      <c r="A32156" s="32">
        <v>44592</v>
      </c>
      <c r="B32156" s="1" t="s">
        <v>16</v>
      </c>
      <c r="C32156">
        <v>13368</v>
      </c>
      <c r="D32156">
        <v>525973</v>
      </c>
      <c r="E32156" s="31">
        <v>10346</v>
      </c>
      <c r="F32156">
        <v>178</v>
      </c>
      <c r="G32156" s="31">
        <v>2844</v>
      </c>
      <c r="H32156" s="31">
        <v>3</v>
      </c>
    </row>
    <row r="32157" spans="1:8">
      <c r="A32157" s="32">
        <v>44592</v>
      </c>
      <c r="B32157" s="1" t="s">
        <v>17</v>
      </c>
      <c r="C32157">
        <v>36196</v>
      </c>
      <c r="D32157">
        <v>42163</v>
      </c>
      <c r="E32157" s="31">
        <v>30331</v>
      </c>
      <c r="F32157">
        <v>225</v>
      </c>
      <c r="G32157" s="31">
        <v>5640</v>
      </c>
      <c r="H32157" s="31">
        <v>6</v>
      </c>
    </row>
    <row r="32158" spans="1:8">
      <c r="A32158" s="32">
        <v>44592</v>
      </c>
      <c r="B32158" s="1" t="s">
        <v>18</v>
      </c>
      <c r="C32158">
        <v>24218</v>
      </c>
      <c r="D32158">
        <v>572881</v>
      </c>
      <c r="E32158" s="31">
        <v>18777</v>
      </c>
      <c r="F32158">
        <v>127</v>
      </c>
      <c r="G32158" s="31">
        <v>5314</v>
      </c>
      <c r="H32158" s="31">
        <v>1</v>
      </c>
    </row>
    <row r="32159" spans="1:8">
      <c r="A32159" s="32">
        <v>44592</v>
      </c>
      <c r="B32159" s="1" t="s">
        <v>19</v>
      </c>
      <c r="C32159">
        <v>29860</v>
      </c>
      <c r="D32159">
        <v>418409</v>
      </c>
      <c r="E32159" s="31">
        <v>22038</v>
      </c>
      <c r="F32159">
        <v>191</v>
      </c>
      <c r="G32159" s="31">
        <v>7631</v>
      </c>
      <c r="H32159" s="31">
        <v>3</v>
      </c>
    </row>
    <row r="32160" spans="1:8">
      <c r="A32160" s="32">
        <v>44592</v>
      </c>
      <c r="B32160" s="1" t="s">
        <v>20</v>
      </c>
      <c r="C32160">
        <v>168966</v>
      </c>
      <c r="D32160">
        <v>1888898</v>
      </c>
      <c r="E32160" s="31">
        <v>143349</v>
      </c>
      <c r="F32160">
        <v>1068</v>
      </c>
      <c r="G32160" s="31">
        <v>24549</v>
      </c>
      <c r="H32160" s="31">
        <v>20</v>
      </c>
    </row>
    <row r="32161" spans="1:8">
      <c r="A32161" s="32">
        <v>44592</v>
      </c>
      <c r="B32161" s="1" t="s">
        <v>21</v>
      </c>
      <c r="C32161">
        <v>145943</v>
      </c>
      <c r="D32161">
        <v>1402073</v>
      </c>
      <c r="E32161" s="31">
        <v>118712</v>
      </c>
      <c r="F32161">
        <v>1051</v>
      </c>
      <c r="G32161" s="31">
        <v>22840</v>
      </c>
      <c r="H32161" s="31">
        <v>3</v>
      </c>
    </row>
    <row r="32162" spans="1:8">
      <c r="A32162" s="32">
        <v>44592</v>
      </c>
      <c r="B32162" s="1" t="s">
        <v>22</v>
      </c>
      <c r="C32162">
        <v>577783</v>
      </c>
      <c r="D32162">
        <v>4750879</v>
      </c>
      <c r="E32162" s="31">
        <v>452356</v>
      </c>
      <c r="F32162">
        <v>3201</v>
      </c>
      <c r="G32162" s="31">
        <v>122226</v>
      </c>
      <c r="H32162" s="31">
        <v>26</v>
      </c>
    </row>
    <row r="32163" spans="1:8">
      <c r="A32163" s="32">
        <v>44592</v>
      </c>
      <c r="B32163" s="1" t="s">
        <v>23</v>
      </c>
      <c r="C32163">
        <v>246522</v>
      </c>
      <c r="D32163">
        <v>2091847</v>
      </c>
      <c r="E32163" s="31">
        <v>198629</v>
      </c>
      <c r="F32163">
        <v>1341</v>
      </c>
      <c r="G32163" s="31">
        <v>46552</v>
      </c>
      <c r="H32163" s="31">
        <v>38</v>
      </c>
    </row>
    <row r="32164" spans="1:8">
      <c r="A32164" s="32">
        <v>44592</v>
      </c>
      <c r="B32164" s="1" t="s">
        <v>24</v>
      </c>
      <c r="C32164">
        <v>16377</v>
      </c>
      <c r="D32164">
        <v>396841</v>
      </c>
      <c r="E32164" s="31">
        <v>12379</v>
      </c>
      <c r="F32164">
        <v>63</v>
      </c>
      <c r="G32164" s="31">
        <v>3935</v>
      </c>
      <c r="H32164" s="31">
        <v>2</v>
      </c>
    </row>
    <row r="32165" spans="1:8">
      <c r="A32165" s="32">
        <v>44592</v>
      </c>
      <c r="B32165" s="1" t="s">
        <v>25</v>
      </c>
      <c r="C32165">
        <v>7126</v>
      </c>
      <c r="D32165">
        <v>151590</v>
      </c>
      <c r="E32165" s="31">
        <v>5314</v>
      </c>
      <c r="F32165">
        <v>52</v>
      </c>
      <c r="G32165" s="31">
        <v>1760</v>
      </c>
      <c r="H32165" s="31">
        <v>1</v>
      </c>
    </row>
    <row r="32166" spans="1:8">
      <c r="A32166" s="32">
        <v>44592</v>
      </c>
      <c r="B32166" s="1" t="s">
        <v>26</v>
      </c>
      <c r="C32166">
        <v>12815</v>
      </c>
      <c r="D32166">
        <v>238211</v>
      </c>
      <c r="E32166" s="31">
        <v>8966</v>
      </c>
      <c r="F32166">
        <v>141</v>
      </c>
      <c r="G32166" s="31">
        <v>3686</v>
      </c>
      <c r="H32166" s="31">
        <v>4</v>
      </c>
    </row>
    <row r="32167" spans="1:8">
      <c r="A32167" s="32">
        <v>44592</v>
      </c>
      <c r="B32167" s="1" t="s">
        <v>27</v>
      </c>
      <c r="C32167">
        <v>5614</v>
      </c>
      <c r="D32167">
        <v>158062</v>
      </c>
      <c r="E32167" s="31">
        <v>4286</v>
      </c>
      <c r="F32167">
        <v>38</v>
      </c>
      <c r="G32167" s="31">
        <v>1290</v>
      </c>
      <c r="H32167" s="31">
        <v>1</v>
      </c>
    </row>
    <row r="32168" spans="1:8">
      <c r="A32168" s="32">
        <v>44592</v>
      </c>
      <c r="B32168" s="1" t="s">
        <v>28</v>
      </c>
      <c r="C32168">
        <v>9123</v>
      </c>
      <c r="D32168">
        <v>161912</v>
      </c>
      <c r="E32168" s="31">
        <v>6412</v>
      </c>
      <c r="F32168">
        <v>35</v>
      </c>
      <c r="G32168" s="31">
        <v>2682</v>
      </c>
      <c r="H32168" s="31">
        <v>0</v>
      </c>
    </row>
    <row r="32169" spans="1:8">
      <c r="A32169" s="32">
        <v>44592</v>
      </c>
      <c r="B32169" s="1" t="s">
        <v>29</v>
      </c>
      <c r="C32169">
        <v>17621</v>
      </c>
      <c r="D32169">
        <v>437047</v>
      </c>
      <c r="E32169" s="31">
        <v>12380</v>
      </c>
      <c r="F32169">
        <v>98</v>
      </c>
      <c r="G32169" s="31">
        <v>3412</v>
      </c>
      <c r="H32169" s="31">
        <v>1</v>
      </c>
    </row>
    <row r="32170" spans="1:8">
      <c r="A32170" s="32">
        <v>44592</v>
      </c>
      <c r="B32170" s="1" t="s">
        <v>30</v>
      </c>
      <c r="C32170">
        <v>29454</v>
      </c>
      <c r="D32170">
        <v>548795</v>
      </c>
      <c r="E32170" s="31">
        <v>23019</v>
      </c>
      <c r="F32170">
        <v>225</v>
      </c>
      <c r="G32170" s="31">
        <v>5700</v>
      </c>
      <c r="H32170" s="31">
        <v>1</v>
      </c>
    </row>
    <row r="32171" spans="1:8">
      <c r="A32171" s="32">
        <v>44592</v>
      </c>
      <c r="B32171" s="1" t="s">
        <v>31</v>
      </c>
      <c r="C32171">
        <v>45015</v>
      </c>
      <c r="D32171">
        <v>828235</v>
      </c>
      <c r="E32171" s="31">
        <v>34458</v>
      </c>
      <c r="F32171">
        <v>212</v>
      </c>
      <c r="G32171" s="31">
        <v>11087</v>
      </c>
      <c r="H32171" s="31">
        <v>3</v>
      </c>
    </row>
    <row r="32172" spans="1:8">
      <c r="A32172" s="32">
        <v>44592</v>
      </c>
      <c r="B32172" s="1" t="s">
        <v>32</v>
      </c>
      <c r="C32172">
        <v>164035</v>
      </c>
      <c r="D32172">
        <v>1695003</v>
      </c>
      <c r="E32172" s="31">
        <v>126229</v>
      </c>
      <c r="F32172">
        <v>1187</v>
      </c>
      <c r="G32172" s="31">
        <v>36619</v>
      </c>
      <c r="H32172" s="31">
        <v>12</v>
      </c>
    </row>
    <row r="32173" spans="1:8">
      <c r="A32173" s="32">
        <v>44592</v>
      </c>
      <c r="B32173" s="1" t="s">
        <v>33</v>
      </c>
      <c r="C32173">
        <v>22293</v>
      </c>
      <c r="D32173">
        <v>305600</v>
      </c>
      <c r="E32173" s="31">
        <v>18289</v>
      </c>
      <c r="F32173">
        <v>172</v>
      </c>
      <c r="G32173" s="31">
        <v>4306</v>
      </c>
      <c r="H32173" s="31">
        <v>3</v>
      </c>
    </row>
    <row r="32174" spans="1:8">
      <c r="A32174" s="32">
        <v>44592</v>
      </c>
      <c r="B32174" s="1" t="s">
        <v>34</v>
      </c>
      <c r="C32174">
        <v>23008</v>
      </c>
      <c r="D32174">
        <v>338963</v>
      </c>
      <c r="E32174" s="31">
        <v>16367</v>
      </c>
      <c r="F32174">
        <v>106</v>
      </c>
      <c r="G32174" s="31">
        <v>6535</v>
      </c>
      <c r="H32174" s="31">
        <v>2</v>
      </c>
    </row>
    <row r="32175" spans="1:8">
      <c r="A32175" s="32">
        <v>44592</v>
      </c>
      <c r="B32175" s="1" t="s">
        <v>35</v>
      </c>
      <c r="C32175">
        <v>65257</v>
      </c>
      <c r="D32175">
        <v>554500</v>
      </c>
      <c r="E32175" s="31">
        <v>47712</v>
      </c>
      <c r="F32175">
        <v>298</v>
      </c>
      <c r="G32175" s="31">
        <v>15031</v>
      </c>
      <c r="H32175" s="31">
        <v>68</v>
      </c>
    </row>
    <row r="32176" spans="1:8">
      <c r="A32176" s="32">
        <v>44592</v>
      </c>
      <c r="B32176" s="1" t="s">
        <v>36</v>
      </c>
      <c r="C32176">
        <v>331357</v>
      </c>
      <c r="D32176">
        <v>4867229</v>
      </c>
      <c r="E32176" s="31">
        <v>244401</v>
      </c>
      <c r="F32176">
        <v>3120</v>
      </c>
      <c r="G32176" s="31">
        <v>83836</v>
      </c>
      <c r="H32176" s="31">
        <v>460</v>
      </c>
    </row>
    <row r="32177" spans="1:8">
      <c r="A32177" s="32">
        <v>44592</v>
      </c>
      <c r="B32177" s="1" t="s">
        <v>37</v>
      </c>
      <c r="C32177">
        <v>128038</v>
      </c>
      <c r="D32177">
        <v>1012564</v>
      </c>
      <c r="E32177" s="31">
        <v>93504</v>
      </c>
      <c r="F32177">
        <v>1426</v>
      </c>
      <c r="G32177" s="31">
        <v>33112</v>
      </c>
      <c r="H32177" s="31">
        <v>21</v>
      </c>
    </row>
    <row r="32178" spans="1:8">
      <c r="A32178" s="32">
        <v>44592</v>
      </c>
      <c r="B32178" s="1" t="s">
        <v>38</v>
      </c>
      <c r="C32178">
        <v>26527</v>
      </c>
      <c r="D32178">
        <v>335395</v>
      </c>
      <c r="E32178" s="31">
        <v>18940</v>
      </c>
      <c r="F32178">
        <v>153</v>
      </c>
      <c r="G32178" s="31">
        <v>7434</v>
      </c>
      <c r="H32178" s="31">
        <v>13</v>
      </c>
    </row>
    <row r="32179" spans="1:8">
      <c r="A32179" s="32">
        <v>44592</v>
      </c>
      <c r="B32179" s="1" t="s">
        <v>39</v>
      </c>
      <c r="C32179">
        <v>11062</v>
      </c>
      <c r="D32179">
        <v>88729</v>
      </c>
      <c r="E32179" s="31">
        <v>7611</v>
      </c>
      <c r="F32179">
        <v>67</v>
      </c>
      <c r="G32179" s="31">
        <v>3263</v>
      </c>
      <c r="H32179" s="31">
        <v>28</v>
      </c>
    </row>
    <row r="32180" spans="1:8">
      <c r="A32180" s="32">
        <v>44592</v>
      </c>
      <c r="B32180" s="1" t="s">
        <v>40</v>
      </c>
      <c r="C32180">
        <v>3497</v>
      </c>
      <c r="D32180">
        <v>208210</v>
      </c>
      <c r="E32180" s="31">
        <v>2300</v>
      </c>
      <c r="F32180">
        <v>5</v>
      </c>
      <c r="G32180" s="31">
        <v>1154</v>
      </c>
      <c r="H32180" s="31">
        <v>0</v>
      </c>
    </row>
    <row r="32181" spans="1:8">
      <c r="A32181" s="32">
        <v>44592</v>
      </c>
      <c r="B32181" s="1" t="s">
        <v>41</v>
      </c>
      <c r="C32181">
        <v>4188</v>
      </c>
      <c r="D32181">
        <v>85034</v>
      </c>
      <c r="E32181" s="31">
        <v>3183</v>
      </c>
      <c r="F32181">
        <v>6</v>
      </c>
      <c r="G32181" s="31">
        <v>999</v>
      </c>
      <c r="H32181" s="31">
        <v>2</v>
      </c>
    </row>
    <row r="32182" spans="1:8">
      <c r="A32182" s="32">
        <v>44592</v>
      </c>
      <c r="B32182" s="1" t="s">
        <v>42</v>
      </c>
      <c r="C32182">
        <v>26067</v>
      </c>
      <c r="D32182">
        <v>343602</v>
      </c>
      <c r="E32182" s="31">
        <v>17301</v>
      </c>
      <c r="F32182">
        <v>139</v>
      </c>
      <c r="G32182" s="31">
        <v>3780</v>
      </c>
      <c r="H32182" s="31">
        <v>1</v>
      </c>
    </row>
    <row r="32183" spans="1:8">
      <c r="A32183" s="32">
        <v>44592</v>
      </c>
      <c r="B32183" s="1" t="s">
        <v>43</v>
      </c>
      <c r="C32183">
        <v>48971</v>
      </c>
      <c r="D32183">
        <v>1216689</v>
      </c>
      <c r="E32183" s="31">
        <v>28822</v>
      </c>
      <c r="F32183">
        <v>236</v>
      </c>
      <c r="G32183" s="31">
        <v>19913</v>
      </c>
      <c r="H32183" s="31">
        <v>13</v>
      </c>
    </row>
    <row r="32184" spans="1:8">
      <c r="A32184" s="32">
        <v>44592</v>
      </c>
      <c r="B32184" s="1" t="s">
        <v>44</v>
      </c>
      <c r="C32184">
        <v>13157</v>
      </c>
      <c r="D32184">
        <v>278857</v>
      </c>
      <c r="E32184" s="31">
        <v>9643</v>
      </c>
      <c r="F32184">
        <v>100</v>
      </c>
      <c r="G32184" s="31">
        <v>3414</v>
      </c>
      <c r="H32184" s="31">
        <v>3</v>
      </c>
    </row>
    <row r="32185" spans="1:8">
      <c r="A32185" s="32">
        <v>44592</v>
      </c>
      <c r="B32185" s="1" t="s">
        <v>45</v>
      </c>
      <c r="C32185">
        <v>4829</v>
      </c>
      <c r="D32185">
        <v>132382</v>
      </c>
      <c r="E32185" s="31">
        <v>3801</v>
      </c>
      <c r="F32185">
        <v>67</v>
      </c>
      <c r="G32185" s="31">
        <v>965</v>
      </c>
      <c r="H32185" s="31">
        <v>0</v>
      </c>
    </row>
    <row r="32186" spans="1:8">
      <c r="A32186" s="32">
        <v>44592</v>
      </c>
      <c r="B32186" s="1" t="s">
        <v>46</v>
      </c>
      <c r="C32186">
        <v>8480</v>
      </c>
      <c r="D32186">
        <v>168376</v>
      </c>
      <c r="E32186" s="31">
        <v>6022</v>
      </c>
      <c r="F32186">
        <v>41</v>
      </c>
      <c r="G32186" s="31">
        <v>2413</v>
      </c>
      <c r="H32186" s="31">
        <v>1</v>
      </c>
    </row>
    <row r="32187" spans="1:8">
      <c r="A32187" s="32">
        <v>44592</v>
      </c>
      <c r="B32187" s="1" t="s">
        <v>47</v>
      </c>
      <c r="C32187">
        <v>10327</v>
      </c>
      <c r="D32187">
        <v>215463</v>
      </c>
      <c r="E32187" s="31">
        <v>7818</v>
      </c>
      <c r="F32187">
        <v>85</v>
      </c>
      <c r="G32187" s="31">
        <v>2424</v>
      </c>
      <c r="H32187" s="31">
        <v>3</v>
      </c>
    </row>
    <row r="32188" spans="1:8">
      <c r="A32188" s="32">
        <v>44592</v>
      </c>
      <c r="B32188" s="1" t="s">
        <v>48</v>
      </c>
      <c r="C32188">
        <v>5970</v>
      </c>
      <c r="D32188">
        <v>132870</v>
      </c>
      <c r="E32188" s="31">
        <v>4720</v>
      </c>
      <c r="F32188">
        <v>37</v>
      </c>
      <c r="G32188" s="31">
        <v>1213</v>
      </c>
      <c r="H32188" s="31">
        <v>5</v>
      </c>
    </row>
    <row r="32189" spans="1:8">
      <c r="A32189" s="32">
        <v>44592</v>
      </c>
      <c r="B32189" s="1" t="s">
        <v>49</v>
      </c>
      <c r="C32189">
        <v>121162</v>
      </c>
      <c r="D32189">
        <v>1681745</v>
      </c>
      <c r="E32189" s="31">
        <v>81228</v>
      </c>
      <c r="F32189">
        <v>646</v>
      </c>
      <c r="G32189" s="31">
        <v>34946</v>
      </c>
      <c r="H32189" s="31">
        <v>6</v>
      </c>
    </row>
    <row r="32190" spans="1:8">
      <c r="A32190" s="32">
        <v>44592</v>
      </c>
      <c r="B32190" s="1" t="s">
        <v>50</v>
      </c>
      <c r="C32190">
        <v>11418</v>
      </c>
      <c r="D32190">
        <v>151057</v>
      </c>
      <c r="E32190" s="31">
        <v>7984</v>
      </c>
      <c r="F32190">
        <v>33</v>
      </c>
      <c r="G32190" s="31">
        <v>2961</v>
      </c>
      <c r="H32190" s="31">
        <v>0</v>
      </c>
    </row>
    <row r="32191" spans="1:8">
      <c r="A32191" s="32">
        <v>44592</v>
      </c>
      <c r="B32191" s="1" t="s">
        <v>51</v>
      </c>
      <c r="C32191">
        <v>14263</v>
      </c>
      <c r="D32191">
        <v>238779</v>
      </c>
      <c r="E32191" s="31">
        <v>8857</v>
      </c>
      <c r="F32191">
        <v>75</v>
      </c>
      <c r="G32191" s="31">
        <v>5338</v>
      </c>
      <c r="H32191" s="31">
        <v>1</v>
      </c>
    </row>
    <row r="32192" spans="1:8">
      <c r="A32192" s="32">
        <v>44592</v>
      </c>
      <c r="B32192" s="1" t="s">
        <v>52</v>
      </c>
      <c r="C32192">
        <v>28299</v>
      </c>
      <c r="D32192">
        <v>155837</v>
      </c>
      <c r="E32192" s="31">
        <v>23084</v>
      </c>
      <c r="F32192">
        <v>144</v>
      </c>
      <c r="G32192" s="31">
        <v>5071</v>
      </c>
      <c r="H32192" s="31">
        <v>9</v>
      </c>
    </row>
    <row r="32193" spans="1:8">
      <c r="A32193" s="32">
        <v>44592</v>
      </c>
      <c r="B32193" s="1" t="s">
        <v>53</v>
      </c>
      <c r="C32193">
        <v>13559</v>
      </c>
      <c r="D32193">
        <v>355383</v>
      </c>
      <c r="E32193" s="31">
        <v>10523</v>
      </c>
      <c r="F32193">
        <v>85</v>
      </c>
      <c r="G32193" s="31">
        <v>2951</v>
      </c>
      <c r="H32193" s="31">
        <v>0</v>
      </c>
    </row>
    <row r="32194" spans="1:8">
      <c r="A32194" s="32">
        <v>44592</v>
      </c>
      <c r="B32194" s="1" t="s">
        <v>54</v>
      </c>
      <c r="C32194">
        <v>11363</v>
      </c>
      <c r="D32194">
        <v>97062</v>
      </c>
      <c r="E32194" s="31">
        <v>8078</v>
      </c>
      <c r="F32194">
        <v>43</v>
      </c>
      <c r="G32194" s="31">
        <v>3262</v>
      </c>
      <c r="H32194" s="31">
        <v>0</v>
      </c>
    </row>
    <row r="32195" spans="1:8">
      <c r="A32195" s="32">
        <v>44592</v>
      </c>
      <c r="B32195" s="1" t="s">
        <v>55</v>
      </c>
      <c r="C32195">
        <v>16460</v>
      </c>
      <c r="D32195">
        <v>213945</v>
      </c>
      <c r="E32195" s="31">
        <v>11678</v>
      </c>
      <c r="F32195">
        <v>71</v>
      </c>
      <c r="G32195" s="31">
        <v>4321</v>
      </c>
      <c r="H32195" s="31">
        <v>0</v>
      </c>
    </row>
    <row r="32196" spans="1:8">
      <c r="A32196" s="32">
        <v>44592</v>
      </c>
      <c r="B32196" s="1" t="s">
        <v>56</v>
      </c>
      <c r="C32196">
        <v>82828</v>
      </c>
      <c r="D32196">
        <v>534538</v>
      </c>
      <c r="E32196" s="31">
        <v>73821</v>
      </c>
      <c r="F32196">
        <v>399</v>
      </c>
      <c r="G32196" s="31">
        <v>8592</v>
      </c>
      <c r="H32196" s="31">
        <v>36</v>
      </c>
    </row>
    <row r="32197" spans="1:8">
      <c r="A32197" s="32">
        <v>44593</v>
      </c>
      <c r="B32197" s="1" t="s">
        <v>7</v>
      </c>
      <c r="C32197">
        <v>94974</v>
      </c>
      <c r="D32197">
        <v>1436804</v>
      </c>
      <c r="E32197" s="31">
        <v>72225</v>
      </c>
      <c r="F32197">
        <v>1502</v>
      </c>
      <c r="G32197" s="31">
        <v>19810</v>
      </c>
      <c r="H32197" s="31">
        <v>1</v>
      </c>
    </row>
    <row r="32198" spans="1:8">
      <c r="A32198" s="32">
        <v>44593</v>
      </c>
      <c r="B32198" s="1" t="s">
        <v>11</v>
      </c>
      <c r="C32198">
        <v>10411</v>
      </c>
      <c r="D32198">
        <v>129040</v>
      </c>
      <c r="E32198" s="31">
        <v>7497</v>
      </c>
      <c r="F32198">
        <v>41</v>
      </c>
      <c r="G32198" s="31">
        <v>2873</v>
      </c>
      <c r="H32198" s="31">
        <v>0</v>
      </c>
    </row>
    <row r="32199" spans="1:8">
      <c r="A32199" s="32">
        <v>44593</v>
      </c>
      <c r="B32199" s="1" t="s">
        <v>12</v>
      </c>
      <c r="C32199">
        <v>4862</v>
      </c>
      <c r="D32199">
        <v>150488</v>
      </c>
      <c r="E32199" s="31">
        <v>3774</v>
      </c>
      <c r="F32199">
        <v>53</v>
      </c>
      <c r="G32199" s="31">
        <v>1035</v>
      </c>
      <c r="H32199" s="31">
        <v>0</v>
      </c>
    </row>
    <row r="32200" spans="1:8">
      <c r="A32200" s="32">
        <v>44593</v>
      </c>
      <c r="B32200" s="1" t="s">
        <v>13</v>
      </c>
      <c r="C32200">
        <v>22100</v>
      </c>
      <c r="D32200">
        <v>319680</v>
      </c>
      <c r="E32200" s="31">
        <v>17985</v>
      </c>
      <c r="F32200">
        <v>118</v>
      </c>
      <c r="G32200" s="31">
        <v>3523</v>
      </c>
      <c r="H32200" s="31">
        <v>3</v>
      </c>
    </row>
    <row r="32201" spans="1:8">
      <c r="A32201" s="32">
        <v>44593</v>
      </c>
      <c r="B32201" s="1" t="s">
        <v>14</v>
      </c>
      <c r="C32201">
        <v>4415</v>
      </c>
      <c r="D32201">
        <v>34954</v>
      </c>
      <c r="E32201" s="31">
        <v>2449</v>
      </c>
      <c r="F32201">
        <v>27</v>
      </c>
      <c r="G32201" s="31">
        <v>1939</v>
      </c>
      <c r="H32201" s="31">
        <v>1</v>
      </c>
    </row>
    <row r="32202" spans="1:8">
      <c r="A32202" s="32">
        <v>44593</v>
      </c>
      <c r="B32202" s="1" t="s">
        <v>15</v>
      </c>
      <c r="C32202">
        <v>5939</v>
      </c>
      <c r="D32202">
        <v>131124</v>
      </c>
      <c r="E32202" s="31">
        <v>4145</v>
      </c>
      <c r="F32202">
        <v>56</v>
      </c>
      <c r="G32202" s="31">
        <v>1738</v>
      </c>
      <c r="H32202" s="31">
        <v>0</v>
      </c>
    </row>
    <row r="32203" spans="1:8">
      <c r="A32203" s="32">
        <v>44593</v>
      </c>
      <c r="B32203" s="1" t="s">
        <v>16</v>
      </c>
      <c r="C32203">
        <v>13772</v>
      </c>
      <c r="D32203">
        <v>530247</v>
      </c>
      <c r="E32203" s="31">
        <v>10536</v>
      </c>
      <c r="F32203">
        <v>178</v>
      </c>
      <c r="G32203" s="31">
        <v>3058</v>
      </c>
      <c r="H32203" s="31">
        <v>5</v>
      </c>
    </row>
    <row r="32204" spans="1:8">
      <c r="A32204" s="32">
        <v>44593</v>
      </c>
      <c r="B32204" s="1" t="s">
        <v>17</v>
      </c>
      <c r="C32204">
        <v>36922</v>
      </c>
      <c r="D32204">
        <v>42981</v>
      </c>
      <c r="E32204" s="31">
        <v>31188</v>
      </c>
      <c r="F32204">
        <v>225</v>
      </c>
      <c r="G32204" s="31">
        <v>5509</v>
      </c>
      <c r="H32204" s="31">
        <v>5</v>
      </c>
    </row>
    <row r="32205" spans="1:8">
      <c r="A32205" s="32">
        <v>44593</v>
      </c>
      <c r="B32205" s="1" t="s">
        <v>18</v>
      </c>
      <c r="C32205">
        <v>25027</v>
      </c>
      <c r="D32205">
        <v>573905</v>
      </c>
      <c r="E32205" s="31">
        <v>19290</v>
      </c>
      <c r="F32205">
        <v>127</v>
      </c>
      <c r="G32205" s="31">
        <v>5610</v>
      </c>
      <c r="H32205" s="31">
        <v>1</v>
      </c>
    </row>
    <row r="32206" spans="1:8">
      <c r="A32206" s="32">
        <v>44593</v>
      </c>
      <c r="B32206" s="1" t="s">
        <v>19</v>
      </c>
      <c r="C32206">
        <v>31028</v>
      </c>
      <c r="D32206">
        <v>423445</v>
      </c>
      <c r="E32206" s="31">
        <v>23017</v>
      </c>
      <c r="F32206">
        <v>191</v>
      </c>
      <c r="G32206" s="31">
        <v>7820</v>
      </c>
      <c r="H32206" s="31">
        <v>3</v>
      </c>
    </row>
    <row r="32207" spans="1:8">
      <c r="A32207" s="32">
        <v>44593</v>
      </c>
      <c r="B32207" s="1" t="s">
        <v>20</v>
      </c>
      <c r="C32207">
        <v>173528</v>
      </c>
      <c r="D32207">
        <v>1905130</v>
      </c>
      <c r="E32207" s="31">
        <v>144828</v>
      </c>
      <c r="F32207">
        <v>1068</v>
      </c>
      <c r="G32207" s="31">
        <v>27632</v>
      </c>
      <c r="H32207" s="31">
        <v>34</v>
      </c>
    </row>
    <row r="32208" spans="1:8">
      <c r="A32208" s="32">
        <v>44593</v>
      </c>
      <c r="B32208" s="1" t="s">
        <v>21</v>
      </c>
      <c r="C32208">
        <v>149432</v>
      </c>
      <c r="D32208">
        <v>1414570</v>
      </c>
      <c r="E32208" s="31">
        <v>120760</v>
      </c>
      <c r="F32208">
        <v>1055</v>
      </c>
      <c r="G32208" s="31">
        <v>24132</v>
      </c>
      <c r="H32208" s="31">
        <v>6</v>
      </c>
    </row>
    <row r="32209" spans="1:8">
      <c r="A32209" s="32">
        <v>44593</v>
      </c>
      <c r="B32209" s="1" t="s">
        <v>22</v>
      </c>
      <c r="C32209">
        <v>592228</v>
      </c>
      <c r="D32209">
        <v>4788229</v>
      </c>
      <c r="E32209" s="31">
        <v>463058</v>
      </c>
      <c r="F32209">
        <v>3206</v>
      </c>
      <c r="G32209" s="31">
        <v>125964</v>
      </c>
      <c r="H32209" s="31">
        <v>29</v>
      </c>
    </row>
    <row r="32210" spans="1:8">
      <c r="A32210" s="32">
        <v>44593</v>
      </c>
      <c r="B32210" s="1" t="s">
        <v>23</v>
      </c>
      <c r="C32210">
        <v>253975</v>
      </c>
      <c r="D32210">
        <v>2107778</v>
      </c>
      <c r="E32210" s="31">
        <v>204517</v>
      </c>
      <c r="F32210">
        <v>1343</v>
      </c>
      <c r="G32210" s="31">
        <v>48115</v>
      </c>
      <c r="H32210" s="31">
        <v>53</v>
      </c>
    </row>
    <row r="32211" spans="1:8">
      <c r="A32211" s="32">
        <v>44593</v>
      </c>
      <c r="B32211" s="1" t="s">
        <v>24</v>
      </c>
      <c r="C32211">
        <v>16728</v>
      </c>
      <c r="D32211">
        <v>400560</v>
      </c>
      <c r="E32211" s="31">
        <v>12860</v>
      </c>
      <c r="F32211">
        <v>63</v>
      </c>
      <c r="G32211" s="31">
        <v>3805</v>
      </c>
      <c r="H32211" s="31">
        <v>2</v>
      </c>
    </row>
    <row r="32212" spans="1:8">
      <c r="A32212" s="32">
        <v>44593</v>
      </c>
      <c r="B32212" s="1" t="s">
        <v>25</v>
      </c>
      <c r="C32212">
        <v>7307</v>
      </c>
      <c r="D32212">
        <v>153455</v>
      </c>
      <c r="E32212" s="31">
        <v>5477</v>
      </c>
      <c r="F32212">
        <v>52</v>
      </c>
      <c r="G32212" s="31">
        <v>1778</v>
      </c>
      <c r="H32212" s="31">
        <v>1</v>
      </c>
    </row>
    <row r="32213" spans="1:8">
      <c r="A32213" s="32">
        <v>44593</v>
      </c>
      <c r="B32213" s="1" t="s">
        <v>26</v>
      </c>
      <c r="C32213">
        <v>13070</v>
      </c>
      <c r="D32213">
        <v>238671</v>
      </c>
      <c r="E32213" s="31">
        <v>9248</v>
      </c>
      <c r="F32213">
        <v>141</v>
      </c>
      <c r="G32213" s="31">
        <v>3659</v>
      </c>
      <c r="H32213" s="31">
        <v>4</v>
      </c>
    </row>
    <row r="32214" spans="1:8">
      <c r="A32214" s="32">
        <v>44593</v>
      </c>
      <c r="B32214" s="1" t="s">
        <v>27</v>
      </c>
      <c r="C32214">
        <v>5794</v>
      </c>
      <c r="D32214">
        <v>161557</v>
      </c>
      <c r="E32214" s="31">
        <v>4438</v>
      </c>
      <c r="F32214">
        <v>38</v>
      </c>
      <c r="G32214" s="31">
        <v>1318</v>
      </c>
      <c r="H32214" s="31">
        <v>1</v>
      </c>
    </row>
    <row r="32215" spans="1:8">
      <c r="A32215" s="32">
        <v>44593</v>
      </c>
      <c r="B32215" s="1" t="s">
        <v>28</v>
      </c>
      <c r="C32215">
        <v>9320</v>
      </c>
      <c r="D32215">
        <v>161912</v>
      </c>
      <c r="E32215" s="31">
        <v>6739</v>
      </c>
      <c r="F32215">
        <v>35</v>
      </c>
      <c r="G32215" s="31">
        <v>2552</v>
      </c>
      <c r="H32215" s="31">
        <v>0</v>
      </c>
    </row>
    <row r="32216" spans="1:8">
      <c r="A32216" s="32">
        <v>44593</v>
      </c>
      <c r="B32216" s="1" t="s">
        <v>29</v>
      </c>
      <c r="C32216">
        <v>18160</v>
      </c>
      <c r="D32216">
        <v>444752</v>
      </c>
      <c r="E32216" s="31">
        <v>12661</v>
      </c>
      <c r="F32216">
        <v>98</v>
      </c>
      <c r="G32216" s="31">
        <v>3761</v>
      </c>
      <c r="H32216" s="31">
        <v>1</v>
      </c>
    </row>
    <row r="32217" spans="1:8">
      <c r="A32217" s="32">
        <v>44593</v>
      </c>
      <c r="B32217" s="1" t="s">
        <v>30</v>
      </c>
      <c r="C32217">
        <v>30517</v>
      </c>
      <c r="D32217">
        <v>554615</v>
      </c>
      <c r="E32217" s="31">
        <v>23525</v>
      </c>
      <c r="F32217">
        <v>225</v>
      </c>
      <c r="G32217" s="31">
        <v>5704</v>
      </c>
      <c r="H32217" s="31">
        <v>1</v>
      </c>
    </row>
    <row r="32218" spans="1:8">
      <c r="A32218" s="32">
        <v>44593</v>
      </c>
      <c r="B32218" s="1" t="s">
        <v>31</v>
      </c>
      <c r="C32218">
        <v>46146</v>
      </c>
      <c r="D32218">
        <v>838759</v>
      </c>
      <c r="E32218" s="31">
        <v>32773</v>
      </c>
      <c r="F32218">
        <v>212</v>
      </c>
      <c r="G32218" s="31">
        <v>11595</v>
      </c>
      <c r="H32218" s="31">
        <v>3</v>
      </c>
    </row>
    <row r="32219" spans="1:8">
      <c r="A32219" s="32">
        <v>44593</v>
      </c>
      <c r="B32219" s="1" t="s">
        <v>32</v>
      </c>
      <c r="C32219">
        <v>167978</v>
      </c>
      <c r="D32219">
        <v>1711140</v>
      </c>
      <c r="E32219" s="31">
        <v>130897</v>
      </c>
      <c r="F32219">
        <v>1194</v>
      </c>
      <c r="G32219" s="31">
        <v>35887</v>
      </c>
      <c r="H32219" s="31">
        <v>15</v>
      </c>
    </row>
    <row r="32220" spans="1:8">
      <c r="A32220" s="32">
        <v>44593</v>
      </c>
      <c r="B32220" s="1" t="s">
        <v>33</v>
      </c>
      <c r="C32220">
        <v>22900</v>
      </c>
      <c r="D32220">
        <v>305600</v>
      </c>
      <c r="E32220" s="31">
        <v>18576</v>
      </c>
      <c r="F32220">
        <v>172</v>
      </c>
      <c r="G32220" s="31">
        <v>4659</v>
      </c>
      <c r="H32220" s="31">
        <v>3</v>
      </c>
    </row>
    <row r="32221" spans="1:8">
      <c r="A32221" s="32">
        <v>44593</v>
      </c>
      <c r="B32221" s="1" t="s">
        <v>34</v>
      </c>
      <c r="C32221">
        <v>23791</v>
      </c>
      <c r="D32221">
        <v>340509</v>
      </c>
      <c r="E32221" s="31">
        <v>17199</v>
      </c>
      <c r="F32221">
        <v>106</v>
      </c>
      <c r="G32221" s="31">
        <v>6486</v>
      </c>
      <c r="H32221" s="31">
        <v>2</v>
      </c>
    </row>
    <row r="32222" spans="1:8">
      <c r="A32222" s="32">
        <v>44593</v>
      </c>
      <c r="B32222" s="1" t="s">
        <v>35</v>
      </c>
      <c r="C32222">
        <v>67208</v>
      </c>
      <c r="D32222">
        <v>559018</v>
      </c>
      <c r="E32222" s="31">
        <v>49812</v>
      </c>
      <c r="F32222">
        <v>301</v>
      </c>
      <c r="G32222" s="31">
        <v>15147</v>
      </c>
      <c r="H32222" s="31">
        <v>73</v>
      </c>
    </row>
    <row r="32223" spans="1:8">
      <c r="A32223" s="32">
        <v>44593</v>
      </c>
      <c r="B32223" s="1" t="s">
        <v>36</v>
      </c>
      <c r="C32223">
        <v>343238</v>
      </c>
      <c r="D32223">
        <v>4886486</v>
      </c>
      <c r="E32223" s="31">
        <v>251551</v>
      </c>
      <c r="F32223">
        <v>3138</v>
      </c>
      <c r="G32223" s="31">
        <v>88549</v>
      </c>
      <c r="H32223" s="31">
        <v>488</v>
      </c>
    </row>
    <row r="32224" spans="1:8">
      <c r="A32224" s="32">
        <v>44593</v>
      </c>
      <c r="B32224" s="1" t="s">
        <v>37</v>
      </c>
      <c r="C32224">
        <v>131032</v>
      </c>
      <c r="D32224">
        <v>1019553</v>
      </c>
      <c r="E32224" s="31">
        <v>94206</v>
      </c>
      <c r="F32224">
        <v>1429</v>
      </c>
      <c r="G32224" s="31">
        <v>35400</v>
      </c>
      <c r="H32224" s="31">
        <v>22</v>
      </c>
    </row>
    <row r="32225" spans="1:8">
      <c r="A32225" s="32">
        <v>44593</v>
      </c>
      <c r="B32225" s="1" t="s">
        <v>38</v>
      </c>
      <c r="C32225">
        <v>27330</v>
      </c>
      <c r="D32225">
        <v>341276</v>
      </c>
      <c r="E32225" s="31">
        <v>19191</v>
      </c>
      <c r="F32225">
        <v>156</v>
      </c>
      <c r="G32225" s="31">
        <v>7983</v>
      </c>
      <c r="H32225" s="31">
        <v>16</v>
      </c>
    </row>
    <row r="32226" spans="1:8">
      <c r="A32226" s="32">
        <v>44593</v>
      </c>
      <c r="B32226" s="1" t="s">
        <v>39</v>
      </c>
      <c r="C32226">
        <v>11542</v>
      </c>
      <c r="D32226">
        <v>90007</v>
      </c>
      <c r="E32226" s="31">
        <v>8041</v>
      </c>
      <c r="F32226">
        <v>67</v>
      </c>
      <c r="G32226" s="31">
        <v>3312</v>
      </c>
      <c r="H32226" s="31">
        <v>31</v>
      </c>
    </row>
    <row r="32227" spans="1:8">
      <c r="A32227" s="32">
        <v>44593</v>
      </c>
      <c r="B32227" s="1" t="s">
        <v>40</v>
      </c>
      <c r="C32227">
        <v>3593</v>
      </c>
      <c r="D32227">
        <v>211499</v>
      </c>
      <c r="E32227" s="31">
        <v>2354</v>
      </c>
      <c r="F32227">
        <v>5</v>
      </c>
      <c r="G32227" s="31">
        <v>1194</v>
      </c>
      <c r="H32227" s="31">
        <v>0</v>
      </c>
    </row>
    <row r="32228" spans="1:8">
      <c r="A32228" s="32">
        <v>44593</v>
      </c>
      <c r="B32228" s="1" t="s">
        <v>41</v>
      </c>
      <c r="C32228">
        <v>4276</v>
      </c>
      <c r="D32228">
        <v>85034</v>
      </c>
      <c r="E32228" s="31">
        <v>3336</v>
      </c>
      <c r="F32228">
        <v>6</v>
      </c>
      <c r="G32228" s="31">
        <v>934</v>
      </c>
      <c r="H32228" s="31">
        <v>2</v>
      </c>
    </row>
    <row r="32229" spans="1:8">
      <c r="A32229" s="32">
        <v>44593</v>
      </c>
      <c r="B32229" s="1" t="s">
        <v>42</v>
      </c>
      <c r="C32229">
        <v>27122</v>
      </c>
      <c r="D32229">
        <v>343602</v>
      </c>
      <c r="E32229" s="31">
        <v>17301</v>
      </c>
      <c r="F32229">
        <v>139</v>
      </c>
      <c r="G32229" s="31">
        <v>3780</v>
      </c>
      <c r="H32229" s="31">
        <v>1</v>
      </c>
    </row>
    <row r="32230" spans="1:8">
      <c r="A32230" s="32">
        <v>44593</v>
      </c>
      <c r="B32230" s="1" t="s">
        <v>43</v>
      </c>
      <c r="C32230">
        <v>50010</v>
      </c>
      <c r="D32230">
        <v>1216689</v>
      </c>
      <c r="E32230" s="31">
        <v>29623</v>
      </c>
      <c r="F32230">
        <v>244</v>
      </c>
      <c r="G32230" s="31">
        <v>20143</v>
      </c>
      <c r="H32230" s="31">
        <v>14</v>
      </c>
    </row>
    <row r="32231" spans="1:8">
      <c r="A32231" s="32">
        <v>44593</v>
      </c>
      <c r="B32231" s="1" t="s">
        <v>44</v>
      </c>
      <c r="C32231">
        <v>13480</v>
      </c>
      <c r="D32231">
        <v>278857</v>
      </c>
      <c r="E32231" s="31">
        <v>9919</v>
      </c>
      <c r="F32231">
        <v>102</v>
      </c>
      <c r="G32231" s="31">
        <v>3459</v>
      </c>
      <c r="H32231" s="31">
        <v>3</v>
      </c>
    </row>
    <row r="32232" spans="1:8">
      <c r="A32232" s="32">
        <v>44593</v>
      </c>
      <c r="B32232" s="1" t="s">
        <v>45</v>
      </c>
      <c r="C32232">
        <v>4983</v>
      </c>
      <c r="D32232">
        <v>133475</v>
      </c>
      <c r="E32232" s="31">
        <v>3884</v>
      </c>
      <c r="F32232">
        <v>68</v>
      </c>
      <c r="G32232" s="31">
        <v>1034</v>
      </c>
      <c r="H32232" s="31">
        <v>0</v>
      </c>
    </row>
    <row r="32233" spans="1:8">
      <c r="A32233" s="32">
        <v>44593</v>
      </c>
      <c r="B32233" s="1" t="s">
        <v>46</v>
      </c>
      <c r="C32233">
        <v>8804</v>
      </c>
      <c r="D32233">
        <v>169014</v>
      </c>
      <c r="E32233" s="31">
        <v>6312</v>
      </c>
      <c r="F32233">
        <v>41</v>
      </c>
      <c r="G32233" s="31">
        <v>2446</v>
      </c>
      <c r="H32233" s="31">
        <v>1</v>
      </c>
    </row>
    <row r="32234" spans="1:8">
      <c r="A32234" s="32">
        <v>44593</v>
      </c>
      <c r="B32234" s="1" t="s">
        <v>47</v>
      </c>
      <c r="C32234">
        <v>10671</v>
      </c>
      <c r="D32234">
        <v>216168</v>
      </c>
      <c r="E32234" s="31">
        <v>8043</v>
      </c>
      <c r="F32234">
        <v>86</v>
      </c>
      <c r="G32234" s="31">
        <v>2542</v>
      </c>
      <c r="H32234" s="31">
        <v>3</v>
      </c>
    </row>
    <row r="32235" spans="1:8">
      <c r="A32235" s="32">
        <v>44593</v>
      </c>
      <c r="B32235" s="1" t="s">
        <v>48</v>
      </c>
      <c r="C32235">
        <v>6234</v>
      </c>
      <c r="D32235">
        <v>138655</v>
      </c>
      <c r="E32235" s="31">
        <v>4786</v>
      </c>
      <c r="F32235">
        <v>37</v>
      </c>
      <c r="G32235" s="31">
        <v>1411</v>
      </c>
      <c r="H32235" s="31">
        <v>5</v>
      </c>
    </row>
    <row r="32236" spans="1:8">
      <c r="A32236" s="32">
        <v>44593</v>
      </c>
      <c r="B32236" s="1" t="s">
        <v>49</v>
      </c>
      <c r="C32236">
        <v>128583</v>
      </c>
      <c r="D32236">
        <v>1704640</v>
      </c>
      <c r="E32236" s="31">
        <v>82622</v>
      </c>
      <c r="F32236">
        <v>659</v>
      </c>
      <c r="G32236" s="31">
        <v>40799</v>
      </c>
      <c r="H32236" s="31">
        <v>6</v>
      </c>
    </row>
    <row r="32237" spans="1:8">
      <c r="A32237" s="32">
        <v>44593</v>
      </c>
      <c r="B32237" s="1" t="s">
        <v>50</v>
      </c>
      <c r="C32237">
        <v>11950</v>
      </c>
      <c r="D32237">
        <v>153027</v>
      </c>
      <c r="E32237" s="31">
        <v>8033</v>
      </c>
      <c r="F32237">
        <v>33</v>
      </c>
      <c r="G32237" s="31">
        <v>2958</v>
      </c>
      <c r="H32237" s="31">
        <v>0</v>
      </c>
    </row>
    <row r="32238" spans="1:8">
      <c r="A32238" s="32">
        <v>44593</v>
      </c>
      <c r="B32238" s="1" t="s">
        <v>51</v>
      </c>
      <c r="C32238">
        <v>14845</v>
      </c>
      <c r="D32238">
        <v>240498</v>
      </c>
      <c r="E32238" s="31">
        <v>9069</v>
      </c>
      <c r="F32238">
        <v>77</v>
      </c>
      <c r="G32238" s="31">
        <v>5706</v>
      </c>
      <c r="H32238" s="31">
        <v>0</v>
      </c>
    </row>
    <row r="32239" spans="1:8">
      <c r="A32239" s="32">
        <v>44593</v>
      </c>
      <c r="B32239" s="1" t="s">
        <v>52</v>
      </c>
      <c r="C32239">
        <v>29387</v>
      </c>
      <c r="D32239">
        <v>158692</v>
      </c>
      <c r="E32239" s="31">
        <v>23517</v>
      </c>
      <c r="F32239">
        <v>147</v>
      </c>
      <c r="G32239" s="31">
        <v>5723</v>
      </c>
      <c r="H32239" s="31">
        <v>9</v>
      </c>
    </row>
    <row r="32240" spans="1:8">
      <c r="A32240" s="32">
        <v>44593</v>
      </c>
      <c r="B32240" s="1" t="s">
        <v>53</v>
      </c>
      <c r="C32240">
        <v>14018</v>
      </c>
      <c r="D32240">
        <v>360045</v>
      </c>
      <c r="E32240" s="31">
        <v>10851</v>
      </c>
      <c r="F32240">
        <v>85</v>
      </c>
      <c r="G32240" s="31">
        <v>3082</v>
      </c>
      <c r="H32240" s="31">
        <v>0</v>
      </c>
    </row>
    <row r="32241" spans="1:8">
      <c r="A32241" s="32">
        <v>44593</v>
      </c>
      <c r="B32241" s="1" t="s">
        <v>54</v>
      </c>
      <c r="C32241">
        <v>11693</v>
      </c>
      <c r="D32241">
        <v>98444</v>
      </c>
      <c r="E32241" s="31">
        <v>8427</v>
      </c>
      <c r="F32241">
        <v>43</v>
      </c>
      <c r="G32241" s="31">
        <v>3243</v>
      </c>
      <c r="H32241" s="31">
        <v>0</v>
      </c>
    </row>
    <row r="32242" spans="1:8">
      <c r="A32242" s="32">
        <v>44593</v>
      </c>
      <c r="B32242" s="1" t="s">
        <v>55</v>
      </c>
      <c r="C32242">
        <v>17196</v>
      </c>
      <c r="D32242">
        <v>216048</v>
      </c>
      <c r="E32242" s="31">
        <v>12127</v>
      </c>
      <c r="F32242">
        <v>72</v>
      </c>
      <c r="G32242" s="31">
        <v>4261</v>
      </c>
      <c r="H32242" s="31">
        <v>0</v>
      </c>
    </row>
    <row r="32243" spans="1:8">
      <c r="A32243" s="32">
        <v>44593</v>
      </c>
      <c r="B32243" s="1" t="s">
        <v>56</v>
      </c>
      <c r="C32243">
        <v>83543</v>
      </c>
      <c r="D32243">
        <v>538559</v>
      </c>
      <c r="E32243" s="31">
        <v>75275</v>
      </c>
      <c r="F32243">
        <v>402</v>
      </c>
      <c r="G32243" s="31">
        <v>7845</v>
      </c>
      <c r="H32243" s="31">
        <v>38</v>
      </c>
    </row>
    <row r="32244" spans="1:8">
      <c r="A32244" s="32">
        <v>44594</v>
      </c>
      <c r="B32244" s="1" t="s">
        <v>7</v>
      </c>
      <c r="C32244">
        <v>98561</v>
      </c>
      <c r="D32244">
        <v>1447494</v>
      </c>
      <c r="E32244" s="31">
        <v>73772</v>
      </c>
      <c r="F32244">
        <v>1504</v>
      </c>
      <c r="G32244" s="31">
        <v>21247</v>
      </c>
      <c r="H32244" s="31">
        <v>1</v>
      </c>
    </row>
    <row r="32245" spans="1:8">
      <c r="A32245" s="32">
        <v>44594</v>
      </c>
      <c r="B32245" s="1" t="s">
        <v>11</v>
      </c>
      <c r="C32245">
        <v>10805</v>
      </c>
      <c r="D32245">
        <v>130969</v>
      </c>
      <c r="E32245" s="31">
        <v>7652</v>
      </c>
      <c r="F32245">
        <v>41</v>
      </c>
      <c r="G32245" s="31">
        <v>3112</v>
      </c>
      <c r="H32245" s="31">
        <v>0</v>
      </c>
    </row>
    <row r="32246" spans="1:8">
      <c r="A32246" s="32">
        <v>44594</v>
      </c>
      <c r="B32246" s="1" t="s">
        <v>12</v>
      </c>
      <c r="C32246">
        <v>4983</v>
      </c>
      <c r="D32246">
        <v>151635</v>
      </c>
      <c r="E32246" s="31">
        <v>3815</v>
      </c>
      <c r="F32246">
        <v>53</v>
      </c>
      <c r="G32246" s="31">
        <v>1115</v>
      </c>
      <c r="H32246" s="31">
        <v>0</v>
      </c>
    </row>
    <row r="32247" spans="1:8">
      <c r="A32247" s="32">
        <v>44594</v>
      </c>
      <c r="B32247" s="1" t="s">
        <v>13</v>
      </c>
      <c r="C32247">
        <v>22820</v>
      </c>
      <c r="D32247">
        <v>323032</v>
      </c>
      <c r="E32247" s="31">
        <v>18259</v>
      </c>
      <c r="F32247">
        <v>118</v>
      </c>
      <c r="G32247" s="31">
        <v>3752</v>
      </c>
      <c r="H32247" s="31">
        <v>3</v>
      </c>
    </row>
    <row r="32248" spans="1:8">
      <c r="A32248" s="32">
        <v>44594</v>
      </c>
      <c r="B32248" s="1" t="s">
        <v>14</v>
      </c>
      <c r="C32248">
        <v>4606</v>
      </c>
      <c r="D32248">
        <v>35235</v>
      </c>
      <c r="E32248" s="31">
        <v>2530</v>
      </c>
      <c r="F32248">
        <v>27</v>
      </c>
      <c r="G32248" s="31">
        <v>2049</v>
      </c>
      <c r="H32248" s="31">
        <v>1</v>
      </c>
    </row>
    <row r="32249" spans="1:8">
      <c r="A32249" s="32">
        <v>44594</v>
      </c>
      <c r="B32249" s="1" t="s">
        <v>15</v>
      </c>
      <c r="C32249">
        <v>6214</v>
      </c>
      <c r="D32249">
        <v>132096</v>
      </c>
      <c r="E32249" s="31">
        <v>4262</v>
      </c>
      <c r="F32249">
        <v>56</v>
      </c>
      <c r="G32249" s="31">
        <v>1896</v>
      </c>
      <c r="H32249" s="31">
        <v>0</v>
      </c>
    </row>
    <row r="32250" spans="1:8">
      <c r="A32250" s="32">
        <v>44594</v>
      </c>
      <c r="B32250" s="1" t="s">
        <v>16</v>
      </c>
      <c r="C32250">
        <v>14377</v>
      </c>
      <c r="D32250">
        <v>532984</v>
      </c>
      <c r="E32250" s="31">
        <v>10719</v>
      </c>
      <c r="F32250">
        <v>178</v>
      </c>
      <c r="G32250" s="31">
        <v>3480</v>
      </c>
      <c r="H32250" s="31">
        <v>2</v>
      </c>
    </row>
    <row r="32251" spans="1:8">
      <c r="A32251" s="32">
        <v>44594</v>
      </c>
      <c r="B32251" s="1" t="s">
        <v>17</v>
      </c>
      <c r="C32251">
        <v>38061</v>
      </c>
      <c r="D32251">
        <v>42981</v>
      </c>
      <c r="E32251" s="31">
        <v>31943</v>
      </c>
      <c r="F32251">
        <v>226</v>
      </c>
      <c r="G32251" s="31">
        <v>5892</v>
      </c>
      <c r="H32251" s="31">
        <v>6</v>
      </c>
    </row>
    <row r="32252" spans="1:8">
      <c r="A32252" s="32">
        <v>44594</v>
      </c>
      <c r="B32252" s="1" t="s">
        <v>18</v>
      </c>
      <c r="C32252">
        <v>26064</v>
      </c>
      <c r="D32252">
        <v>577076</v>
      </c>
      <c r="E32252" s="31">
        <v>19738</v>
      </c>
      <c r="F32252">
        <v>128</v>
      </c>
      <c r="G32252" s="31">
        <v>6198</v>
      </c>
      <c r="H32252" s="31">
        <v>1</v>
      </c>
    </row>
    <row r="32253" spans="1:8">
      <c r="A32253" s="32">
        <v>44594</v>
      </c>
      <c r="B32253" s="1" t="s">
        <v>19</v>
      </c>
      <c r="C32253">
        <v>32003</v>
      </c>
      <c r="D32253">
        <v>426820</v>
      </c>
      <c r="E32253" s="31">
        <v>23316</v>
      </c>
      <c r="F32253">
        <v>193</v>
      </c>
      <c r="G32253" s="31">
        <v>8494</v>
      </c>
      <c r="H32253" s="31">
        <v>3</v>
      </c>
    </row>
    <row r="32254" spans="1:8">
      <c r="A32254" s="32">
        <v>44594</v>
      </c>
      <c r="B32254" s="1" t="s">
        <v>20</v>
      </c>
      <c r="C32254">
        <v>178361</v>
      </c>
      <c r="D32254">
        <v>1920614</v>
      </c>
      <c r="E32254" s="31">
        <v>149021</v>
      </c>
      <c r="F32254">
        <v>1068</v>
      </c>
      <c r="G32254" s="31">
        <v>28272</v>
      </c>
      <c r="H32254" s="31">
        <v>41</v>
      </c>
    </row>
    <row r="32255" spans="1:8">
      <c r="A32255" s="32">
        <v>44594</v>
      </c>
      <c r="B32255" s="1" t="s">
        <v>21</v>
      </c>
      <c r="C32255">
        <v>153363</v>
      </c>
      <c r="D32255">
        <v>1421840</v>
      </c>
      <c r="E32255" s="31">
        <v>124094</v>
      </c>
      <c r="F32255">
        <v>1057</v>
      </c>
      <c r="G32255" s="31">
        <v>24280</v>
      </c>
      <c r="H32255" s="31">
        <v>10</v>
      </c>
    </row>
    <row r="32256" spans="1:8">
      <c r="A32256" s="32">
        <v>44594</v>
      </c>
      <c r="B32256" s="1" t="s">
        <v>22</v>
      </c>
      <c r="C32256">
        <v>613804</v>
      </c>
      <c r="D32256">
        <v>4825591</v>
      </c>
      <c r="E32256" s="31">
        <v>471524</v>
      </c>
      <c r="F32256">
        <v>3212</v>
      </c>
      <c r="G32256" s="31">
        <v>139068</v>
      </c>
      <c r="H32256" s="31">
        <v>30</v>
      </c>
    </row>
    <row r="32257" spans="1:8">
      <c r="A32257" s="32">
        <v>44594</v>
      </c>
      <c r="B32257" s="1" t="s">
        <v>23</v>
      </c>
      <c r="C32257">
        <v>261585</v>
      </c>
      <c r="D32257">
        <v>2120058</v>
      </c>
      <c r="E32257" s="31">
        <v>208830</v>
      </c>
      <c r="F32257">
        <v>1345</v>
      </c>
      <c r="G32257" s="31">
        <v>51410</v>
      </c>
      <c r="H32257" s="31">
        <v>58</v>
      </c>
    </row>
    <row r="32258" spans="1:8">
      <c r="A32258" s="32">
        <v>44594</v>
      </c>
      <c r="B32258" s="1" t="s">
        <v>24</v>
      </c>
      <c r="C32258">
        <v>17428</v>
      </c>
      <c r="D32258">
        <v>403632</v>
      </c>
      <c r="E32258" s="31">
        <v>13363</v>
      </c>
      <c r="F32258">
        <v>63</v>
      </c>
      <c r="G32258" s="31">
        <v>4002</v>
      </c>
      <c r="H32258" s="31">
        <v>2</v>
      </c>
    </row>
    <row r="32259" spans="1:8">
      <c r="A32259" s="32">
        <v>44594</v>
      </c>
      <c r="B32259" s="1" t="s">
        <v>25</v>
      </c>
      <c r="C32259">
        <v>7603</v>
      </c>
      <c r="D32259">
        <v>154537</v>
      </c>
      <c r="E32259" s="31">
        <v>5686</v>
      </c>
      <c r="F32259">
        <v>52</v>
      </c>
      <c r="G32259" s="31">
        <v>1865</v>
      </c>
      <c r="H32259" s="31">
        <v>1</v>
      </c>
    </row>
    <row r="32260" spans="1:8">
      <c r="A32260" s="32">
        <v>44594</v>
      </c>
      <c r="B32260" s="1" t="s">
        <v>26</v>
      </c>
      <c r="C32260">
        <v>13561</v>
      </c>
      <c r="D32260">
        <v>240351</v>
      </c>
      <c r="E32260" s="31">
        <v>9434</v>
      </c>
      <c r="F32260">
        <v>141</v>
      </c>
      <c r="G32260" s="31">
        <v>3964</v>
      </c>
      <c r="H32260" s="31">
        <v>4</v>
      </c>
    </row>
    <row r="32261" spans="1:8">
      <c r="A32261" s="32">
        <v>44594</v>
      </c>
      <c r="B32261" s="1" t="s">
        <v>27</v>
      </c>
      <c r="C32261">
        <v>5990</v>
      </c>
      <c r="D32261">
        <v>162868</v>
      </c>
      <c r="E32261" s="31">
        <v>4572</v>
      </c>
      <c r="F32261">
        <v>38</v>
      </c>
      <c r="G32261" s="31">
        <v>1380</v>
      </c>
      <c r="H32261" s="31">
        <v>1</v>
      </c>
    </row>
    <row r="32262" spans="1:8">
      <c r="A32262" s="32">
        <v>44594</v>
      </c>
      <c r="B32262" s="1" t="s">
        <v>28</v>
      </c>
      <c r="C32262">
        <v>9657</v>
      </c>
      <c r="D32262">
        <v>161912</v>
      </c>
      <c r="E32262" s="31">
        <v>6931</v>
      </c>
      <c r="F32262">
        <v>35</v>
      </c>
      <c r="G32262" s="31">
        <v>2697</v>
      </c>
      <c r="H32262" s="31">
        <v>0</v>
      </c>
    </row>
    <row r="32263" spans="1:8">
      <c r="A32263" s="32">
        <v>44594</v>
      </c>
      <c r="B32263" s="1" t="s">
        <v>29</v>
      </c>
      <c r="C32263">
        <v>18826</v>
      </c>
      <c r="D32263">
        <v>447318</v>
      </c>
      <c r="E32263" s="31">
        <v>12892</v>
      </c>
      <c r="F32263">
        <v>99</v>
      </c>
      <c r="G32263" s="31">
        <v>4291</v>
      </c>
      <c r="H32263" s="31">
        <v>2</v>
      </c>
    </row>
    <row r="32264" spans="1:8">
      <c r="A32264" s="32">
        <v>44594</v>
      </c>
      <c r="B32264" s="1" t="s">
        <v>30</v>
      </c>
      <c r="C32264">
        <v>31415</v>
      </c>
      <c r="D32264">
        <v>559749</v>
      </c>
      <c r="E32264" s="31">
        <v>24128</v>
      </c>
      <c r="F32264">
        <v>227</v>
      </c>
      <c r="G32264" s="31">
        <v>6162</v>
      </c>
      <c r="H32264" s="31">
        <v>2</v>
      </c>
    </row>
    <row r="32265" spans="1:8">
      <c r="A32265" s="32">
        <v>44594</v>
      </c>
      <c r="B32265" s="1" t="s">
        <v>31</v>
      </c>
      <c r="C32265">
        <v>47749</v>
      </c>
      <c r="D32265">
        <v>850832</v>
      </c>
      <c r="E32265" s="31">
        <v>35717</v>
      </c>
      <c r="F32265">
        <v>214</v>
      </c>
      <c r="G32265" s="31">
        <v>12153</v>
      </c>
      <c r="H32265" s="31">
        <v>3</v>
      </c>
    </row>
    <row r="32266" spans="1:8">
      <c r="A32266" s="32">
        <v>44594</v>
      </c>
      <c r="B32266" s="1" t="s">
        <v>32</v>
      </c>
      <c r="C32266">
        <v>173674</v>
      </c>
      <c r="D32266">
        <v>1728463</v>
      </c>
      <c r="E32266" s="31">
        <v>134225</v>
      </c>
      <c r="F32266">
        <v>1204</v>
      </c>
      <c r="G32266" s="31">
        <v>38245</v>
      </c>
      <c r="H32266" s="31">
        <v>20</v>
      </c>
    </row>
    <row r="32267" spans="1:8">
      <c r="A32267" s="32">
        <v>44594</v>
      </c>
      <c r="B32267" s="1" t="s">
        <v>33</v>
      </c>
      <c r="C32267">
        <v>23617</v>
      </c>
      <c r="D32267">
        <v>305600</v>
      </c>
      <c r="E32267" s="31">
        <v>19132</v>
      </c>
      <c r="F32267">
        <v>173</v>
      </c>
      <c r="G32267" s="31">
        <v>4831</v>
      </c>
      <c r="H32267" s="31">
        <v>3</v>
      </c>
    </row>
    <row r="32268" spans="1:8">
      <c r="A32268" s="32">
        <v>44594</v>
      </c>
      <c r="B32268" s="1" t="s">
        <v>34</v>
      </c>
      <c r="C32268">
        <v>24647</v>
      </c>
      <c r="D32268">
        <v>342898</v>
      </c>
      <c r="E32268" s="31">
        <v>17881</v>
      </c>
      <c r="F32268">
        <v>108</v>
      </c>
      <c r="G32268" s="31">
        <v>6658</v>
      </c>
      <c r="H32268" s="31">
        <v>3</v>
      </c>
    </row>
    <row r="32269" spans="1:8">
      <c r="A32269" s="32">
        <v>44594</v>
      </c>
      <c r="B32269" s="1" t="s">
        <v>35</v>
      </c>
      <c r="C32269">
        <v>69985</v>
      </c>
      <c r="D32269">
        <v>564732</v>
      </c>
      <c r="E32269" s="31">
        <v>49572</v>
      </c>
      <c r="F32269">
        <v>303</v>
      </c>
      <c r="G32269" s="31">
        <v>17335</v>
      </c>
      <c r="H32269" s="31">
        <v>70</v>
      </c>
    </row>
    <row r="32270" spans="1:8">
      <c r="A32270" s="32">
        <v>44594</v>
      </c>
      <c r="B32270" s="1" t="s">
        <v>36</v>
      </c>
      <c r="C32270">
        <v>354408</v>
      </c>
      <c r="D32270">
        <v>4924569</v>
      </c>
      <c r="E32270" s="31">
        <v>259067</v>
      </c>
      <c r="F32270">
        <v>3157</v>
      </c>
      <c r="G32270" s="31">
        <v>92184</v>
      </c>
      <c r="H32270" s="31">
        <v>497</v>
      </c>
    </row>
    <row r="32271" spans="1:8">
      <c r="A32271" s="32">
        <v>44594</v>
      </c>
      <c r="B32271" s="1" t="s">
        <v>37</v>
      </c>
      <c r="C32271">
        <v>135969</v>
      </c>
      <c r="D32271">
        <v>1030196</v>
      </c>
      <c r="E32271" s="31">
        <v>95515</v>
      </c>
      <c r="F32271">
        <v>1438</v>
      </c>
      <c r="G32271" s="31">
        <v>39025</v>
      </c>
      <c r="H32271" s="31">
        <v>22</v>
      </c>
    </row>
    <row r="32272" spans="1:8">
      <c r="A32272" s="32">
        <v>44594</v>
      </c>
      <c r="B32272" s="1" t="s">
        <v>38</v>
      </c>
      <c r="C32272">
        <v>28238</v>
      </c>
      <c r="D32272">
        <v>343949</v>
      </c>
      <c r="E32272" s="31">
        <v>19848</v>
      </c>
      <c r="F32272">
        <v>158</v>
      </c>
      <c r="G32272" s="31">
        <v>8232</v>
      </c>
      <c r="H32272" s="31">
        <v>14</v>
      </c>
    </row>
    <row r="32273" spans="1:8">
      <c r="A32273" s="32">
        <v>44594</v>
      </c>
      <c r="B32273" s="1" t="s">
        <v>39</v>
      </c>
      <c r="C32273">
        <v>12139</v>
      </c>
      <c r="D32273">
        <v>91449</v>
      </c>
      <c r="E32273" s="31">
        <v>8290</v>
      </c>
      <c r="F32273">
        <v>67</v>
      </c>
      <c r="G32273" s="31">
        <v>3660</v>
      </c>
      <c r="H32273" s="31">
        <v>31</v>
      </c>
    </row>
    <row r="32274" spans="1:8">
      <c r="A32274" s="32">
        <v>44594</v>
      </c>
      <c r="B32274" s="1" t="s">
        <v>40</v>
      </c>
      <c r="C32274">
        <v>3732</v>
      </c>
      <c r="D32274">
        <v>211693</v>
      </c>
      <c r="E32274" s="31">
        <v>2392</v>
      </c>
      <c r="F32274">
        <v>5</v>
      </c>
      <c r="G32274" s="31">
        <v>1292</v>
      </c>
      <c r="H32274" s="31">
        <v>0</v>
      </c>
    </row>
    <row r="32275" spans="1:8">
      <c r="A32275" s="32">
        <v>44594</v>
      </c>
      <c r="B32275" s="1" t="s">
        <v>41</v>
      </c>
      <c r="C32275">
        <v>4375</v>
      </c>
      <c r="D32275">
        <v>85034</v>
      </c>
      <c r="E32275" s="31">
        <v>3465</v>
      </c>
      <c r="F32275">
        <v>6</v>
      </c>
      <c r="G32275" s="31">
        <v>904</v>
      </c>
      <c r="H32275" s="31">
        <v>1</v>
      </c>
    </row>
    <row r="32276" spans="1:8">
      <c r="A32276" s="32">
        <v>44594</v>
      </c>
      <c r="B32276" s="1" t="s">
        <v>42</v>
      </c>
      <c r="C32276">
        <v>28168</v>
      </c>
      <c r="D32276">
        <v>343602</v>
      </c>
      <c r="E32276" s="31">
        <v>17301</v>
      </c>
      <c r="F32276">
        <v>139</v>
      </c>
      <c r="G32276" s="31">
        <v>3780</v>
      </c>
      <c r="H32276" s="31">
        <v>1</v>
      </c>
    </row>
    <row r="32277" spans="1:8">
      <c r="A32277" s="32">
        <v>44594</v>
      </c>
      <c r="B32277" s="1" t="s">
        <v>43</v>
      </c>
      <c r="C32277">
        <v>51065</v>
      </c>
      <c r="D32277">
        <v>1216689</v>
      </c>
      <c r="E32277" s="31">
        <v>30270</v>
      </c>
      <c r="F32277">
        <v>247</v>
      </c>
      <c r="G32277" s="31">
        <v>20548</v>
      </c>
      <c r="H32277" s="31">
        <v>10</v>
      </c>
    </row>
    <row r="32278" spans="1:8">
      <c r="A32278" s="32">
        <v>44594</v>
      </c>
      <c r="B32278" s="1" t="s">
        <v>44</v>
      </c>
      <c r="C32278">
        <v>13784</v>
      </c>
      <c r="D32278">
        <v>300663</v>
      </c>
      <c r="E32278" s="31">
        <v>10199</v>
      </c>
      <c r="F32278">
        <v>103</v>
      </c>
      <c r="G32278" s="31">
        <v>3482</v>
      </c>
      <c r="H32278" s="31">
        <v>3</v>
      </c>
    </row>
    <row r="32279" spans="1:8">
      <c r="A32279" s="32">
        <v>44594</v>
      </c>
      <c r="B32279" s="1" t="s">
        <v>45</v>
      </c>
      <c r="C32279">
        <v>5151</v>
      </c>
      <c r="D32279">
        <v>134713</v>
      </c>
      <c r="E32279" s="31">
        <v>4001</v>
      </c>
      <c r="F32279">
        <v>68</v>
      </c>
      <c r="G32279" s="31">
        <v>1084</v>
      </c>
      <c r="H32279" s="31">
        <v>0</v>
      </c>
    </row>
    <row r="32280" spans="1:8">
      <c r="A32280" s="32">
        <v>44594</v>
      </c>
      <c r="B32280" s="1" t="s">
        <v>46</v>
      </c>
      <c r="C32280">
        <v>9153</v>
      </c>
      <c r="D32280">
        <v>170861</v>
      </c>
      <c r="E32280" s="31">
        <v>6613</v>
      </c>
      <c r="F32280">
        <v>43</v>
      </c>
      <c r="G32280" s="31">
        <v>2491</v>
      </c>
      <c r="H32280" s="31">
        <v>2</v>
      </c>
    </row>
    <row r="32281" spans="1:8">
      <c r="A32281" s="32">
        <v>44594</v>
      </c>
      <c r="B32281" s="1" t="s">
        <v>47</v>
      </c>
      <c r="C32281">
        <v>10952</v>
      </c>
      <c r="D32281">
        <v>217178</v>
      </c>
      <c r="E32281" s="31">
        <v>8297</v>
      </c>
      <c r="F32281">
        <v>87</v>
      </c>
      <c r="G32281" s="31">
        <v>2568</v>
      </c>
      <c r="H32281" s="31">
        <v>2</v>
      </c>
    </row>
    <row r="32282" spans="1:8">
      <c r="A32282" s="32">
        <v>44594</v>
      </c>
      <c r="B32282" s="1" t="s">
        <v>48</v>
      </c>
      <c r="C32282">
        <v>6475</v>
      </c>
      <c r="D32282">
        <v>139331</v>
      </c>
      <c r="E32282" s="31">
        <v>4886</v>
      </c>
      <c r="F32282">
        <v>37</v>
      </c>
      <c r="G32282" s="31">
        <v>1552</v>
      </c>
      <c r="H32282" s="31">
        <v>5</v>
      </c>
    </row>
    <row r="32283" spans="1:8">
      <c r="A32283" s="32">
        <v>44594</v>
      </c>
      <c r="B32283" s="1" t="s">
        <v>49</v>
      </c>
      <c r="C32283">
        <v>133618</v>
      </c>
      <c r="D32283">
        <v>1721530</v>
      </c>
      <c r="E32283" s="31">
        <v>84982</v>
      </c>
      <c r="F32283">
        <v>660</v>
      </c>
      <c r="G32283" s="31">
        <v>42935</v>
      </c>
      <c r="H32283" s="31">
        <v>10</v>
      </c>
    </row>
    <row r="32284" spans="1:8">
      <c r="A32284" s="32">
        <v>44594</v>
      </c>
      <c r="B32284" s="1" t="s">
        <v>50</v>
      </c>
      <c r="C32284">
        <v>12519</v>
      </c>
      <c r="D32284">
        <v>155220</v>
      </c>
      <c r="E32284" s="31">
        <v>8586</v>
      </c>
      <c r="F32284">
        <v>33</v>
      </c>
      <c r="G32284" s="31">
        <v>3085</v>
      </c>
      <c r="H32284" s="31">
        <v>0</v>
      </c>
    </row>
    <row r="32285" spans="1:8">
      <c r="A32285" s="32">
        <v>44594</v>
      </c>
      <c r="B32285" s="1" t="s">
        <v>51</v>
      </c>
      <c r="C32285">
        <v>15548</v>
      </c>
      <c r="D32285">
        <v>242822</v>
      </c>
      <c r="E32285" s="31">
        <v>9293</v>
      </c>
      <c r="F32285">
        <v>77</v>
      </c>
      <c r="G32285" s="31">
        <v>6184</v>
      </c>
      <c r="H32285" s="31">
        <v>0</v>
      </c>
    </row>
    <row r="32286" spans="1:8">
      <c r="A32286" s="32">
        <v>44594</v>
      </c>
      <c r="B32286" s="1" t="s">
        <v>52</v>
      </c>
      <c r="C32286">
        <v>30468</v>
      </c>
      <c r="D32286">
        <v>160395</v>
      </c>
      <c r="E32286" s="31">
        <v>23697</v>
      </c>
      <c r="F32286">
        <v>148</v>
      </c>
      <c r="G32286" s="31">
        <v>6623</v>
      </c>
      <c r="H32286" s="31">
        <v>10</v>
      </c>
    </row>
    <row r="32287" spans="1:8">
      <c r="A32287" s="32">
        <v>44594</v>
      </c>
      <c r="B32287" s="1" t="s">
        <v>53</v>
      </c>
      <c r="C32287">
        <v>14473</v>
      </c>
      <c r="D32287">
        <v>363646</v>
      </c>
      <c r="E32287" s="31">
        <v>11201</v>
      </c>
      <c r="F32287">
        <v>85</v>
      </c>
      <c r="G32287" s="31">
        <v>3187</v>
      </c>
      <c r="H32287" s="31">
        <v>0</v>
      </c>
    </row>
    <row r="32288" spans="1:8">
      <c r="A32288" s="32">
        <v>44594</v>
      </c>
      <c r="B32288" s="1" t="s">
        <v>54</v>
      </c>
      <c r="C32288">
        <v>12159</v>
      </c>
      <c r="D32288">
        <v>100090</v>
      </c>
      <c r="E32288" s="31">
        <v>8724</v>
      </c>
      <c r="F32288">
        <v>43</v>
      </c>
      <c r="G32288" s="31">
        <v>3412</v>
      </c>
      <c r="H32288" s="31">
        <v>0</v>
      </c>
    </row>
    <row r="32289" spans="1:8">
      <c r="A32289" s="32">
        <v>44594</v>
      </c>
      <c r="B32289" s="1" t="s">
        <v>55</v>
      </c>
      <c r="C32289">
        <v>17855</v>
      </c>
      <c r="D32289">
        <v>218119</v>
      </c>
      <c r="E32289" s="31">
        <v>12586</v>
      </c>
      <c r="F32289">
        <v>72</v>
      </c>
      <c r="G32289" s="31">
        <v>4538</v>
      </c>
      <c r="H32289" s="31">
        <v>1</v>
      </c>
    </row>
    <row r="32290" spans="1:8">
      <c r="A32290" s="32">
        <v>44594</v>
      </c>
      <c r="B32290" s="1" t="s">
        <v>56</v>
      </c>
      <c r="C32290">
        <v>84327</v>
      </c>
      <c r="D32290">
        <v>540756</v>
      </c>
      <c r="E32290" s="31">
        <v>76465</v>
      </c>
      <c r="F32290">
        <v>405</v>
      </c>
      <c r="G32290" s="31">
        <v>7451</v>
      </c>
      <c r="H32290" s="31">
        <v>35</v>
      </c>
    </row>
    <row r="32291" spans="1:8">
      <c r="A32291" s="32">
        <v>44595</v>
      </c>
      <c r="B32291" s="1" t="s">
        <v>7</v>
      </c>
      <c r="C32291">
        <v>102349</v>
      </c>
      <c r="D32291">
        <v>1457998</v>
      </c>
      <c r="E32291" s="31">
        <v>75359</v>
      </c>
      <c r="F32291">
        <v>1506</v>
      </c>
      <c r="G32291" s="31">
        <v>23285</v>
      </c>
      <c r="H32291" s="31">
        <v>1</v>
      </c>
    </row>
    <row r="32292" spans="1:8">
      <c r="A32292" s="32">
        <v>44595</v>
      </c>
      <c r="B32292" s="1" t="s">
        <v>11</v>
      </c>
      <c r="C32292">
        <v>11197</v>
      </c>
      <c r="D32292">
        <v>132352</v>
      </c>
      <c r="E32292" s="31">
        <v>7878</v>
      </c>
      <c r="F32292">
        <v>41</v>
      </c>
      <c r="G32292" s="31">
        <v>3278</v>
      </c>
      <c r="H32292" s="31">
        <v>0</v>
      </c>
    </row>
    <row r="32293" spans="1:8">
      <c r="A32293" s="32">
        <v>44595</v>
      </c>
      <c r="B32293" s="1" t="s">
        <v>12</v>
      </c>
      <c r="C32293">
        <v>5158</v>
      </c>
      <c r="D32293">
        <v>152825</v>
      </c>
      <c r="E32293" s="31">
        <v>3866</v>
      </c>
      <c r="F32293">
        <v>53</v>
      </c>
      <c r="G32293" s="31">
        <v>1239</v>
      </c>
      <c r="H32293" s="31">
        <v>0</v>
      </c>
    </row>
    <row r="32294" spans="1:8">
      <c r="A32294" s="32">
        <v>44595</v>
      </c>
      <c r="B32294" s="1" t="s">
        <v>13</v>
      </c>
      <c r="C32294">
        <v>23503</v>
      </c>
      <c r="D32294">
        <v>325663</v>
      </c>
      <c r="E32294" s="31">
        <v>18560</v>
      </c>
      <c r="F32294">
        <v>118</v>
      </c>
      <c r="G32294" s="31">
        <v>4158</v>
      </c>
      <c r="H32294" s="31">
        <v>3</v>
      </c>
    </row>
    <row r="32295" spans="1:8">
      <c r="A32295" s="32">
        <v>44595</v>
      </c>
      <c r="B32295" s="1" t="s">
        <v>14</v>
      </c>
      <c r="C32295">
        <v>4795</v>
      </c>
      <c r="D32295">
        <v>35499</v>
      </c>
      <c r="E32295" s="31">
        <v>2874</v>
      </c>
      <c r="F32295">
        <v>27</v>
      </c>
      <c r="G32295" s="31">
        <v>1894</v>
      </c>
      <c r="H32295" s="31">
        <v>1</v>
      </c>
    </row>
    <row r="32296" spans="1:8">
      <c r="A32296" s="32">
        <v>44595</v>
      </c>
      <c r="B32296" s="1" t="s">
        <v>15</v>
      </c>
      <c r="C32296">
        <v>6564</v>
      </c>
      <c r="D32296">
        <v>132891</v>
      </c>
      <c r="E32296" s="31">
        <v>4296</v>
      </c>
      <c r="F32296">
        <v>57</v>
      </c>
      <c r="G32296" s="31">
        <v>2211</v>
      </c>
      <c r="H32296" s="31">
        <v>0</v>
      </c>
    </row>
    <row r="32297" spans="1:8">
      <c r="A32297" s="32">
        <v>44595</v>
      </c>
      <c r="B32297" s="1" t="s">
        <v>16</v>
      </c>
      <c r="C32297">
        <v>14959</v>
      </c>
      <c r="D32297">
        <v>537754</v>
      </c>
      <c r="E32297" s="31">
        <v>10978</v>
      </c>
      <c r="F32297">
        <v>178</v>
      </c>
      <c r="G32297" s="31">
        <v>3803</v>
      </c>
      <c r="H32297" s="31">
        <v>2</v>
      </c>
    </row>
    <row r="32298" spans="1:8">
      <c r="A32298" s="32">
        <v>44595</v>
      </c>
      <c r="B32298" s="1" t="s">
        <v>17</v>
      </c>
      <c r="C32298">
        <v>39432</v>
      </c>
      <c r="D32298">
        <v>42981</v>
      </c>
      <c r="E32298" s="31">
        <v>32849</v>
      </c>
      <c r="F32298">
        <v>226</v>
      </c>
      <c r="G32298" s="31">
        <v>6357</v>
      </c>
      <c r="H32298" s="31">
        <v>7</v>
      </c>
    </row>
    <row r="32299" spans="1:8">
      <c r="A32299" s="32">
        <v>44595</v>
      </c>
      <c r="B32299" s="1" t="s">
        <v>18</v>
      </c>
      <c r="C32299">
        <v>26989</v>
      </c>
      <c r="D32299">
        <v>579168</v>
      </c>
      <c r="E32299" s="31">
        <v>19912</v>
      </c>
      <c r="F32299">
        <v>130</v>
      </c>
      <c r="G32299" s="31">
        <v>6947</v>
      </c>
      <c r="H32299" s="31">
        <v>1</v>
      </c>
    </row>
    <row r="32300" spans="1:8">
      <c r="A32300" s="32">
        <v>44595</v>
      </c>
      <c r="B32300" s="1" t="s">
        <v>19</v>
      </c>
      <c r="C32300">
        <v>32196</v>
      </c>
      <c r="D32300">
        <v>430226</v>
      </c>
      <c r="E32300" s="31">
        <v>24256</v>
      </c>
      <c r="F32300">
        <v>195</v>
      </c>
      <c r="G32300" s="31">
        <v>8745</v>
      </c>
      <c r="H32300" s="31">
        <v>4</v>
      </c>
    </row>
    <row r="32301" spans="1:8">
      <c r="A32301" s="32">
        <v>44595</v>
      </c>
      <c r="B32301" s="1" t="s">
        <v>20</v>
      </c>
      <c r="C32301">
        <v>183984</v>
      </c>
      <c r="D32301">
        <v>1934161</v>
      </c>
      <c r="E32301" s="31">
        <v>155646</v>
      </c>
      <c r="F32301">
        <v>1068</v>
      </c>
      <c r="G32301" s="31">
        <v>27270</v>
      </c>
      <c r="H32301" s="31">
        <v>45</v>
      </c>
    </row>
    <row r="32302" spans="1:8">
      <c r="A32302" s="32">
        <v>44595</v>
      </c>
      <c r="B32302" s="1" t="s">
        <v>21</v>
      </c>
      <c r="C32302">
        <v>158022</v>
      </c>
      <c r="D32302">
        <v>1423976</v>
      </c>
      <c r="E32302" s="31">
        <v>127982</v>
      </c>
      <c r="F32302">
        <v>1063</v>
      </c>
      <c r="G32302" s="31">
        <v>24324</v>
      </c>
      <c r="H32302" s="31">
        <v>11</v>
      </c>
    </row>
    <row r="32303" spans="1:8">
      <c r="A32303" s="32">
        <v>44595</v>
      </c>
      <c r="B32303" s="1" t="s">
        <v>22</v>
      </c>
      <c r="C32303">
        <v>634483</v>
      </c>
      <c r="D32303">
        <v>4855183</v>
      </c>
      <c r="E32303" s="31">
        <v>475069</v>
      </c>
      <c r="F32303">
        <v>3216</v>
      </c>
      <c r="G32303" s="31">
        <v>156198</v>
      </c>
      <c r="H32303" s="31">
        <v>38</v>
      </c>
    </row>
    <row r="32304" spans="1:8">
      <c r="A32304" s="32">
        <v>44595</v>
      </c>
      <c r="B32304" s="1" t="s">
        <v>23</v>
      </c>
      <c r="C32304">
        <v>268671</v>
      </c>
      <c r="D32304">
        <v>2131107</v>
      </c>
      <c r="E32304" s="31">
        <v>212974</v>
      </c>
      <c r="F32304">
        <v>1353</v>
      </c>
      <c r="G32304" s="31">
        <v>54344</v>
      </c>
      <c r="H32304" s="31">
        <v>61</v>
      </c>
    </row>
    <row r="32305" spans="1:8">
      <c r="A32305" s="32">
        <v>44595</v>
      </c>
      <c r="B32305" s="1" t="s">
        <v>24</v>
      </c>
      <c r="C32305">
        <v>18000</v>
      </c>
      <c r="D32305">
        <v>408450</v>
      </c>
      <c r="E32305" s="31">
        <v>13834</v>
      </c>
      <c r="F32305">
        <v>63</v>
      </c>
      <c r="G32305" s="31">
        <v>4103</v>
      </c>
      <c r="H32305" s="31">
        <v>3</v>
      </c>
    </row>
    <row r="32306" spans="1:8">
      <c r="A32306" s="32">
        <v>44595</v>
      </c>
      <c r="B32306" s="1" t="s">
        <v>25</v>
      </c>
      <c r="C32306">
        <v>7914</v>
      </c>
      <c r="D32306">
        <v>155906</v>
      </c>
      <c r="E32306" s="31">
        <v>5787</v>
      </c>
      <c r="F32306">
        <v>52</v>
      </c>
      <c r="G32306" s="31">
        <v>2075</v>
      </c>
      <c r="H32306" s="31">
        <v>1</v>
      </c>
    </row>
    <row r="32307" spans="1:8">
      <c r="A32307" s="32">
        <v>44595</v>
      </c>
      <c r="B32307" s="1" t="s">
        <v>26</v>
      </c>
      <c r="C32307">
        <v>14275</v>
      </c>
      <c r="D32307">
        <v>242436</v>
      </c>
      <c r="E32307" s="31">
        <v>9664</v>
      </c>
      <c r="F32307">
        <v>143</v>
      </c>
      <c r="G32307" s="31">
        <v>4446</v>
      </c>
      <c r="H32307" s="31">
        <v>5</v>
      </c>
    </row>
    <row r="32308" spans="1:8">
      <c r="A32308" s="32">
        <v>44595</v>
      </c>
      <c r="B32308" s="1" t="s">
        <v>27</v>
      </c>
      <c r="C32308">
        <v>6193</v>
      </c>
      <c r="D32308">
        <v>164376</v>
      </c>
      <c r="E32308" s="31">
        <v>4740</v>
      </c>
      <c r="F32308">
        <v>38</v>
      </c>
      <c r="G32308" s="31">
        <v>1415</v>
      </c>
      <c r="H32308" s="31">
        <v>1</v>
      </c>
    </row>
    <row r="32309" spans="1:8">
      <c r="A32309" s="32">
        <v>44595</v>
      </c>
      <c r="B32309" s="1" t="s">
        <v>28</v>
      </c>
      <c r="C32309">
        <v>10022</v>
      </c>
      <c r="D32309">
        <v>161912</v>
      </c>
      <c r="E32309" s="31">
        <v>7247</v>
      </c>
      <c r="F32309">
        <v>35</v>
      </c>
      <c r="G32309" s="31">
        <v>2748</v>
      </c>
      <c r="H32309" s="31">
        <v>0</v>
      </c>
    </row>
    <row r="32310" spans="1:8">
      <c r="A32310" s="32">
        <v>44595</v>
      </c>
      <c r="B32310" s="1" t="s">
        <v>29</v>
      </c>
      <c r="C32310">
        <v>19408</v>
      </c>
      <c r="D32310">
        <v>449940</v>
      </c>
      <c r="E32310" s="31">
        <v>13064</v>
      </c>
      <c r="F32310">
        <v>101</v>
      </c>
      <c r="G32310" s="31">
        <v>4677</v>
      </c>
      <c r="H32310" s="31">
        <v>2</v>
      </c>
    </row>
    <row r="32311" spans="1:8">
      <c r="A32311" s="32">
        <v>44595</v>
      </c>
      <c r="B32311" s="1" t="s">
        <v>30</v>
      </c>
      <c r="C32311">
        <v>32345</v>
      </c>
      <c r="D32311">
        <v>564201</v>
      </c>
      <c r="E32311" s="31">
        <v>24750</v>
      </c>
      <c r="F32311">
        <v>227</v>
      </c>
      <c r="G32311" s="31">
        <v>6438</v>
      </c>
      <c r="H32311" s="31">
        <v>4</v>
      </c>
    </row>
    <row r="32312" spans="1:8">
      <c r="A32312" s="32">
        <v>44595</v>
      </c>
      <c r="B32312" s="1" t="s">
        <v>31</v>
      </c>
      <c r="C32312">
        <v>49367</v>
      </c>
      <c r="D32312">
        <v>850832</v>
      </c>
      <c r="E32312" s="31">
        <v>37073</v>
      </c>
      <c r="F32312">
        <v>214</v>
      </c>
      <c r="G32312" s="31">
        <v>12429</v>
      </c>
      <c r="H32312" s="31">
        <v>4</v>
      </c>
    </row>
    <row r="32313" spans="1:8">
      <c r="A32313" s="32">
        <v>44595</v>
      </c>
      <c r="B32313" s="1" t="s">
        <v>32</v>
      </c>
      <c r="C32313">
        <v>179800</v>
      </c>
      <c r="D32313">
        <v>1746700</v>
      </c>
      <c r="E32313" s="31">
        <v>137681</v>
      </c>
      <c r="F32313">
        <v>1212</v>
      </c>
      <c r="G32313" s="31">
        <v>40907</v>
      </c>
      <c r="H32313" s="31">
        <v>22</v>
      </c>
    </row>
    <row r="32314" spans="1:8">
      <c r="A32314" s="32">
        <v>44595</v>
      </c>
      <c r="B32314" s="1" t="s">
        <v>33</v>
      </c>
      <c r="C32314">
        <v>24630</v>
      </c>
      <c r="D32314">
        <v>305600</v>
      </c>
      <c r="E32314" s="31">
        <v>19729</v>
      </c>
      <c r="F32314">
        <v>176</v>
      </c>
      <c r="G32314" s="31">
        <v>5268</v>
      </c>
      <c r="H32314" s="31">
        <v>3</v>
      </c>
    </row>
    <row r="32315" spans="1:8">
      <c r="A32315" s="32">
        <v>44595</v>
      </c>
      <c r="B32315" s="1" t="s">
        <v>34</v>
      </c>
      <c r="C32315">
        <v>25499</v>
      </c>
      <c r="D32315">
        <v>361734</v>
      </c>
      <c r="E32315" s="31">
        <v>18385</v>
      </c>
      <c r="F32315">
        <v>110</v>
      </c>
      <c r="G32315" s="31">
        <v>7004</v>
      </c>
      <c r="H32315" s="31">
        <v>2</v>
      </c>
    </row>
    <row r="32316" spans="1:8">
      <c r="A32316" s="32">
        <v>44595</v>
      </c>
      <c r="B32316" s="1" t="s">
        <v>35</v>
      </c>
      <c r="C32316">
        <v>72457</v>
      </c>
      <c r="D32316">
        <v>568814</v>
      </c>
      <c r="E32316" s="31">
        <v>50993</v>
      </c>
      <c r="F32316">
        <v>304</v>
      </c>
      <c r="G32316" s="31">
        <v>18689</v>
      </c>
      <c r="H32316" s="31">
        <v>77</v>
      </c>
    </row>
    <row r="32317" spans="1:8">
      <c r="A32317" s="32">
        <v>44595</v>
      </c>
      <c r="B32317" s="1" t="s">
        <v>36</v>
      </c>
      <c r="C32317">
        <v>374023</v>
      </c>
      <c r="D32317">
        <v>4960821</v>
      </c>
      <c r="E32317" s="31">
        <v>266182</v>
      </c>
      <c r="F32317">
        <v>3170</v>
      </c>
      <c r="G32317" s="31">
        <v>104671</v>
      </c>
      <c r="H32317" s="31">
        <v>590</v>
      </c>
    </row>
    <row r="32318" spans="1:8">
      <c r="A32318" s="32">
        <v>44595</v>
      </c>
      <c r="B32318" s="1" t="s">
        <v>37</v>
      </c>
      <c r="C32318">
        <v>141873</v>
      </c>
      <c r="D32318">
        <v>1042247</v>
      </c>
      <c r="E32318" s="31">
        <v>98211</v>
      </c>
      <c r="F32318">
        <v>1448</v>
      </c>
      <c r="G32318" s="31">
        <v>42224</v>
      </c>
      <c r="H32318" s="31">
        <v>26</v>
      </c>
    </row>
    <row r="32319" spans="1:8">
      <c r="A32319" s="32">
        <v>44595</v>
      </c>
      <c r="B32319" s="1" t="s">
        <v>38</v>
      </c>
      <c r="C32319">
        <v>29167</v>
      </c>
      <c r="D32319">
        <v>346898</v>
      </c>
      <c r="E32319" s="31">
        <v>20045</v>
      </c>
      <c r="F32319">
        <v>159</v>
      </c>
      <c r="G32319" s="31">
        <v>8963</v>
      </c>
      <c r="H32319" s="31">
        <v>13</v>
      </c>
    </row>
    <row r="32320" spans="1:8">
      <c r="A32320" s="32">
        <v>44595</v>
      </c>
      <c r="B32320" s="1" t="s">
        <v>39</v>
      </c>
      <c r="C32320">
        <v>12695</v>
      </c>
      <c r="D32320">
        <v>92712</v>
      </c>
      <c r="E32320" s="31">
        <v>8531</v>
      </c>
      <c r="F32320">
        <v>68</v>
      </c>
      <c r="G32320" s="31">
        <v>3974</v>
      </c>
      <c r="H32320" s="31">
        <v>35</v>
      </c>
    </row>
    <row r="32321" spans="1:8">
      <c r="A32321" s="32">
        <v>44595</v>
      </c>
      <c r="B32321" s="1" t="s">
        <v>40</v>
      </c>
      <c r="C32321">
        <v>3871</v>
      </c>
      <c r="D32321">
        <v>215112</v>
      </c>
      <c r="E32321" s="31">
        <v>2450</v>
      </c>
      <c r="F32321">
        <v>5</v>
      </c>
      <c r="G32321" s="31">
        <v>1371</v>
      </c>
      <c r="H32321" s="31">
        <v>0</v>
      </c>
    </row>
    <row r="32322" spans="1:8">
      <c r="A32322" s="32">
        <v>44595</v>
      </c>
      <c r="B32322" s="1" t="s">
        <v>41</v>
      </c>
      <c r="C32322">
        <v>4464</v>
      </c>
      <c r="D32322">
        <v>92443</v>
      </c>
      <c r="E32322" s="31">
        <v>3586</v>
      </c>
      <c r="F32322">
        <v>6</v>
      </c>
      <c r="G32322" s="31">
        <v>872</v>
      </c>
      <c r="H32322" s="31">
        <v>1</v>
      </c>
    </row>
    <row r="32323" spans="1:8">
      <c r="A32323" s="32">
        <v>44595</v>
      </c>
      <c r="B32323" s="1" t="s">
        <v>42</v>
      </c>
      <c r="C32323">
        <v>29475</v>
      </c>
      <c r="D32323">
        <v>343602</v>
      </c>
      <c r="E32323" s="31">
        <v>17301</v>
      </c>
      <c r="F32323">
        <v>139</v>
      </c>
      <c r="G32323" s="31">
        <v>3780</v>
      </c>
      <c r="H32323" s="31">
        <v>1</v>
      </c>
    </row>
    <row r="32324" spans="1:8">
      <c r="A32324" s="32">
        <v>44595</v>
      </c>
      <c r="B32324" s="1" t="s">
        <v>43</v>
      </c>
      <c r="C32324">
        <v>52095</v>
      </c>
      <c r="D32324">
        <v>1245799</v>
      </c>
      <c r="E32324" s="31">
        <v>31455</v>
      </c>
      <c r="F32324">
        <v>250</v>
      </c>
      <c r="G32324" s="31">
        <v>20390</v>
      </c>
      <c r="H32324" s="31">
        <v>11</v>
      </c>
    </row>
    <row r="32325" spans="1:8">
      <c r="A32325" s="32">
        <v>44595</v>
      </c>
      <c r="B32325" s="1" t="s">
        <v>44</v>
      </c>
      <c r="C32325">
        <v>14172</v>
      </c>
      <c r="D32325">
        <v>300663</v>
      </c>
      <c r="E32325" s="31">
        <v>10507</v>
      </c>
      <c r="F32325">
        <v>104</v>
      </c>
      <c r="G32325" s="31">
        <v>3561</v>
      </c>
      <c r="H32325" s="31">
        <v>3</v>
      </c>
    </row>
    <row r="32326" spans="1:8">
      <c r="A32326" s="32">
        <v>44595</v>
      </c>
      <c r="B32326" s="1" t="s">
        <v>45</v>
      </c>
      <c r="C32326">
        <v>5345</v>
      </c>
      <c r="D32326">
        <v>135568</v>
      </c>
      <c r="E32326" s="31">
        <v>4110</v>
      </c>
      <c r="F32326">
        <v>68</v>
      </c>
      <c r="G32326" s="31">
        <v>1170</v>
      </c>
      <c r="H32326" s="31">
        <v>0</v>
      </c>
    </row>
    <row r="32327" spans="1:8">
      <c r="A32327" s="32">
        <v>44595</v>
      </c>
      <c r="B32327" s="1" t="s">
        <v>46</v>
      </c>
      <c r="C32327">
        <v>9569</v>
      </c>
      <c r="D32327">
        <v>172088</v>
      </c>
      <c r="E32327" s="31">
        <v>6879</v>
      </c>
      <c r="F32327">
        <v>44</v>
      </c>
      <c r="G32327" s="31">
        <v>2640</v>
      </c>
      <c r="H32327" s="31">
        <v>0</v>
      </c>
    </row>
    <row r="32328" spans="1:8">
      <c r="A32328" s="32">
        <v>44595</v>
      </c>
      <c r="B32328" s="1" t="s">
        <v>47</v>
      </c>
      <c r="C32328">
        <v>11291</v>
      </c>
      <c r="D32328">
        <v>218050</v>
      </c>
      <c r="E32328" s="31">
        <v>8556</v>
      </c>
      <c r="F32328">
        <v>89</v>
      </c>
      <c r="G32328" s="31">
        <v>2646</v>
      </c>
      <c r="H32328" s="31">
        <v>1</v>
      </c>
    </row>
    <row r="32329" spans="1:8">
      <c r="A32329" s="32">
        <v>44595</v>
      </c>
      <c r="B32329" s="1" t="s">
        <v>48</v>
      </c>
      <c r="C32329">
        <v>6733</v>
      </c>
      <c r="D32329">
        <v>139983</v>
      </c>
      <c r="E32329" s="31">
        <v>4985</v>
      </c>
      <c r="F32329">
        <v>38</v>
      </c>
      <c r="G32329" s="31">
        <v>1710</v>
      </c>
      <c r="H32329" s="31">
        <v>5</v>
      </c>
    </row>
    <row r="32330" spans="1:8">
      <c r="A32330" s="32">
        <v>44595</v>
      </c>
      <c r="B32330" s="1" t="s">
        <v>49</v>
      </c>
      <c r="C32330">
        <v>138884</v>
      </c>
      <c r="D32330">
        <v>1736368</v>
      </c>
      <c r="E32330" s="31">
        <v>87961</v>
      </c>
      <c r="F32330">
        <v>666</v>
      </c>
      <c r="G32330" s="31">
        <v>44985</v>
      </c>
      <c r="H32330" s="31">
        <v>11</v>
      </c>
    </row>
    <row r="32331" spans="1:8">
      <c r="A32331" s="32">
        <v>44595</v>
      </c>
      <c r="B32331" s="1" t="s">
        <v>50</v>
      </c>
      <c r="C32331">
        <v>13078</v>
      </c>
      <c r="D32331">
        <v>156914</v>
      </c>
      <c r="E32331" s="31">
        <v>8863</v>
      </c>
      <c r="F32331">
        <v>34</v>
      </c>
      <c r="G32331" s="31">
        <v>3483</v>
      </c>
      <c r="H32331" s="31">
        <v>0</v>
      </c>
    </row>
    <row r="32332" spans="1:8">
      <c r="A32332" s="32">
        <v>44595</v>
      </c>
      <c r="B32332" s="1" t="s">
        <v>51</v>
      </c>
      <c r="C32332">
        <v>16113</v>
      </c>
      <c r="D32332">
        <v>244864</v>
      </c>
      <c r="E32332" s="31">
        <v>9536</v>
      </c>
      <c r="F32332">
        <v>77</v>
      </c>
      <c r="G32332" s="31">
        <v>6506</v>
      </c>
      <c r="H32332" s="31">
        <v>0</v>
      </c>
    </row>
    <row r="32333" spans="1:8">
      <c r="A32333" s="32">
        <v>44595</v>
      </c>
      <c r="B32333" s="1" t="s">
        <v>52</v>
      </c>
      <c r="C32333">
        <v>31349</v>
      </c>
      <c r="D32333">
        <v>162029</v>
      </c>
      <c r="E32333" s="31">
        <v>23858</v>
      </c>
      <c r="F32333">
        <v>152</v>
      </c>
      <c r="G32333" s="31">
        <v>7339</v>
      </c>
      <c r="H32333" s="31">
        <v>11</v>
      </c>
    </row>
    <row r="32334" spans="1:8">
      <c r="A32334" s="32">
        <v>44595</v>
      </c>
      <c r="B32334" s="1" t="s">
        <v>53</v>
      </c>
      <c r="C32334">
        <v>14864</v>
      </c>
      <c r="D32334">
        <v>366762</v>
      </c>
      <c r="E32334" s="31">
        <v>11540</v>
      </c>
      <c r="F32334">
        <v>86</v>
      </c>
      <c r="G32334" s="31">
        <v>3238</v>
      </c>
      <c r="H32334" s="31">
        <v>0</v>
      </c>
    </row>
    <row r="32335" spans="1:8">
      <c r="A32335" s="32">
        <v>44595</v>
      </c>
      <c r="B32335" s="1" t="s">
        <v>54</v>
      </c>
      <c r="C32335">
        <v>12547</v>
      </c>
      <c r="D32335">
        <v>101537</v>
      </c>
      <c r="E32335" s="31">
        <v>8951</v>
      </c>
      <c r="F32335">
        <v>45</v>
      </c>
      <c r="G32335" s="31">
        <v>3573</v>
      </c>
      <c r="H32335" s="31">
        <v>0</v>
      </c>
    </row>
    <row r="32336" spans="1:8">
      <c r="A32336" s="32">
        <v>44595</v>
      </c>
      <c r="B32336" s="1" t="s">
        <v>55</v>
      </c>
      <c r="C32336">
        <v>18477</v>
      </c>
      <c r="D32336">
        <v>219783</v>
      </c>
      <c r="E32336" s="31">
        <v>12897</v>
      </c>
      <c r="F32336">
        <v>72</v>
      </c>
      <c r="G32336" s="31">
        <v>4886</v>
      </c>
      <c r="H32336" s="31">
        <v>1</v>
      </c>
    </row>
    <row r="32337" spans="1:8">
      <c r="A32337" s="32">
        <v>44595</v>
      </c>
      <c r="B32337" s="1" t="s">
        <v>56</v>
      </c>
      <c r="C32337">
        <v>84979</v>
      </c>
      <c r="D32337">
        <v>542928</v>
      </c>
      <c r="E32337" s="31">
        <v>77430</v>
      </c>
      <c r="F32337">
        <v>405</v>
      </c>
      <c r="G32337" s="31">
        <v>7138</v>
      </c>
      <c r="H32337" s="31">
        <v>35</v>
      </c>
    </row>
    <row r="32338" spans="1:8">
      <c r="A32338" s="32">
        <v>44596</v>
      </c>
      <c r="B32338" s="1" t="s">
        <v>7</v>
      </c>
      <c r="C32338">
        <v>105892</v>
      </c>
      <c r="D32338">
        <v>1468445</v>
      </c>
      <c r="E32338" s="31">
        <v>76811</v>
      </c>
      <c r="F32338">
        <v>1522</v>
      </c>
      <c r="G32338" s="31">
        <v>23285</v>
      </c>
      <c r="H32338" s="31">
        <v>3</v>
      </c>
    </row>
    <row r="32339" spans="1:8">
      <c r="A32339" s="32">
        <v>44596</v>
      </c>
      <c r="B32339" s="1" t="s">
        <v>11</v>
      </c>
      <c r="C32339">
        <v>11656</v>
      </c>
      <c r="D32339">
        <v>133920</v>
      </c>
      <c r="E32339" s="31">
        <v>8161</v>
      </c>
      <c r="F32339">
        <v>41</v>
      </c>
      <c r="G32339" s="31">
        <v>3454</v>
      </c>
      <c r="H32339" s="31">
        <v>0</v>
      </c>
    </row>
    <row r="32340" spans="1:8">
      <c r="A32340" s="32">
        <v>44596</v>
      </c>
      <c r="B32340" s="1" t="s">
        <v>12</v>
      </c>
      <c r="C32340">
        <v>5360</v>
      </c>
      <c r="D32340">
        <v>154033</v>
      </c>
      <c r="E32340" s="31">
        <v>3928</v>
      </c>
      <c r="F32340">
        <v>53</v>
      </c>
      <c r="G32340" s="31">
        <v>1379</v>
      </c>
      <c r="H32340" s="31">
        <v>0</v>
      </c>
    </row>
    <row r="32341" spans="1:8">
      <c r="A32341" s="32">
        <v>44596</v>
      </c>
      <c r="B32341" s="1" t="s">
        <v>13</v>
      </c>
      <c r="C32341">
        <v>24200</v>
      </c>
      <c r="D32341">
        <v>327630</v>
      </c>
      <c r="E32341" s="31">
        <v>18906</v>
      </c>
      <c r="F32341">
        <v>118</v>
      </c>
      <c r="G32341" s="31">
        <v>4511</v>
      </c>
      <c r="H32341" s="31">
        <v>3</v>
      </c>
    </row>
    <row r="32342" spans="1:8">
      <c r="A32342" s="32">
        <v>44596</v>
      </c>
      <c r="B32342" s="1" t="s">
        <v>14</v>
      </c>
      <c r="C32342">
        <v>4947</v>
      </c>
      <c r="D32342">
        <v>35747</v>
      </c>
      <c r="E32342" s="31">
        <v>2999</v>
      </c>
      <c r="F32342">
        <v>27</v>
      </c>
      <c r="G32342" s="31">
        <v>1921</v>
      </c>
      <c r="H32342" s="31">
        <v>1</v>
      </c>
    </row>
    <row r="32343" spans="1:8">
      <c r="A32343" s="32">
        <v>44596</v>
      </c>
      <c r="B32343" s="1" t="s">
        <v>15</v>
      </c>
      <c r="C32343">
        <v>6889</v>
      </c>
      <c r="D32343">
        <v>132919</v>
      </c>
      <c r="E32343" s="31">
        <v>4427</v>
      </c>
      <c r="F32343">
        <v>57</v>
      </c>
      <c r="G32343" s="31">
        <v>2405</v>
      </c>
      <c r="H32343" s="31">
        <v>0</v>
      </c>
    </row>
    <row r="32344" spans="1:8">
      <c r="A32344" s="32">
        <v>44596</v>
      </c>
      <c r="B32344" s="1" t="s">
        <v>16</v>
      </c>
      <c r="C32344">
        <v>15458</v>
      </c>
      <c r="D32344">
        <v>542199</v>
      </c>
      <c r="E32344" s="31">
        <v>11213</v>
      </c>
      <c r="F32344">
        <v>178</v>
      </c>
      <c r="G32344" s="31">
        <v>4067</v>
      </c>
      <c r="H32344" s="31">
        <v>3</v>
      </c>
    </row>
    <row r="32345" spans="1:8">
      <c r="A32345" s="32">
        <v>44596</v>
      </c>
      <c r="B32345" s="1" t="s">
        <v>17</v>
      </c>
      <c r="C32345">
        <v>40877</v>
      </c>
      <c r="D32345">
        <v>42981</v>
      </c>
      <c r="E32345" s="31">
        <v>33939</v>
      </c>
      <c r="F32345">
        <v>226</v>
      </c>
      <c r="G32345" s="31">
        <v>6712</v>
      </c>
      <c r="H32345" s="31">
        <v>7</v>
      </c>
    </row>
    <row r="32346" spans="1:8">
      <c r="A32346" s="32">
        <v>44596</v>
      </c>
      <c r="B32346" s="1" t="s">
        <v>18</v>
      </c>
      <c r="C32346">
        <v>27897</v>
      </c>
      <c r="D32346">
        <v>581648</v>
      </c>
      <c r="E32346" s="31">
        <v>20409</v>
      </c>
      <c r="F32346">
        <v>131</v>
      </c>
      <c r="G32346" s="31">
        <v>7357</v>
      </c>
      <c r="H32346" s="31">
        <v>1</v>
      </c>
    </row>
    <row r="32347" spans="1:8">
      <c r="A32347" s="32">
        <v>44596</v>
      </c>
      <c r="B32347" s="1" t="s">
        <v>19</v>
      </c>
      <c r="C32347">
        <v>34234</v>
      </c>
      <c r="D32347">
        <v>433003</v>
      </c>
      <c r="E32347" s="31">
        <v>25151</v>
      </c>
      <c r="F32347">
        <v>197</v>
      </c>
      <c r="G32347" s="31">
        <v>8886</v>
      </c>
      <c r="H32347" s="31">
        <v>5</v>
      </c>
    </row>
    <row r="32348" spans="1:8">
      <c r="A32348" s="32">
        <v>44596</v>
      </c>
      <c r="B32348" s="1" t="s">
        <v>20</v>
      </c>
      <c r="C32348">
        <v>183984</v>
      </c>
      <c r="D32348">
        <v>1934161</v>
      </c>
      <c r="E32348" s="31">
        <v>155646</v>
      </c>
      <c r="F32348">
        <v>1068</v>
      </c>
      <c r="G32348" s="31">
        <v>27270</v>
      </c>
      <c r="H32348" s="31">
        <v>45</v>
      </c>
    </row>
    <row r="32349" spans="1:8">
      <c r="A32349" s="32">
        <v>44596</v>
      </c>
      <c r="B32349" s="1" t="s">
        <v>21</v>
      </c>
      <c r="C32349">
        <v>163540</v>
      </c>
      <c r="D32349">
        <v>1437349</v>
      </c>
      <c r="E32349" s="31">
        <v>130914</v>
      </c>
      <c r="F32349">
        <v>1070</v>
      </c>
      <c r="G32349" s="31">
        <v>26045</v>
      </c>
      <c r="H32349" s="31">
        <v>11</v>
      </c>
    </row>
    <row r="32350" spans="1:8">
      <c r="A32350" s="32">
        <v>44596</v>
      </c>
      <c r="B32350" s="1" t="s">
        <v>22</v>
      </c>
      <c r="C32350">
        <v>654281</v>
      </c>
      <c r="D32350">
        <v>4886190</v>
      </c>
      <c r="E32350" s="31">
        <v>495504</v>
      </c>
      <c r="F32350">
        <v>3224</v>
      </c>
      <c r="G32350" s="31">
        <v>155553</v>
      </c>
      <c r="H32350" s="31">
        <v>41</v>
      </c>
    </row>
    <row r="32351" spans="1:8">
      <c r="A32351" s="32">
        <v>44596</v>
      </c>
      <c r="B32351" s="1" t="s">
        <v>23</v>
      </c>
      <c r="C32351">
        <v>277688</v>
      </c>
      <c r="D32351">
        <v>2140968</v>
      </c>
      <c r="E32351" s="31">
        <v>212902</v>
      </c>
      <c r="F32351">
        <v>1357</v>
      </c>
      <c r="G32351" s="31">
        <v>63429</v>
      </c>
      <c r="H32351" s="31">
        <v>62</v>
      </c>
    </row>
    <row r="32352" spans="1:8">
      <c r="A32352" s="32">
        <v>44596</v>
      </c>
      <c r="B32352" s="1" t="s">
        <v>24</v>
      </c>
      <c r="C32352">
        <v>18495</v>
      </c>
      <c r="D32352">
        <v>411144</v>
      </c>
      <c r="E32352" s="31">
        <v>14406</v>
      </c>
      <c r="F32352">
        <v>63</v>
      </c>
      <c r="G32352" s="31">
        <v>4026</v>
      </c>
      <c r="H32352" s="31">
        <v>3</v>
      </c>
    </row>
    <row r="32353" spans="1:8">
      <c r="A32353" s="32">
        <v>44596</v>
      </c>
      <c r="B32353" s="1" t="s">
        <v>25</v>
      </c>
      <c r="C32353">
        <v>8255</v>
      </c>
      <c r="D32353">
        <v>157316</v>
      </c>
      <c r="E32353" s="31">
        <v>5892</v>
      </c>
      <c r="F32353">
        <v>52</v>
      </c>
      <c r="G32353" s="31">
        <v>2311</v>
      </c>
      <c r="H32353" s="31">
        <v>0</v>
      </c>
    </row>
    <row r="32354" spans="1:8">
      <c r="A32354" s="32">
        <v>44596</v>
      </c>
      <c r="B32354" s="1" t="s">
        <v>26</v>
      </c>
      <c r="C32354">
        <v>14826</v>
      </c>
      <c r="D32354">
        <v>243679</v>
      </c>
      <c r="E32354" s="31">
        <v>9961</v>
      </c>
      <c r="F32354">
        <v>144</v>
      </c>
      <c r="G32354" s="31">
        <v>4698</v>
      </c>
      <c r="H32354" s="31">
        <v>5</v>
      </c>
    </row>
    <row r="32355" spans="1:8">
      <c r="A32355" s="32">
        <v>44596</v>
      </c>
      <c r="B32355" s="1" t="s">
        <v>27</v>
      </c>
      <c r="C32355">
        <v>6402</v>
      </c>
      <c r="D32355">
        <v>166429</v>
      </c>
      <c r="E32355" s="31">
        <v>4935</v>
      </c>
      <c r="F32355">
        <v>38</v>
      </c>
      <c r="G32355" s="31">
        <v>1429</v>
      </c>
      <c r="H32355" s="31">
        <v>1</v>
      </c>
    </row>
    <row r="32356" spans="1:8">
      <c r="A32356" s="32">
        <v>44596</v>
      </c>
      <c r="B32356" s="1" t="s">
        <v>28</v>
      </c>
      <c r="C32356">
        <v>10320</v>
      </c>
      <c r="D32356">
        <v>161912</v>
      </c>
      <c r="E32356" s="31">
        <v>7440</v>
      </c>
      <c r="F32356">
        <v>35</v>
      </c>
      <c r="G32356" s="31">
        <v>2856</v>
      </c>
      <c r="H32356" s="31">
        <v>0</v>
      </c>
    </row>
    <row r="32357" spans="1:8">
      <c r="A32357" s="32">
        <v>44596</v>
      </c>
      <c r="B32357" s="1" t="s">
        <v>29</v>
      </c>
      <c r="C32357">
        <v>19408</v>
      </c>
      <c r="D32357">
        <v>449940</v>
      </c>
      <c r="E32357" s="31">
        <v>13064</v>
      </c>
      <c r="F32357">
        <v>101</v>
      </c>
      <c r="G32357" s="31">
        <v>4677</v>
      </c>
      <c r="H32357" s="31">
        <v>2</v>
      </c>
    </row>
    <row r="32358" spans="1:8">
      <c r="A32358" s="32">
        <v>44596</v>
      </c>
      <c r="B32358" s="1" t="s">
        <v>30</v>
      </c>
      <c r="C32358">
        <v>33294</v>
      </c>
      <c r="D32358">
        <v>567960</v>
      </c>
      <c r="E32358" s="31">
        <v>25419</v>
      </c>
      <c r="F32358">
        <v>228</v>
      </c>
      <c r="G32358" s="31">
        <v>6698</v>
      </c>
      <c r="H32358" s="31">
        <v>5</v>
      </c>
    </row>
    <row r="32359" spans="1:8">
      <c r="A32359" s="32">
        <v>44596</v>
      </c>
      <c r="B32359" s="1" t="s">
        <v>31</v>
      </c>
      <c r="C32359">
        <v>51147</v>
      </c>
      <c r="D32359">
        <v>855995</v>
      </c>
      <c r="E32359" s="31">
        <v>38174</v>
      </c>
      <c r="F32359">
        <v>218</v>
      </c>
      <c r="G32359" s="31">
        <v>13036</v>
      </c>
      <c r="H32359" s="31">
        <v>7</v>
      </c>
    </row>
    <row r="32360" spans="1:8">
      <c r="A32360" s="32">
        <v>44596</v>
      </c>
      <c r="B32360" s="1" t="s">
        <v>32</v>
      </c>
      <c r="C32360">
        <v>185585</v>
      </c>
      <c r="D32360">
        <v>1761608</v>
      </c>
      <c r="E32360" s="31">
        <v>142760</v>
      </c>
      <c r="F32360">
        <v>1223</v>
      </c>
      <c r="G32360" s="31">
        <v>41602</v>
      </c>
      <c r="H32360" s="31">
        <v>22</v>
      </c>
    </row>
    <row r="32361" spans="1:8">
      <c r="A32361" s="32">
        <v>44596</v>
      </c>
      <c r="B32361" s="1" t="s">
        <v>33</v>
      </c>
      <c r="C32361">
        <v>25366</v>
      </c>
      <c r="D32361">
        <v>322008</v>
      </c>
      <c r="E32361" s="31">
        <v>20162</v>
      </c>
      <c r="F32361">
        <v>177</v>
      </c>
      <c r="G32361" s="31">
        <v>5601</v>
      </c>
      <c r="H32361" s="31">
        <v>3</v>
      </c>
    </row>
    <row r="32362" spans="1:8">
      <c r="A32362" s="32">
        <v>44596</v>
      </c>
      <c r="B32362" s="1" t="s">
        <v>34</v>
      </c>
      <c r="C32362">
        <v>26628</v>
      </c>
      <c r="D32362">
        <v>364462</v>
      </c>
      <c r="E32362" s="31">
        <v>19077</v>
      </c>
      <c r="F32362">
        <v>110</v>
      </c>
      <c r="G32362" s="31">
        <v>7441</v>
      </c>
      <c r="H32362" s="31">
        <v>2</v>
      </c>
    </row>
    <row r="32363" spans="1:8">
      <c r="A32363" s="32">
        <v>44596</v>
      </c>
      <c r="B32363" s="1" t="s">
        <v>35</v>
      </c>
      <c r="C32363">
        <v>75335</v>
      </c>
      <c r="D32363">
        <v>573727</v>
      </c>
      <c r="E32363" s="31">
        <v>54690</v>
      </c>
      <c r="F32363">
        <v>307</v>
      </c>
      <c r="G32363" s="31">
        <v>17463</v>
      </c>
      <c r="H32363" s="31">
        <v>84</v>
      </c>
    </row>
    <row r="32364" spans="1:8">
      <c r="A32364" s="32">
        <v>44596</v>
      </c>
      <c r="B32364" s="1" t="s">
        <v>36</v>
      </c>
      <c r="C32364">
        <v>387580</v>
      </c>
      <c r="D32364">
        <v>4994372</v>
      </c>
      <c r="E32364" s="31">
        <v>274396</v>
      </c>
      <c r="F32364">
        <v>3174</v>
      </c>
      <c r="G32364" s="31">
        <v>110010</v>
      </c>
      <c r="H32364" s="31">
        <v>607</v>
      </c>
    </row>
    <row r="32365" spans="1:8">
      <c r="A32365" s="32">
        <v>44596</v>
      </c>
      <c r="B32365" s="1" t="s">
        <v>37</v>
      </c>
      <c r="C32365">
        <v>148370</v>
      </c>
      <c r="D32365">
        <v>1054801</v>
      </c>
      <c r="E32365" s="31">
        <v>101350</v>
      </c>
      <c r="F32365">
        <v>1455</v>
      </c>
      <c r="G32365" s="31">
        <v>45572</v>
      </c>
      <c r="H32365" s="31">
        <v>33</v>
      </c>
    </row>
    <row r="32366" spans="1:8">
      <c r="A32366" s="32">
        <v>44596</v>
      </c>
      <c r="B32366" s="1" t="s">
        <v>38</v>
      </c>
      <c r="C32366">
        <v>30177</v>
      </c>
      <c r="D32366">
        <v>349180</v>
      </c>
      <c r="E32366" s="31">
        <v>20757</v>
      </c>
      <c r="F32366">
        <v>160</v>
      </c>
      <c r="G32366" s="31">
        <v>9260</v>
      </c>
      <c r="H32366" s="31">
        <v>15</v>
      </c>
    </row>
    <row r="32367" spans="1:8">
      <c r="A32367" s="32">
        <v>44596</v>
      </c>
      <c r="B32367" s="1" t="s">
        <v>39</v>
      </c>
      <c r="C32367">
        <v>13150</v>
      </c>
      <c r="D32367">
        <v>93954</v>
      </c>
      <c r="E32367" s="31">
        <v>8694</v>
      </c>
      <c r="F32367">
        <v>69</v>
      </c>
      <c r="G32367" s="31">
        <v>4265</v>
      </c>
      <c r="H32367" s="31">
        <v>32</v>
      </c>
    </row>
    <row r="32368" spans="1:8">
      <c r="A32368" s="32">
        <v>44596</v>
      </c>
      <c r="B32368" s="1" t="s">
        <v>40</v>
      </c>
      <c r="C32368">
        <v>3961</v>
      </c>
      <c r="D32368">
        <v>216621</v>
      </c>
      <c r="E32368" s="31">
        <v>2584</v>
      </c>
      <c r="F32368">
        <v>5</v>
      </c>
      <c r="G32368" s="31">
        <v>1325</v>
      </c>
      <c r="H32368" s="31">
        <v>1</v>
      </c>
    </row>
    <row r="32369" spans="1:8">
      <c r="A32369" s="32">
        <v>44596</v>
      </c>
      <c r="B32369" s="1" t="s">
        <v>41</v>
      </c>
      <c r="C32369">
        <v>4537</v>
      </c>
      <c r="D32369">
        <v>92443</v>
      </c>
      <c r="E32369" s="31">
        <v>3706</v>
      </c>
      <c r="F32369">
        <v>7</v>
      </c>
      <c r="G32369" s="31">
        <v>824</v>
      </c>
      <c r="H32369" s="31">
        <v>1</v>
      </c>
    </row>
    <row r="32370" spans="1:8">
      <c r="A32370" s="32">
        <v>44596</v>
      </c>
      <c r="B32370" s="1" t="s">
        <v>42</v>
      </c>
      <c r="C32370">
        <v>30516</v>
      </c>
      <c r="D32370">
        <v>343602</v>
      </c>
      <c r="E32370" s="31">
        <v>21302</v>
      </c>
      <c r="F32370">
        <v>140</v>
      </c>
      <c r="G32370" s="31">
        <v>5153</v>
      </c>
      <c r="H32370" s="31">
        <v>6</v>
      </c>
    </row>
    <row r="32371" spans="1:8">
      <c r="A32371" s="32">
        <v>44596</v>
      </c>
      <c r="B32371" s="1" t="s">
        <v>43</v>
      </c>
      <c r="C32371">
        <v>53274</v>
      </c>
      <c r="D32371">
        <v>1260780</v>
      </c>
      <c r="E32371" s="31">
        <v>32336</v>
      </c>
      <c r="F32371">
        <v>253</v>
      </c>
      <c r="G32371" s="31">
        <v>20685</v>
      </c>
      <c r="H32371" s="31">
        <v>13</v>
      </c>
    </row>
    <row r="32372" spans="1:8">
      <c r="A32372" s="32">
        <v>44596</v>
      </c>
      <c r="B32372" s="1" t="s">
        <v>44</v>
      </c>
      <c r="C32372">
        <v>14516</v>
      </c>
      <c r="D32372">
        <v>300663</v>
      </c>
      <c r="E32372" s="31">
        <v>10903</v>
      </c>
      <c r="F32372">
        <v>104</v>
      </c>
      <c r="G32372" s="31">
        <v>3509</v>
      </c>
      <c r="H32372" s="31">
        <v>3</v>
      </c>
    </row>
    <row r="32373" spans="1:8">
      <c r="A32373" s="32">
        <v>44596</v>
      </c>
      <c r="B32373" s="1" t="s">
        <v>45</v>
      </c>
      <c r="C32373">
        <v>5537</v>
      </c>
      <c r="D32373">
        <v>136849</v>
      </c>
      <c r="E32373" s="31">
        <v>4227</v>
      </c>
      <c r="F32373">
        <v>68</v>
      </c>
      <c r="G32373" s="31">
        <v>1245</v>
      </c>
      <c r="H32373" s="31">
        <v>0</v>
      </c>
    </row>
    <row r="32374" spans="1:8">
      <c r="A32374" s="32">
        <v>44596</v>
      </c>
      <c r="B32374" s="1" t="s">
        <v>46</v>
      </c>
      <c r="C32374">
        <v>9938</v>
      </c>
      <c r="D32374">
        <v>173293</v>
      </c>
      <c r="E32374" s="31">
        <v>7111</v>
      </c>
      <c r="F32374">
        <v>44</v>
      </c>
      <c r="G32374" s="31">
        <v>2776</v>
      </c>
      <c r="H32374" s="31">
        <v>3</v>
      </c>
    </row>
    <row r="32375" spans="1:8">
      <c r="A32375" s="32">
        <v>44596</v>
      </c>
      <c r="B32375" s="1" t="s">
        <v>47</v>
      </c>
      <c r="C32375">
        <v>11554</v>
      </c>
      <c r="D32375">
        <v>224207</v>
      </c>
      <c r="E32375" s="31">
        <v>8758</v>
      </c>
      <c r="F32375">
        <v>90</v>
      </c>
      <c r="G32375" s="31">
        <v>2706</v>
      </c>
      <c r="H32375" s="31">
        <v>2</v>
      </c>
    </row>
    <row r="32376" spans="1:8">
      <c r="A32376" s="32">
        <v>44596</v>
      </c>
      <c r="B32376" s="1" t="s">
        <v>48</v>
      </c>
      <c r="C32376">
        <v>6934</v>
      </c>
      <c r="D32376">
        <v>140611</v>
      </c>
      <c r="E32376" s="31">
        <v>5173</v>
      </c>
      <c r="F32376">
        <v>38</v>
      </c>
      <c r="G32376" s="31">
        <v>1723</v>
      </c>
      <c r="H32376" s="31">
        <v>6</v>
      </c>
    </row>
    <row r="32377" spans="1:8">
      <c r="A32377" s="32">
        <v>44596</v>
      </c>
      <c r="B32377" s="1" t="s">
        <v>49</v>
      </c>
      <c r="C32377">
        <v>144003</v>
      </c>
      <c r="D32377">
        <v>1750467</v>
      </c>
      <c r="E32377" s="31">
        <v>92398</v>
      </c>
      <c r="F32377">
        <v>673</v>
      </c>
      <c r="G32377" s="31">
        <v>45805</v>
      </c>
      <c r="H32377" s="31">
        <v>11</v>
      </c>
    </row>
    <row r="32378" spans="1:8">
      <c r="A32378" s="32">
        <v>44596</v>
      </c>
      <c r="B32378" s="1" t="s">
        <v>50</v>
      </c>
      <c r="C32378">
        <v>13615</v>
      </c>
      <c r="D32378">
        <v>158658</v>
      </c>
      <c r="E32378" s="31">
        <v>8894</v>
      </c>
      <c r="F32378">
        <v>34</v>
      </c>
      <c r="G32378" s="31">
        <v>3625</v>
      </c>
      <c r="H32378" s="31">
        <v>0</v>
      </c>
    </row>
    <row r="32379" spans="1:8">
      <c r="A32379" s="32">
        <v>44596</v>
      </c>
      <c r="B32379" s="1" t="s">
        <v>51</v>
      </c>
      <c r="C32379">
        <v>16679</v>
      </c>
      <c r="D32379">
        <v>246345</v>
      </c>
      <c r="E32379" s="31">
        <v>9949</v>
      </c>
      <c r="F32379">
        <v>77</v>
      </c>
      <c r="G32379" s="31">
        <v>6662</v>
      </c>
      <c r="H32379" s="31">
        <v>0</v>
      </c>
    </row>
    <row r="32380" spans="1:8">
      <c r="A32380" s="32">
        <v>44596</v>
      </c>
      <c r="B32380" s="1" t="s">
        <v>52</v>
      </c>
      <c r="C32380">
        <v>32264</v>
      </c>
      <c r="D32380">
        <v>163649</v>
      </c>
      <c r="E32380" s="31">
        <v>24678</v>
      </c>
      <c r="F32380">
        <v>155</v>
      </c>
      <c r="G32380" s="31">
        <v>7431</v>
      </c>
      <c r="H32380" s="31">
        <v>13</v>
      </c>
    </row>
    <row r="32381" spans="1:8">
      <c r="A32381" s="32">
        <v>44596</v>
      </c>
      <c r="B32381" s="1" t="s">
        <v>53</v>
      </c>
      <c r="C32381">
        <v>15364</v>
      </c>
      <c r="D32381">
        <v>369563</v>
      </c>
      <c r="E32381" s="31">
        <v>11902</v>
      </c>
      <c r="F32381">
        <v>86</v>
      </c>
      <c r="G32381" s="31">
        <v>3376</v>
      </c>
      <c r="H32381" s="31">
        <v>0</v>
      </c>
    </row>
    <row r="32382" spans="1:8">
      <c r="A32382" s="32">
        <v>44596</v>
      </c>
      <c r="B32382" s="1" t="s">
        <v>54</v>
      </c>
      <c r="C32382">
        <v>12915</v>
      </c>
      <c r="D32382">
        <v>103468</v>
      </c>
      <c r="E32382" s="31">
        <v>9450</v>
      </c>
      <c r="F32382">
        <v>47</v>
      </c>
      <c r="G32382" s="31">
        <v>3442</v>
      </c>
      <c r="H32382" s="31">
        <v>0</v>
      </c>
    </row>
    <row r="32383" spans="1:8">
      <c r="A32383" s="32">
        <v>44596</v>
      </c>
      <c r="B32383" s="1" t="s">
        <v>55</v>
      </c>
      <c r="C32383">
        <v>19162</v>
      </c>
      <c r="D32383">
        <v>221534</v>
      </c>
      <c r="E32383" s="31">
        <v>13463</v>
      </c>
      <c r="F32383">
        <v>74</v>
      </c>
      <c r="G32383" s="31">
        <v>4940</v>
      </c>
      <c r="H32383" s="31">
        <v>1</v>
      </c>
    </row>
    <row r="32384" spans="1:8">
      <c r="A32384" s="32">
        <v>44596</v>
      </c>
      <c r="B32384" s="1" t="s">
        <v>56</v>
      </c>
      <c r="C32384">
        <v>85608</v>
      </c>
      <c r="D32384">
        <v>544949</v>
      </c>
      <c r="E32384" s="31">
        <v>78452</v>
      </c>
      <c r="F32384">
        <v>405</v>
      </c>
      <c r="G32384" s="31">
        <v>6752</v>
      </c>
      <c r="H32384" s="31">
        <v>36</v>
      </c>
    </row>
    <row r="32385" spans="1:8">
      <c r="A32385" s="32">
        <v>44597</v>
      </c>
      <c r="B32385" s="1" t="s">
        <v>7</v>
      </c>
      <c r="C32385">
        <v>109938</v>
      </c>
      <c r="D32385">
        <v>1479006</v>
      </c>
      <c r="E32385" s="31">
        <v>78858</v>
      </c>
      <c r="F32385">
        <v>1527</v>
      </c>
      <c r="G32385" s="31">
        <v>27559</v>
      </c>
      <c r="H32385" s="31">
        <v>3</v>
      </c>
    </row>
    <row r="32386" spans="1:8">
      <c r="A32386" s="32">
        <v>44597</v>
      </c>
      <c r="B32386" s="1" t="s">
        <v>11</v>
      </c>
      <c r="C32386">
        <v>12064</v>
      </c>
      <c r="D32386">
        <v>134261</v>
      </c>
      <c r="E32386" s="31">
        <v>8270</v>
      </c>
      <c r="F32386">
        <v>42</v>
      </c>
      <c r="G32386" s="31">
        <v>3752</v>
      </c>
      <c r="H32386" s="31">
        <v>0</v>
      </c>
    </row>
    <row r="32387" spans="1:8">
      <c r="A32387" s="32">
        <v>44597</v>
      </c>
      <c r="B32387" s="1" t="s">
        <v>12</v>
      </c>
      <c r="C32387">
        <v>5504</v>
      </c>
      <c r="D32387">
        <v>154976</v>
      </c>
      <c r="E32387" s="31">
        <v>3997</v>
      </c>
      <c r="F32387">
        <v>53</v>
      </c>
      <c r="G32387" s="31">
        <v>1454</v>
      </c>
      <c r="H32387" s="31">
        <v>0</v>
      </c>
    </row>
    <row r="32388" spans="1:8">
      <c r="A32388" s="32">
        <v>44597</v>
      </c>
      <c r="B32388" s="1" t="s">
        <v>13</v>
      </c>
      <c r="C32388">
        <v>24944</v>
      </c>
      <c r="D32388">
        <v>332029</v>
      </c>
      <c r="E32388" s="31">
        <v>19422</v>
      </c>
      <c r="F32388">
        <v>118</v>
      </c>
      <c r="G32388" s="31">
        <v>4661</v>
      </c>
      <c r="H32388" s="31">
        <v>3</v>
      </c>
    </row>
    <row r="32389" spans="1:8">
      <c r="A32389" s="32">
        <v>44597</v>
      </c>
      <c r="B32389" s="1" t="s">
        <v>14</v>
      </c>
      <c r="C32389">
        <v>5206</v>
      </c>
      <c r="D32389">
        <v>35747</v>
      </c>
      <c r="E32389" s="31">
        <v>3225</v>
      </c>
      <c r="F32389">
        <v>27</v>
      </c>
      <c r="G32389" s="31">
        <v>1954</v>
      </c>
      <c r="H32389" s="31">
        <v>1</v>
      </c>
    </row>
    <row r="32390" spans="1:8">
      <c r="A32390" s="32">
        <v>44597</v>
      </c>
      <c r="B32390" s="1" t="s">
        <v>15</v>
      </c>
      <c r="C32390">
        <v>7148</v>
      </c>
      <c r="D32390">
        <v>133571</v>
      </c>
      <c r="E32390" s="31">
        <v>4573</v>
      </c>
      <c r="F32390">
        <v>58</v>
      </c>
      <c r="G32390" s="31">
        <v>2517</v>
      </c>
      <c r="H32390" s="31">
        <v>0</v>
      </c>
    </row>
    <row r="32391" spans="1:8">
      <c r="A32391" s="32">
        <v>44597</v>
      </c>
      <c r="B32391" s="1" t="s">
        <v>16</v>
      </c>
      <c r="C32391">
        <v>15999</v>
      </c>
      <c r="D32391">
        <v>542199</v>
      </c>
      <c r="E32391" s="31">
        <v>11627</v>
      </c>
      <c r="F32391">
        <v>178</v>
      </c>
      <c r="G32391" s="31">
        <v>4194</v>
      </c>
      <c r="H32391" s="31">
        <v>3</v>
      </c>
    </row>
    <row r="32392" spans="1:8">
      <c r="A32392" s="32">
        <v>44597</v>
      </c>
      <c r="B32392" s="1" t="s">
        <v>17</v>
      </c>
      <c r="C32392">
        <v>42432</v>
      </c>
      <c r="D32392">
        <v>42981</v>
      </c>
      <c r="E32392" s="31">
        <v>35068</v>
      </c>
      <c r="F32392">
        <v>227</v>
      </c>
      <c r="G32392" s="31">
        <v>7137</v>
      </c>
      <c r="H32392" s="31">
        <v>5</v>
      </c>
    </row>
    <row r="32393" spans="1:8">
      <c r="A32393" s="32">
        <v>44597</v>
      </c>
      <c r="B32393" s="1" t="s">
        <v>18</v>
      </c>
      <c r="C32393">
        <v>28751</v>
      </c>
      <c r="D32393">
        <v>583921</v>
      </c>
      <c r="E32393" s="31">
        <v>21526</v>
      </c>
      <c r="F32393">
        <v>133</v>
      </c>
      <c r="G32393" s="31">
        <v>7092</v>
      </c>
      <c r="H32393" s="31">
        <v>1</v>
      </c>
    </row>
    <row r="32394" spans="1:8">
      <c r="A32394" s="32">
        <v>44597</v>
      </c>
      <c r="B32394" s="1" t="s">
        <v>19</v>
      </c>
      <c r="C32394">
        <v>35404</v>
      </c>
      <c r="D32394">
        <v>433003</v>
      </c>
      <c r="E32394" s="31">
        <v>26645</v>
      </c>
      <c r="F32394">
        <v>199</v>
      </c>
      <c r="G32394" s="31">
        <v>8560</v>
      </c>
      <c r="H32394" s="31">
        <v>5</v>
      </c>
    </row>
    <row r="32395" spans="1:8">
      <c r="A32395" s="32">
        <v>44597</v>
      </c>
      <c r="B32395" s="1" t="s">
        <v>20</v>
      </c>
      <c r="C32395">
        <v>195934</v>
      </c>
      <c r="D32395">
        <v>1960349</v>
      </c>
      <c r="E32395" s="31">
        <v>164150</v>
      </c>
      <c r="F32395">
        <v>1074</v>
      </c>
      <c r="G32395" s="31">
        <v>30710</v>
      </c>
      <c r="H32395" s="31">
        <v>49</v>
      </c>
    </row>
    <row r="32396" spans="1:8">
      <c r="A32396" s="32">
        <v>44597</v>
      </c>
      <c r="B32396" s="1" t="s">
        <v>21</v>
      </c>
      <c r="C32396">
        <v>168256</v>
      </c>
      <c r="D32396">
        <v>1437349</v>
      </c>
      <c r="E32396" s="31">
        <v>134215</v>
      </c>
      <c r="F32396">
        <v>1074</v>
      </c>
      <c r="G32396" s="31">
        <v>28254</v>
      </c>
      <c r="H32396" s="31">
        <v>13</v>
      </c>
    </row>
    <row r="32397" spans="1:8">
      <c r="A32397" s="32">
        <v>44597</v>
      </c>
      <c r="B32397" s="1" t="s">
        <v>22</v>
      </c>
      <c r="C32397">
        <v>675403</v>
      </c>
      <c r="D32397">
        <v>4917012</v>
      </c>
      <c r="E32397" s="31">
        <v>510286</v>
      </c>
      <c r="F32397">
        <v>3234</v>
      </c>
      <c r="G32397" s="31">
        <v>161883</v>
      </c>
      <c r="H32397" s="31">
        <v>44</v>
      </c>
    </row>
    <row r="32398" spans="1:8">
      <c r="A32398" s="32">
        <v>44597</v>
      </c>
      <c r="B32398" s="1" t="s">
        <v>23</v>
      </c>
      <c r="C32398">
        <v>286783</v>
      </c>
      <c r="D32398">
        <v>2140968</v>
      </c>
      <c r="E32398" s="31">
        <v>217617</v>
      </c>
      <c r="F32398">
        <v>1361</v>
      </c>
      <c r="G32398" s="31">
        <v>67805</v>
      </c>
      <c r="H32398" s="31">
        <v>63</v>
      </c>
    </row>
    <row r="32399" spans="1:8">
      <c r="A32399" s="32">
        <v>44597</v>
      </c>
      <c r="B32399" s="1" t="s">
        <v>24</v>
      </c>
      <c r="C32399">
        <v>19045</v>
      </c>
      <c r="D32399">
        <v>412110</v>
      </c>
      <c r="E32399" s="31">
        <v>14952</v>
      </c>
      <c r="F32399">
        <v>63</v>
      </c>
      <c r="G32399" s="31">
        <v>4030</v>
      </c>
      <c r="H32399" s="31">
        <v>3</v>
      </c>
    </row>
    <row r="32400" spans="1:8">
      <c r="A32400" s="32">
        <v>44597</v>
      </c>
      <c r="B32400" s="1" t="s">
        <v>25</v>
      </c>
      <c r="C32400">
        <v>8554</v>
      </c>
      <c r="D32400">
        <v>157316</v>
      </c>
      <c r="E32400" s="31">
        <v>5974</v>
      </c>
      <c r="F32400">
        <v>52</v>
      </c>
      <c r="G32400" s="31">
        <v>2528</v>
      </c>
      <c r="H32400" s="31">
        <v>0</v>
      </c>
    </row>
    <row r="32401" spans="1:8">
      <c r="A32401" s="32">
        <v>44597</v>
      </c>
      <c r="B32401" s="1" t="s">
        <v>26</v>
      </c>
      <c r="C32401">
        <v>15325</v>
      </c>
      <c r="D32401">
        <v>245374</v>
      </c>
      <c r="E32401" s="31">
        <v>10281</v>
      </c>
      <c r="F32401">
        <v>144</v>
      </c>
      <c r="G32401" s="31">
        <v>4877</v>
      </c>
      <c r="H32401" s="31">
        <v>5</v>
      </c>
    </row>
    <row r="32402" spans="1:8">
      <c r="A32402" s="32">
        <v>44597</v>
      </c>
      <c r="B32402" s="1" t="s">
        <v>27</v>
      </c>
      <c r="C32402">
        <v>6637</v>
      </c>
      <c r="D32402">
        <v>167957</v>
      </c>
      <c r="E32402" s="31">
        <v>5176</v>
      </c>
      <c r="F32402">
        <v>38</v>
      </c>
      <c r="G32402" s="31">
        <v>1423</v>
      </c>
      <c r="H32402" s="31">
        <v>1</v>
      </c>
    </row>
    <row r="32403" spans="1:8">
      <c r="A32403" s="32">
        <v>44597</v>
      </c>
      <c r="B32403" s="1" t="s">
        <v>28</v>
      </c>
      <c r="C32403">
        <v>10320</v>
      </c>
      <c r="D32403">
        <v>161912</v>
      </c>
      <c r="E32403" s="31">
        <v>7440</v>
      </c>
      <c r="F32403">
        <v>35</v>
      </c>
      <c r="G32403" s="31">
        <v>2856</v>
      </c>
      <c r="H32403" s="31">
        <v>0</v>
      </c>
    </row>
    <row r="32404" spans="1:8">
      <c r="A32404" s="32">
        <v>44597</v>
      </c>
      <c r="B32404" s="1" t="s">
        <v>29</v>
      </c>
      <c r="C32404">
        <v>20704</v>
      </c>
      <c r="D32404">
        <v>452303</v>
      </c>
      <c r="E32404" s="31">
        <v>13824</v>
      </c>
      <c r="F32404">
        <v>105</v>
      </c>
      <c r="G32404" s="31">
        <v>4480</v>
      </c>
      <c r="H32404" s="31">
        <v>2</v>
      </c>
    </row>
    <row r="32405" spans="1:8">
      <c r="A32405" s="32">
        <v>44597</v>
      </c>
      <c r="B32405" s="1" t="s">
        <v>30</v>
      </c>
      <c r="C32405">
        <v>34249</v>
      </c>
      <c r="D32405">
        <v>571758</v>
      </c>
      <c r="E32405" s="31">
        <v>26246</v>
      </c>
      <c r="F32405">
        <v>229</v>
      </c>
      <c r="G32405" s="31">
        <v>6819</v>
      </c>
      <c r="H32405" s="31">
        <v>5</v>
      </c>
    </row>
    <row r="32406" spans="1:8">
      <c r="A32406" s="32">
        <v>44597</v>
      </c>
      <c r="B32406" s="1" t="s">
        <v>31</v>
      </c>
      <c r="C32406">
        <v>53112</v>
      </c>
      <c r="D32406">
        <v>855995</v>
      </c>
      <c r="E32406" s="31">
        <v>38174</v>
      </c>
      <c r="F32406">
        <v>224</v>
      </c>
      <c r="G32406" s="31">
        <v>12914</v>
      </c>
      <c r="H32406" s="31">
        <v>7</v>
      </c>
    </row>
    <row r="32407" spans="1:8">
      <c r="A32407" s="32">
        <v>44597</v>
      </c>
      <c r="B32407" s="1" t="s">
        <v>32</v>
      </c>
      <c r="C32407">
        <v>191732</v>
      </c>
      <c r="D32407">
        <v>1761608</v>
      </c>
      <c r="E32407" s="31">
        <v>147417</v>
      </c>
      <c r="F32407">
        <v>1236</v>
      </c>
      <c r="G32407" s="31">
        <v>43079</v>
      </c>
      <c r="H32407" s="31">
        <v>29</v>
      </c>
    </row>
    <row r="32408" spans="1:8">
      <c r="A32408" s="32">
        <v>44597</v>
      </c>
      <c r="B32408" s="1" t="s">
        <v>33</v>
      </c>
      <c r="C32408">
        <v>26137</v>
      </c>
      <c r="D32408">
        <v>322008</v>
      </c>
      <c r="E32408" s="31">
        <v>20708</v>
      </c>
      <c r="F32408">
        <v>181</v>
      </c>
      <c r="G32408" s="31">
        <v>5851</v>
      </c>
      <c r="H32408" s="31">
        <v>5</v>
      </c>
    </row>
    <row r="32409" spans="1:8">
      <c r="A32409" s="32">
        <v>44597</v>
      </c>
      <c r="B32409" s="1" t="s">
        <v>34</v>
      </c>
      <c r="C32409">
        <v>27599</v>
      </c>
      <c r="D32409">
        <v>366477</v>
      </c>
      <c r="E32409" s="31">
        <v>19715</v>
      </c>
      <c r="F32409">
        <v>111</v>
      </c>
      <c r="G32409" s="31">
        <v>7773</v>
      </c>
      <c r="H32409" s="31">
        <v>2</v>
      </c>
    </row>
    <row r="32410" spans="1:8">
      <c r="A32410" s="32">
        <v>44597</v>
      </c>
      <c r="B32410" s="1" t="s">
        <v>35</v>
      </c>
      <c r="C32410">
        <v>77984</v>
      </c>
      <c r="D32410">
        <v>579886</v>
      </c>
      <c r="E32410" s="31">
        <v>52053</v>
      </c>
      <c r="F32410">
        <v>309</v>
      </c>
      <c r="G32410" s="31">
        <v>22975</v>
      </c>
      <c r="H32410" s="31">
        <v>91</v>
      </c>
    </row>
    <row r="32411" spans="1:8">
      <c r="A32411" s="32">
        <v>44597</v>
      </c>
      <c r="B32411" s="1" t="s">
        <v>36</v>
      </c>
      <c r="C32411">
        <v>399882</v>
      </c>
      <c r="D32411">
        <v>5026549</v>
      </c>
      <c r="E32411" s="31">
        <v>282733</v>
      </c>
      <c r="F32411">
        <v>3197</v>
      </c>
      <c r="G32411" s="31">
        <v>113951</v>
      </c>
      <c r="H32411" s="31">
        <v>610</v>
      </c>
    </row>
    <row r="32412" spans="1:8">
      <c r="A32412" s="32">
        <v>44597</v>
      </c>
      <c r="B32412" s="1" t="s">
        <v>37</v>
      </c>
      <c r="C32412">
        <v>153968</v>
      </c>
      <c r="D32412">
        <v>1064164</v>
      </c>
      <c r="E32412" s="31">
        <v>109843</v>
      </c>
      <c r="F32412">
        <v>1463</v>
      </c>
      <c r="G32412" s="31">
        <v>48527</v>
      </c>
      <c r="H32412" s="31">
        <v>34</v>
      </c>
    </row>
    <row r="32413" spans="1:8">
      <c r="A32413" s="32">
        <v>44597</v>
      </c>
      <c r="B32413" s="1" t="s">
        <v>38</v>
      </c>
      <c r="C32413">
        <v>31199</v>
      </c>
      <c r="D32413">
        <v>349180</v>
      </c>
      <c r="E32413" s="31">
        <v>21453</v>
      </c>
      <c r="F32413">
        <v>160</v>
      </c>
      <c r="G32413" s="31">
        <v>9586</v>
      </c>
      <c r="H32413" s="31">
        <v>17</v>
      </c>
    </row>
    <row r="32414" spans="1:8">
      <c r="A32414" s="32">
        <v>44597</v>
      </c>
      <c r="B32414" s="1" t="s">
        <v>39</v>
      </c>
      <c r="C32414">
        <v>13702</v>
      </c>
      <c r="D32414">
        <v>95180</v>
      </c>
      <c r="E32414" s="31">
        <v>8988</v>
      </c>
      <c r="F32414">
        <v>69</v>
      </c>
      <c r="G32414" s="31">
        <v>4523</v>
      </c>
      <c r="H32414" s="31">
        <v>37</v>
      </c>
    </row>
    <row r="32415" spans="1:8">
      <c r="A32415" s="32">
        <v>44597</v>
      </c>
      <c r="B32415" s="1" t="s">
        <v>40</v>
      </c>
      <c r="C32415">
        <v>4080</v>
      </c>
      <c r="D32415">
        <v>218139</v>
      </c>
      <c r="E32415" s="31">
        <v>2710</v>
      </c>
      <c r="F32415">
        <v>5</v>
      </c>
      <c r="G32415" s="31">
        <v>1317</v>
      </c>
      <c r="H32415" s="31">
        <v>1</v>
      </c>
    </row>
    <row r="32416" spans="1:8">
      <c r="A32416" s="32">
        <v>44597</v>
      </c>
      <c r="B32416" s="1" t="s">
        <v>41</v>
      </c>
      <c r="C32416">
        <v>4590</v>
      </c>
      <c r="D32416">
        <v>92443</v>
      </c>
      <c r="E32416" s="31">
        <v>3839</v>
      </c>
      <c r="F32416">
        <v>7</v>
      </c>
      <c r="G32416" s="31">
        <v>744</v>
      </c>
      <c r="H32416" s="31">
        <v>1</v>
      </c>
    </row>
    <row r="32417" spans="1:8">
      <c r="A32417" s="32">
        <v>44597</v>
      </c>
      <c r="B32417" s="1" t="s">
        <v>42</v>
      </c>
      <c r="C32417">
        <v>31974</v>
      </c>
      <c r="D32417">
        <v>343602</v>
      </c>
      <c r="E32417" s="31">
        <v>21302</v>
      </c>
      <c r="F32417">
        <v>143</v>
      </c>
      <c r="G32417" s="31">
        <v>5153</v>
      </c>
      <c r="H32417" s="31">
        <v>6</v>
      </c>
    </row>
    <row r="32418" spans="1:8">
      <c r="A32418" s="32">
        <v>44597</v>
      </c>
      <c r="B32418" s="1" t="s">
        <v>43</v>
      </c>
      <c r="C32418">
        <v>54507</v>
      </c>
      <c r="D32418">
        <v>1260780</v>
      </c>
      <c r="E32418" s="31">
        <v>32613</v>
      </c>
      <c r="F32418">
        <v>260</v>
      </c>
      <c r="G32418" s="31">
        <v>21634</v>
      </c>
      <c r="H32418" s="31">
        <v>15</v>
      </c>
    </row>
    <row r="32419" spans="1:8">
      <c r="A32419" s="32">
        <v>44597</v>
      </c>
      <c r="B32419" s="1" t="s">
        <v>44</v>
      </c>
      <c r="C32419">
        <v>14836</v>
      </c>
      <c r="D32419">
        <v>300663</v>
      </c>
      <c r="E32419" s="31">
        <v>11276</v>
      </c>
      <c r="F32419">
        <v>104</v>
      </c>
      <c r="G32419" s="31">
        <v>3456</v>
      </c>
      <c r="H32419" s="31">
        <v>3</v>
      </c>
    </row>
    <row r="32420" spans="1:8">
      <c r="A32420" s="32">
        <v>44597</v>
      </c>
      <c r="B32420" s="1" t="s">
        <v>45</v>
      </c>
      <c r="C32420">
        <v>5721</v>
      </c>
      <c r="D32420">
        <v>137622</v>
      </c>
      <c r="E32420" s="31">
        <v>4380</v>
      </c>
      <c r="F32420">
        <v>68</v>
      </c>
      <c r="G32420" s="31">
        <v>1274</v>
      </c>
      <c r="H32420" s="31">
        <v>0</v>
      </c>
    </row>
    <row r="32421" spans="1:8">
      <c r="A32421" s="32">
        <v>44597</v>
      </c>
      <c r="B32421" s="1" t="s">
        <v>46</v>
      </c>
      <c r="C32421">
        <v>10247</v>
      </c>
      <c r="D32421">
        <v>174564</v>
      </c>
      <c r="E32421" s="31">
        <v>7440</v>
      </c>
      <c r="F32421">
        <v>45</v>
      </c>
      <c r="G32421" s="31">
        <v>2755</v>
      </c>
      <c r="H32421" s="31">
        <v>2</v>
      </c>
    </row>
    <row r="32422" spans="1:8">
      <c r="A32422" s="32">
        <v>44597</v>
      </c>
      <c r="B32422" s="1" t="s">
        <v>47</v>
      </c>
      <c r="C32422">
        <v>11867</v>
      </c>
      <c r="D32422">
        <v>225079</v>
      </c>
      <c r="E32422" s="31">
        <v>9048</v>
      </c>
      <c r="F32422">
        <v>92</v>
      </c>
      <c r="G32422" s="31">
        <v>2727</v>
      </c>
      <c r="H32422" s="31">
        <v>2</v>
      </c>
    </row>
    <row r="32423" spans="1:8">
      <c r="A32423" s="32">
        <v>44597</v>
      </c>
      <c r="B32423" s="1" t="s">
        <v>48</v>
      </c>
      <c r="C32423">
        <v>7182</v>
      </c>
      <c r="D32423">
        <v>141289</v>
      </c>
      <c r="E32423" s="31">
        <v>5393</v>
      </c>
      <c r="F32423">
        <v>39</v>
      </c>
      <c r="G32423" s="31">
        <v>1750</v>
      </c>
      <c r="H32423" s="31">
        <v>6</v>
      </c>
    </row>
    <row r="32424" spans="1:8">
      <c r="A32424" s="32">
        <v>44597</v>
      </c>
      <c r="B32424" s="1" t="s">
        <v>49</v>
      </c>
      <c r="C32424">
        <v>149606</v>
      </c>
      <c r="D32424">
        <v>1765345</v>
      </c>
      <c r="E32424" s="31">
        <v>95388</v>
      </c>
      <c r="F32424">
        <v>679</v>
      </c>
      <c r="G32424" s="31">
        <v>47787</v>
      </c>
      <c r="H32424" s="31">
        <v>10</v>
      </c>
    </row>
    <row r="32425" spans="1:8">
      <c r="A32425" s="32">
        <v>44597</v>
      </c>
      <c r="B32425" s="1" t="s">
        <v>50</v>
      </c>
      <c r="C32425">
        <v>14132</v>
      </c>
      <c r="D32425">
        <v>160176</v>
      </c>
      <c r="E32425" s="31">
        <v>9246</v>
      </c>
      <c r="F32425">
        <v>34</v>
      </c>
      <c r="G32425" s="31">
        <v>3725</v>
      </c>
      <c r="H32425" s="31">
        <v>0</v>
      </c>
    </row>
    <row r="32426" spans="1:8">
      <c r="A32426" s="32">
        <v>44597</v>
      </c>
      <c r="B32426" s="1" t="s">
        <v>51</v>
      </c>
      <c r="C32426">
        <v>17035</v>
      </c>
      <c r="D32426">
        <v>248379</v>
      </c>
      <c r="E32426" s="31">
        <v>10337</v>
      </c>
      <c r="F32426">
        <v>79</v>
      </c>
      <c r="G32426" s="31">
        <v>6877</v>
      </c>
      <c r="H32426" s="31">
        <v>0</v>
      </c>
    </row>
    <row r="32427" spans="1:8">
      <c r="A32427" s="32">
        <v>44597</v>
      </c>
      <c r="B32427" s="1" t="s">
        <v>52</v>
      </c>
      <c r="C32427">
        <v>33185</v>
      </c>
      <c r="D32427">
        <v>165189</v>
      </c>
      <c r="E32427" s="31">
        <v>25301</v>
      </c>
      <c r="F32427">
        <v>156</v>
      </c>
      <c r="G32427" s="31">
        <v>7728</v>
      </c>
      <c r="H32427" s="31">
        <v>13</v>
      </c>
    </row>
    <row r="32428" spans="1:8">
      <c r="A32428" s="32">
        <v>44597</v>
      </c>
      <c r="B32428" s="1" t="s">
        <v>53</v>
      </c>
      <c r="C32428">
        <v>15810</v>
      </c>
      <c r="D32428">
        <v>372233</v>
      </c>
      <c r="E32428" s="31">
        <v>12287</v>
      </c>
      <c r="F32428">
        <v>87</v>
      </c>
      <c r="G32428" s="31">
        <v>3436</v>
      </c>
      <c r="H32428" s="31">
        <v>0</v>
      </c>
    </row>
    <row r="32429" spans="1:8">
      <c r="A32429" s="32">
        <v>44597</v>
      </c>
      <c r="B32429" s="1" t="s">
        <v>54</v>
      </c>
      <c r="C32429">
        <v>13228</v>
      </c>
      <c r="D32429">
        <v>104990</v>
      </c>
      <c r="E32429" s="31">
        <v>9828</v>
      </c>
      <c r="F32429">
        <v>49</v>
      </c>
      <c r="G32429" s="31">
        <v>3376</v>
      </c>
      <c r="H32429" s="31">
        <v>0</v>
      </c>
    </row>
    <row r="32430" spans="1:8">
      <c r="A32430" s="32">
        <v>44597</v>
      </c>
      <c r="B32430" s="1" t="s">
        <v>55</v>
      </c>
      <c r="C32430">
        <v>19162</v>
      </c>
      <c r="D32430">
        <v>221534</v>
      </c>
      <c r="E32430" s="31">
        <v>13463</v>
      </c>
      <c r="F32430">
        <v>74</v>
      </c>
      <c r="G32430" s="31">
        <v>4940</v>
      </c>
      <c r="H32430" s="31">
        <v>1</v>
      </c>
    </row>
    <row r="32431" spans="1:8">
      <c r="A32431" s="32">
        <v>44597</v>
      </c>
      <c r="B32431" s="1" t="s">
        <v>56</v>
      </c>
      <c r="C32431">
        <v>86279</v>
      </c>
      <c r="D32431">
        <v>547087</v>
      </c>
      <c r="E32431" s="31">
        <v>79467</v>
      </c>
      <c r="F32431">
        <v>407</v>
      </c>
      <c r="G32431" s="31">
        <v>6405</v>
      </c>
      <c r="H32431" s="31">
        <v>36</v>
      </c>
    </row>
    <row r="32432" spans="1:8">
      <c r="A32432" s="32">
        <v>44598</v>
      </c>
      <c r="B32432" s="1" t="s">
        <v>7</v>
      </c>
      <c r="C32432">
        <v>113402</v>
      </c>
      <c r="D32432">
        <v>1486434</v>
      </c>
      <c r="E32432" s="31">
        <v>80862</v>
      </c>
      <c r="F32432">
        <v>1532</v>
      </c>
      <c r="G32432" s="31">
        <v>29553</v>
      </c>
      <c r="H32432" s="31">
        <v>3</v>
      </c>
    </row>
    <row r="32433" spans="1:8">
      <c r="A32433" s="32">
        <v>44598</v>
      </c>
      <c r="B32433" s="1" t="s">
        <v>11</v>
      </c>
      <c r="C32433">
        <v>12492</v>
      </c>
      <c r="D32433">
        <v>134651</v>
      </c>
      <c r="E32433" s="31">
        <v>8527</v>
      </c>
      <c r="F32433">
        <v>42</v>
      </c>
      <c r="G32433" s="31">
        <v>3923</v>
      </c>
      <c r="H32433" s="31">
        <v>0</v>
      </c>
    </row>
    <row r="32434" spans="1:8">
      <c r="A32434" s="32">
        <v>44598</v>
      </c>
      <c r="B32434" s="1" t="s">
        <v>12</v>
      </c>
      <c r="C32434">
        <v>5626</v>
      </c>
      <c r="D32434">
        <v>155639</v>
      </c>
      <c r="E32434" s="31">
        <v>4142</v>
      </c>
      <c r="F32434">
        <v>53</v>
      </c>
      <c r="G32434" s="31">
        <v>1431</v>
      </c>
      <c r="H32434" s="31">
        <v>0</v>
      </c>
    </row>
    <row r="32435" spans="1:8">
      <c r="A32435" s="32">
        <v>44598</v>
      </c>
      <c r="B32435" s="1" t="s">
        <v>13</v>
      </c>
      <c r="C32435">
        <v>25561</v>
      </c>
      <c r="D32435">
        <v>333397</v>
      </c>
      <c r="E32435" s="31">
        <v>19749</v>
      </c>
      <c r="F32435">
        <v>119</v>
      </c>
      <c r="G32435" s="31">
        <v>5123</v>
      </c>
      <c r="H32435" s="31">
        <v>4</v>
      </c>
    </row>
    <row r="32436" spans="1:8">
      <c r="A32436" s="32">
        <v>44598</v>
      </c>
      <c r="B32436" s="1" t="s">
        <v>14</v>
      </c>
      <c r="C32436">
        <v>5380</v>
      </c>
      <c r="D32436">
        <v>35747</v>
      </c>
      <c r="E32436" s="31">
        <v>3332</v>
      </c>
      <c r="F32436">
        <v>27</v>
      </c>
      <c r="G32436" s="31">
        <v>2021</v>
      </c>
      <c r="H32436" s="31">
        <v>1</v>
      </c>
    </row>
    <row r="32437" spans="1:8">
      <c r="A32437" s="32">
        <v>44598</v>
      </c>
      <c r="B32437" s="1" t="s">
        <v>15</v>
      </c>
      <c r="C32437">
        <v>7343</v>
      </c>
      <c r="D32437">
        <v>133614</v>
      </c>
      <c r="E32437" s="31">
        <v>4664</v>
      </c>
      <c r="F32437">
        <v>58</v>
      </c>
      <c r="G32437" s="31">
        <v>2621</v>
      </c>
      <c r="H32437" s="31">
        <v>0</v>
      </c>
    </row>
    <row r="32438" spans="1:8">
      <c r="A32438" s="32">
        <v>44598</v>
      </c>
      <c r="B32438" s="1" t="s">
        <v>16</v>
      </c>
      <c r="C32438">
        <v>16513</v>
      </c>
      <c r="D32438">
        <v>542199</v>
      </c>
      <c r="E32438" s="31">
        <v>12094</v>
      </c>
      <c r="F32438">
        <v>178</v>
      </c>
      <c r="G32438" s="31">
        <v>4241</v>
      </c>
      <c r="H32438" s="31">
        <v>3</v>
      </c>
    </row>
    <row r="32439" spans="1:8">
      <c r="A32439" s="32">
        <v>44598</v>
      </c>
      <c r="B32439" s="1" t="s">
        <v>17</v>
      </c>
      <c r="C32439">
        <v>44100</v>
      </c>
      <c r="D32439">
        <v>42981</v>
      </c>
      <c r="E32439" s="31">
        <v>36130</v>
      </c>
      <c r="F32439">
        <v>227</v>
      </c>
      <c r="G32439" s="31">
        <v>7743</v>
      </c>
      <c r="H32439" s="31">
        <v>5</v>
      </c>
    </row>
    <row r="32440" spans="1:8">
      <c r="A32440" s="32">
        <v>44598</v>
      </c>
      <c r="B32440" s="1" t="s">
        <v>18</v>
      </c>
      <c r="C32440">
        <v>29487</v>
      </c>
      <c r="D32440">
        <v>586954</v>
      </c>
      <c r="E32440" s="31">
        <v>21803</v>
      </c>
      <c r="F32440">
        <v>134</v>
      </c>
      <c r="G32440" s="31">
        <v>7550</v>
      </c>
      <c r="H32440" s="31">
        <v>2</v>
      </c>
    </row>
    <row r="32441" spans="1:8">
      <c r="A32441" s="32">
        <v>44598</v>
      </c>
      <c r="B32441" s="1" t="s">
        <v>19</v>
      </c>
      <c r="C32441">
        <v>36215</v>
      </c>
      <c r="D32441">
        <v>433003</v>
      </c>
      <c r="E32441" s="31">
        <v>27256</v>
      </c>
      <c r="F32441">
        <v>203</v>
      </c>
      <c r="G32441" s="31">
        <v>8756</v>
      </c>
      <c r="H32441" s="31">
        <v>6</v>
      </c>
    </row>
    <row r="32442" spans="1:8">
      <c r="A32442" s="32">
        <v>44598</v>
      </c>
      <c r="B32442" s="1" t="s">
        <v>20</v>
      </c>
      <c r="C32442">
        <v>202147</v>
      </c>
      <c r="D32442">
        <v>1964509</v>
      </c>
      <c r="E32442" s="31">
        <v>168793</v>
      </c>
      <c r="F32442">
        <v>1075</v>
      </c>
      <c r="G32442" s="31">
        <v>32279</v>
      </c>
      <c r="H32442" s="31">
        <v>49</v>
      </c>
    </row>
    <row r="32443" spans="1:8">
      <c r="A32443" s="32">
        <v>44598</v>
      </c>
      <c r="B32443" s="1" t="s">
        <v>21</v>
      </c>
      <c r="C32443">
        <v>173368</v>
      </c>
      <c r="D32443">
        <v>1437349</v>
      </c>
      <c r="E32443" s="31">
        <v>137909</v>
      </c>
      <c r="F32443">
        <v>1076</v>
      </c>
      <c r="G32443" s="31">
        <v>29272</v>
      </c>
      <c r="H32443" s="31">
        <v>14</v>
      </c>
    </row>
    <row r="32444" spans="1:8">
      <c r="A32444" s="32">
        <v>44598</v>
      </c>
      <c r="B32444" s="1" t="s">
        <v>22</v>
      </c>
      <c r="C32444">
        <v>692929</v>
      </c>
      <c r="D32444">
        <v>4917012</v>
      </c>
      <c r="E32444" s="31">
        <v>524453</v>
      </c>
      <c r="F32444">
        <v>3239</v>
      </c>
      <c r="G32444" s="31">
        <v>165237</v>
      </c>
      <c r="H32444" s="31">
        <v>45</v>
      </c>
    </row>
    <row r="32445" spans="1:8">
      <c r="A32445" s="32">
        <v>44598</v>
      </c>
      <c r="B32445" s="1" t="s">
        <v>23</v>
      </c>
      <c r="C32445">
        <v>295194</v>
      </c>
      <c r="D32445">
        <v>2140968</v>
      </c>
      <c r="E32445" s="31">
        <v>228342</v>
      </c>
      <c r="F32445">
        <v>1366</v>
      </c>
      <c r="G32445" s="31">
        <v>65486</v>
      </c>
      <c r="H32445" s="31">
        <v>69</v>
      </c>
    </row>
    <row r="32446" spans="1:8">
      <c r="A32446" s="32">
        <v>44598</v>
      </c>
      <c r="B32446" s="1" t="s">
        <v>24</v>
      </c>
      <c r="C32446">
        <v>19415</v>
      </c>
      <c r="D32446">
        <v>412959</v>
      </c>
      <c r="E32446" s="31">
        <v>15422</v>
      </c>
      <c r="F32446">
        <v>63</v>
      </c>
      <c r="G32446" s="31">
        <v>3930</v>
      </c>
      <c r="H32446" s="31">
        <v>3</v>
      </c>
    </row>
    <row r="32447" spans="1:8">
      <c r="A32447" s="32">
        <v>44598</v>
      </c>
      <c r="B32447" s="1" t="s">
        <v>25</v>
      </c>
      <c r="C32447">
        <v>8874</v>
      </c>
      <c r="D32447">
        <v>157316</v>
      </c>
      <c r="E32447" s="31">
        <v>6030</v>
      </c>
      <c r="F32447">
        <v>52</v>
      </c>
      <c r="G32447" s="31">
        <v>2792</v>
      </c>
      <c r="H32447" s="31">
        <v>0</v>
      </c>
    </row>
    <row r="32448" spans="1:8">
      <c r="A32448" s="32">
        <v>44598</v>
      </c>
      <c r="B32448" s="1" t="s">
        <v>26</v>
      </c>
      <c r="C32448">
        <v>15827</v>
      </c>
      <c r="D32448">
        <v>246419</v>
      </c>
      <c r="E32448" s="31">
        <v>10504</v>
      </c>
      <c r="F32448">
        <v>144</v>
      </c>
      <c r="G32448" s="31">
        <v>5156</v>
      </c>
      <c r="H32448" s="31">
        <v>6</v>
      </c>
    </row>
    <row r="32449" spans="1:8">
      <c r="A32449" s="32">
        <v>44598</v>
      </c>
      <c r="B32449" s="1" t="s">
        <v>27</v>
      </c>
      <c r="C32449">
        <v>6873</v>
      </c>
      <c r="D32449">
        <v>169492</v>
      </c>
      <c r="E32449" s="31">
        <v>5447</v>
      </c>
      <c r="F32449">
        <v>38</v>
      </c>
      <c r="G32449" s="31">
        <v>1388</v>
      </c>
      <c r="H32449" s="31">
        <v>1</v>
      </c>
    </row>
    <row r="32450" spans="1:8">
      <c r="A32450" s="32">
        <v>44598</v>
      </c>
      <c r="B32450" s="1" t="s">
        <v>28</v>
      </c>
      <c r="C32450">
        <v>10320</v>
      </c>
      <c r="D32450">
        <v>161912</v>
      </c>
      <c r="E32450" s="31">
        <v>7440</v>
      </c>
      <c r="F32450">
        <v>35</v>
      </c>
      <c r="G32450" s="31">
        <v>2856</v>
      </c>
      <c r="H32450" s="31">
        <v>0</v>
      </c>
    </row>
    <row r="32451" spans="1:8">
      <c r="A32451" s="32">
        <v>44598</v>
      </c>
      <c r="B32451" s="1" t="s">
        <v>29</v>
      </c>
      <c r="C32451">
        <v>21261</v>
      </c>
      <c r="D32451">
        <v>452303</v>
      </c>
      <c r="E32451" s="31">
        <v>14023</v>
      </c>
      <c r="F32451">
        <v>106</v>
      </c>
      <c r="G32451" s="31">
        <v>4787</v>
      </c>
      <c r="H32451" s="31">
        <v>2</v>
      </c>
    </row>
    <row r="32452" spans="1:8">
      <c r="A32452" s="32">
        <v>44598</v>
      </c>
      <c r="B32452" s="1" t="s">
        <v>30</v>
      </c>
      <c r="C32452">
        <v>34989</v>
      </c>
      <c r="D32452">
        <v>572684</v>
      </c>
      <c r="E32452" s="31">
        <v>27042</v>
      </c>
      <c r="F32452">
        <v>229</v>
      </c>
      <c r="G32452" s="31">
        <v>6978</v>
      </c>
      <c r="H32452" s="31">
        <v>5</v>
      </c>
    </row>
    <row r="32453" spans="1:8">
      <c r="A32453" s="32">
        <v>44598</v>
      </c>
      <c r="B32453" s="1" t="s">
        <v>31</v>
      </c>
      <c r="C32453">
        <v>54850</v>
      </c>
      <c r="D32453">
        <v>855995</v>
      </c>
      <c r="E32453" s="31">
        <v>38174</v>
      </c>
      <c r="F32453">
        <v>225</v>
      </c>
      <c r="G32453" s="31">
        <v>12906</v>
      </c>
      <c r="H32453" s="31">
        <v>6</v>
      </c>
    </row>
    <row r="32454" spans="1:8">
      <c r="A32454" s="32">
        <v>44598</v>
      </c>
      <c r="B32454" s="1" t="s">
        <v>32</v>
      </c>
      <c r="C32454">
        <v>198113</v>
      </c>
      <c r="D32454">
        <v>1761608</v>
      </c>
      <c r="E32454" s="31">
        <v>152145</v>
      </c>
      <c r="F32454">
        <v>1246</v>
      </c>
      <c r="G32454" s="31">
        <v>44722</v>
      </c>
      <c r="H32454" s="31">
        <v>27</v>
      </c>
    </row>
    <row r="32455" spans="1:8">
      <c r="A32455" s="32">
        <v>44598</v>
      </c>
      <c r="B32455" s="1" t="s">
        <v>33</v>
      </c>
      <c r="C32455">
        <v>26913</v>
      </c>
      <c r="D32455">
        <v>322008</v>
      </c>
      <c r="E32455" s="31">
        <v>21586</v>
      </c>
      <c r="F32455">
        <v>182</v>
      </c>
      <c r="G32455" s="31">
        <v>5771</v>
      </c>
      <c r="H32455" s="31">
        <v>4</v>
      </c>
    </row>
    <row r="32456" spans="1:8">
      <c r="A32456" s="32">
        <v>44598</v>
      </c>
      <c r="B32456" s="1" t="s">
        <v>34</v>
      </c>
      <c r="C32456">
        <v>28390</v>
      </c>
      <c r="D32456">
        <v>367633</v>
      </c>
      <c r="E32456" s="31">
        <v>20502</v>
      </c>
      <c r="F32456">
        <v>111</v>
      </c>
      <c r="G32456" s="31">
        <v>7777</v>
      </c>
      <c r="H32456" s="31">
        <v>2</v>
      </c>
    </row>
    <row r="32457" spans="1:8">
      <c r="A32457" s="32">
        <v>44598</v>
      </c>
      <c r="B32457" s="1" t="s">
        <v>35</v>
      </c>
      <c r="C32457">
        <v>80569</v>
      </c>
      <c r="D32457">
        <v>583187</v>
      </c>
      <c r="E32457" s="31">
        <v>54303</v>
      </c>
      <c r="F32457">
        <v>311</v>
      </c>
      <c r="G32457" s="31">
        <v>23364</v>
      </c>
      <c r="H32457" s="31">
        <v>87</v>
      </c>
    </row>
    <row r="32458" spans="1:8">
      <c r="A32458" s="32">
        <v>44598</v>
      </c>
      <c r="B32458" s="1" t="s">
        <v>36</v>
      </c>
      <c r="C32458">
        <v>413207</v>
      </c>
      <c r="D32458">
        <v>5054416</v>
      </c>
      <c r="E32458" s="31">
        <v>289418</v>
      </c>
      <c r="F32458">
        <v>3202</v>
      </c>
      <c r="G32458" s="31">
        <v>120587</v>
      </c>
      <c r="H32458" s="31">
        <v>610</v>
      </c>
    </row>
    <row r="32459" spans="1:8">
      <c r="A32459" s="32">
        <v>44598</v>
      </c>
      <c r="B32459" s="1" t="s">
        <v>37</v>
      </c>
      <c r="C32459">
        <v>159819</v>
      </c>
      <c r="D32459">
        <v>1074381</v>
      </c>
      <c r="E32459" s="31">
        <v>108167</v>
      </c>
      <c r="F32459">
        <v>1469</v>
      </c>
      <c r="G32459" s="31">
        <v>50189</v>
      </c>
      <c r="H32459" s="31">
        <v>34</v>
      </c>
    </row>
    <row r="32460" spans="1:8">
      <c r="A32460" s="32">
        <v>44598</v>
      </c>
      <c r="B32460" s="1" t="s">
        <v>38</v>
      </c>
      <c r="C32460">
        <v>32032</v>
      </c>
      <c r="D32460">
        <v>349180</v>
      </c>
      <c r="E32460" s="31">
        <v>21682</v>
      </c>
      <c r="F32460">
        <v>160</v>
      </c>
      <c r="G32460" s="31">
        <v>10190</v>
      </c>
      <c r="H32460" s="31">
        <v>19</v>
      </c>
    </row>
    <row r="32461" spans="1:8">
      <c r="A32461" s="32">
        <v>44598</v>
      </c>
      <c r="B32461" s="1" t="s">
        <v>39</v>
      </c>
      <c r="C32461">
        <v>14154</v>
      </c>
      <c r="D32461">
        <v>96347</v>
      </c>
      <c r="E32461" s="31">
        <v>9576</v>
      </c>
      <c r="F32461">
        <v>70</v>
      </c>
      <c r="G32461" s="31">
        <v>4386</v>
      </c>
      <c r="H32461" s="31">
        <v>36</v>
      </c>
    </row>
    <row r="32462" spans="1:8">
      <c r="A32462" s="32">
        <v>44598</v>
      </c>
      <c r="B32462" s="1" t="s">
        <v>40</v>
      </c>
      <c r="C32462">
        <v>4183</v>
      </c>
      <c r="D32462">
        <v>218518</v>
      </c>
      <c r="E32462" s="31">
        <v>2924</v>
      </c>
      <c r="F32462">
        <v>5</v>
      </c>
      <c r="G32462" s="31">
        <v>1203</v>
      </c>
      <c r="H32462" s="31">
        <v>1</v>
      </c>
    </row>
    <row r="32463" spans="1:8">
      <c r="A32463" s="32">
        <v>44598</v>
      </c>
      <c r="B32463" s="1" t="s">
        <v>41</v>
      </c>
      <c r="C32463">
        <v>4648</v>
      </c>
      <c r="D32463">
        <v>92443</v>
      </c>
      <c r="E32463" s="31">
        <v>3953</v>
      </c>
      <c r="F32463">
        <v>7</v>
      </c>
      <c r="G32463" s="31">
        <v>688</v>
      </c>
      <c r="H32463" s="31">
        <v>0</v>
      </c>
    </row>
    <row r="32464" spans="1:8">
      <c r="A32464" s="32">
        <v>44598</v>
      </c>
      <c r="B32464" s="1" t="s">
        <v>42</v>
      </c>
      <c r="C32464">
        <v>33013</v>
      </c>
      <c r="D32464">
        <v>343602</v>
      </c>
      <c r="E32464" s="31">
        <v>21302</v>
      </c>
      <c r="F32464">
        <v>146</v>
      </c>
      <c r="G32464" s="31">
        <v>5153</v>
      </c>
      <c r="H32464" s="31">
        <v>6</v>
      </c>
    </row>
    <row r="32465" spans="1:8">
      <c r="A32465" s="32">
        <v>44598</v>
      </c>
      <c r="B32465" s="1" t="s">
        <v>43</v>
      </c>
      <c r="C32465">
        <v>55783</v>
      </c>
      <c r="D32465">
        <v>1260780</v>
      </c>
      <c r="E32465" s="31">
        <v>33540</v>
      </c>
      <c r="F32465">
        <v>262</v>
      </c>
      <c r="G32465" s="31">
        <v>21981</v>
      </c>
      <c r="H32465" s="31">
        <v>19</v>
      </c>
    </row>
    <row r="32466" spans="1:8">
      <c r="A32466" s="32">
        <v>44598</v>
      </c>
      <c r="B32466" s="1" t="s">
        <v>44</v>
      </c>
      <c r="C32466">
        <v>15122</v>
      </c>
      <c r="D32466">
        <v>300663</v>
      </c>
      <c r="E32466" s="31">
        <v>11895</v>
      </c>
      <c r="F32466">
        <v>105</v>
      </c>
      <c r="G32466" s="31">
        <v>3122</v>
      </c>
      <c r="H32466" s="31">
        <v>2</v>
      </c>
    </row>
    <row r="32467" spans="1:8">
      <c r="A32467" s="32">
        <v>44598</v>
      </c>
      <c r="B32467" s="1" t="s">
        <v>45</v>
      </c>
      <c r="C32467">
        <v>5895</v>
      </c>
      <c r="D32467">
        <v>138046</v>
      </c>
      <c r="E32467" s="31">
        <v>4512</v>
      </c>
      <c r="F32467">
        <v>68</v>
      </c>
      <c r="G32467" s="31">
        <v>1318</v>
      </c>
      <c r="H32467" s="31">
        <v>0</v>
      </c>
    </row>
    <row r="32468" spans="1:8">
      <c r="A32468" s="32">
        <v>44598</v>
      </c>
      <c r="B32468" s="1" t="s">
        <v>46</v>
      </c>
      <c r="C32468">
        <v>10579</v>
      </c>
      <c r="D32468">
        <v>175476</v>
      </c>
      <c r="E32468" s="31">
        <v>7773</v>
      </c>
      <c r="F32468">
        <v>46</v>
      </c>
      <c r="G32468" s="31">
        <v>2752</v>
      </c>
      <c r="H32468" s="31">
        <v>2</v>
      </c>
    </row>
    <row r="32469" spans="1:8">
      <c r="A32469" s="32">
        <v>44598</v>
      </c>
      <c r="B32469" s="1" t="s">
        <v>47</v>
      </c>
      <c r="C32469">
        <v>12046</v>
      </c>
      <c r="D32469">
        <v>225673</v>
      </c>
      <c r="E32469" s="31">
        <v>9316</v>
      </c>
      <c r="F32469">
        <v>92</v>
      </c>
      <c r="G32469" s="31">
        <v>2638</v>
      </c>
      <c r="H32469" s="31">
        <v>2</v>
      </c>
    </row>
    <row r="32470" spans="1:8">
      <c r="A32470" s="32">
        <v>44598</v>
      </c>
      <c r="B32470" s="1" t="s">
        <v>48</v>
      </c>
      <c r="C32470">
        <v>7402</v>
      </c>
      <c r="D32470">
        <v>141876</v>
      </c>
      <c r="E32470" s="31">
        <v>5482</v>
      </c>
      <c r="F32470">
        <v>39</v>
      </c>
      <c r="G32470" s="31">
        <v>1881</v>
      </c>
      <c r="H32470" s="31">
        <v>9</v>
      </c>
    </row>
    <row r="32471" spans="1:8">
      <c r="A32471" s="32">
        <v>44598</v>
      </c>
      <c r="B32471" s="1" t="s">
        <v>49</v>
      </c>
      <c r="C32471">
        <v>153551</v>
      </c>
      <c r="D32471">
        <v>1774141</v>
      </c>
      <c r="E32471" s="31">
        <v>98935</v>
      </c>
      <c r="F32471">
        <v>680</v>
      </c>
      <c r="G32471" s="31">
        <v>49715</v>
      </c>
      <c r="H32471" s="31">
        <v>11</v>
      </c>
    </row>
    <row r="32472" spans="1:8">
      <c r="A32472" s="32">
        <v>44598</v>
      </c>
      <c r="B32472" s="1" t="s">
        <v>50</v>
      </c>
      <c r="C32472">
        <v>14467</v>
      </c>
      <c r="D32472">
        <v>161325</v>
      </c>
      <c r="E32472" s="31">
        <v>9638</v>
      </c>
      <c r="F32472">
        <v>35</v>
      </c>
      <c r="G32472" s="31">
        <v>3912</v>
      </c>
      <c r="H32472" s="31">
        <v>0</v>
      </c>
    </row>
    <row r="32473" spans="1:8">
      <c r="A32473" s="32">
        <v>44598</v>
      </c>
      <c r="B32473" s="1" t="s">
        <v>51</v>
      </c>
      <c r="C32473">
        <v>17432</v>
      </c>
      <c r="D32473">
        <v>249436</v>
      </c>
      <c r="E32473" s="31">
        <v>10488</v>
      </c>
      <c r="F32473">
        <v>80</v>
      </c>
      <c r="G32473" s="31">
        <v>7147</v>
      </c>
      <c r="H32473" s="31">
        <v>0</v>
      </c>
    </row>
    <row r="32474" spans="1:8">
      <c r="A32474" s="32">
        <v>44598</v>
      </c>
      <c r="B32474" s="1" t="s">
        <v>52</v>
      </c>
      <c r="C32474">
        <v>33838</v>
      </c>
      <c r="D32474">
        <v>165189</v>
      </c>
      <c r="E32474" s="31">
        <v>26046</v>
      </c>
      <c r="F32474">
        <v>159</v>
      </c>
      <c r="G32474" s="31">
        <v>7633</v>
      </c>
      <c r="H32474" s="31">
        <v>15</v>
      </c>
    </row>
    <row r="32475" spans="1:8">
      <c r="A32475" s="32">
        <v>44598</v>
      </c>
      <c r="B32475" s="1" t="s">
        <v>53</v>
      </c>
      <c r="C32475">
        <v>16198</v>
      </c>
      <c r="D32475">
        <v>373100</v>
      </c>
      <c r="E32475" s="31">
        <v>12677</v>
      </c>
      <c r="F32475">
        <v>87</v>
      </c>
      <c r="G32475" s="31">
        <v>3434</v>
      </c>
      <c r="H32475" s="31">
        <v>0</v>
      </c>
    </row>
    <row r="32476" spans="1:8">
      <c r="A32476" s="32">
        <v>44598</v>
      </c>
      <c r="B32476" s="1" t="s">
        <v>54</v>
      </c>
      <c r="C32476">
        <v>13552</v>
      </c>
      <c r="D32476">
        <v>106195</v>
      </c>
      <c r="E32476" s="31">
        <v>10338</v>
      </c>
      <c r="F32476">
        <v>50</v>
      </c>
      <c r="G32476" s="31">
        <v>3190</v>
      </c>
      <c r="H32476" s="31">
        <v>0</v>
      </c>
    </row>
    <row r="32477" spans="1:8">
      <c r="A32477" s="32">
        <v>44598</v>
      </c>
      <c r="B32477" s="1" t="s">
        <v>55</v>
      </c>
      <c r="C32477">
        <v>20294</v>
      </c>
      <c r="D32477">
        <v>225615</v>
      </c>
      <c r="E32477" s="31">
        <v>14682</v>
      </c>
      <c r="F32477">
        <v>76</v>
      </c>
      <c r="G32477" s="31">
        <v>5013</v>
      </c>
      <c r="H32477" s="31">
        <v>0</v>
      </c>
    </row>
    <row r="32478" spans="1:8">
      <c r="A32478" s="32">
        <v>44598</v>
      </c>
      <c r="B32478" s="1" t="s">
        <v>56</v>
      </c>
      <c r="C32478">
        <v>86790</v>
      </c>
      <c r="D32478">
        <v>548400</v>
      </c>
      <c r="E32478" s="31">
        <v>80273</v>
      </c>
      <c r="F32478">
        <v>407</v>
      </c>
      <c r="G32478" s="31">
        <v>6096</v>
      </c>
      <c r="H32478" s="31">
        <v>33</v>
      </c>
    </row>
    <row r="32479" spans="1:8">
      <c r="A32479" s="32">
        <v>44599</v>
      </c>
      <c r="B32479" s="1" t="s">
        <v>7</v>
      </c>
      <c r="C32479">
        <v>116089</v>
      </c>
      <c r="D32479">
        <v>1492396</v>
      </c>
      <c r="E32479" s="31">
        <v>83834</v>
      </c>
      <c r="F32479">
        <v>1541</v>
      </c>
      <c r="G32479" s="31">
        <v>31008</v>
      </c>
      <c r="H32479" s="31">
        <v>3</v>
      </c>
    </row>
    <row r="32480" spans="1:8">
      <c r="A32480" s="32">
        <v>44599</v>
      </c>
      <c r="B32480" s="1" t="s">
        <v>11</v>
      </c>
      <c r="C32480">
        <v>12752</v>
      </c>
      <c r="D32480">
        <v>136463</v>
      </c>
      <c r="E32480" s="31">
        <v>8848</v>
      </c>
      <c r="F32480">
        <v>42</v>
      </c>
      <c r="G32480" s="31">
        <v>3862</v>
      </c>
      <c r="H32480" s="31">
        <v>0</v>
      </c>
    </row>
    <row r="32481" spans="1:8">
      <c r="A32481" s="32">
        <v>44599</v>
      </c>
      <c r="B32481" s="1" t="s">
        <v>12</v>
      </c>
      <c r="C32481">
        <v>5724</v>
      </c>
      <c r="D32481">
        <v>155918</v>
      </c>
      <c r="E32481" s="31">
        <v>4407</v>
      </c>
      <c r="F32481">
        <v>53</v>
      </c>
      <c r="G32481" s="31">
        <v>1264</v>
      </c>
      <c r="H32481" s="31">
        <v>0</v>
      </c>
    </row>
    <row r="32482" spans="1:8">
      <c r="A32482" s="32">
        <v>44599</v>
      </c>
      <c r="B32482" s="1" t="s">
        <v>13</v>
      </c>
      <c r="C32482">
        <v>25984</v>
      </c>
      <c r="D32482">
        <v>335527</v>
      </c>
      <c r="E32482" s="31">
        <v>20123</v>
      </c>
      <c r="F32482">
        <v>121</v>
      </c>
      <c r="G32482" s="31">
        <v>5339</v>
      </c>
      <c r="H32482" s="31">
        <v>4</v>
      </c>
    </row>
    <row r="32483" spans="1:8">
      <c r="A32483" s="32">
        <v>44599</v>
      </c>
      <c r="B32483" s="1" t="s">
        <v>14</v>
      </c>
      <c r="C32483">
        <v>5380</v>
      </c>
      <c r="D32483">
        <v>36871</v>
      </c>
      <c r="E32483" s="31">
        <v>3332</v>
      </c>
      <c r="F32483">
        <v>27</v>
      </c>
      <c r="G32483" s="31">
        <v>2021</v>
      </c>
      <c r="H32483" s="31">
        <v>1</v>
      </c>
    </row>
    <row r="32484" spans="1:8">
      <c r="A32484" s="32">
        <v>44599</v>
      </c>
      <c r="B32484" s="1" t="s">
        <v>15</v>
      </c>
      <c r="C32484">
        <v>7564</v>
      </c>
      <c r="D32484">
        <v>137145</v>
      </c>
      <c r="E32484" s="31">
        <v>4784</v>
      </c>
      <c r="F32484">
        <v>58</v>
      </c>
      <c r="G32484" s="31">
        <v>2722</v>
      </c>
      <c r="H32484" s="31">
        <v>0</v>
      </c>
    </row>
    <row r="32485" spans="1:8">
      <c r="A32485" s="32">
        <v>44599</v>
      </c>
      <c r="B32485" s="1" t="s">
        <v>16</v>
      </c>
      <c r="C32485">
        <v>16850</v>
      </c>
      <c r="D32485">
        <v>549979</v>
      </c>
      <c r="E32485" s="31">
        <v>12420</v>
      </c>
      <c r="F32485">
        <v>178</v>
      </c>
      <c r="G32485" s="31">
        <v>4252</v>
      </c>
      <c r="H32485" s="31">
        <v>5</v>
      </c>
    </row>
    <row r="32486" spans="1:8">
      <c r="A32486" s="32">
        <v>44599</v>
      </c>
      <c r="B32486" s="1" t="s">
        <v>17</v>
      </c>
      <c r="C32486">
        <v>45587</v>
      </c>
      <c r="D32486">
        <v>42981</v>
      </c>
      <c r="E32486" s="31">
        <v>37222</v>
      </c>
      <c r="F32486">
        <v>230</v>
      </c>
      <c r="G32486" s="31">
        <v>8135</v>
      </c>
      <c r="H32486" s="31">
        <v>6</v>
      </c>
    </row>
    <row r="32487" spans="1:8">
      <c r="A32487" s="32">
        <v>44599</v>
      </c>
      <c r="B32487" s="1" t="s">
        <v>18</v>
      </c>
      <c r="C32487">
        <v>29953</v>
      </c>
      <c r="D32487">
        <v>587963</v>
      </c>
      <c r="E32487" s="31">
        <v>22668</v>
      </c>
      <c r="F32487">
        <v>134</v>
      </c>
      <c r="G32487" s="31">
        <v>7151</v>
      </c>
      <c r="H32487" s="31">
        <v>3</v>
      </c>
    </row>
    <row r="32488" spans="1:8">
      <c r="A32488" s="32">
        <v>44599</v>
      </c>
      <c r="B32488" s="1" t="s">
        <v>19</v>
      </c>
      <c r="C32488">
        <v>36707</v>
      </c>
      <c r="D32488">
        <v>438885</v>
      </c>
      <c r="E32488" s="31">
        <v>28545</v>
      </c>
      <c r="F32488">
        <v>204</v>
      </c>
      <c r="G32488" s="31">
        <v>7958</v>
      </c>
      <c r="H32488" s="31">
        <v>7</v>
      </c>
    </row>
    <row r="32489" spans="1:8">
      <c r="A32489" s="32">
        <v>44599</v>
      </c>
      <c r="B32489" s="1" t="s">
        <v>20</v>
      </c>
      <c r="C32489">
        <v>207867</v>
      </c>
      <c r="D32489">
        <v>1974935</v>
      </c>
      <c r="E32489" s="31">
        <v>174213</v>
      </c>
      <c r="F32489">
        <v>1077</v>
      </c>
      <c r="G32489" s="31">
        <v>32577</v>
      </c>
      <c r="H32489" s="31">
        <v>47</v>
      </c>
    </row>
    <row r="32490" spans="1:8">
      <c r="A32490" s="32">
        <v>44599</v>
      </c>
      <c r="B32490" s="1" t="s">
        <v>21</v>
      </c>
      <c r="C32490">
        <v>178063</v>
      </c>
      <c r="D32490">
        <v>1454538</v>
      </c>
      <c r="E32490" s="31">
        <v>141914</v>
      </c>
      <c r="F32490">
        <v>1081</v>
      </c>
      <c r="G32490" s="31">
        <v>30377</v>
      </c>
      <c r="H32490" s="31">
        <v>14</v>
      </c>
    </row>
    <row r="32491" spans="1:8">
      <c r="A32491" s="32">
        <v>44599</v>
      </c>
      <c r="B32491" s="1" t="s">
        <v>22</v>
      </c>
      <c r="C32491">
        <v>705140</v>
      </c>
      <c r="D32491">
        <v>4957482</v>
      </c>
      <c r="E32491" s="31">
        <v>539152</v>
      </c>
      <c r="F32491">
        <v>3247</v>
      </c>
      <c r="G32491" s="31">
        <v>162741</v>
      </c>
      <c r="H32491" s="31">
        <v>48</v>
      </c>
    </row>
    <row r="32492" spans="1:8">
      <c r="A32492" s="32">
        <v>44599</v>
      </c>
      <c r="B32492" s="1" t="s">
        <v>23</v>
      </c>
      <c r="C32492">
        <v>301723</v>
      </c>
      <c r="D32492">
        <v>2165465</v>
      </c>
      <c r="E32492" s="31">
        <v>230347</v>
      </c>
      <c r="F32492">
        <v>1373</v>
      </c>
      <c r="G32492" s="31">
        <v>70003</v>
      </c>
      <c r="H32492" s="31">
        <v>83</v>
      </c>
    </row>
    <row r="32493" spans="1:8">
      <c r="A32493" s="32">
        <v>44599</v>
      </c>
      <c r="B32493" s="1" t="s">
        <v>24</v>
      </c>
      <c r="C32493">
        <v>19748</v>
      </c>
      <c r="D32493">
        <v>415824</v>
      </c>
      <c r="E32493" s="31">
        <v>15860</v>
      </c>
      <c r="F32493">
        <v>63</v>
      </c>
      <c r="G32493" s="31">
        <v>3825</v>
      </c>
      <c r="H32493" s="31">
        <v>4</v>
      </c>
    </row>
    <row r="32494" spans="1:8">
      <c r="A32494" s="32">
        <v>44599</v>
      </c>
      <c r="B32494" s="1" t="s">
        <v>25</v>
      </c>
      <c r="C32494">
        <v>9145</v>
      </c>
      <c r="D32494">
        <v>159549</v>
      </c>
      <c r="E32494" s="31">
        <v>6424</v>
      </c>
      <c r="F32494">
        <v>52</v>
      </c>
      <c r="G32494" s="31">
        <v>2669</v>
      </c>
      <c r="H32494" s="31">
        <v>1</v>
      </c>
    </row>
    <row r="32495" spans="1:8">
      <c r="A32495" s="32">
        <v>44599</v>
      </c>
      <c r="B32495" s="1" t="s">
        <v>26</v>
      </c>
      <c r="C32495">
        <v>16213</v>
      </c>
      <c r="D32495">
        <v>247147</v>
      </c>
      <c r="E32495" s="31">
        <v>10776</v>
      </c>
      <c r="F32495">
        <v>144</v>
      </c>
      <c r="G32495" s="31">
        <v>5270</v>
      </c>
      <c r="H32495" s="31">
        <v>6</v>
      </c>
    </row>
    <row r="32496" spans="1:8">
      <c r="A32496" s="32">
        <v>44599</v>
      </c>
      <c r="B32496" s="1" t="s">
        <v>27</v>
      </c>
      <c r="C32496">
        <v>7096</v>
      </c>
      <c r="D32496">
        <v>170746</v>
      </c>
      <c r="E32496" s="31">
        <v>5686</v>
      </c>
      <c r="F32496">
        <v>38</v>
      </c>
      <c r="G32496" s="31">
        <v>1372</v>
      </c>
      <c r="H32496" s="31">
        <v>1</v>
      </c>
    </row>
    <row r="32497" spans="1:8">
      <c r="A32497" s="32">
        <v>44599</v>
      </c>
      <c r="B32497" s="1" t="s">
        <v>28</v>
      </c>
      <c r="C32497">
        <v>11092</v>
      </c>
      <c r="D32497">
        <v>173670</v>
      </c>
      <c r="E32497" s="31">
        <v>8679</v>
      </c>
      <c r="F32497">
        <v>38</v>
      </c>
      <c r="G32497" s="31">
        <v>2381</v>
      </c>
      <c r="H32497" s="31">
        <v>0</v>
      </c>
    </row>
    <row r="32498" spans="1:8">
      <c r="A32498" s="32">
        <v>44599</v>
      </c>
      <c r="B32498" s="1" t="s">
        <v>29</v>
      </c>
      <c r="C32498">
        <v>21633</v>
      </c>
      <c r="D32498">
        <v>457823</v>
      </c>
      <c r="E32498" s="31">
        <v>14513</v>
      </c>
      <c r="F32498">
        <v>106</v>
      </c>
      <c r="G32498" s="31">
        <v>4607</v>
      </c>
      <c r="H32498" s="31">
        <v>2</v>
      </c>
    </row>
    <row r="32499" spans="1:8">
      <c r="A32499" s="32">
        <v>44599</v>
      </c>
      <c r="B32499" s="1" t="s">
        <v>30</v>
      </c>
      <c r="C32499">
        <v>35564</v>
      </c>
      <c r="D32499">
        <v>573429</v>
      </c>
      <c r="E32499" s="31">
        <v>27777</v>
      </c>
      <c r="F32499">
        <v>232</v>
      </c>
      <c r="G32499" s="31">
        <v>6980</v>
      </c>
      <c r="H32499" s="31">
        <v>5</v>
      </c>
    </row>
    <row r="32500" spans="1:8">
      <c r="A32500" s="32">
        <v>44599</v>
      </c>
      <c r="B32500" s="1" t="s">
        <v>31</v>
      </c>
      <c r="C32500">
        <v>56226</v>
      </c>
      <c r="D32500">
        <v>872049</v>
      </c>
      <c r="E32500" s="31">
        <v>43798</v>
      </c>
      <c r="F32500">
        <v>234</v>
      </c>
      <c r="G32500" s="31">
        <v>12667</v>
      </c>
      <c r="H32500" s="31">
        <v>5</v>
      </c>
    </row>
    <row r="32501" spans="1:8">
      <c r="A32501" s="32">
        <v>44599</v>
      </c>
      <c r="B32501" s="1" t="s">
        <v>32</v>
      </c>
      <c r="C32501">
        <v>202788</v>
      </c>
      <c r="D32501">
        <v>1794609</v>
      </c>
      <c r="E32501" s="31">
        <v>156766</v>
      </c>
      <c r="F32501">
        <v>1251</v>
      </c>
      <c r="G32501" s="31">
        <v>44771</v>
      </c>
      <c r="H32501" s="31">
        <v>29</v>
      </c>
    </row>
    <row r="32502" spans="1:8">
      <c r="A32502" s="32">
        <v>44599</v>
      </c>
      <c r="B32502" s="1" t="s">
        <v>33</v>
      </c>
      <c r="C32502">
        <v>27359</v>
      </c>
      <c r="D32502">
        <v>322008</v>
      </c>
      <c r="E32502" s="31">
        <v>22064</v>
      </c>
      <c r="F32502">
        <v>185</v>
      </c>
      <c r="G32502" s="31">
        <v>5770</v>
      </c>
      <c r="H32502" s="31">
        <v>4</v>
      </c>
    </row>
    <row r="32503" spans="1:8">
      <c r="A32503" s="32">
        <v>44599</v>
      </c>
      <c r="B32503" s="1" t="s">
        <v>34</v>
      </c>
      <c r="C32503">
        <v>29409</v>
      </c>
      <c r="D32503">
        <v>369931</v>
      </c>
      <c r="E32503" s="31">
        <v>21165</v>
      </c>
      <c r="F32503">
        <v>112</v>
      </c>
      <c r="G32503" s="31">
        <v>8132</v>
      </c>
      <c r="H32503" s="31">
        <v>3</v>
      </c>
    </row>
    <row r="32504" spans="1:8">
      <c r="A32504" s="32">
        <v>44599</v>
      </c>
      <c r="B32504" s="1" t="s">
        <v>35</v>
      </c>
      <c r="C32504">
        <v>82828</v>
      </c>
      <c r="D32504">
        <v>584737</v>
      </c>
      <c r="E32504" s="31">
        <v>57021</v>
      </c>
      <c r="F32504">
        <v>311</v>
      </c>
      <c r="G32504" s="31">
        <v>23237</v>
      </c>
      <c r="H32504" s="31">
        <v>94</v>
      </c>
    </row>
    <row r="32505" spans="1:8">
      <c r="A32505" s="32">
        <v>44599</v>
      </c>
      <c r="B32505" s="1" t="s">
        <v>36</v>
      </c>
      <c r="C32505">
        <v>421515</v>
      </c>
      <c r="D32505">
        <v>5081441</v>
      </c>
      <c r="E32505" s="31">
        <v>295943</v>
      </c>
      <c r="F32505">
        <v>3218</v>
      </c>
      <c r="G32505" s="31">
        <v>122354</v>
      </c>
      <c r="H32505" s="31">
        <v>610</v>
      </c>
    </row>
    <row r="32506" spans="1:8">
      <c r="A32506" s="32">
        <v>44599</v>
      </c>
      <c r="B32506" s="1" t="s">
        <v>37</v>
      </c>
      <c r="C32506">
        <v>165203</v>
      </c>
      <c r="D32506">
        <v>1083696</v>
      </c>
      <c r="E32506" s="31">
        <v>111573</v>
      </c>
      <c r="F32506">
        <v>1477</v>
      </c>
      <c r="G32506" s="31">
        <v>52161</v>
      </c>
      <c r="H32506" s="31">
        <v>36</v>
      </c>
    </row>
    <row r="32507" spans="1:8">
      <c r="A32507" s="32">
        <v>44599</v>
      </c>
      <c r="B32507" s="1" t="s">
        <v>38</v>
      </c>
      <c r="C32507">
        <v>32963</v>
      </c>
      <c r="D32507">
        <v>354805</v>
      </c>
      <c r="E32507" s="31">
        <v>22057</v>
      </c>
      <c r="F32507">
        <v>162</v>
      </c>
      <c r="G32507" s="31">
        <v>10744</v>
      </c>
      <c r="H32507" s="31">
        <v>20</v>
      </c>
    </row>
    <row r="32508" spans="1:8">
      <c r="A32508" s="32">
        <v>44599</v>
      </c>
      <c r="B32508" s="1" t="s">
        <v>39</v>
      </c>
      <c r="C32508">
        <v>14554</v>
      </c>
      <c r="D32508">
        <v>97197</v>
      </c>
      <c r="E32508" s="31">
        <v>10153</v>
      </c>
      <c r="F32508">
        <v>71</v>
      </c>
      <c r="G32508" s="31">
        <v>4208</v>
      </c>
      <c r="H32508" s="31">
        <v>5</v>
      </c>
    </row>
    <row r="32509" spans="1:8">
      <c r="A32509" s="32">
        <v>44599</v>
      </c>
      <c r="B32509" s="1" t="s">
        <v>40</v>
      </c>
      <c r="C32509">
        <v>4269</v>
      </c>
      <c r="D32509">
        <v>221313</v>
      </c>
      <c r="E32509" s="31">
        <v>3170</v>
      </c>
      <c r="F32509">
        <v>5</v>
      </c>
      <c r="G32509" s="31">
        <v>1043</v>
      </c>
      <c r="H32509" s="31">
        <v>1</v>
      </c>
    </row>
    <row r="32510" spans="1:8">
      <c r="A32510" s="32">
        <v>44599</v>
      </c>
      <c r="B32510" s="1" t="s">
        <v>41</v>
      </c>
      <c r="C32510">
        <v>4711</v>
      </c>
      <c r="D32510">
        <v>92443</v>
      </c>
      <c r="E32510" s="31">
        <v>4026</v>
      </c>
      <c r="F32510">
        <v>7</v>
      </c>
      <c r="G32510" s="31">
        <v>678</v>
      </c>
      <c r="H32510" s="31">
        <v>0</v>
      </c>
    </row>
    <row r="32511" spans="1:8">
      <c r="A32511" s="32">
        <v>44599</v>
      </c>
      <c r="B32511" s="1" t="s">
        <v>42</v>
      </c>
      <c r="C32511">
        <v>33626</v>
      </c>
      <c r="D32511">
        <v>383374</v>
      </c>
      <c r="E32511" s="31">
        <v>21302</v>
      </c>
      <c r="F32511">
        <v>147</v>
      </c>
      <c r="G32511" s="31">
        <v>5153</v>
      </c>
      <c r="H32511" s="31">
        <v>6</v>
      </c>
    </row>
    <row r="32512" spans="1:8">
      <c r="A32512" s="32">
        <v>44599</v>
      </c>
      <c r="B32512" s="1" t="s">
        <v>43</v>
      </c>
      <c r="C32512">
        <v>56890</v>
      </c>
      <c r="D32512">
        <v>1268839</v>
      </c>
      <c r="E32512" s="31">
        <v>37327</v>
      </c>
      <c r="F32512">
        <v>266</v>
      </c>
      <c r="G32512" s="31">
        <v>19297</v>
      </c>
      <c r="H32512" s="31">
        <v>19</v>
      </c>
    </row>
    <row r="32513" spans="1:8">
      <c r="A32513" s="32">
        <v>44599</v>
      </c>
      <c r="B32513" s="1" t="s">
        <v>44</v>
      </c>
      <c r="C32513">
        <v>15272</v>
      </c>
      <c r="D32513">
        <v>300663</v>
      </c>
      <c r="E32513" s="31">
        <v>12125</v>
      </c>
      <c r="F32513">
        <v>107</v>
      </c>
      <c r="G32513" s="31">
        <v>3040</v>
      </c>
      <c r="H32513" s="31">
        <v>2</v>
      </c>
    </row>
    <row r="32514" spans="1:8">
      <c r="A32514" s="32">
        <v>44599</v>
      </c>
      <c r="B32514" s="1" t="s">
        <v>45</v>
      </c>
      <c r="C32514">
        <v>6041</v>
      </c>
      <c r="D32514">
        <v>138454</v>
      </c>
      <c r="E32514" s="31">
        <v>4640</v>
      </c>
      <c r="F32514">
        <v>69</v>
      </c>
      <c r="G32514" s="31">
        <v>1337</v>
      </c>
      <c r="H32514" s="31">
        <v>0</v>
      </c>
    </row>
    <row r="32515" spans="1:8">
      <c r="A32515" s="32">
        <v>44599</v>
      </c>
      <c r="B32515" s="1" t="s">
        <v>46</v>
      </c>
      <c r="C32515">
        <v>10785</v>
      </c>
      <c r="D32515">
        <v>175791</v>
      </c>
      <c r="E32515" s="31">
        <v>8079</v>
      </c>
      <c r="F32515">
        <v>47</v>
      </c>
      <c r="G32515" s="31">
        <v>2651</v>
      </c>
      <c r="H32515" s="31">
        <v>2</v>
      </c>
    </row>
    <row r="32516" spans="1:8">
      <c r="A32516" s="32">
        <v>44599</v>
      </c>
      <c r="B32516" s="1" t="s">
        <v>47</v>
      </c>
      <c r="C32516">
        <v>12205</v>
      </c>
      <c r="D32516">
        <v>226297</v>
      </c>
      <c r="E32516" s="31">
        <v>9539</v>
      </c>
      <c r="F32516">
        <v>94</v>
      </c>
      <c r="G32516" s="31">
        <v>2572</v>
      </c>
      <c r="H32516" s="31">
        <v>2</v>
      </c>
    </row>
    <row r="32517" spans="1:8">
      <c r="A32517" s="32">
        <v>44599</v>
      </c>
      <c r="B32517" s="1" t="s">
        <v>48</v>
      </c>
      <c r="C32517">
        <v>7538</v>
      </c>
      <c r="D32517">
        <v>148182</v>
      </c>
      <c r="E32517" s="31">
        <v>5757</v>
      </c>
      <c r="F32517">
        <v>40</v>
      </c>
      <c r="G32517" s="31">
        <v>1741</v>
      </c>
      <c r="H32517" s="31">
        <v>10</v>
      </c>
    </row>
    <row r="32518" spans="1:8">
      <c r="A32518" s="32">
        <v>44599</v>
      </c>
      <c r="B32518" s="1" t="s">
        <v>49</v>
      </c>
      <c r="C32518">
        <v>156736</v>
      </c>
      <c r="D32518">
        <v>1780604</v>
      </c>
      <c r="E32518" s="31">
        <v>103055</v>
      </c>
      <c r="F32518">
        <v>684</v>
      </c>
      <c r="G32518" s="31">
        <v>49392</v>
      </c>
      <c r="H32518" s="31">
        <v>11</v>
      </c>
    </row>
    <row r="32519" spans="1:8">
      <c r="A32519" s="32">
        <v>44599</v>
      </c>
      <c r="B32519" s="1" t="s">
        <v>50</v>
      </c>
      <c r="C32519">
        <v>14887</v>
      </c>
      <c r="D32519">
        <v>162146</v>
      </c>
      <c r="E32519" s="31">
        <v>10030</v>
      </c>
      <c r="F32519">
        <v>36</v>
      </c>
      <c r="G32519" s="31">
        <v>3970</v>
      </c>
      <c r="H32519" s="31">
        <v>0</v>
      </c>
    </row>
    <row r="32520" spans="1:8">
      <c r="A32520" s="32">
        <v>44599</v>
      </c>
      <c r="B32520" s="1" t="s">
        <v>51</v>
      </c>
      <c r="C32520">
        <v>17707</v>
      </c>
      <c r="D32520">
        <v>250373</v>
      </c>
      <c r="E32520" s="31">
        <v>11268</v>
      </c>
      <c r="F32520">
        <v>81</v>
      </c>
      <c r="G32520" s="31">
        <v>6662</v>
      </c>
      <c r="H32520" s="31">
        <v>0</v>
      </c>
    </row>
    <row r="32521" spans="1:8">
      <c r="A32521" s="32">
        <v>44599</v>
      </c>
      <c r="B32521" s="1" t="s">
        <v>52</v>
      </c>
      <c r="C32521">
        <v>34331</v>
      </c>
      <c r="D32521">
        <v>167385</v>
      </c>
      <c r="E32521" s="31">
        <v>25918</v>
      </c>
      <c r="F32521">
        <v>161</v>
      </c>
      <c r="G32521" s="31">
        <v>8252</v>
      </c>
      <c r="H32521" s="31">
        <v>9</v>
      </c>
    </row>
    <row r="32522" spans="1:8">
      <c r="A32522" s="32">
        <v>44599</v>
      </c>
      <c r="B32522" s="1" t="s">
        <v>53</v>
      </c>
      <c r="C32522">
        <v>16520</v>
      </c>
      <c r="D32522">
        <v>374016</v>
      </c>
      <c r="E32522" s="31">
        <v>13107</v>
      </c>
      <c r="F32522">
        <v>87</v>
      </c>
      <c r="G32522" s="31">
        <v>3326</v>
      </c>
      <c r="H32522" s="31">
        <v>0</v>
      </c>
    </row>
    <row r="32523" spans="1:8">
      <c r="A32523" s="32">
        <v>44599</v>
      </c>
      <c r="B32523" s="1" t="s">
        <v>54</v>
      </c>
      <c r="C32523">
        <v>13722</v>
      </c>
      <c r="D32523">
        <v>107656</v>
      </c>
      <c r="E32523" s="31">
        <v>10616</v>
      </c>
      <c r="F32523">
        <v>52</v>
      </c>
      <c r="G32523" s="31">
        <v>3082</v>
      </c>
      <c r="H32523" s="31">
        <v>0</v>
      </c>
    </row>
    <row r="32524" spans="1:8">
      <c r="A32524" s="32">
        <v>44599</v>
      </c>
      <c r="B32524" s="1" t="s">
        <v>55</v>
      </c>
      <c r="C32524">
        <v>20744</v>
      </c>
      <c r="D32524">
        <v>226783</v>
      </c>
      <c r="E32524" s="31">
        <v>15384</v>
      </c>
      <c r="F32524">
        <v>85</v>
      </c>
      <c r="G32524" s="31">
        <v>4825</v>
      </c>
      <c r="H32524" s="31">
        <v>0</v>
      </c>
    </row>
    <row r="32525" spans="1:8">
      <c r="A32525" s="32">
        <v>44599</v>
      </c>
      <c r="B32525" s="1" t="s">
        <v>56</v>
      </c>
      <c r="C32525">
        <v>87106</v>
      </c>
      <c r="D32525">
        <v>550236</v>
      </c>
      <c r="E32525" s="31">
        <v>81097</v>
      </c>
      <c r="F32525">
        <v>410</v>
      </c>
      <c r="G32525" s="31">
        <v>5597</v>
      </c>
      <c r="H32525" s="31">
        <v>33</v>
      </c>
    </row>
    <row r="32526" spans="1:8">
      <c r="A32526" s="32">
        <v>44600</v>
      </c>
      <c r="B32526" s="1" t="s">
        <v>7</v>
      </c>
      <c r="C32526">
        <v>118968</v>
      </c>
      <c r="D32526">
        <v>1500580</v>
      </c>
      <c r="E32526" s="31">
        <v>86193</v>
      </c>
      <c r="F32526">
        <v>1548</v>
      </c>
      <c r="G32526" s="31">
        <v>30714</v>
      </c>
      <c r="H32526" s="31">
        <v>5</v>
      </c>
    </row>
    <row r="32527" spans="1:8">
      <c r="A32527" s="32">
        <v>44600</v>
      </c>
      <c r="B32527" s="1" t="s">
        <v>11</v>
      </c>
      <c r="C32527">
        <v>13143</v>
      </c>
      <c r="D32527">
        <v>138147</v>
      </c>
      <c r="E32527" s="31">
        <v>9288</v>
      </c>
      <c r="F32527">
        <v>46</v>
      </c>
      <c r="G32527" s="31">
        <v>3809</v>
      </c>
      <c r="H32527" s="31">
        <v>0</v>
      </c>
    </row>
    <row r="32528" spans="1:8">
      <c r="A32528" s="32">
        <v>44600</v>
      </c>
      <c r="B32528" s="1" t="s">
        <v>12</v>
      </c>
      <c r="C32528">
        <v>5876</v>
      </c>
      <c r="D32528">
        <v>156714</v>
      </c>
      <c r="E32528" s="31">
        <v>4460</v>
      </c>
      <c r="F32528">
        <v>53</v>
      </c>
      <c r="G32528" s="31">
        <v>1363</v>
      </c>
      <c r="H32528" s="31">
        <v>0</v>
      </c>
    </row>
    <row r="32529" spans="1:8">
      <c r="A32529" s="32">
        <v>44600</v>
      </c>
      <c r="B32529" s="1" t="s">
        <v>13</v>
      </c>
      <c r="C32529">
        <v>26660</v>
      </c>
      <c r="D32529">
        <v>340135</v>
      </c>
      <c r="E32529" s="31">
        <v>20591</v>
      </c>
      <c r="F32529">
        <v>121</v>
      </c>
      <c r="G32529" s="31">
        <v>5283</v>
      </c>
      <c r="H32529" s="31">
        <v>5</v>
      </c>
    </row>
    <row r="32530" spans="1:8">
      <c r="A32530" s="32">
        <v>44600</v>
      </c>
      <c r="B32530" s="1" t="s">
        <v>14</v>
      </c>
      <c r="C32530">
        <v>5719</v>
      </c>
      <c r="D32530">
        <v>36871</v>
      </c>
      <c r="E32530" s="31">
        <v>3764</v>
      </c>
      <c r="F32530">
        <v>27</v>
      </c>
      <c r="G32530" s="31">
        <v>1928</v>
      </c>
      <c r="H32530" s="31">
        <v>0</v>
      </c>
    </row>
    <row r="32531" spans="1:8">
      <c r="A32531" s="32">
        <v>44600</v>
      </c>
      <c r="B32531" s="1" t="s">
        <v>15</v>
      </c>
      <c r="C32531">
        <v>7765</v>
      </c>
      <c r="D32531">
        <v>137322</v>
      </c>
      <c r="E32531" s="31">
        <v>5056</v>
      </c>
      <c r="F32531">
        <v>58</v>
      </c>
      <c r="G32531" s="31">
        <v>2651</v>
      </c>
      <c r="H32531" s="31">
        <v>0</v>
      </c>
    </row>
    <row r="32532" spans="1:8">
      <c r="A32532" s="32">
        <v>44600</v>
      </c>
      <c r="B32532" s="1" t="s">
        <v>16</v>
      </c>
      <c r="C32532">
        <v>16850</v>
      </c>
      <c r="D32532">
        <v>549979</v>
      </c>
      <c r="E32532" s="31">
        <v>12420</v>
      </c>
      <c r="F32532">
        <v>178</v>
      </c>
      <c r="G32532" s="31">
        <v>4252</v>
      </c>
      <c r="H32532" s="31">
        <v>4</v>
      </c>
    </row>
    <row r="32533" spans="1:8">
      <c r="A32533" s="32">
        <v>44600</v>
      </c>
      <c r="B32533" s="1" t="s">
        <v>17</v>
      </c>
      <c r="C32533">
        <v>46848</v>
      </c>
      <c r="D32533">
        <v>43398</v>
      </c>
      <c r="E32533" s="31">
        <v>38362</v>
      </c>
      <c r="F32533">
        <v>233</v>
      </c>
      <c r="G32533" s="31">
        <v>8253</v>
      </c>
      <c r="H32533" s="31">
        <v>6</v>
      </c>
    </row>
    <row r="32534" spans="1:8">
      <c r="A32534" s="32">
        <v>44600</v>
      </c>
      <c r="B32534" s="1" t="s">
        <v>18</v>
      </c>
      <c r="C32534">
        <v>30739</v>
      </c>
      <c r="D32534">
        <v>588608</v>
      </c>
      <c r="E32534" s="31">
        <v>23010</v>
      </c>
      <c r="F32534">
        <v>134</v>
      </c>
      <c r="G32534" s="31">
        <v>7595</v>
      </c>
      <c r="H32534" s="31">
        <v>4</v>
      </c>
    </row>
    <row r="32535" spans="1:8">
      <c r="A32535" s="32">
        <v>44600</v>
      </c>
      <c r="B32535" s="1" t="s">
        <v>19</v>
      </c>
      <c r="C32535">
        <v>37739</v>
      </c>
      <c r="D32535">
        <v>441147</v>
      </c>
      <c r="E32535" s="31">
        <v>29185</v>
      </c>
      <c r="F32535">
        <v>206</v>
      </c>
      <c r="G32535" s="31">
        <v>8348</v>
      </c>
      <c r="H32535" s="31">
        <v>6</v>
      </c>
    </row>
    <row r="32536" spans="1:8">
      <c r="A32536" s="32">
        <v>44600</v>
      </c>
      <c r="B32536" s="1" t="s">
        <v>20</v>
      </c>
      <c r="C32536">
        <v>213892</v>
      </c>
      <c r="D32536">
        <v>1991819</v>
      </c>
      <c r="E32536" s="31">
        <v>179327</v>
      </c>
      <c r="F32536">
        <v>1084</v>
      </c>
      <c r="G32536" s="31">
        <v>33481</v>
      </c>
      <c r="H32536" s="31">
        <v>55</v>
      </c>
    </row>
    <row r="32537" spans="1:8">
      <c r="A32537" s="32">
        <v>44600</v>
      </c>
      <c r="B32537" s="1" t="s">
        <v>21</v>
      </c>
      <c r="C32537">
        <v>183152</v>
      </c>
      <c r="D32537">
        <v>1472659</v>
      </c>
      <c r="E32537" s="31">
        <v>145536</v>
      </c>
      <c r="F32537">
        <v>1085</v>
      </c>
      <c r="G32537" s="31">
        <v>31445</v>
      </c>
      <c r="H32537" s="31">
        <v>22</v>
      </c>
    </row>
    <row r="32538" spans="1:8">
      <c r="A32538" s="32">
        <v>44600</v>
      </c>
      <c r="B32538" s="1" t="s">
        <v>22</v>
      </c>
      <c r="C32538">
        <v>722253</v>
      </c>
      <c r="D32538">
        <v>4992849</v>
      </c>
      <c r="E32538" s="31">
        <v>554106</v>
      </c>
      <c r="F32538">
        <v>3258</v>
      </c>
      <c r="G32538" s="31">
        <v>164889</v>
      </c>
      <c r="H32538" s="31">
        <v>51</v>
      </c>
    </row>
    <row r="32539" spans="1:8">
      <c r="A32539" s="32">
        <v>44600</v>
      </c>
      <c r="B32539" s="1" t="s">
        <v>23</v>
      </c>
      <c r="C32539">
        <v>310533</v>
      </c>
      <c r="D32539">
        <v>2180686</v>
      </c>
      <c r="E32539" s="31">
        <v>240218</v>
      </c>
      <c r="F32539">
        <v>1374</v>
      </c>
      <c r="G32539" s="31">
        <v>68941</v>
      </c>
      <c r="H32539" s="31">
        <v>83</v>
      </c>
    </row>
    <row r="32540" spans="1:8">
      <c r="A32540" s="32">
        <v>44600</v>
      </c>
      <c r="B32540" s="1" t="s">
        <v>24</v>
      </c>
      <c r="C32540">
        <v>20152</v>
      </c>
      <c r="D32540">
        <v>418921</v>
      </c>
      <c r="E32540" s="31">
        <v>16361</v>
      </c>
      <c r="F32540">
        <v>64</v>
      </c>
      <c r="G32540" s="31">
        <v>3727</v>
      </c>
      <c r="H32540" s="31">
        <v>4</v>
      </c>
    </row>
    <row r="32541" spans="1:8">
      <c r="A32541" s="32">
        <v>44600</v>
      </c>
      <c r="B32541" s="1" t="s">
        <v>25</v>
      </c>
      <c r="C32541">
        <v>9388</v>
      </c>
      <c r="D32541">
        <v>161592</v>
      </c>
      <c r="E32541" s="31">
        <v>6609</v>
      </c>
      <c r="F32541">
        <v>52</v>
      </c>
      <c r="G32541" s="31">
        <v>2727</v>
      </c>
      <c r="H32541" s="31">
        <v>1</v>
      </c>
    </row>
    <row r="32542" spans="1:8">
      <c r="A32542" s="32">
        <v>44600</v>
      </c>
      <c r="B32542" s="1" t="s">
        <v>26</v>
      </c>
      <c r="C32542">
        <v>16434</v>
      </c>
      <c r="D32542">
        <v>249868</v>
      </c>
      <c r="E32542" s="31">
        <v>11343</v>
      </c>
      <c r="F32542">
        <v>145</v>
      </c>
      <c r="G32542" s="31">
        <v>4923</v>
      </c>
      <c r="H32542" s="31">
        <v>5</v>
      </c>
    </row>
    <row r="32543" spans="1:8">
      <c r="A32543" s="32">
        <v>44600</v>
      </c>
      <c r="B32543" s="1" t="s">
        <v>27</v>
      </c>
      <c r="C32543">
        <v>7324</v>
      </c>
      <c r="D32543">
        <v>174914</v>
      </c>
      <c r="E32543" s="31">
        <v>5886</v>
      </c>
      <c r="F32543">
        <v>38</v>
      </c>
      <c r="G32543" s="31">
        <v>1400</v>
      </c>
      <c r="H32543" s="31">
        <v>0</v>
      </c>
    </row>
    <row r="32544" spans="1:8">
      <c r="A32544" s="32">
        <v>44600</v>
      </c>
      <c r="B32544" s="1" t="s">
        <v>28</v>
      </c>
      <c r="C32544">
        <v>11277</v>
      </c>
      <c r="D32544">
        <v>173670</v>
      </c>
      <c r="E32544" s="31">
        <v>9081</v>
      </c>
      <c r="F32544">
        <v>38</v>
      </c>
      <c r="G32544" s="31">
        <v>2164</v>
      </c>
      <c r="H32544" s="31">
        <v>0</v>
      </c>
    </row>
    <row r="32545" spans="1:8">
      <c r="A32545" s="32">
        <v>44600</v>
      </c>
      <c r="B32545" s="1" t="s">
        <v>29</v>
      </c>
      <c r="C32545">
        <v>22108</v>
      </c>
      <c r="D32545">
        <v>464398</v>
      </c>
      <c r="E32545" s="31">
        <v>15181</v>
      </c>
      <c r="F32545">
        <v>111</v>
      </c>
      <c r="G32545" s="31">
        <v>4403</v>
      </c>
      <c r="H32545" s="31">
        <v>2</v>
      </c>
    </row>
    <row r="32546" spans="1:8">
      <c r="A32546" s="32">
        <v>44600</v>
      </c>
      <c r="B32546" s="1" t="s">
        <v>30</v>
      </c>
      <c r="C32546">
        <v>36580</v>
      </c>
      <c r="D32546">
        <v>579423</v>
      </c>
      <c r="E32546" s="31">
        <v>28560</v>
      </c>
      <c r="F32546">
        <v>233</v>
      </c>
      <c r="G32546" s="31">
        <v>6771</v>
      </c>
      <c r="H32546" s="31">
        <v>4</v>
      </c>
    </row>
    <row r="32547" spans="1:8">
      <c r="A32547" s="32">
        <v>44600</v>
      </c>
      <c r="B32547" s="1" t="s">
        <v>31</v>
      </c>
      <c r="C32547">
        <v>58350</v>
      </c>
      <c r="D32547">
        <v>879716</v>
      </c>
      <c r="E32547" s="31">
        <v>43796</v>
      </c>
      <c r="F32547">
        <v>236</v>
      </c>
      <c r="G32547" s="31">
        <v>13713</v>
      </c>
      <c r="H32547" s="31">
        <v>6</v>
      </c>
    </row>
    <row r="32548" spans="1:8">
      <c r="A32548" s="32">
        <v>44600</v>
      </c>
      <c r="B32548" s="1" t="s">
        <v>32</v>
      </c>
      <c r="C32548">
        <v>206895</v>
      </c>
      <c r="D32548">
        <v>1808751</v>
      </c>
      <c r="E32548" s="31">
        <v>161319</v>
      </c>
      <c r="F32548">
        <v>1258</v>
      </c>
      <c r="G32548" s="31">
        <v>44318</v>
      </c>
      <c r="H32548" s="31">
        <v>32</v>
      </c>
    </row>
    <row r="32549" spans="1:8">
      <c r="A32549" s="32">
        <v>44600</v>
      </c>
      <c r="B32549" s="1" t="s">
        <v>33</v>
      </c>
      <c r="C32549">
        <v>28074</v>
      </c>
      <c r="D32549">
        <v>322008</v>
      </c>
      <c r="E32549" s="31">
        <v>22940</v>
      </c>
      <c r="F32549">
        <v>191</v>
      </c>
      <c r="G32549" s="31">
        <v>5627</v>
      </c>
      <c r="H32549" s="31">
        <v>4</v>
      </c>
    </row>
    <row r="32550" spans="1:8">
      <c r="A32550" s="32">
        <v>44600</v>
      </c>
      <c r="B32550" s="1" t="s">
        <v>34</v>
      </c>
      <c r="C32550">
        <v>30798</v>
      </c>
      <c r="D32550">
        <v>370738</v>
      </c>
      <c r="E32550" s="31">
        <v>21731</v>
      </c>
      <c r="F32550">
        <v>112</v>
      </c>
      <c r="G32550" s="31">
        <v>8955</v>
      </c>
      <c r="H32550" s="31">
        <v>3</v>
      </c>
    </row>
    <row r="32551" spans="1:8">
      <c r="A32551" s="32">
        <v>44600</v>
      </c>
      <c r="B32551" s="1" t="s">
        <v>35</v>
      </c>
      <c r="C32551">
        <v>84968</v>
      </c>
      <c r="D32551">
        <v>588059</v>
      </c>
      <c r="E32551" s="31">
        <v>59655</v>
      </c>
      <c r="F32551">
        <v>314</v>
      </c>
      <c r="G32551" s="31">
        <v>22862</v>
      </c>
      <c r="H32551" s="31">
        <v>107</v>
      </c>
    </row>
    <row r="32552" spans="1:8">
      <c r="A32552" s="32">
        <v>44600</v>
      </c>
      <c r="B32552" s="1" t="s">
        <v>36</v>
      </c>
      <c r="C32552">
        <v>442124</v>
      </c>
      <c r="D32552">
        <v>5095516</v>
      </c>
      <c r="E32552" s="31">
        <v>305475</v>
      </c>
      <c r="F32552">
        <v>3247</v>
      </c>
      <c r="G32552" s="31">
        <v>133402</v>
      </c>
      <c r="H32552" s="31">
        <v>647</v>
      </c>
    </row>
    <row r="32553" spans="1:8">
      <c r="A32553" s="32">
        <v>44600</v>
      </c>
      <c r="B32553" s="1" t="s">
        <v>37</v>
      </c>
      <c r="C32553">
        <v>168646</v>
      </c>
      <c r="D32553">
        <v>1089490</v>
      </c>
      <c r="E32553" s="31">
        <v>112879</v>
      </c>
      <c r="F32553">
        <v>1490</v>
      </c>
      <c r="G32553" s="31">
        <v>54290</v>
      </c>
      <c r="H32553" s="31">
        <v>40</v>
      </c>
    </row>
    <row r="32554" spans="1:8">
      <c r="A32554" s="32">
        <v>44600</v>
      </c>
      <c r="B32554" s="1" t="s">
        <v>38</v>
      </c>
      <c r="C32554">
        <v>34165</v>
      </c>
      <c r="D32554">
        <v>357963</v>
      </c>
      <c r="E32554" s="31">
        <v>23062</v>
      </c>
      <c r="F32554">
        <v>163</v>
      </c>
      <c r="G32554" s="31">
        <v>10940</v>
      </c>
      <c r="H32554" s="31">
        <v>20</v>
      </c>
    </row>
    <row r="32555" spans="1:8">
      <c r="A32555" s="32">
        <v>44600</v>
      </c>
      <c r="B32555" s="1" t="s">
        <v>39</v>
      </c>
      <c r="C32555">
        <v>15113</v>
      </c>
      <c r="D32555">
        <v>98535</v>
      </c>
      <c r="E32555" s="31">
        <v>10635</v>
      </c>
      <c r="F32555">
        <v>73</v>
      </c>
      <c r="G32555" s="31">
        <v>4282</v>
      </c>
      <c r="H32555" s="31">
        <v>6</v>
      </c>
    </row>
    <row r="32556" spans="1:8">
      <c r="A32556" s="32">
        <v>44600</v>
      </c>
      <c r="B32556" s="1" t="s">
        <v>40</v>
      </c>
      <c r="C32556">
        <v>4331</v>
      </c>
      <c r="D32556">
        <v>222752</v>
      </c>
      <c r="E32556" s="31">
        <v>3348</v>
      </c>
      <c r="F32556">
        <v>5</v>
      </c>
      <c r="G32556" s="31">
        <v>918</v>
      </c>
      <c r="H32556" s="31">
        <v>1</v>
      </c>
    </row>
    <row r="32557" spans="1:8">
      <c r="A32557" s="32">
        <v>44600</v>
      </c>
      <c r="B32557" s="1" t="s">
        <v>41</v>
      </c>
      <c r="C32557">
        <v>4791</v>
      </c>
      <c r="D32557">
        <v>92443</v>
      </c>
      <c r="E32557" s="31">
        <v>4107</v>
      </c>
      <c r="F32557">
        <v>7</v>
      </c>
      <c r="G32557" s="31">
        <v>677</v>
      </c>
      <c r="H32557" s="31">
        <v>0</v>
      </c>
    </row>
    <row r="32558" spans="1:8">
      <c r="A32558" s="32">
        <v>44600</v>
      </c>
      <c r="B32558" s="1" t="s">
        <v>42</v>
      </c>
      <c r="C32558">
        <v>34512</v>
      </c>
      <c r="D32558">
        <v>383374</v>
      </c>
      <c r="E32558" s="31">
        <v>21302</v>
      </c>
      <c r="F32558">
        <v>149</v>
      </c>
      <c r="G32558" s="31">
        <v>5153</v>
      </c>
      <c r="H32558" s="31">
        <v>6</v>
      </c>
    </row>
    <row r="32559" spans="1:8">
      <c r="A32559" s="32">
        <v>44600</v>
      </c>
      <c r="B32559" s="1" t="s">
        <v>43</v>
      </c>
      <c r="C32559">
        <v>57638</v>
      </c>
      <c r="D32559">
        <v>1268839</v>
      </c>
      <c r="E32559" s="31">
        <v>37807</v>
      </c>
      <c r="F32559">
        <v>270</v>
      </c>
      <c r="G32559" s="31">
        <v>19561</v>
      </c>
      <c r="H32559" s="31">
        <v>19</v>
      </c>
    </row>
    <row r="32560" spans="1:8">
      <c r="A32560" s="32">
        <v>44600</v>
      </c>
      <c r="B32560" s="1" t="s">
        <v>44</v>
      </c>
      <c r="C32560">
        <v>15645</v>
      </c>
      <c r="D32560">
        <v>300663</v>
      </c>
      <c r="E32560" s="31">
        <v>12718</v>
      </c>
      <c r="F32560">
        <v>107</v>
      </c>
      <c r="G32560" s="31">
        <v>2820</v>
      </c>
      <c r="H32560" s="31">
        <v>2</v>
      </c>
    </row>
    <row r="32561" spans="1:8">
      <c r="A32561" s="32">
        <v>44600</v>
      </c>
      <c r="B32561" s="1" t="s">
        <v>45</v>
      </c>
      <c r="C32561">
        <v>6198</v>
      </c>
      <c r="D32561">
        <v>139664</v>
      </c>
      <c r="E32561" s="31">
        <v>4793</v>
      </c>
      <c r="F32561">
        <v>71</v>
      </c>
      <c r="G32561" s="31">
        <v>1339</v>
      </c>
      <c r="H32561" s="31">
        <v>0</v>
      </c>
    </row>
    <row r="32562" spans="1:8">
      <c r="A32562" s="32">
        <v>44600</v>
      </c>
      <c r="B32562" s="1" t="s">
        <v>46</v>
      </c>
      <c r="C32562">
        <v>11144</v>
      </c>
      <c r="D32562">
        <v>176320</v>
      </c>
      <c r="E32562" s="31">
        <v>8447</v>
      </c>
      <c r="F32562">
        <v>48</v>
      </c>
      <c r="G32562" s="31">
        <v>2640</v>
      </c>
      <c r="H32562" s="31">
        <v>2</v>
      </c>
    </row>
    <row r="32563" spans="1:8">
      <c r="A32563" s="32">
        <v>44600</v>
      </c>
      <c r="B32563" s="1" t="s">
        <v>47</v>
      </c>
      <c r="C32563">
        <v>12449</v>
      </c>
      <c r="D32563">
        <v>226717</v>
      </c>
      <c r="E32563" s="31">
        <v>9943</v>
      </c>
      <c r="F32563">
        <v>94</v>
      </c>
      <c r="G32563" s="31">
        <v>2412</v>
      </c>
      <c r="H32563" s="31">
        <v>2</v>
      </c>
    </row>
    <row r="32564" spans="1:8">
      <c r="A32564" s="32">
        <v>44600</v>
      </c>
      <c r="B32564" s="1" t="s">
        <v>48</v>
      </c>
      <c r="C32564">
        <v>7787</v>
      </c>
      <c r="D32564">
        <v>148831</v>
      </c>
      <c r="E32564" s="31">
        <v>5927</v>
      </c>
      <c r="F32564">
        <v>41</v>
      </c>
      <c r="G32564" s="31">
        <v>1819</v>
      </c>
      <c r="H32564" s="31">
        <v>9</v>
      </c>
    </row>
    <row r="32565" spans="1:8">
      <c r="A32565" s="32">
        <v>44600</v>
      </c>
      <c r="B32565" s="1" t="s">
        <v>49</v>
      </c>
      <c r="C32565">
        <v>161545</v>
      </c>
      <c r="D32565">
        <v>1798234</v>
      </c>
      <c r="E32565" s="31">
        <v>106261</v>
      </c>
      <c r="F32565">
        <v>698</v>
      </c>
      <c r="G32565" s="31">
        <v>49289</v>
      </c>
      <c r="H32565" s="31">
        <v>11</v>
      </c>
    </row>
    <row r="32566" spans="1:8">
      <c r="A32566" s="32">
        <v>44600</v>
      </c>
      <c r="B32566" s="1" t="s">
        <v>50</v>
      </c>
      <c r="C32566">
        <v>15451</v>
      </c>
      <c r="D32566">
        <v>164130</v>
      </c>
      <c r="E32566" s="31">
        <v>10506</v>
      </c>
      <c r="F32566">
        <v>36</v>
      </c>
      <c r="G32566" s="31">
        <v>3856</v>
      </c>
      <c r="H32566" s="31">
        <v>0</v>
      </c>
    </row>
    <row r="32567" spans="1:8">
      <c r="A32567" s="32">
        <v>44600</v>
      </c>
      <c r="B32567" s="1" t="s">
        <v>51</v>
      </c>
      <c r="C32567">
        <v>18159</v>
      </c>
      <c r="D32567">
        <v>252232</v>
      </c>
      <c r="E32567" s="31">
        <v>12251</v>
      </c>
      <c r="F32567">
        <v>82</v>
      </c>
      <c r="G32567" s="31">
        <v>6143</v>
      </c>
      <c r="H32567" s="31">
        <v>0</v>
      </c>
    </row>
    <row r="32568" spans="1:8">
      <c r="A32568" s="32">
        <v>44600</v>
      </c>
      <c r="B32568" s="1" t="s">
        <v>52</v>
      </c>
      <c r="C32568">
        <v>35359</v>
      </c>
      <c r="D32568">
        <v>169027</v>
      </c>
      <c r="E32568" s="31">
        <v>26947</v>
      </c>
      <c r="F32568">
        <v>164</v>
      </c>
      <c r="G32568" s="31">
        <v>8248</v>
      </c>
      <c r="H32568" s="31">
        <v>9</v>
      </c>
    </row>
    <row r="32569" spans="1:8">
      <c r="A32569" s="32">
        <v>44600</v>
      </c>
      <c r="B32569" s="1" t="s">
        <v>53</v>
      </c>
      <c r="C32569">
        <v>17043</v>
      </c>
      <c r="D32569">
        <v>378667</v>
      </c>
      <c r="E32569" s="31">
        <v>13487</v>
      </c>
      <c r="F32569">
        <v>87</v>
      </c>
      <c r="G32569" s="31">
        <v>3469</v>
      </c>
      <c r="H32569" s="31">
        <v>0</v>
      </c>
    </row>
    <row r="32570" spans="1:8">
      <c r="A32570" s="32">
        <v>44600</v>
      </c>
      <c r="B32570" s="1" t="s">
        <v>54</v>
      </c>
      <c r="C32570">
        <v>13964</v>
      </c>
      <c r="D32570">
        <v>108537</v>
      </c>
      <c r="E32570" s="31">
        <v>10956</v>
      </c>
      <c r="F32570">
        <v>54</v>
      </c>
      <c r="G32570" s="31">
        <v>2984</v>
      </c>
      <c r="H32570" s="31">
        <v>0</v>
      </c>
    </row>
    <row r="32571" spans="1:8">
      <c r="A32571" s="32">
        <v>44600</v>
      </c>
      <c r="B32571" s="1" t="s">
        <v>55</v>
      </c>
      <c r="C32571">
        <v>21372</v>
      </c>
      <c r="D32571">
        <v>228959</v>
      </c>
      <c r="E32571" s="31">
        <v>16071</v>
      </c>
      <c r="F32571">
        <v>86</v>
      </c>
      <c r="G32571" s="31">
        <v>4587</v>
      </c>
      <c r="H32571" s="31">
        <v>1</v>
      </c>
    </row>
    <row r="32572" spans="1:8">
      <c r="A32572" s="32">
        <v>44600</v>
      </c>
      <c r="B32572" s="1" t="s">
        <v>56</v>
      </c>
      <c r="C32572">
        <v>87788</v>
      </c>
      <c r="D32572">
        <v>552487</v>
      </c>
      <c r="E32572" s="31">
        <v>81794</v>
      </c>
      <c r="F32572">
        <v>410</v>
      </c>
      <c r="G32572" s="31">
        <v>5562</v>
      </c>
      <c r="H32572" s="31">
        <v>28</v>
      </c>
    </row>
    <row r="32573" spans="1:8">
      <c r="A32573" s="32">
        <v>44601</v>
      </c>
      <c r="B32573" s="1" t="s">
        <v>7</v>
      </c>
      <c r="C32573">
        <v>122574</v>
      </c>
      <c r="D32573">
        <v>1510087</v>
      </c>
      <c r="E32573" s="31">
        <v>88643</v>
      </c>
      <c r="F32573">
        <v>1560</v>
      </c>
      <c r="G32573" s="31">
        <v>31227</v>
      </c>
      <c r="H32573" s="31">
        <v>5</v>
      </c>
    </row>
    <row r="32574" spans="1:8">
      <c r="A32574" s="32">
        <v>44601</v>
      </c>
      <c r="B32574" s="1" t="s">
        <v>11</v>
      </c>
      <c r="C32574">
        <v>13641</v>
      </c>
      <c r="D32574">
        <v>139718</v>
      </c>
      <c r="E32574" s="31">
        <v>9762</v>
      </c>
      <c r="F32574">
        <v>46</v>
      </c>
      <c r="G32574" s="31">
        <v>3833</v>
      </c>
      <c r="H32574" s="31">
        <v>0</v>
      </c>
    </row>
    <row r="32575" spans="1:8">
      <c r="A32575" s="32">
        <v>44601</v>
      </c>
      <c r="B32575" s="1" t="s">
        <v>12</v>
      </c>
      <c r="C32575">
        <v>6051</v>
      </c>
      <c r="D32575">
        <v>158033</v>
      </c>
      <c r="E32575" s="31">
        <v>4553</v>
      </c>
      <c r="F32575">
        <v>54</v>
      </c>
      <c r="G32575" s="31">
        <v>1444</v>
      </c>
      <c r="H32575" s="31">
        <v>0</v>
      </c>
    </row>
    <row r="32576" spans="1:8">
      <c r="A32576" s="32">
        <v>44601</v>
      </c>
      <c r="B32576" s="1" t="s">
        <v>13</v>
      </c>
      <c r="C32576">
        <v>27594</v>
      </c>
      <c r="D32576">
        <v>343875</v>
      </c>
      <c r="E32576" s="31">
        <v>21128</v>
      </c>
      <c r="F32576">
        <v>121</v>
      </c>
      <c r="G32576" s="31">
        <v>5417</v>
      </c>
      <c r="H32576" s="31">
        <v>4</v>
      </c>
    </row>
    <row r="32577" spans="1:8">
      <c r="A32577" s="32">
        <v>44601</v>
      </c>
      <c r="B32577" s="1" t="s">
        <v>14</v>
      </c>
      <c r="C32577">
        <v>5939</v>
      </c>
      <c r="D32577">
        <v>37308</v>
      </c>
      <c r="E32577" s="31">
        <v>3841</v>
      </c>
      <c r="F32577">
        <v>27</v>
      </c>
      <c r="G32577" s="31">
        <v>2071</v>
      </c>
      <c r="H32577" s="31">
        <v>0</v>
      </c>
    </row>
    <row r="32578" spans="1:8">
      <c r="A32578" s="32">
        <v>44601</v>
      </c>
      <c r="B32578" s="1" t="s">
        <v>15</v>
      </c>
      <c r="C32578">
        <v>8016</v>
      </c>
      <c r="D32578">
        <v>138126</v>
      </c>
      <c r="E32578" s="31">
        <v>5251</v>
      </c>
      <c r="F32578">
        <v>58</v>
      </c>
      <c r="G32578" s="31">
        <v>2707</v>
      </c>
      <c r="H32578" s="31">
        <v>0</v>
      </c>
    </row>
    <row r="32579" spans="1:8">
      <c r="A32579" s="32">
        <v>44601</v>
      </c>
      <c r="B32579" s="1" t="s">
        <v>16</v>
      </c>
      <c r="C32579">
        <v>17867</v>
      </c>
      <c r="D32579">
        <v>556279</v>
      </c>
      <c r="E32579" s="31">
        <v>13360</v>
      </c>
      <c r="F32579">
        <v>178</v>
      </c>
      <c r="G32579" s="31">
        <v>4329</v>
      </c>
      <c r="H32579" s="31">
        <v>3</v>
      </c>
    </row>
    <row r="32580" spans="1:8">
      <c r="A32580" s="32">
        <v>44601</v>
      </c>
      <c r="B32580" s="1" t="s">
        <v>17</v>
      </c>
      <c r="C32580">
        <v>48379</v>
      </c>
      <c r="D32580">
        <v>43398</v>
      </c>
      <c r="E32580" s="31">
        <v>39481</v>
      </c>
      <c r="F32580">
        <v>234</v>
      </c>
      <c r="G32580" s="31">
        <v>8664</v>
      </c>
      <c r="H32580" s="31">
        <v>8</v>
      </c>
    </row>
    <row r="32581" spans="1:8">
      <c r="A32581" s="32">
        <v>44601</v>
      </c>
      <c r="B32581" s="1" t="s">
        <v>18</v>
      </c>
      <c r="C32581">
        <v>31593</v>
      </c>
      <c r="D32581">
        <v>591005</v>
      </c>
      <c r="E32581" s="31">
        <v>23775</v>
      </c>
      <c r="F32581">
        <v>134</v>
      </c>
      <c r="G32581" s="31">
        <v>7684</v>
      </c>
      <c r="H32581" s="31">
        <v>6</v>
      </c>
    </row>
    <row r="32582" spans="1:8">
      <c r="A32582" s="32">
        <v>44601</v>
      </c>
      <c r="B32582" s="1" t="s">
        <v>19</v>
      </c>
      <c r="C32582">
        <v>38627</v>
      </c>
      <c r="D32582">
        <v>443558</v>
      </c>
      <c r="E32582" s="31">
        <v>30497</v>
      </c>
      <c r="F32582">
        <v>207</v>
      </c>
      <c r="G32582" s="31">
        <v>7923</v>
      </c>
      <c r="H32582" s="31">
        <v>6</v>
      </c>
    </row>
    <row r="32583" spans="1:8">
      <c r="A32583" s="32">
        <v>44601</v>
      </c>
      <c r="B32583" s="1" t="s">
        <v>20</v>
      </c>
      <c r="C32583">
        <v>218832</v>
      </c>
      <c r="D32583">
        <v>2004753</v>
      </c>
      <c r="E32583" s="31">
        <v>184457</v>
      </c>
      <c r="F32583">
        <v>1090</v>
      </c>
      <c r="G32583" s="31">
        <v>33285</v>
      </c>
      <c r="H32583" s="31">
        <v>63</v>
      </c>
    </row>
    <row r="32584" spans="1:8">
      <c r="A32584" s="32">
        <v>44601</v>
      </c>
      <c r="B32584" s="1" t="s">
        <v>21</v>
      </c>
      <c r="C32584">
        <v>187892</v>
      </c>
      <c r="D32584">
        <v>1480429</v>
      </c>
      <c r="E32584" s="31">
        <v>145536</v>
      </c>
      <c r="F32584">
        <v>1091</v>
      </c>
      <c r="G32584" s="31">
        <v>33935</v>
      </c>
      <c r="H32584" s="31">
        <v>20</v>
      </c>
    </row>
    <row r="32585" spans="1:8">
      <c r="A32585" s="32">
        <v>44601</v>
      </c>
      <c r="B32585" s="1" t="s">
        <v>22</v>
      </c>
      <c r="C32585">
        <v>740540</v>
      </c>
      <c r="D32585">
        <v>5025903</v>
      </c>
      <c r="E32585" s="31">
        <v>567574</v>
      </c>
      <c r="F32585">
        <v>3269</v>
      </c>
      <c r="G32585" s="31">
        <v>169697</v>
      </c>
      <c r="H32585" s="31">
        <v>59</v>
      </c>
    </row>
    <row r="32586" spans="1:8">
      <c r="A32586" s="32">
        <v>44601</v>
      </c>
      <c r="B32586" s="1" t="s">
        <v>23</v>
      </c>
      <c r="C32586">
        <v>317785</v>
      </c>
      <c r="D32586">
        <v>2180686</v>
      </c>
      <c r="E32586" s="31">
        <v>251438</v>
      </c>
      <c r="F32586">
        <v>1388</v>
      </c>
      <c r="G32586" s="31">
        <v>64959</v>
      </c>
      <c r="H32586" s="31">
        <v>85</v>
      </c>
    </row>
    <row r="32587" spans="1:8">
      <c r="A32587" s="32">
        <v>44601</v>
      </c>
      <c r="B32587" s="1" t="s">
        <v>24</v>
      </c>
      <c r="C32587">
        <v>20772</v>
      </c>
      <c r="D32587">
        <v>421798</v>
      </c>
      <c r="E32587" s="31">
        <v>16819</v>
      </c>
      <c r="F32587">
        <v>65</v>
      </c>
      <c r="G32587" s="31">
        <v>3888</v>
      </c>
      <c r="H32587" s="31">
        <v>4</v>
      </c>
    </row>
    <row r="32588" spans="1:8">
      <c r="A32588" s="32">
        <v>44601</v>
      </c>
      <c r="B32588" s="1" t="s">
        <v>25</v>
      </c>
      <c r="C32588">
        <v>9797</v>
      </c>
      <c r="D32588">
        <v>163857</v>
      </c>
      <c r="E32588" s="31">
        <v>6793</v>
      </c>
      <c r="F32588">
        <v>52</v>
      </c>
      <c r="G32588" s="31">
        <v>2952</v>
      </c>
      <c r="H32588" s="31">
        <v>1</v>
      </c>
    </row>
    <row r="32589" spans="1:8">
      <c r="A32589" s="32">
        <v>44601</v>
      </c>
      <c r="B32589" s="1" t="s">
        <v>26</v>
      </c>
      <c r="C32589">
        <v>16974</v>
      </c>
      <c r="D32589">
        <v>250823</v>
      </c>
      <c r="E32589" s="31">
        <v>11739</v>
      </c>
      <c r="F32589">
        <v>145</v>
      </c>
      <c r="G32589" s="31">
        <v>5067</v>
      </c>
      <c r="H32589" s="31">
        <v>8</v>
      </c>
    </row>
    <row r="32590" spans="1:8">
      <c r="A32590" s="32">
        <v>44601</v>
      </c>
      <c r="B32590" s="1" t="s">
        <v>27</v>
      </c>
      <c r="C32590">
        <v>7548</v>
      </c>
      <c r="D32590">
        <v>176087</v>
      </c>
      <c r="E32590" s="31">
        <v>6081</v>
      </c>
      <c r="F32590">
        <v>38</v>
      </c>
      <c r="G32590" s="31">
        <v>1429</v>
      </c>
      <c r="H32590" s="31">
        <v>0</v>
      </c>
    </row>
    <row r="32591" spans="1:8">
      <c r="A32591" s="32">
        <v>44601</v>
      </c>
      <c r="B32591" s="1" t="s">
        <v>28</v>
      </c>
      <c r="C32591">
        <v>11561</v>
      </c>
      <c r="D32591">
        <v>173670</v>
      </c>
      <c r="E32591" s="31">
        <v>9350</v>
      </c>
      <c r="F32591">
        <v>38</v>
      </c>
      <c r="G32591" s="31">
        <v>2180</v>
      </c>
      <c r="H32591" s="31">
        <v>0</v>
      </c>
    </row>
    <row r="32592" spans="1:8">
      <c r="A32592" s="32">
        <v>44601</v>
      </c>
      <c r="B32592" s="1" t="s">
        <v>29</v>
      </c>
      <c r="C32592">
        <v>22798</v>
      </c>
      <c r="D32592">
        <v>467035</v>
      </c>
      <c r="E32592" s="31">
        <v>15708</v>
      </c>
      <c r="F32592">
        <v>113</v>
      </c>
      <c r="G32592" s="31">
        <v>4612</v>
      </c>
      <c r="H32592" s="31">
        <v>2</v>
      </c>
    </row>
    <row r="32593" spans="1:8">
      <c r="A32593" s="32">
        <v>44601</v>
      </c>
      <c r="B32593" s="1" t="s">
        <v>30</v>
      </c>
      <c r="C32593">
        <v>37534</v>
      </c>
      <c r="D32593">
        <v>583961</v>
      </c>
      <c r="E32593" s="31">
        <v>29371</v>
      </c>
      <c r="F32593">
        <v>235</v>
      </c>
      <c r="G32593" s="31">
        <v>6974</v>
      </c>
      <c r="H32593" s="31">
        <v>6</v>
      </c>
    </row>
    <row r="32594" spans="1:8">
      <c r="A32594" s="32">
        <v>44601</v>
      </c>
      <c r="B32594" s="1" t="s">
        <v>31</v>
      </c>
      <c r="C32594">
        <v>60299</v>
      </c>
      <c r="D32594">
        <v>884858</v>
      </c>
      <c r="E32594" s="31">
        <v>45328</v>
      </c>
      <c r="F32594">
        <v>241</v>
      </c>
      <c r="G32594" s="31">
        <v>14258</v>
      </c>
      <c r="H32594" s="31">
        <v>6</v>
      </c>
    </row>
    <row r="32595" spans="1:8">
      <c r="A32595" s="32">
        <v>44601</v>
      </c>
      <c r="B32595" s="1" t="s">
        <v>32</v>
      </c>
      <c r="C32595">
        <v>212750</v>
      </c>
      <c r="D32595">
        <v>1824608</v>
      </c>
      <c r="E32595" s="31">
        <v>165550</v>
      </c>
      <c r="F32595">
        <v>1267</v>
      </c>
      <c r="G32595" s="31">
        <v>45933</v>
      </c>
      <c r="H32595" s="31">
        <v>35</v>
      </c>
    </row>
    <row r="32596" spans="1:8">
      <c r="A32596" s="32">
        <v>44601</v>
      </c>
      <c r="B32596" s="1" t="s">
        <v>33</v>
      </c>
      <c r="C32596">
        <v>28954</v>
      </c>
      <c r="D32596">
        <v>322008</v>
      </c>
      <c r="E32596" s="31">
        <v>23403</v>
      </c>
      <c r="F32596">
        <v>193</v>
      </c>
      <c r="G32596" s="31">
        <v>6062</v>
      </c>
      <c r="H32596" s="31">
        <v>4</v>
      </c>
    </row>
    <row r="32597" spans="1:8">
      <c r="A32597" s="32">
        <v>44601</v>
      </c>
      <c r="B32597" s="1" t="s">
        <v>34</v>
      </c>
      <c r="C32597">
        <v>31714</v>
      </c>
      <c r="D32597">
        <v>373115</v>
      </c>
      <c r="E32597" s="31">
        <v>22715</v>
      </c>
      <c r="F32597">
        <v>115</v>
      </c>
      <c r="G32597" s="31">
        <v>8884</v>
      </c>
      <c r="H32597" s="31">
        <v>1</v>
      </c>
    </row>
    <row r="32598" spans="1:8">
      <c r="A32598" s="32">
        <v>44601</v>
      </c>
      <c r="B32598" s="1" t="s">
        <v>35</v>
      </c>
      <c r="C32598">
        <v>87964</v>
      </c>
      <c r="D32598">
        <v>594284</v>
      </c>
      <c r="E32598" s="31">
        <v>60955</v>
      </c>
      <c r="F32598">
        <v>317</v>
      </c>
      <c r="G32598" s="31">
        <v>23699</v>
      </c>
      <c r="H32598" s="31">
        <v>112</v>
      </c>
    </row>
    <row r="32599" spans="1:8">
      <c r="A32599" s="32">
        <v>44601</v>
      </c>
      <c r="B32599" s="1" t="s">
        <v>36</v>
      </c>
      <c r="C32599">
        <v>457385</v>
      </c>
      <c r="D32599">
        <v>5132408</v>
      </c>
      <c r="E32599" s="31">
        <v>314830</v>
      </c>
      <c r="F32599">
        <v>3278</v>
      </c>
      <c r="G32599" s="31">
        <v>139276</v>
      </c>
      <c r="H32599" s="31">
        <v>662</v>
      </c>
    </row>
    <row r="32600" spans="1:8">
      <c r="A32600" s="32">
        <v>44601</v>
      </c>
      <c r="B32600" s="1" t="s">
        <v>37</v>
      </c>
      <c r="C32600">
        <v>174970</v>
      </c>
      <c r="D32600">
        <v>1099749</v>
      </c>
      <c r="E32600" s="31">
        <v>117398</v>
      </c>
      <c r="F32600">
        <v>1500</v>
      </c>
      <c r="G32600" s="31">
        <v>56082</v>
      </c>
      <c r="H32600" s="31">
        <v>49</v>
      </c>
    </row>
    <row r="32601" spans="1:8">
      <c r="A32601" s="32">
        <v>44601</v>
      </c>
      <c r="B32601" s="1" t="s">
        <v>38</v>
      </c>
      <c r="C32601">
        <v>35759</v>
      </c>
      <c r="D32601">
        <v>360651</v>
      </c>
      <c r="E32601" s="31">
        <v>23599</v>
      </c>
      <c r="F32601">
        <v>170</v>
      </c>
      <c r="G32601" s="31">
        <v>11990</v>
      </c>
      <c r="H32601" s="31">
        <v>21</v>
      </c>
    </row>
    <row r="32602" spans="1:8">
      <c r="A32602" s="32">
        <v>44601</v>
      </c>
      <c r="B32602" s="1" t="s">
        <v>39</v>
      </c>
      <c r="C32602">
        <v>15609</v>
      </c>
      <c r="D32602">
        <v>99657</v>
      </c>
      <c r="E32602" s="31">
        <v>11214</v>
      </c>
      <c r="F32602">
        <v>73</v>
      </c>
      <c r="G32602" s="31">
        <v>4198</v>
      </c>
      <c r="H32602" s="31">
        <v>7</v>
      </c>
    </row>
    <row r="32603" spans="1:8">
      <c r="A32603" s="32">
        <v>44601</v>
      </c>
      <c r="B32603" s="1" t="s">
        <v>40</v>
      </c>
      <c r="C32603">
        <v>4408</v>
      </c>
      <c r="D32603">
        <v>224292</v>
      </c>
      <c r="E32603" s="31">
        <v>3479</v>
      </c>
      <c r="F32603">
        <v>5</v>
      </c>
      <c r="G32603" s="31">
        <v>863</v>
      </c>
      <c r="H32603" s="31">
        <v>1</v>
      </c>
    </row>
    <row r="32604" spans="1:8">
      <c r="A32604" s="32">
        <v>44601</v>
      </c>
      <c r="B32604" s="1" t="s">
        <v>41</v>
      </c>
      <c r="C32604">
        <v>4890</v>
      </c>
      <c r="D32604">
        <v>92443</v>
      </c>
      <c r="E32604" s="31">
        <v>4169</v>
      </c>
      <c r="F32604">
        <v>7</v>
      </c>
      <c r="G32604" s="31">
        <v>714</v>
      </c>
      <c r="H32604" s="31">
        <v>0</v>
      </c>
    </row>
    <row r="32605" spans="1:8">
      <c r="A32605" s="32">
        <v>44601</v>
      </c>
      <c r="B32605" s="1" t="s">
        <v>42</v>
      </c>
      <c r="C32605">
        <v>35643</v>
      </c>
      <c r="D32605">
        <v>383374</v>
      </c>
      <c r="E32605" s="31">
        <v>21302</v>
      </c>
      <c r="F32605">
        <v>150</v>
      </c>
      <c r="G32605" s="31">
        <v>5153</v>
      </c>
      <c r="H32605" s="31">
        <v>6</v>
      </c>
    </row>
    <row r="32606" spans="1:8">
      <c r="A32606" s="32">
        <v>44601</v>
      </c>
      <c r="B32606" s="1" t="s">
        <v>43</v>
      </c>
      <c r="C32606">
        <v>58529</v>
      </c>
      <c r="D32606">
        <v>1298039</v>
      </c>
      <c r="E32606" s="31">
        <v>38399</v>
      </c>
      <c r="F32606">
        <v>277</v>
      </c>
      <c r="G32606" s="31">
        <v>19853</v>
      </c>
      <c r="H32606" s="31">
        <v>14</v>
      </c>
    </row>
    <row r="32607" spans="1:8">
      <c r="A32607" s="32">
        <v>44601</v>
      </c>
      <c r="B32607" s="1" t="s">
        <v>44</v>
      </c>
      <c r="C32607">
        <v>15995</v>
      </c>
      <c r="D32607">
        <v>318320</v>
      </c>
      <c r="E32607" s="31">
        <v>13105</v>
      </c>
      <c r="F32607">
        <v>107</v>
      </c>
      <c r="G32607" s="31">
        <v>2783</v>
      </c>
      <c r="H32607" s="31">
        <v>2</v>
      </c>
    </row>
    <row r="32608" spans="1:8">
      <c r="A32608" s="32">
        <v>44601</v>
      </c>
      <c r="B32608" s="1" t="s">
        <v>45</v>
      </c>
      <c r="C32608">
        <v>6384</v>
      </c>
      <c r="D32608">
        <v>140879</v>
      </c>
      <c r="E32608" s="31">
        <v>4936</v>
      </c>
      <c r="F32608">
        <v>71</v>
      </c>
      <c r="G32608" s="31">
        <v>1382</v>
      </c>
      <c r="H32608" s="31">
        <v>1</v>
      </c>
    </row>
    <row r="32609" spans="1:8">
      <c r="A32609" s="32">
        <v>44601</v>
      </c>
      <c r="B32609" s="1" t="s">
        <v>46</v>
      </c>
      <c r="C32609">
        <v>11558</v>
      </c>
      <c r="D32609">
        <v>177947</v>
      </c>
      <c r="E32609" s="31">
        <v>8774</v>
      </c>
      <c r="F32609">
        <v>48</v>
      </c>
      <c r="G32609" s="31">
        <v>2727</v>
      </c>
      <c r="H32609" s="31">
        <v>2</v>
      </c>
    </row>
    <row r="32610" spans="1:8">
      <c r="A32610" s="32">
        <v>44601</v>
      </c>
      <c r="B32610" s="1" t="s">
        <v>47</v>
      </c>
      <c r="C32610">
        <v>12709</v>
      </c>
      <c r="D32610">
        <v>227370</v>
      </c>
      <c r="E32610" s="31">
        <v>10244</v>
      </c>
      <c r="F32610">
        <v>94</v>
      </c>
      <c r="G32610" s="31">
        <v>2371</v>
      </c>
      <c r="H32610" s="31">
        <v>3</v>
      </c>
    </row>
    <row r="32611" spans="1:8">
      <c r="A32611" s="32">
        <v>44601</v>
      </c>
      <c r="B32611" s="1" t="s">
        <v>48</v>
      </c>
      <c r="C32611">
        <v>8051</v>
      </c>
      <c r="D32611">
        <v>149440</v>
      </c>
      <c r="E32611" s="31">
        <v>6137</v>
      </c>
      <c r="F32611">
        <v>42</v>
      </c>
      <c r="G32611" s="31">
        <v>1872</v>
      </c>
      <c r="H32611" s="31">
        <v>4</v>
      </c>
    </row>
    <row r="32612" spans="1:8">
      <c r="A32612" s="32">
        <v>44601</v>
      </c>
      <c r="B32612" s="1" t="s">
        <v>49</v>
      </c>
      <c r="C32612">
        <v>166545</v>
      </c>
      <c r="D32612">
        <v>1812587</v>
      </c>
      <c r="E32612" s="31">
        <v>109062</v>
      </c>
      <c r="F32612">
        <v>704</v>
      </c>
      <c r="G32612" s="31">
        <v>51161</v>
      </c>
      <c r="H32612" s="31">
        <v>15</v>
      </c>
    </row>
    <row r="32613" spans="1:8">
      <c r="A32613" s="32">
        <v>44601</v>
      </c>
      <c r="B32613" s="1" t="s">
        <v>50</v>
      </c>
      <c r="C32613">
        <v>15997</v>
      </c>
      <c r="D32613">
        <v>165638</v>
      </c>
      <c r="E32613" s="31">
        <v>10908</v>
      </c>
      <c r="F32613">
        <v>37</v>
      </c>
      <c r="G32613" s="31">
        <v>3930</v>
      </c>
      <c r="H32613" s="31">
        <v>1</v>
      </c>
    </row>
    <row r="32614" spans="1:8">
      <c r="A32614" s="32">
        <v>44601</v>
      </c>
      <c r="B32614" s="1" t="s">
        <v>51</v>
      </c>
      <c r="C32614">
        <v>18615</v>
      </c>
      <c r="D32614">
        <v>253795</v>
      </c>
      <c r="E32614" s="31">
        <v>13135</v>
      </c>
      <c r="F32614">
        <v>83</v>
      </c>
      <c r="G32614" s="31">
        <v>5742</v>
      </c>
      <c r="H32614" s="31">
        <v>0</v>
      </c>
    </row>
    <row r="32615" spans="1:8">
      <c r="A32615" s="32">
        <v>44601</v>
      </c>
      <c r="B32615" s="1" t="s">
        <v>52</v>
      </c>
      <c r="C32615">
        <v>36243</v>
      </c>
      <c r="D32615">
        <v>170751</v>
      </c>
      <c r="E32615" s="31">
        <v>28890</v>
      </c>
      <c r="F32615">
        <v>168</v>
      </c>
      <c r="G32615" s="31">
        <v>7185</v>
      </c>
      <c r="H32615" s="31">
        <v>9</v>
      </c>
    </row>
    <row r="32616" spans="1:8">
      <c r="A32616" s="32">
        <v>44601</v>
      </c>
      <c r="B32616" s="1" t="s">
        <v>53</v>
      </c>
      <c r="C32616">
        <v>17434</v>
      </c>
      <c r="D32616">
        <v>382099</v>
      </c>
      <c r="E32616" s="31">
        <v>13943</v>
      </c>
      <c r="F32616">
        <v>88</v>
      </c>
      <c r="G32616" s="31">
        <v>3403</v>
      </c>
      <c r="H32616" s="31">
        <v>0</v>
      </c>
    </row>
    <row r="32617" spans="1:8">
      <c r="A32617" s="32">
        <v>44601</v>
      </c>
      <c r="B32617" s="1" t="s">
        <v>54</v>
      </c>
      <c r="C32617">
        <v>14308</v>
      </c>
      <c r="D32617">
        <v>109656</v>
      </c>
      <c r="E32617" s="31">
        <v>11476</v>
      </c>
      <c r="F32617">
        <v>55</v>
      </c>
      <c r="G32617" s="31">
        <v>2807</v>
      </c>
      <c r="H32617" s="31">
        <v>0</v>
      </c>
    </row>
    <row r="32618" spans="1:8">
      <c r="A32618" s="32">
        <v>44601</v>
      </c>
      <c r="B32618" s="1" t="s">
        <v>55</v>
      </c>
      <c r="C32618">
        <v>22093</v>
      </c>
      <c r="D32618">
        <v>231036</v>
      </c>
      <c r="E32618" s="31">
        <v>16561</v>
      </c>
      <c r="F32618">
        <v>88</v>
      </c>
      <c r="G32618" s="31">
        <v>4723</v>
      </c>
      <c r="H32618" s="31">
        <v>2</v>
      </c>
    </row>
    <row r="32619" spans="1:8">
      <c r="A32619" s="32">
        <v>44601</v>
      </c>
      <c r="B32619" s="1" t="s">
        <v>56</v>
      </c>
      <c r="C32619">
        <v>88482</v>
      </c>
      <c r="D32619">
        <v>554122</v>
      </c>
      <c r="E32619" s="31">
        <v>82473</v>
      </c>
      <c r="F32619">
        <v>413</v>
      </c>
      <c r="G32619" s="31">
        <v>5577</v>
      </c>
      <c r="H32619" s="31">
        <v>33</v>
      </c>
    </row>
    <row r="32620" spans="1:8">
      <c r="A32620" s="32">
        <v>44602</v>
      </c>
      <c r="B32620" s="1" t="s">
        <v>7</v>
      </c>
      <c r="C32620">
        <v>126672</v>
      </c>
      <c r="D32620">
        <v>1520870</v>
      </c>
      <c r="E32620" s="31">
        <v>93444</v>
      </c>
      <c r="F32620">
        <v>1569</v>
      </c>
      <c r="G32620" s="31">
        <v>32371</v>
      </c>
      <c r="H32620" s="31">
        <v>7</v>
      </c>
    </row>
    <row r="32621" spans="1:8">
      <c r="A32621" s="32">
        <v>44602</v>
      </c>
      <c r="B32621" s="1" t="s">
        <v>11</v>
      </c>
      <c r="C32621">
        <v>14110</v>
      </c>
      <c r="D32621">
        <v>140684</v>
      </c>
      <c r="E32621" s="31">
        <v>10133</v>
      </c>
      <c r="F32621">
        <v>46</v>
      </c>
      <c r="G32621" s="31">
        <v>3931</v>
      </c>
      <c r="H32621" s="31">
        <v>0</v>
      </c>
    </row>
    <row r="32622" spans="1:8">
      <c r="A32622" s="32">
        <v>44602</v>
      </c>
      <c r="B32622" s="1" t="s">
        <v>12</v>
      </c>
      <c r="C32622">
        <v>6240</v>
      </c>
      <c r="D32622">
        <v>159198</v>
      </c>
      <c r="E32622" s="31">
        <v>4698</v>
      </c>
      <c r="F32622">
        <v>54</v>
      </c>
      <c r="G32622" s="31">
        <v>1488</v>
      </c>
      <c r="H32622" s="31">
        <v>0</v>
      </c>
    </row>
    <row r="32623" spans="1:8">
      <c r="A32623" s="32">
        <v>44602</v>
      </c>
      <c r="B32623" s="1" t="s">
        <v>13</v>
      </c>
      <c r="C32623">
        <v>28307</v>
      </c>
      <c r="D32623">
        <v>346130</v>
      </c>
      <c r="E32623" s="31">
        <v>21556</v>
      </c>
      <c r="F32623">
        <v>124</v>
      </c>
      <c r="G32623" s="31">
        <v>5919</v>
      </c>
      <c r="H32623" s="31">
        <v>4</v>
      </c>
    </row>
    <row r="32624" spans="1:8">
      <c r="A32624" s="32">
        <v>44602</v>
      </c>
      <c r="B32624" s="1" t="s">
        <v>14</v>
      </c>
      <c r="C32624">
        <v>6155</v>
      </c>
      <c r="D32624">
        <v>37600</v>
      </c>
      <c r="E32624" s="31">
        <v>4061</v>
      </c>
      <c r="F32624">
        <v>29</v>
      </c>
      <c r="G32624" s="31">
        <v>2065</v>
      </c>
      <c r="H32624" s="31">
        <v>0</v>
      </c>
    </row>
    <row r="32625" spans="1:8">
      <c r="A32625" s="32">
        <v>44602</v>
      </c>
      <c r="B32625" s="1" t="s">
        <v>15</v>
      </c>
      <c r="C32625">
        <v>8248</v>
      </c>
      <c r="D32625">
        <v>138776</v>
      </c>
      <c r="E32625" s="31">
        <v>5579</v>
      </c>
      <c r="F32625">
        <v>58</v>
      </c>
      <c r="G32625" s="31">
        <v>2611</v>
      </c>
      <c r="H32625" s="31">
        <v>0</v>
      </c>
    </row>
    <row r="32626" spans="1:8">
      <c r="A32626" s="32">
        <v>44602</v>
      </c>
      <c r="B32626" s="1" t="s">
        <v>16</v>
      </c>
      <c r="C32626">
        <v>18694</v>
      </c>
      <c r="D32626">
        <v>560303</v>
      </c>
      <c r="E32626" s="31">
        <v>13723</v>
      </c>
      <c r="F32626">
        <v>180</v>
      </c>
      <c r="G32626" s="31">
        <v>4791</v>
      </c>
      <c r="H32626" s="31">
        <v>3</v>
      </c>
    </row>
    <row r="32627" spans="1:8">
      <c r="A32627" s="32">
        <v>44602</v>
      </c>
      <c r="B32627" s="1" t="s">
        <v>17</v>
      </c>
      <c r="C32627">
        <v>49863</v>
      </c>
      <c r="D32627">
        <v>43398</v>
      </c>
      <c r="E32627" s="31">
        <v>40672</v>
      </c>
      <c r="F32627">
        <v>237</v>
      </c>
      <c r="G32627" s="31">
        <v>8954</v>
      </c>
      <c r="H32627" s="31">
        <v>8</v>
      </c>
    </row>
    <row r="32628" spans="1:8">
      <c r="A32628" s="32">
        <v>44602</v>
      </c>
      <c r="B32628" s="1" t="s">
        <v>18</v>
      </c>
      <c r="C32628">
        <v>32465</v>
      </c>
      <c r="D32628">
        <v>594579</v>
      </c>
      <c r="E32628" s="31">
        <v>24530</v>
      </c>
      <c r="F32628">
        <v>136</v>
      </c>
      <c r="G32628" s="31">
        <v>7799</v>
      </c>
      <c r="H32628" s="31">
        <v>5</v>
      </c>
    </row>
    <row r="32629" spans="1:8">
      <c r="A32629" s="32">
        <v>44602</v>
      </c>
      <c r="B32629" s="1" t="s">
        <v>19</v>
      </c>
      <c r="C32629">
        <v>39470</v>
      </c>
      <c r="D32629">
        <v>447533</v>
      </c>
      <c r="E32629" s="31">
        <v>31880</v>
      </c>
      <c r="F32629">
        <v>209</v>
      </c>
      <c r="G32629" s="31">
        <v>7381</v>
      </c>
      <c r="H32629" s="31">
        <v>8</v>
      </c>
    </row>
    <row r="32630" spans="1:8">
      <c r="A32630" s="32">
        <v>44602</v>
      </c>
      <c r="B32630" s="1" t="s">
        <v>20</v>
      </c>
      <c r="C32630">
        <v>224771</v>
      </c>
      <c r="D32630">
        <v>2018412</v>
      </c>
      <c r="E32630" s="31">
        <v>185579</v>
      </c>
      <c r="F32630">
        <v>1097</v>
      </c>
      <c r="G32630" s="31">
        <v>38095</v>
      </c>
      <c r="H32630" s="31">
        <v>59</v>
      </c>
    </row>
    <row r="32631" spans="1:8">
      <c r="A32631" s="32">
        <v>44602</v>
      </c>
      <c r="B32631" s="1" t="s">
        <v>21</v>
      </c>
      <c r="C32631">
        <v>194495</v>
      </c>
      <c r="D32631">
        <v>1484513</v>
      </c>
      <c r="E32631" s="31">
        <v>152127</v>
      </c>
      <c r="F32631">
        <v>1097</v>
      </c>
      <c r="G32631" s="31">
        <v>34674</v>
      </c>
      <c r="H32631" s="31">
        <v>19</v>
      </c>
    </row>
    <row r="32632" spans="1:8">
      <c r="A32632" s="32">
        <v>44602</v>
      </c>
      <c r="B32632" s="1" t="s">
        <v>22</v>
      </c>
      <c r="C32632">
        <v>759431</v>
      </c>
      <c r="D32632">
        <v>5055946</v>
      </c>
      <c r="E32632" s="31">
        <v>576500</v>
      </c>
      <c r="F32632">
        <v>3282</v>
      </c>
      <c r="G32632" s="31">
        <v>179649</v>
      </c>
      <c r="H32632" s="31">
        <v>64</v>
      </c>
    </row>
    <row r="32633" spans="1:8">
      <c r="A32633" s="32">
        <v>44602</v>
      </c>
      <c r="B32633" s="1" t="s">
        <v>23</v>
      </c>
      <c r="C32633">
        <v>326466</v>
      </c>
      <c r="D32633">
        <v>2180686</v>
      </c>
      <c r="E32633" s="31">
        <v>264134</v>
      </c>
      <c r="F32633">
        <v>1402</v>
      </c>
      <c r="G32633" s="31">
        <v>60930</v>
      </c>
      <c r="H32633" s="31">
        <v>92</v>
      </c>
    </row>
    <row r="32634" spans="1:8">
      <c r="A32634" s="32">
        <v>44602</v>
      </c>
      <c r="B32634" s="1" t="s">
        <v>24</v>
      </c>
      <c r="C32634">
        <v>21316</v>
      </c>
      <c r="D32634">
        <v>424077</v>
      </c>
      <c r="E32634" s="31">
        <v>17287</v>
      </c>
      <c r="F32634">
        <v>65</v>
      </c>
      <c r="G32634" s="31">
        <v>3964</v>
      </c>
      <c r="H32634" s="31">
        <v>4</v>
      </c>
    </row>
    <row r="32635" spans="1:8">
      <c r="A32635" s="32">
        <v>44602</v>
      </c>
      <c r="B32635" s="1" t="s">
        <v>25</v>
      </c>
      <c r="C32635">
        <v>10196</v>
      </c>
      <c r="D32635">
        <v>165082</v>
      </c>
      <c r="E32635" s="31">
        <v>6908</v>
      </c>
      <c r="F32635">
        <v>52</v>
      </c>
      <c r="G32635" s="31">
        <v>3236</v>
      </c>
      <c r="H32635" s="31">
        <v>2</v>
      </c>
    </row>
    <row r="32636" spans="1:8">
      <c r="A32636" s="32">
        <v>44602</v>
      </c>
      <c r="B32636" s="1" t="s">
        <v>26</v>
      </c>
      <c r="C32636">
        <v>17520</v>
      </c>
      <c r="D32636">
        <v>254485</v>
      </c>
      <c r="E32636" s="31">
        <v>12352</v>
      </c>
      <c r="F32636">
        <v>147</v>
      </c>
      <c r="G32636" s="31">
        <v>4998</v>
      </c>
      <c r="H32636" s="31">
        <v>7</v>
      </c>
    </row>
    <row r="32637" spans="1:8">
      <c r="A32637" s="32">
        <v>44602</v>
      </c>
      <c r="B32637" s="1" t="s">
        <v>27</v>
      </c>
      <c r="C32637">
        <v>7748</v>
      </c>
      <c r="D32637">
        <v>177358</v>
      </c>
      <c r="E32637" s="31">
        <v>6263</v>
      </c>
      <c r="F32637">
        <v>38</v>
      </c>
      <c r="G32637" s="31">
        <v>1447</v>
      </c>
      <c r="H32637" s="31">
        <v>0</v>
      </c>
    </row>
    <row r="32638" spans="1:8">
      <c r="A32638" s="32">
        <v>44602</v>
      </c>
      <c r="B32638" s="1" t="s">
        <v>28</v>
      </c>
      <c r="C32638">
        <v>11863</v>
      </c>
      <c r="D32638">
        <v>173670</v>
      </c>
      <c r="E32638" s="31">
        <v>9586</v>
      </c>
      <c r="F32638">
        <v>38</v>
      </c>
      <c r="G32638" s="31">
        <v>2245</v>
      </c>
      <c r="H32638" s="31">
        <v>1</v>
      </c>
    </row>
    <row r="32639" spans="1:8">
      <c r="A32639" s="32">
        <v>44602</v>
      </c>
      <c r="B32639" s="1" t="s">
        <v>29</v>
      </c>
      <c r="C32639">
        <v>23455</v>
      </c>
      <c r="D32639">
        <v>469096</v>
      </c>
      <c r="E32639" s="31">
        <v>16325</v>
      </c>
      <c r="F32639">
        <v>113</v>
      </c>
      <c r="G32639" s="31">
        <v>4975</v>
      </c>
      <c r="H32639" s="31">
        <v>2</v>
      </c>
    </row>
    <row r="32640" spans="1:8">
      <c r="A32640" s="32">
        <v>44602</v>
      </c>
      <c r="B32640" s="1" t="s">
        <v>30</v>
      </c>
      <c r="C32640">
        <v>38471</v>
      </c>
      <c r="D32640">
        <v>588044</v>
      </c>
      <c r="E32640" s="31">
        <v>30104</v>
      </c>
      <c r="F32640">
        <v>235</v>
      </c>
      <c r="G32640" s="31">
        <v>7195</v>
      </c>
      <c r="H32640" s="31">
        <v>7</v>
      </c>
    </row>
    <row r="32641" spans="1:8">
      <c r="A32641" s="32">
        <v>44602</v>
      </c>
      <c r="B32641" s="1" t="s">
        <v>31</v>
      </c>
      <c r="C32641">
        <v>62420</v>
      </c>
      <c r="D32641">
        <v>889613</v>
      </c>
      <c r="E32641" s="31">
        <v>47537</v>
      </c>
      <c r="F32641">
        <v>246</v>
      </c>
      <c r="G32641" s="31">
        <v>14005</v>
      </c>
      <c r="H32641" s="31">
        <v>6</v>
      </c>
    </row>
    <row r="32642" spans="1:8">
      <c r="A32642" s="32">
        <v>44602</v>
      </c>
      <c r="B32642" s="1" t="s">
        <v>32</v>
      </c>
      <c r="C32642">
        <v>219037</v>
      </c>
      <c r="D32642">
        <v>1837739</v>
      </c>
      <c r="E32642" s="31">
        <v>169409</v>
      </c>
      <c r="F32642">
        <v>1281</v>
      </c>
      <c r="G32642" s="31">
        <v>48347</v>
      </c>
      <c r="H32642" s="31">
        <v>36</v>
      </c>
    </row>
    <row r="32643" spans="1:8">
      <c r="A32643" s="32">
        <v>44602</v>
      </c>
      <c r="B32643" s="1" t="s">
        <v>33</v>
      </c>
      <c r="C32643">
        <v>29738</v>
      </c>
      <c r="D32643">
        <v>322008</v>
      </c>
      <c r="E32643" s="31">
        <v>24103</v>
      </c>
      <c r="F32643">
        <v>195</v>
      </c>
      <c r="G32643" s="31">
        <v>6155</v>
      </c>
      <c r="H32643" s="31">
        <v>4</v>
      </c>
    </row>
    <row r="32644" spans="1:8">
      <c r="A32644" s="32">
        <v>44602</v>
      </c>
      <c r="B32644" s="1" t="s">
        <v>34</v>
      </c>
      <c r="C32644">
        <v>32629</v>
      </c>
      <c r="D32644">
        <v>375262</v>
      </c>
      <c r="E32644" s="31">
        <v>23416</v>
      </c>
      <c r="F32644">
        <v>115</v>
      </c>
      <c r="G32644" s="31">
        <v>9098</v>
      </c>
      <c r="H32644" s="31">
        <v>2</v>
      </c>
    </row>
    <row r="32645" spans="1:8">
      <c r="A32645" s="32">
        <v>44602</v>
      </c>
      <c r="B32645" s="1" t="s">
        <v>35</v>
      </c>
      <c r="C32645">
        <v>90946</v>
      </c>
      <c r="D32645">
        <v>599076</v>
      </c>
      <c r="E32645" s="31">
        <v>63434</v>
      </c>
      <c r="F32645">
        <v>320</v>
      </c>
      <c r="G32645" s="31">
        <v>24213</v>
      </c>
      <c r="H32645" s="31">
        <v>107</v>
      </c>
    </row>
    <row r="32646" spans="1:8">
      <c r="A32646" s="32">
        <v>44602</v>
      </c>
      <c r="B32646" s="1" t="s">
        <v>36</v>
      </c>
      <c r="C32646">
        <v>470212</v>
      </c>
      <c r="D32646">
        <v>5163890</v>
      </c>
      <c r="E32646" s="31">
        <v>325199</v>
      </c>
      <c r="F32646">
        <v>3302</v>
      </c>
      <c r="G32646" s="31">
        <v>141710</v>
      </c>
      <c r="H32646" s="31">
        <v>720</v>
      </c>
    </row>
    <row r="32647" spans="1:8">
      <c r="A32647" s="32">
        <v>44602</v>
      </c>
      <c r="B32647" s="1" t="s">
        <v>37</v>
      </c>
      <c r="C32647">
        <v>181104</v>
      </c>
      <c r="D32647">
        <v>1109720</v>
      </c>
      <c r="E32647" s="31">
        <v>121982</v>
      </c>
      <c r="F32647">
        <v>1519</v>
      </c>
      <c r="G32647" s="31">
        <v>57622</v>
      </c>
      <c r="H32647" s="31">
        <v>52</v>
      </c>
    </row>
    <row r="32648" spans="1:8">
      <c r="A32648" s="32">
        <v>44602</v>
      </c>
      <c r="B32648" s="1" t="s">
        <v>38</v>
      </c>
      <c r="C32648">
        <v>37016</v>
      </c>
      <c r="D32648">
        <v>362932</v>
      </c>
      <c r="E32648" s="31">
        <v>24854</v>
      </c>
      <c r="F32648">
        <v>172</v>
      </c>
      <c r="G32648" s="31">
        <v>11990</v>
      </c>
      <c r="H32648" s="31">
        <v>22</v>
      </c>
    </row>
    <row r="32649" spans="1:8">
      <c r="A32649" s="32">
        <v>44602</v>
      </c>
      <c r="B32649" s="1" t="s">
        <v>39</v>
      </c>
      <c r="C32649">
        <v>16156</v>
      </c>
      <c r="D32649">
        <v>101234</v>
      </c>
      <c r="E32649" s="31">
        <v>11584</v>
      </c>
      <c r="F32649">
        <v>73</v>
      </c>
      <c r="G32649" s="31">
        <v>4375</v>
      </c>
      <c r="H32649" s="31">
        <v>7</v>
      </c>
    </row>
    <row r="32650" spans="1:8">
      <c r="A32650" s="32">
        <v>44602</v>
      </c>
      <c r="B32650" s="1" t="s">
        <v>40</v>
      </c>
      <c r="C32650">
        <v>4491</v>
      </c>
      <c r="D32650">
        <v>225638</v>
      </c>
      <c r="E32650" s="31">
        <v>3588</v>
      </c>
      <c r="F32650">
        <v>5</v>
      </c>
      <c r="G32650" s="31">
        <v>837</v>
      </c>
      <c r="H32650" s="31">
        <v>1</v>
      </c>
    </row>
    <row r="32651" spans="1:8">
      <c r="A32651" s="32">
        <v>44602</v>
      </c>
      <c r="B32651" s="1" t="s">
        <v>41</v>
      </c>
      <c r="C32651">
        <v>4986</v>
      </c>
      <c r="D32651">
        <v>97893</v>
      </c>
      <c r="E32651" s="31">
        <v>4258</v>
      </c>
      <c r="F32651">
        <v>7</v>
      </c>
      <c r="G32651" s="31">
        <v>721</v>
      </c>
      <c r="H32651" s="31">
        <v>0</v>
      </c>
    </row>
    <row r="32652" spans="1:8">
      <c r="A32652" s="32">
        <v>44602</v>
      </c>
      <c r="B32652" s="1" t="s">
        <v>42</v>
      </c>
      <c r="C32652">
        <v>36733</v>
      </c>
      <c r="D32652">
        <v>383374</v>
      </c>
      <c r="E32652" s="31">
        <v>21302</v>
      </c>
      <c r="F32652">
        <v>154</v>
      </c>
      <c r="G32652" s="31">
        <v>5153</v>
      </c>
      <c r="H32652" s="31">
        <v>6</v>
      </c>
    </row>
    <row r="32653" spans="1:8">
      <c r="A32653" s="32">
        <v>44602</v>
      </c>
      <c r="B32653" s="1" t="s">
        <v>43</v>
      </c>
      <c r="C32653">
        <v>59571</v>
      </c>
      <c r="D32653">
        <v>1310389</v>
      </c>
      <c r="E32653" s="31">
        <v>39069</v>
      </c>
      <c r="F32653">
        <v>282</v>
      </c>
      <c r="G32653" s="31">
        <v>20220</v>
      </c>
      <c r="H32653" s="31">
        <v>16</v>
      </c>
    </row>
    <row r="32654" spans="1:8">
      <c r="A32654" s="32">
        <v>44602</v>
      </c>
      <c r="B32654" s="1" t="s">
        <v>44</v>
      </c>
      <c r="C32654">
        <v>16321</v>
      </c>
      <c r="D32654">
        <v>318320</v>
      </c>
      <c r="E32654" s="31">
        <v>13545</v>
      </c>
      <c r="F32654">
        <v>107</v>
      </c>
      <c r="G32654" s="31">
        <v>2669</v>
      </c>
      <c r="H32654" s="31">
        <v>2</v>
      </c>
    </row>
    <row r="32655" spans="1:8">
      <c r="A32655" s="32">
        <v>44602</v>
      </c>
      <c r="B32655" s="1" t="s">
        <v>45</v>
      </c>
      <c r="C32655">
        <v>6714</v>
      </c>
      <c r="D32655">
        <v>141459</v>
      </c>
      <c r="E32655" s="31">
        <v>5068</v>
      </c>
      <c r="F32655">
        <v>71</v>
      </c>
      <c r="G32655" s="31">
        <v>1582</v>
      </c>
      <c r="H32655" s="31">
        <v>1</v>
      </c>
    </row>
    <row r="32656" spans="1:8">
      <c r="A32656" s="32">
        <v>44602</v>
      </c>
      <c r="B32656" s="1" t="s">
        <v>46</v>
      </c>
      <c r="C32656">
        <v>11927</v>
      </c>
      <c r="D32656">
        <v>179317</v>
      </c>
      <c r="E32656" s="31">
        <v>9071</v>
      </c>
      <c r="F32656">
        <v>50</v>
      </c>
      <c r="G32656" s="31">
        <v>2795</v>
      </c>
      <c r="H32656" s="31">
        <v>3</v>
      </c>
    </row>
    <row r="32657" spans="1:8">
      <c r="A32657" s="32">
        <v>44602</v>
      </c>
      <c r="B32657" s="1" t="s">
        <v>47</v>
      </c>
      <c r="C32657">
        <v>12939</v>
      </c>
      <c r="D32657">
        <v>227855</v>
      </c>
      <c r="E32657" s="31">
        <v>10461</v>
      </c>
      <c r="F32657">
        <v>98</v>
      </c>
      <c r="G32657" s="31">
        <v>2380</v>
      </c>
      <c r="H32657" s="31">
        <v>3</v>
      </c>
    </row>
    <row r="32658" spans="1:8">
      <c r="A32658" s="32">
        <v>44602</v>
      </c>
      <c r="B32658" s="1" t="s">
        <v>48</v>
      </c>
      <c r="C32658">
        <v>8351</v>
      </c>
      <c r="D32658">
        <v>150227</v>
      </c>
      <c r="E32658" s="31">
        <v>6344</v>
      </c>
      <c r="F32658">
        <v>42</v>
      </c>
      <c r="G32658" s="31">
        <v>1965</v>
      </c>
      <c r="H32658" s="31">
        <v>5</v>
      </c>
    </row>
    <row r="32659" spans="1:8">
      <c r="A32659" s="32">
        <v>44602</v>
      </c>
      <c r="B32659" s="1" t="s">
        <v>49</v>
      </c>
      <c r="C32659">
        <v>171200</v>
      </c>
      <c r="D32659">
        <v>1826042</v>
      </c>
      <c r="E32659" s="31">
        <v>112236</v>
      </c>
      <c r="F32659">
        <v>718</v>
      </c>
      <c r="G32659" s="31">
        <v>52827</v>
      </c>
      <c r="H32659" s="31">
        <v>14</v>
      </c>
    </row>
    <row r="32660" spans="1:8">
      <c r="A32660" s="32">
        <v>44602</v>
      </c>
      <c r="B32660" s="1" t="s">
        <v>50</v>
      </c>
      <c r="C32660">
        <v>16467</v>
      </c>
      <c r="D32660">
        <v>167245</v>
      </c>
      <c r="E32660" s="31">
        <v>11331</v>
      </c>
      <c r="F32660">
        <v>38</v>
      </c>
      <c r="G32660" s="31">
        <v>4060</v>
      </c>
      <c r="H32660" s="31">
        <v>1</v>
      </c>
    </row>
    <row r="32661" spans="1:8">
      <c r="A32661" s="32">
        <v>44602</v>
      </c>
      <c r="B32661" s="1" t="s">
        <v>51</v>
      </c>
      <c r="C32661">
        <v>19157</v>
      </c>
      <c r="D32661">
        <v>255689</v>
      </c>
      <c r="E32661" s="31">
        <v>13768</v>
      </c>
      <c r="F32661">
        <v>83</v>
      </c>
      <c r="G32661" s="31">
        <v>5681</v>
      </c>
      <c r="H32661" s="31">
        <v>1</v>
      </c>
    </row>
    <row r="32662" spans="1:8">
      <c r="A32662" s="32">
        <v>44602</v>
      </c>
      <c r="B32662" s="1" t="s">
        <v>52</v>
      </c>
      <c r="C32662">
        <v>37181</v>
      </c>
      <c r="D32662">
        <v>172654</v>
      </c>
      <c r="E32662" s="31">
        <v>29229</v>
      </c>
      <c r="F32662">
        <v>170</v>
      </c>
      <c r="G32662" s="31">
        <v>7782</v>
      </c>
      <c r="H32662" s="31">
        <v>10</v>
      </c>
    </row>
    <row r="32663" spans="1:8">
      <c r="A32663" s="32">
        <v>44602</v>
      </c>
      <c r="B32663" s="1" t="s">
        <v>53</v>
      </c>
      <c r="C32663">
        <v>17889</v>
      </c>
      <c r="D32663">
        <v>384873</v>
      </c>
      <c r="E32663" s="31">
        <v>14432</v>
      </c>
      <c r="F32663">
        <v>90</v>
      </c>
      <c r="G32663" s="31">
        <v>3367</v>
      </c>
      <c r="H32663" s="31">
        <v>0</v>
      </c>
    </row>
    <row r="32664" spans="1:8">
      <c r="A32664" s="32">
        <v>44602</v>
      </c>
      <c r="B32664" s="1" t="s">
        <v>54</v>
      </c>
      <c r="C32664">
        <v>14628</v>
      </c>
      <c r="D32664">
        <v>111098</v>
      </c>
      <c r="E32664" s="31">
        <v>11711</v>
      </c>
      <c r="F32664">
        <v>58</v>
      </c>
      <c r="G32664" s="31">
        <v>2890</v>
      </c>
      <c r="H32664" s="31">
        <v>0</v>
      </c>
    </row>
    <row r="32665" spans="1:8">
      <c r="A32665" s="32">
        <v>44602</v>
      </c>
      <c r="B32665" s="1" t="s">
        <v>55</v>
      </c>
      <c r="C32665">
        <v>22683</v>
      </c>
      <c r="D32665">
        <v>233010</v>
      </c>
      <c r="E32665" s="31">
        <v>17197</v>
      </c>
      <c r="F32665">
        <v>90</v>
      </c>
      <c r="G32665" s="31">
        <v>4806</v>
      </c>
      <c r="H32665" s="31">
        <v>2</v>
      </c>
    </row>
    <row r="32666" spans="1:8">
      <c r="A32666" s="32">
        <v>44602</v>
      </c>
      <c r="B32666" s="1" t="s">
        <v>56</v>
      </c>
      <c r="C32666">
        <v>89181</v>
      </c>
      <c r="D32666">
        <v>556763</v>
      </c>
      <c r="E32666" s="31">
        <v>83080</v>
      </c>
      <c r="F32666">
        <v>415</v>
      </c>
      <c r="G32666" s="31">
        <v>5662</v>
      </c>
      <c r="H32666" s="31">
        <v>27</v>
      </c>
    </row>
    <row r="32667" spans="1:8">
      <c r="A32667" s="32">
        <v>44603</v>
      </c>
      <c r="B32667" s="1" t="s">
        <v>7</v>
      </c>
      <c r="C32667">
        <v>130355</v>
      </c>
      <c r="D32667">
        <v>1530810</v>
      </c>
      <c r="E32667" s="31">
        <v>96361</v>
      </c>
      <c r="F32667">
        <v>1580</v>
      </c>
      <c r="G32667" s="31">
        <v>31659</v>
      </c>
      <c r="H32667" s="31">
        <v>9</v>
      </c>
    </row>
    <row r="32668" spans="1:8">
      <c r="A32668" s="32">
        <v>44603</v>
      </c>
      <c r="B32668" s="1" t="s">
        <v>11</v>
      </c>
      <c r="C32668">
        <v>14601</v>
      </c>
      <c r="D32668">
        <v>141380</v>
      </c>
      <c r="E32668" s="31">
        <v>10606</v>
      </c>
      <c r="F32668">
        <v>46</v>
      </c>
      <c r="G32668" s="31">
        <v>3949</v>
      </c>
      <c r="H32668" s="31">
        <v>0</v>
      </c>
    </row>
    <row r="32669" spans="1:8">
      <c r="A32669" s="32">
        <v>44603</v>
      </c>
      <c r="B32669" s="1" t="s">
        <v>12</v>
      </c>
      <c r="C32669">
        <v>6427</v>
      </c>
      <c r="D32669">
        <v>160335</v>
      </c>
      <c r="E32669" s="31">
        <v>4881</v>
      </c>
      <c r="F32669">
        <v>54</v>
      </c>
      <c r="G32669" s="31">
        <v>1492</v>
      </c>
      <c r="H32669" s="31">
        <v>0</v>
      </c>
    </row>
    <row r="32670" spans="1:8">
      <c r="A32670" s="32">
        <v>44603</v>
      </c>
      <c r="B32670" s="1" t="s">
        <v>13</v>
      </c>
      <c r="C32670">
        <v>29066</v>
      </c>
      <c r="D32670">
        <v>347533</v>
      </c>
      <c r="E32670" s="31">
        <v>22258</v>
      </c>
      <c r="F32670">
        <v>124</v>
      </c>
      <c r="G32670" s="31">
        <v>5934</v>
      </c>
      <c r="H32670" s="31">
        <v>5</v>
      </c>
    </row>
    <row r="32671" spans="1:8">
      <c r="A32671" s="32">
        <v>44603</v>
      </c>
      <c r="B32671" s="1" t="s">
        <v>14</v>
      </c>
      <c r="C32671">
        <v>6376</v>
      </c>
      <c r="D32671">
        <v>37600</v>
      </c>
      <c r="E32671" s="31">
        <v>4370</v>
      </c>
      <c r="F32671">
        <v>29</v>
      </c>
      <c r="G32671" s="31">
        <v>1977</v>
      </c>
      <c r="H32671" s="31">
        <v>0</v>
      </c>
    </row>
    <row r="32672" spans="1:8">
      <c r="A32672" s="32">
        <v>44603</v>
      </c>
      <c r="B32672" s="1" t="s">
        <v>15</v>
      </c>
      <c r="C32672">
        <v>8508</v>
      </c>
      <c r="D32672">
        <v>138804</v>
      </c>
      <c r="E32672" s="31">
        <v>5827</v>
      </c>
      <c r="F32672">
        <v>58</v>
      </c>
      <c r="G32672" s="31">
        <v>2623</v>
      </c>
      <c r="H32672" s="31">
        <v>0</v>
      </c>
    </row>
    <row r="32673" spans="1:8">
      <c r="A32673" s="32">
        <v>44603</v>
      </c>
      <c r="B32673" s="1" t="s">
        <v>16</v>
      </c>
      <c r="C32673">
        <v>18767</v>
      </c>
      <c r="D32673">
        <v>560303</v>
      </c>
      <c r="E32673" s="31">
        <v>14293</v>
      </c>
      <c r="F32673">
        <v>180</v>
      </c>
      <c r="G32673" s="31">
        <v>4294</v>
      </c>
      <c r="H32673" s="31">
        <v>3</v>
      </c>
    </row>
    <row r="32674" spans="1:8">
      <c r="A32674" s="32">
        <v>44603</v>
      </c>
      <c r="B32674" s="1" t="s">
        <v>17</v>
      </c>
      <c r="C32674">
        <v>51566</v>
      </c>
      <c r="D32674">
        <v>43398</v>
      </c>
      <c r="E32674" s="31">
        <v>42136</v>
      </c>
      <c r="F32674">
        <v>237</v>
      </c>
      <c r="G32674" s="31">
        <v>9193</v>
      </c>
      <c r="H32674" s="31">
        <v>8</v>
      </c>
    </row>
    <row r="32675" spans="1:8">
      <c r="A32675" s="32">
        <v>44603</v>
      </c>
      <c r="B32675" s="1" t="s">
        <v>18</v>
      </c>
      <c r="C32675">
        <v>33123</v>
      </c>
      <c r="D32675">
        <v>594748</v>
      </c>
      <c r="E32675" s="31">
        <v>25031</v>
      </c>
      <c r="F32675">
        <v>138</v>
      </c>
      <c r="G32675" s="31">
        <v>7954</v>
      </c>
      <c r="H32675" s="31">
        <v>6</v>
      </c>
    </row>
    <row r="32676" spans="1:8">
      <c r="A32676" s="32">
        <v>44603</v>
      </c>
      <c r="B32676" s="1" t="s">
        <v>19</v>
      </c>
      <c r="C32676">
        <v>40416</v>
      </c>
      <c r="D32676">
        <v>447533</v>
      </c>
      <c r="E32676" s="31">
        <v>33836</v>
      </c>
      <c r="F32676">
        <v>215</v>
      </c>
      <c r="G32676" s="31">
        <v>6365</v>
      </c>
      <c r="H32676" s="31">
        <v>8</v>
      </c>
    </row>
    <row r="32677" spans="1:8">
      <c r="A32677" s="32">
        <v>44603</v>
      </c>
      <c r="B32677" s="1" t="s">
        <v>20</v>
      </c>
      <c r="C32677">
        <v>230946</v>
      </c>
      <c r="D32677">
        <v>2023597</v>
      </c>
      <c r="E32677" s="31">
        <v>190712</v>
      </c>
      <c r="F32677">
        <v>1099</v>
      </c>
      <c r="G32677" s="31">
        <v>39135</v>
      </c>
      <c r="H32677" s="31">
        <v>61</v>
      </c>
    </row>
    <row r="32678" spans="1:8">
      <c r="A32678" s="32">
        <v>44603</v>
      </c>
      <c r="B32678" s="1" t="s">
        <v>21</v>
      </c>
      <c r="C32678">
        <v>199931</v>
      </c>
      <c r="D32678">
        <v>1496026</v>
      </c>
      <c r="E32678" s="31">
        <v>156464</v>
      </c>
      <c r="F32678">
        <v>1102</v>
      </c>
      <c r="G32678" s="31">
        <v>36934</v>
      </c>
      <c r="H32678" s="31">
        <v>21</v>
      </c>
    </row>
    <row r="32679" spans="1:8">
      <c r="A32679" s="32">
        <v>44603</v>
      </c>
      <c r="B32679" s="1" t="s">
        <v>22</v>
      </c>
      <c r="C32679">
        <v>778091</v>
      </c>
      <c r="D32679">
        <v>5055946</v>
      </c>
      <c r="E32679" s="31">
        <v>591931</v>
      </c>
      <c r="F32679">
        <v>3291</v>
      </c>
      <c r="G32679" s="31">
        <v>182869</v>
      </c>
      <c r="H32679" s="31">
        <v>61</v>
      </c>
    </row>
    <row r="32680" spans="1:8">
      <c r="A32680" s="32">
        <v>44603</v>
      </c>
      <c r="B32680" s="1" t="s">
        <v>23</v>
      </c>
      <c r="C32680">
        <v>334591</v>
      </c>
      <c r="D32680">
        <v>2180686</v>
      </c>
      <c r="E32680" s="31">
        <v>271008</v>
      </c>
      <c r="F32680">
        <v>1410</v>
      </c>
      <c r="G32680" s="31">
        <v>62173</v>
      </c>
      <c r="H32680" s="31">
        <v>93</v>
      </c>
    </row>
    <row r="32681" spans="1:8">
      <c r="A32681" s="32">
        <v>44603</v>
      </c>
      <c r="B32681" s="1" t="s">
        <v>24</v>
      </c>
      <c r="C32681">
        <v>21920</v>
      </c>
      <c r="D32681">
        <v>424972</v>
      </c>
      <c r="E32681" s="31">
        <v>17809</v>
      </c>
      <c r="F32681">
        <v>65</v>
      </c>
      <c r="G32681" s="31">
        <v>4046</v>
      </c>
      <c r="H32681" s="31">
        <v>4</v>
      </c>
    </row>
    <row r="32682" spans="1:8">
      <c r="A32682" s="32">
        <v>44603</v>
      </c>
      <c r="B32682" s="1" t="s">
        <v>25</v>
      </c>
      <c r="C32682">
        <v>10616</v>
      </c>
      <c r="D32682">
        <v>165082</v>
      </c>
      <c r="E32682" s="31">
        <v>7382</v>
      </c>
      <c r="F32682">
        <v>53</v>
      </c>
      <c r="G32682" s="31">
        <v>3181</v>
      </c>
      <c r="H32682" s="31">
        <v>1</v>
      </c>
    </row>
    <row r="32683" spans="1:8">
      <c r="A32683" s="32">
        <v>44603</v>
      </c>
      <c r="B32683" s="1" t="s">
        <v>26</v>
      </c>
      <c r="C32683">
        <v>17986</v>
      </c>
      <c r="D32683">
        <v>257361</v>
      </c>
      <c r="E32683" s="31">
        <v>12637</v>
      </c>
      <c r="F32683">
        <v>147</v>
      </c>
      <c r="G32683" s="31">
        <v>5179</v>
      </c>
      <c r="H32683" s="31">
        <v>7</v>
      </c>
    </row>
    <row r="32684" spans="1:8">
      <c r="A32684" s="32">
        <v>44603</v>
      </c>
      <c r="B32684" s="1" t="s">
        <v>27</v>
      </c>
      <c r="C32684">
        <v>7967</v>
      </c>
      <c r="D32684">
        <v>178392</v>
      </c>
      <c r="E32684" s="31">
        <v>6489</v>
      </c>
      <c r="F32684">
        <v>38</v>
      </c>
      <c r="G32684" s="31">
        <v>1440</v>
      </c>
      <c r="H32684" s="31">
        <v>0</v>
      </c>
    </row>
    <row r="32685" spans="1:8">
      <c r="A32685" s="32">
        <v>44603</v>
      </c>
      <c r="B32685" s="1" t="s">
        <v>28</v>
      </c>
      <c r="C32685">
        <v>11863</v>
      </c>
      <c r="D32685">
        <v>173670</v>
      </c>
      <c r="E32685" s="31">
        <v>9586</v>
      </c>
      <c r="F32685">
        <v>38</v>
      </c>
      <c r="G32685" s="31">
        <v>2245</v>
      </c>
      <c r="H32685" s="31">
        <v>1</v>
      </c>
    </row>
    <row r="32686" spans="1:8">
      <c r="A32686" s="32">
        <v>44603</v>
      </c>
      <c r="B32686" s="1" t="s">
        <v>29</v>
      </c>
      <c r="C32686">
        <v>24032</v>
      </c>
      <c r="D32686">
        <v>469096</v>
      </c>
      <c r="E32686" s="31">
        <v>16819</v>
      </c>
      <c r="F32686">
        <v>114</v>
      </c>
      <c r="G32686" s="31">
        <v>4973</v>
      </c>
      <c r="H32686" s="31">
        <v>2</v>
      </c>
    </row>
    <row r="32687" spans="1:8">
      <c r="A32687" s="32">
        <v>44603</v>
      </c>
      <c r="B32687" s="1" t="s">
        <v>30</v>
      </c>
      <c r="C32687">
        <v>39441</v>
      </c>
      <c r="D32687">
        <v>592214</v>
      </c>
      <c r="E32687" s="31">
        <v>30899</v>
      </c>
      <c r="F32687">
        <v>241</v>
      </c>
      <c r="G32687" s="31">
        <v>7331</v>
      </c>
      <c r="H32687" s="31">
        <v>7</v>
      </c>
    </row>
    <row r="32688" spans="1:8">
      <c r="A32688" s="32">
        <v>44603</v>
      </c>
      <c r="B32688" s="1" t="s">
        <v>31</v>
      </c>
      <c r="C32688">
        <v>64143</v>
      </c>
      <c r="D32688">
        <v>889613</v>
      </c>
      <c r="E32688" s="31">
        <v>47537</v>
      </c>
      <c r="F32688">
        <v>251</v>
      </c>
      <c r="G32688" s="31">
        <v>14384</v>
      </c>
      <c r="H32688" s="31">
        <v>6</v>
      </c>
    </row>
    <row r="32689" spans="1:8">
      <c r="A32689" s="32">
        <v>44603</v>
      </c>
      <c r="B32689" s="1" t="s">
        <v>32</v>
      </c>
      <c r="C32689">
        <v>225158</v>
      </c>
      <c r="D32689">
        <v>1837739</v>
      </c>
      <c r="E32689" s="31">
        <v>177795</v>
      </c>
      <c r="F32689">
        <v>1293</v>
      </c>
      <c r="G32689" s="31">
        <v>46070</v>
      </c>
      <c r="H32689" s="31">
        <v>36</v>
      </c>
    </row>
    <row r="32690" spans="1:8">
      <c r="A32690" s="32">
        <v>44603</v>
      </c>
      <c r="B32690" s="1" t="s">
        <v>33</v>
      </c>
      <c r="C32690">
        <v>30514</v>
      </c>
      <c r="D32690">
        <v>339392</v>
      </c>
      <c r="E32690" s="31">
        <v>24871</v>
      </c>
      <c r="F32690">
        <v>195</v>
      </c>
      <c r="G32690" s="31">
        <v>6203</v>
      </c>
      <c r="H32690" s="31">
        <v>3</v>
      </c>
    </row>
    <row r="32691" spans="1:8">
      <c r="A32691" s="32">
        <v>44603</v>
      </c>
      <c r="B32691" s="1" t="s">
        <v>34</v>
      </c>
      <c r="C32691">
        <v>33640</v>
      </c>
      <c r="D32691">
        <v>387089</v>
      </c>
      <c r="E32691" s="31">
        <v>24877</v>
      </c>
      <c r="F32691">
        <v>117</v>
      </c>
      <c r="G32691" s="31">
        <v>8646</v>
      </c>
      <c r="H32691" s="31">
        <v>2</v>
      </c>
    </row>
    <row r="32692" spans="1:8">
      <c r="A32692" s="32">
        <v>44603</v>
      </c>
      <c r="B32692" s="1" t="s">
        <v>35</v>
      </c>
      <c r="C32692">
        <v>93420</v>
      </c>
      <c r="D32692">
        <v>603886</v>
      </c>
      <c r="E32692" s="31">
        <v>66561</v>
      </c>
      <c r="F32692">
        <v>323</v>
      </c>
      <c r="G32692" s="31">
        <v>24065</v>
      </c>
      <c r="H32692" s="31">
        <v>106</v>
      </c>
    </row>
    <row r="32693" spans="1:8">
      <c r="A32693" s="32">
        <v>44603</v>
      </c>
      <c r="B32693" s="1" t="s">
        <v>36</v>
      </c>
      <c r="C32693">
        <v>485513</v>
      </c>
      <c r="D32693">
        <v>5195036</v>
      </c>
      <c r="E32693" s="31">
        <v>337545</v>
      </c>
      <c r="F32693">
        <v>3329</v>
      </c>
      <c r="G32693" s="31">
        <v>144637</v>
      </c>
      <c r="H32693" s="31">
        <v>718</v>
      </c>
    </row>
    <row r="32694" spans="1:8">
      <c r="A32694" s="32">
        <v>44603</v>
      </c>
      <c r="B32694" s="1" t="s">
        <v>37</v>
      </c>
      <c r="C32694">
        <v>187678</v>
      </c>
      <c r="D32694">
        <v>1119935</v>
      </c>
      <c r="E32694" s="31">
        <v>127309</v>
      </c>
      <c r="F32694">
        <v>1526</v>
      </c>
      <c r="G32694" s="31">
        <v>58850</v>
      </c>
      <c r="H32694" s="31">
        <v>48</v>
      </c>
    </row>
    <row r="32695" spans="1:8">
      <c r="A32695" s="32">
        <v>44603</v>
      </c>
      <c r="B32695" s="1" t="s">
        <v>38</v>
      </c>
      <c r="C32695">
        <v>38035</v>
      </c>
      <c r="D32695">
        <v>362932</v>
      </c>
      <c r="E32695" s="31">
        <v>25396</v>
      </c>
      <c r="F32695">
        <v>177</v>
      </c>
      <c r="G32695" s="31">
        <v>12462</v>
      </c>
      <c r="H32695" s="31">
        <v>23</v>
      </c>
    </row>
    <row r="32696" spans="1:8">
      <c r="A32696" s="32">
        <v>44603</v>
      </c>
      <c r="B32696" s="1" t="s">
        <v>39</v>
      </c>
      <c r="C32696">
        <v>16675</v>
      </c>
      <c r="D32696">
        <v>102647</v>
      </c>
      <c r="E32696" s="31">
        <v>12076</v>
      </c>
      <c r="F32696">
        <v>74</v>
      </c>
      <c r="G32696" s="31">
        <v>4401</v>
      </c>
      <c r="H32696" s="31">
        <v>11</v>
      </c>
    </row>
    <row r="32697" spans="1:8">
      <c r="A32697" s="32">
        <v>44603</v>
      </c>
      <c r="B32697" s="1" t="s">
        <v>40</v>
      </c>
      <c r="C32697">
        <v>4560</v>
      </c>
      <c r="D32697">
        <v>226827</v>
      </c>
      <c r="E32697" s="31">
        <v>3717</v>
      </c>
      <c r="F32697">
        <v>5</v>
      </c>
      <c r="G32697" s="31">
        <v>770</v>
      </c>
      <c r="H32697" s="31">
        <v>1</v>
      </c>
    </row>
    <row r="32698" spans="1:8">
      <c r="A32698" s="32">
        <v>44603</v>
      </c>
      <c r="B32698" s="1" t="s">
        <v>41</v>
      </c>
      <c r="C32698">
        <v>5075</v>
      </c>
      <c r="D32698">
        <v>97893</v>
      </c>
      <c r="E32698" s="31">
        <v>4343</v>
      </c>
      <c r="F32698">
        <v>7</v>
      </c>
      <c r="G32698" s="31">
        <v>725</v>
      </c>
      <c r="H32698" s="31">
        <v>0</v>
      </c>
    </row>
    <row r="32699" spans="1:8">
      <c r="A32699" s="32">
        <v>44603</v>
      </c>
      <c r="B32699" s="1" t="s">
        <v>42</v>
      </c>
      <c r="C32699">
        <v>37674</v>
      </c>
      <c r="D32699">
        <v>398255</v>
      </c>
      <c r="E32699" s="31">
        <v>27673</v>
      </c>
      <c r="F32699">
        <v>157</v>
      </c>
      <c r="G32699" s="31">
        <v>6016</v>
      </c>
      <c r="H32699" s="31">
        <v>11</v>
      </c>
    </row>
    <row r="32700" spans="1:8">
      <c r="A32700" s="32">
        <v>44603</v>
      </c>
      <c r="B32700" s="1" t="s">
        <v>43</v>
      </c>
      <c r="C32700">
        <v>60577</v>
      </c>
      <c r="D32700">
        <v>1318963</v>
      </c>
      <c r="E32700" s="31">
        <v>39605</v>
      </c>
      <c r="F32700">
        <v>288</v>
      </c>
      <c r="G32700" s="31">
        <v>20684</v>
      </c>
      <c r="H32700" s="31">
        <v>15</v>
      </c>
    </row>
    <row r="32701" spans="1:8">
      <c r="A32701" s="32">
        <v>44603</v>
      </c>
      <c r="B32701" s="1" t="s">
        <v>44</v>
      </c>
      <c r="C32701">
        <v>16621</v>
      </c>
      <c r="D32701">
        <v>318320</v>
      </c>
      <c r="E32701" s="31">
        <v>13941</v>
      </c>
      <c r="F32701">
        <v>108</v>
      </c>
      <c r="G32701" s="31">
        <v>2572</v>
      </c>
      <c r="H32701" s="31">
        <v>2</v>
      </c>
    </row>
    <row r="32702" spans="1:8">
      <c r="A32702" s="32">
        <v>44603</v>
      </c>
      <c r="B32702" s="1" t="s">
        <v>45</v>
      </c>
      <c r="C32702">
        <v>6887</v>
      </c>
      <c r="D32702">
        <v>142455</v>
      </c>
      <c r="E32702" s="31">
        <v>5252</v>
      </c>
      <c r="F32702">
        <v>71</v>
      </c>
      <c r="G32702" s="31">
        <v>1570</v>
      </c>
      <c r="H32702" s="31">
        <v>1</v>
      </c>
    </row>
    <row r="32703" spans="1:8">
      <c r="A32703" s="32">
        <v>44603</v>
      </c>
      <c r="B32703" s="1" t="s">
        <v>46</v>
      </c>
      <c r="C32703">
        <v>12298</v>
      </c>
      <c r="D32703">
        <v>180604</v>
      </c>
      <c r="E32703" s="31">
        <v>9416</v>
      </c>
      <c r="F32703">
        <v>50</v>
      </c>
      <c r="G32703" s="31">
        <v>2821</v>
      </c>
      <c r="H32703" s="31">
        <v>3</v>
      </c>
    </row>
    <row r="32704" spans="1:8">
      <c r="A32704" s="32">
        <v>44603</v>
      </c>
      <c r="B32704" s="1" t="s">
        <v>47</v>
      </c>
      <c r="C32704">
        <v>13172</v>
      </c>
      <c r="D32704">
        <v>236164</v>
      </c>
      <c r="E32704" s="31">
        <v>10759</v>
      </c>
      <c r="F32704">
        <v>98</v>
      </c>
      <c r="G32704" s="31">
        <v>2315</v>
      </c>
      <c r="H32704" s="31">
        <v>4</v>
      </c>
    </row>
    <row r="32705" spans="1:8">
      <c r="A32705" s="32">
        <v>44603</v>
      </c>
      <c r="B32705" s="1" t="s">
        <v>48</v>
      </c>
      <c r="C32705">
        <v>8661</v>
      </c>
      <c r="D32705">
        <v>151047</v>
      </c>
      <c r="E32705" s="31">
        <v>6525</v>
      </c>
      <c r="F32705">
        <v>43</v>
      </c>
      <c r="G32705" s="31">
        <v>2093</v>
      </c>
      <c r="H32705" s="31">
        <v>7</v>
      </c>
    </row>
    <row r="32706" spans="1:8">
      <c r="A32706" s="32">
        <v>44603</v>
      </c>
      <c r="B32706" s="1" t="s">
        <v>49</v>
      </c>
      <c r="C32706">
        <v>176040</v>
      </c>
      <c r="D32706">
        <v>1836269</v>
      </c>
      <c r="E32706" s="31">
        <v>116235</v>
      </c>
      <c r="F32706">
        <v>725</v>
      </c>
      <c r="G32706" s="31">
        <v>53308</v>
      </c>
      <c r="H32706" s="31">
        <v>16</v>
      </c>
    </row>
    <row r="32707" spans="1:8">
      <c r="A32707" s="32">
        <v>44603</v>
      </c>
      <c r="B32707" s="1" t="s">
        <v>50</v>
      </c>
      <c r="C32707">
        <v>16842</v>
      </c>
      <c r="D32707">
        <v>168310</v>
      </c>
      <c r="E32707" s="31">
        <v>12188</v>
      </c>
      <c r="F32707">
        <v>41</v>
      </c>
      <c r="G32707" s="31">
        <v>4112</v>
      </c>
      <c r="H32707" s="31">
        <v>1</v>
      </c>
    </row>
    <row r="32708" spans="1:8">
      <c r="A32708" s="32">
        <v>44603</v>
      </c>
      <c r="B32708" s="1" t="s">
        <v>51</v>
      </c>
      <c r="C32708">
        <v>19610</v>
      </c>
      <c r="D32708">
        <v>257240</v>
      </c>
      <c r="E32708" s="31">
        <v>14220</v>
      </c>
      <c r="F32708">
        <v>85</v>
      </c>
      <c r="G32708" s="31">
        <v>5727</v>
      </c>
      <c r="H32708" s="31">
        <v>1</v>
      </c>
    </row>
    <row r="32709" spans="1:8">
      <c r="A32709" s="32">
        <v>44603</v>
      </c>
      <c r="B32709" s="1" t="s">
        <v>52</v>
      </c>
      <c r="C32709">
        <v>38069</v>
      </c>
      <c r="D32709">
        <v>174324</v>
      </c>
      <c r="E32709" s="31">
        <v>29614</v>
      </c>
      <c r="F32709">
        <v>173</v>
      </c>
      <c r="G32709" s="31">
        <v>8282</v>
      </c>
      <c r="H32709" s="31">
        <v>11</v>
      </c>
    </row>
    <row r="32710" spans="1:8">
      <c r="A32710" s="32">
        <v>44603</v>
      </c>
      <c r="B32710" s="1" t="s">
        <v>53</v>
      </c>
      <c r="C32710">
        <v>18321</v>
      </c>
      <c r="D32710">
        <v>387739</v>
      </c>
      <c r="E32710" s="31">
        <v>14889</v>
      </c>
      <c r="F32710">
        <v>90</v>
      </c>
      <c r="G32710" s="31">
        <v>3342</v>
      </c>
      <c r="H32710" s="31">
        <v>0</v>
      </c>
    </row>
    <row r="32711" spans="1:8">
      <c r="A32711" s="32">
        <v>44603</v>
      </c>
      <c r="B32711" s="1" t="s">
        <v>54</v>
      </c>
      <c r="C32711">
        <v>14906</v>
      </c>
      <c r="D32711">
        <v>112529</v>
      </c>
      <c r="E32711" s="31">
        <v>12006</v>
      </c>
      <c r="F32711">
        <v>60</v>
      </c>
      <c r="G32711" s="31">
        <v>2873</v>
      </c>
      <c r="H32711" s="31">
        <v>0</v>
      </c>
    </row>
    <row r="32712" spans="1:8">
      <c r="A32712" s="32">
        <v>44603</v>
      </c>
      <c r="B32712" s="1" t="s">
        <v>55</v>
      </c>
      <c r="C32712">
        <v>23254</v>
      </c>
      <c r="D32712">
        <v>235233</v>
      </c>
      <c r="E32712" s="31">
        <v>17555</v>
      </c>
      <c r="F32712">
        <v>91</v>
      </c>
      <c r="G32712" s="31">
        <v>5037</v>
      </c>
      <c r="H32712" s="31">
        <v>1</v>
      </c>
    </row>
    <row r="32713" spans="1:8">
      <c r="A32713" s="32">
        <v>44603</v>
      </c>
      <c r="B32713" s="1" t="s">
        <v>56</v>
      </c>
      <c r="C32713">
        <v>89824</v>
      </c>
      <c r="D32713">
        <v>558029</v>
      </c>
      <c r="E32713" s="31">
        <v>83705</v>
      </c>
      <c r="F32713">
        <v>415</v>
      </c>
      <c r="G32713" s="31">
        <v>5683</v>
      </c>
      <c r="H32713" s="31">
        <v>28</v>
      </c>
    </row>
    <row r="32714" spans="1:8">
      <c r="A32714" s="32">
        <v>44604</v>
      </c>
      <c r="B32714" s="1" t="s">
        <v>7</v>
      </c>
      <c r="C32714">
        <v>133635</v>
      </c>
      <c r="D32714">
        <v>1538827</v>
      </c>
      <c r="E32714" s="31">
        <v>99764</v>
      </c>
      <c r="F32714">
        <v>1590</v>
      </c>
      <c r="G32714" s="31">
        <v>32414</v>
      </c>
      <c r="H32714" s="31">
        <v>9</v>
      </c>
    </row>
    <row r="32715" spans="1:8">
      <c r="A32715" s="32">
        <v>44604</v>
      </c>
      <c r="B32715" s="1" t="s">
        <v>11</v>
      </c>
      <c r="C32715">
        <v>14971</v>
      </c>
      <c r="D32715">
        <v>141603</v>
      </c>
      <c r="E32715" s="31">
        <v>10913</v>
      </c>
      <c r="F32715">
        <v>46</v>
      </c>
      <c r="G32715" s="31">
        <v>4012</v>
      </c>
      <c r="H32715" s="31">
        <v>0</v>
      </c>
    </row>
    <row r="32716" spans="1:8">
      <c r="A32716" s="32">
        <v>44604</v>
      </c>
      <c r="B32716" s="1" t="s">
        <v>12</v>
      </c>
      <c r="C32716">
        <v>6611</v>
      </c>
      <c r="D32716">
        <v>161305</v>
      </c>
      <c r="E32716" s="31">
        <v>4912</v>
      </c>
      <c r="F32716">
        <v>55</v>
      </c>
      <c r="G32716" s="31">
        <v>1644</v>
      </c>
      <c r="H32716" s="31">
        <v>0</v>
      </c>
    </row>
    <row r="32717" spans="1:8">
      <c r="A32717" s="32">
        <v>44604</v>
      </c>
      <c r="B32717" s="1" t="s">
        <v>13</v>
      </c>
      <c r="C32717">
        <v>29658</v>
      </c>
      <c r="D32717">
        <v>348874</v>
      </c>
      <c r="E32717" s="31">
        <v>22740</v>
      </c>
      <c r="F32717">
        <v>124</v>
      </c>
      <c r="G32717" s="31">
        <v>6207</v>
      </c>
      <c r="H32717" s="31">
        <v>5</v>
      </c>
    </row>
    <row r="32718" spans="1:8">
      <c r="A32718" s="32">
        <v>44604</v>
      </c>
      <c r="B32718" s="1" t="s">
        <v>14</v>
      </c>
      <c r="C32718">
        <v>6506</v>
      </c>
      <c r="D32718">
        <v>37600</v>
      </c>
      <c r="E32718" s="31">
        <v>4427</v>
      </c>
      <c r="F32718">
        <v>29</v>
      </c>
      <c r="G32718" s="31">
        <v>2050</v>
      </c>
      <c r="H32718" s="31">
        <v>0</v>
      </c>
    </row>
    <row r="32719" spans="1:8">
      <c r="A32719" s="32">
        <v>44604</v>
      </c>
      <c r="B32719" s="1" t="s">
        <v>15</v>
      </c>
      <c r="C32719">
        <v>8623</v>
      </c>
      <c r="D32719">
        <v>138856</v>
      </c>
      <c r="E32719" s="31">
        <v>6039</v>
      </c>
      <c r="F32719">
        <v>58</v>
      </c>
      <c r="G32719" s="31">
        <v>2526</v>
      </c>
      <c r="H32719" s="31">
        <v>0</v>
      </c>
    </row>
    <row r="32720" spans="1:8">
      <c r="A32720" s="32">
        <v>44604</v>
      </c>
      <c r="B32720" s="1" t="s">
        <v>16</v>
      </c>
      <c r="C32720">
        <v>19074</v>
      </c>
      <c r="D32720">
        <v>560303</v>
      </c>
      <c r="E32720" s="31">
        <v>14874</v>
      </c>
      <c r="F32720">
        <v>182</v>
      </c>
      <c r="G32720" s="31">
        <v>4018</v>
      </c>
      <c r="H32720" s="31">
        <v>3</v>
      </c>
    </row>
    <row r="32721" spans="1:8">
      <c r="A32721" s="32">
        <v>44604</v>
      </c>
      <c r="B32721" s="1" t="s">
        <v>17</v>
      </c>
      <c r="C32721">
        <v>53247</v>
      </c>
      <c r="D32721">
        <v>43398</v>
      </c>
      <c r="E32721" s="31">
        <v>43603</v>
      </c>
      <c r="F32721">
        <v>239</v>
      </c>
      <c r="G32721" s="31">
        <v>9405</v>
      </c>
      <c r="H32721" s="31">
        <v>7</v>
      </c>
    </row>
    <row r="32722" spans="1:8">
      <c r="A32722" s="32">
        <v>44604</v>
      </c>
      <c r="B32722" s="1" t="s">
        <v>18</v>
      </c>
      <c r="C32722">
        <v>33692</v>
      </c>
      <c r="D32722">
        <v>597608</v>
      </c>
      <c r="E32722" s="31">
        <v>25771</v>
      </c>
      <c r="F32722">
        <v>138</v>
      </c>
      <c r="G32722" s="31">
        <v>7783</v>
      </c>
      <c r="H32722" s="31">
        <v>6</v>
      </c>
    </row>
    <row r="32723" spans="1:8">
      <c r="A32723" s="32">
        <v>44604</v>
      </c>
      <c r="B32723" s="1" t="s">
        <v>19</v>
      </c>
      <c r="C32723">
        <v>40819</v>
      </c>
      <c r="D32723">
        <v>447533</v>
      </c>
      <c r="E32723" s="31">
        <v>33094</v>
      </c>
      <c r="F32723">
        <v>216</v>
      </c>
      <c r="G32723" s="31">
        <v>7509</v>
      </c>
      <c r="H32723" s="31">
        <v>8</v>
      </c>
    </row>
    <row r="32724" spans="1:8">
      <c r="A32724" s="32">
        <v>44604</v>
      </c>
      <c r="B32724" s="1" t="s">
        <v>20</v>
      </c>
      <c r="C32724">
        <v>230946</v>
      </c>
      <c r="D32724">
        <v>2023597</v>
      </c>
      <c r="E32724" s="31">
        <v>190712</v>
      </c>
      <c r="F32724">
        <v>1099</v>
      </c>
      <c r="G32724" s="31">
        <v>39135</v>
      </c>
      <c r="H32724" s="31">
        <v>61</v>
      </c>
    </row>
    <row r="32725" spans="1:8">
      <c r="A32725" s="32">
        <v>44604</v>
      </c>
      <c r="B32725" s="1" t="s">
        <v>21</v>
      </c>
      <c r="C32725">
        <v>204011</v>
      </c>
      <c r="D32725">
        <v>1504288</v>
      </c>
      <c r="E32725" s="31">
        <v>158899</v>
      </c>
      <c r="F32725">
        <v>1107</v>
      </c>
      <c r="G32725" s="31">
        <v>39929</v>
      </c>
      <c r="H32725" s="31">
        <v>22</v>
      </c>
    </row>
    <row r="32726" spans="1:8">
      <c r="A32726" s="32">
        <v>44604</v>
      </c>
      <c r="B32726" s="1" t="s">
        <v>22</v>
      </c>
      <c r="C32726">
        <v>789856</v>
      </c>
      <c r="D32726">
        <v>5083718</v>
      </c>
      <c r="E32726" s="31">
        <v>607618</v>
      </c>
      <c r="F32726">
        <v>3298</v>
      </c>
      <c r="G32726" s="31">
        <v>178940</v>
      </c>
      <c r="H32726" s="31">
        <v>62</v>
      </c>
    </row>
    <row r="32727" spans="1:8">
      <c r="A32727" s="32">
        <v>44604</v>
      </c>
      <c r="B32727" s="1" t="s">
        <v>23</v>
      </c>
      <c r="C32727">
        <v>342631</v>
      </c>
      <c r="D32727">
        <v>2180686</v>
      </c>
      <c r="E32727" s="31">
        <v>279718</v>
      </c>
      <c r="F32727">
        <v>1428</v>
      </c>
      <c r="G32727" s="31">
        <v>61485</v>
      </c>
      <c r="H32727" s="31">
        <v>96</v>
      </c>
    </row>
    <row r="32728" spans="1:8">
      <c r="A32728" s="32">
        <v>44604</v>
      </c>
      <c r="B32728" s="1" t="s">
        <v>24</v>
      </c>
      <c r="C32728">
        <v>22293</v>
      </c>
      <c r="D32728">
        <v>425649</v>
      </c>
      <c r="E32728" s="31">
        <v>18281</v>
      </c>
      <c r="F32728">
        <v>65</v>
      </c>
      <c r="G32728" s="31">
        <v>3947</v>
      </c>
      <c r="H32728" s="31">
        <v>4</v>
      </c>
    </row>
    <row r="32729" spans="1:8">
      <c r="A32729" s="32">
        <v>44604</v>
      </c>
      <c r="B32729" s="1" t="s">
        <v>25</v>
      </c>
      <c r="C32729">
        <v>10978</v>
      </c>
      <c r="D32729">
        <v>165082</v>
      </c>
      <c r="E32729" s="31">
        <v>7462</v>
      </c>
      <c r="F32729">
        <v>53</v>
      </c>
      <c r="G32729" s="31">
        <v>3463</v>
      </c>
      <c r="H32729" s="31">
        <v>1</v>
      </c>
    </row>
    <row r="32730" spans="1:8">
      <c r="A32730" s="32">
        <v>44604</v>
      </c>
      <c r="B32730" s="1" t="s">
        <v>26</v>
      </c>
      <c r="C32730">
        <v>18418</v>
      </c>
      <c r="D32730">
        <v>258232</v>
      </c>
      <c r="E32730" s="31">
        <v>13327</v>
      </c>
      <c r="F32730">
        <v>149</v>
      </c>
      <c r="G32730" s="31">
        <v>4919</v>
      </c>
      <c r="H32730" s="31">
        <v>7</v>
      </c>
    </row>
    <row r="32731" spans="1:8">
      <c r="A32731" s="32">
        <v>44604</v>
      </c>
      <c r="B32731" s="1" t="s">
        <v>27</v>
      </c>
      <c r="C32731">
        <v>8196</v>
      </c>
      <c r="D32731">
        <v>179525</v>
      </c>
      <c r="E32731" s="31">
        <v>6713</v>
      </c>
      <c r="F32731">
        <v>38</v>
      </c>
      <c r="G32731" s="31">
        <v>1445</v>
      </c>
      <c r="H32731" s="31">
        <v>0</v>
      </c>
    </row>
    <row r="32732" spans="1:8">
      <c r="A32732" s="32">
        <v>44604</v>
      </c>
      <c r="B32732" s="1" t="s">
        <v>28</v>
      </c>
      <c r="C32732">
        <v>11863</v>
      </c>
      <c r="D32732">
        <v>173670</v>
      </c>
      <c r="E32732" s="31">
        <v>9586</v>
      </c>
      <c r="F32732">
        <v>38</v>
      </c>
      <c r="G32732" s="31">
        <v>2245</v>
      </c>
      <c r="H32732" s="31">
        <v>1</v>
      </c>
    </row>
    <row r="32733" spans="1:8">
      <c r="A32733" s="32">
        <v>44604</v>
      </c>
      <c r="B32733" s="1" t="s">
        <v>29</v>
      </c>
      <c r="C32733">
        <v>24453</v>
      </c>
      <c r="D32733">
        <v>469096</v>
      </c>
      <c r="E32733" s="31">
        <v>17595</v>
      </c>
      <c r="F32733">
        <v>114</v>
      </c>
      <c r="G32733" s="31">
        <v>4990</v>
      </c>
      <c r="H32733" s="31">
        <v>2</v>
      </c>
    </row>
    <row r="32734" spans="1:8">
      <c r="A32734" s="32">
        <v>44604</v>
      </c>
      <c r="B32734" s="1" t="s">
        <v>30</v>
      </c>
      <c r="C32734">
        <v>40142</v>
      </c>
      <c r="D32734">
        <v>593327</v>
      </c>
      <c r="E32734" s="31">
        <v>31826</v>
      </c>
      <c r="F32734">
        <v>241</v>
      </c>
      <c r="G32734" s="31">
        <v>7374</v>
      </c>
      <c r="H32734" s="31">
        <v>7</v>
      </c>
    </row>
    <row r="32735" spans="1:8">
      <c r="A32735" s="32">
        <v>44604</v>
      </c>
      <c r="B32735" s="1" t="s">
        <v>31</v>
      </c>
      <c r="C32735">
        <v>65273</v>
      </c>
      <c r="D32735">
        <v>889613</v>
      </c>
      <c r="E32735" s="31">
        <v>47537</v>
      </c>
      <c r="F32735">
        <v>258</v>
      </c>
      <c r="G32735" s="31">
        <v>14368</v>
      </c>
      <c r="H32735" s="31">
        <v>5</v>
      </c>
    </row>
    <row r="32736" spans="1:8">
      <c r="A32736" s="32">
        <v>44604</v>
      </c>
      <c r="B32736" s="1" t="s">
        <v>32</v>
      </c>
      <c r="C32736">
        <v>231797</v>
      </c>
      <c r="D32736">
        <v>1837739</v>
      </c>
      <c r="E32736" s="31">
        <v>185333</v>
      </c>
      <c r="F32736">
        <v>1306</v>
      </c>
      <c r="G32736" s="31">
        <v>45158</v>
      </c>
      <c r="H32736" s="31">
        <v>34</v>
      </c>
    </row>
    <row r="32737" spans="1:8">
      <c r="A32737" s="32">
        <v>44604</v>
      </c>
      <c r="B32737" s="1" t="s">
        <v>33</v>
      </c>
      <c r="C32737">
        <v>31117</v>
      </c>
      <c r="D32737">
        <v>339392</v>
      </c>
      <c r="E32737" s="31">
        <v>25572</v>
      </c>
      <c r="F32737">
        <v>197</v>
      </c>
      <c r="G32737" s="31">
        <v>6124</v>
      </c>
      <c r="H32737" s="31">
        <v>3</v>
      </c>
    </row>
    <row r="32738" spans="1:8">
      <c r="A32738" s="32">
        <v>44604</v>
      </c>
      <c r="B32738" s="1" t="s">
        <v>34</v>
      </c>
      <c r="C32738">
        <v>34498</v>
      </c>
      <c r="D32738">
        <v>388734</v>
      </c>
      <c r="E32738" s="31">
        <v>25762</v>
      </c>
      <c r="F32738">
        <v>117</v>
      </c>
      <c r="G32738" s="31">
        <v>8619</v>
      </c>
      <c r="H32738" s="31">
        <v>3</v>
      </c>
    </row>
    <row r="32739" spans="1:8">
      <c r="A32739" s="32">
        <v>44604</v>
      </c>
      <c r="B32739" s="1" t="s">
        <v>35</v>
      </c>
      <c r="C32739">
        <v>95234</v>
      </c>
      <c r="D32739">
        <v>605952</v>
      </c>
      <c r="E32739" s="31">
        <v>68349</v>
      </c>
      <c r="F32739">
        <v>328</v>
      </c>
      <c r="G32739" s="31">
        <v>24748</v>
      </c>
      <c r="H32739" s="31">
        <v>112</v>
      </c>
    </row>
    <row r="32740" spans="1:8">
      <c r="A32740" s="32">
        <v>44604</v>
      </c>
      <c r="B32740" s="1" t="s">
        <v>36</v>
      </c>
      <c r="C32740">
        <v>492259</v>
      </c>
      <c r="D32740">
        <v>5218678</v>
      </c>
      <c r="E32740" s="31">
        <v>348665</v>
      </c>
      <c r="F32740">
        <v>3340</v>
      </c>
      <c r="G32740" s="31">
        <v>140252</v>
      </c>
      <c r="H32740" s="31">
        <v>718</v>
      </c>
    </row>
    <row r="32741" spans="1:8">
      <c r="A32741" s="32">
        <v>44604</v>
      </c>
      <c r="B32741" s="1" t="s">
        <v>37</v>
      </c>
      <c r="C32741">
        <v>193161</v>
      </c>
      <c r="D32741">
        <v>1128567</v>
      </c>
      <c r="E32741" s="31">
        <v>130853</v>
      </c>
      <c r="F32741">
        <v>1536</v>
      </c>
      <c r="G32741" s="31">
        <v>60782</v>
      </c>
      <c r="H32741" s="31">
        <v>52</v>
      </c>
    </row>
    <row r="32742" spans="1:8">
      <c r="A32742" s="32">
        <v>44604</v>
      </c>
      <c r="B32742" s="1" t="s">
        <v>38</v>
      </c>
      <c r="C32742">
        <v>39018</v>
      </c>
      <c r="D32742">
        <v>362932</v>
      </c>
      <c r="E32742" s="31">
        <v>26799</v>
      </c>
      <c r="F32742">
        <v>180</v>
      </c>
      <c r="G32742" s="31">
        <v>12039</v>
      </c>
      <c r="H32742" s="31">
        <v>23</v>
      </c>
    </row>
    <row r="32743" spans="1:8">
      <c r="A32743" s="32">
        <v>44604</v>
      </c>
      <c r="B32743" s="1" t="s">
        <v>39</v>
      </c>
      <c r="C32743">
        <v>17096</v>
      </c>
      <c r="D32743">
        <v>103720</v>
      </c>
      <c r="E32743" s="31">
        <v>12696</v>
      </c>
      <c r="F32743">
        <v>78</v>
      </c>
      <c r="G32743" s="31">
        <v>4198</v>
      </c>
      <c r="H32743" s="31">
        <v>10</v>
      </c>
    </row>
    <row r="32744" spans="1:8">
      <c r="A32744" s="32">
        <v>44604</v>
      </c>
      <c r="B32744" s="1" t="s">
        <v>40</v>
      </c>
      <c r="C32744">
        <v>4621</v>
      </c>
      <c r="D32744">
        <v>227468</v>
      </c>
      <c r="E32744" s="31">
        <v>3863</v>
      </c>
      <c r="F32744">
        <v>5</v>
      </c>
      <c r="G32744" s="31">
        <v>685</v>
      </c>
      <c r="H32744" s="31">
        <v>1</v>
      </c>
    </row>
    <row r="32745" spans="1:8">
      <c r="A32745" s="32">
        <v>44604</v>
      </c>
      <c r="B32745" s="1" t="s">
        <v>41</v>
      </c>
      <c r="C32745">
        <v>5137</v>
      </c>
      <c r="D32745">
        <v>97893</v>
      </c>
      <c r="E32745" s="31">
        <v>4408</v>
      </c>
      <c r="F32745">
        <v>7</v>
      </c>
      <c r="G32745" s="31">
        <v>722</v>
      </c>
      <c r="H32745" s="31">
        <v>0</v>
      </c>
    </row>
    <row r="32746" spans="1:8">
      <c r="A32746" s="32">
        <v>44604</v>
      </c>
      <c r="B32746" s="1" t="s">
        <v>42</v>
      </c>
      <c r="C32746">
        <v>38322</v>
      </c>
      <c r="D32746">
        <v>398255</v>
      </c>
      <c r="E32746" s="31">
        <v>27673</v>
      </c>
      <c r="F32746">
        <v>160</v>
      </c>
      <c r="G32746" s="31">
        <v>6016</v>
      </c>
      <c r="H32746" s="31">
        <v>11</v>
      </c>
    </row>
    <row r="32747" spans="1:8">
      <c r="A32747" s="32">
        <v>44604</v>
      </c>
      <c r="B32747" s="1" t="s">
        <v>43</v>
      </c>
      <c r="C32747">
        <v>61655</v>
      </c>
      <c r="D32747">
        <v>1318963</v>
      </c>
      <c r="E32747" s="31">
        <v>40321</v>
      </c>
      <c r="F32747">
        <v>290</v>
      </c>
      <c r="G32747" s="31">
        <v>21044</v>
      </c>
      <c r="H32747" s="31">
        <v>16</v>
      </c>
    </row>
    <row r="32748" spans="1:8">
      <c r="A32748" s="32">
        <v>44604</v>
      </c>
      <c r="B32748" s="1" t="s">
        <v>44</v>
      </c>
      <c r="C32748">
        <v>16838</v>
      </c>
      <c r="D32748">
        <v>318320</v>
      </c>
      <c r="E32748" s="31">
        <v>14252</v>
      </c>
      <c r="F32748">
        <v>109</v>
      </c>
      <c r="G32748" s="31">
        <v>2477</v>
      </c>
      <c r="H32748" s="31">
        <v>2</v>
      </c>
    </row>
    <row r="32749" spans="1:8">
      <c r="A32749" s="32">
        <v>44604</v>
      </c>
      <c r="B32749" s="1" t="s">
        <v>45</v>
      </c>
      <c r="C32749">
        <v>7011</v>
      </c>
      <c r="D32749">
        <v>142774</v>
      </c>
      <c r="E32749" s="31">
        <v>5441</v>
      </c>
      <c r="F32749">
        <v>71</v>
      </c>
      <c r="G32749" s="31">
        <v>1506</v>
      </c>
      <c r="H32749" s="31">
        <v>1</v>
      </c>
    </row>
    <row r="32750" spans="1:8">
      <c r="A32750" s="32">
        <v>44604</v>
      </c>
      <c r="B32750" s="1" t="s">
        <v>46</v>
      </c>
      <c r="C32750">
        <v>12524</v>
      </c>
      <c r="D32750">
        <v>181432</v>
      </c>
      <c r="E32750" s="31">
        <v>9778</v>
      </c>
      <c r="F32750">
        <v>52</v>
      </c>
      <c r="G32750" s="31">
        <v>2682</v>
      </c>
      <c r="H32750" s="31">
        <v>3</v>
      </c>
    </row>
    <row r="32751" spans="1:8">
      <c r="A32751" s="32">
        <v>44604</v>
      </c>
      <c r="B32751" s="1" t="s">
        <v>47</v>
      </c>
      <c r="C32751">
        <v>13288</v>
      </c>
      <c r="D32751">
        <v>236815</v>
      </c>
      <c r="E32751" s="31">
        <v>11045</v>
      </c>
      <c r="F32751">
        <v>99</v>
      </c>
      <c r="G32751" s="31">
        <v>2144</v>
      </c>
      <c r="H32751" s="31">
        <v>3</v>
      </c>
    </row>
    <row r="32752" spans="1:8">
      <c r="A32752" s="32">
        <v>44604</v>
      </c>
      <c r="B32752" s="1" t="s">
        <v>48</v>
      </c>
      <c r="C32752">
        <v>8865</v>
      </c>
      <c r="D32752">
        <v>151660</v>
      </c>
      <c r="E32752" s="31">
        <v>6701</v>
      </c>
      <c r="F32752">
        <v>46</v>
      </c>
      <c r="G32752" s="31">
        <v>2118</v>
      </c>
      <c r="H32752" s="31">
        <v>9</v>
      </c>
    </row>
    <row r="32753" spans="1:8">
      <c r="A32753" s="32">
        <v>44604</v>
      </c>
      <c r="B32753" s="1" t="s">
        <v>49</v>
      </c>
      <c r="C32753">
        <v>179495</v>
      </c>
      <c r="D32753">
        <v>1842905</v>
      </c>
      <c r="E32753" s="31">
        <v>119913</v>
      </c>
      <c r="F32753">
        <v>738</v>
      </c>
      <c r="G32753" s="31">
        <v>54286</v>
      </c>
      <c r="H32753" s="31">
        <v>15</v>
      </c>
    </row>
    <row r="32754" spans="1:8">
      <c r="A32754" s="32">
        <v>44604</v>
      </c>
      <c r="B32754" s="1" t="s">
        <v>50</v>
      </c>
      <c r="C32754">
        <v>17268</v>
      </c>
      <c r="D32754">
        <v>169408</v>
      </c>
      <c r="E32754" s="31">
        <v>12248</v>
      </c>
      <c r="F32754">
        <v>44</v>
      </c>
      <c r="G32754" s="31">
        <v>4094</v>
      </c>
      <c r="H32754" s="31">
        <v>1</v>
      </c>
    </row>
    <row r="32755" spans="1:8">
      <c r="A32755" s="32">
        <v>44604</v>
      </c>
      <c r="B32755" s="1" t="s">
        <v>51</v>
      </c>
      <c r="C32755">
        <v>19841</v>
      </c>
      <c r="D32755">
        <v>257793</v>
      </c>
      <c r="E32755" s="31">
        <v>14952</v>
      </c>
      <c r="F32755">
        <v>87</v>
      </c>
      <c r="G32755" s="31">
        <v>5243</v>
      </c>
      <c r="H32755" s="31">
        <v>1</v>
      </c>
    </row>
    <row r="32756" spans="1:8">
      <c r="A32756" s="32">
        <v>44604</v>
      </c>
      <c r="B32756" s="1" t="s">
        <v>52</v>
      </c>
      <c r="C32756">
        <v>38660</v>
      </c>
      <c r="D32756">
        <v>175595</v>
      </c>
      <c r="E32756" s="31">
        <v>30695</v>
      </c>
      <c r="F32756">
        <v>175</v>
      </c>
      <c r="G32756" s="31">
        <v>7790</v>
      </c>
      <c r="H32756" s="31">
        <v>12</v>
      </c>
    </row>
    <row r="32757" spans="1:8">
      <c r="A32757" s="32">
        <v>44604</v>
      </c>
      <c r="B32757" s="1" t="s">
        <v>53</v>
      </c>
      <c r="C32757">
        <v>18657</v>
      </c>
      <c r="D32757">
        <v>388597</v>
      </c>
      <c r="E32757" s="31">
        <v>15309</v>
      </c>
      <c r="F32757">
        <v>90</v>
      </c>
      <c r="G32757" s="31">
        <v>3258</v>
      </c>
      <c r="H32757" s="31">
        <v>0</v>
      </c>
    </row>
    <row r="32758" spans="1:8">
      <c r="A32758" s="32">
        <v>44604</v>
      </c>
      <c r="B32758" s="1" t="s">
        <v>54</v>
      </c>
      <c r="C32758">
        <v>15102</v>
      </c>
      <c r="D32758">
        <v>113595</v>
      </c>
      <c r="E32758" s="31">
        <v>12266</v>
      </c>
      <c r="F32758">
        <v>62</v>
      </c>
      <c r="G32758" s="31">
        <v>2809</v>
      </c>
      <c r="H32758" s="31">
        <v>1</v>
      </c>
    </row>
    <row r="32759" spans="1:8">
      <c r="A32759" s="32">
        <v>44604</v>
      </c>
      <c r="B32759" s="1" t="s">
        <v>55</v>
      </c>
      <c r="C32759">
        <v>23698</v>
      </c>
      <c r="D32759">
        <v>235233</v>
      </c>
      <c r="E32759" s="31">
        <v>18460</v>
      </c>
      <c r="F32759">
        <v>94</v>
      </c>
      <c r="G32759" s="31">
        <v>4700</v>
      </c>
      <c r="H32759" s="31">
        <v>2</v>
      </c>
    </row>
    <row r="32760" spans="1:8">
      <c r="A32760" s="32">
        <v>44604</v>
      </c>
      <c r="B32760" s="1" t="s">
        <v>56</v>
      </c>
      <c r="C32760">
        <v>90158</v>
      </c>
      <c r="D32760">
        <v>559318</v>
      </c>
      <c r="E32760" s="31">
        <v>84404</v>
      </c>
      <c r="F32760">
        <v>418</v>
      </c>
      <c r="G32760" s="31">
        <v>5319</v>
      </c>
      <c r="H32760" s="31">
        <v>27</v>
      </c>
    </row>
    <row r="32761" spans="1:8">
      <c r="A32761" s="32">
        <v>44605</v>
      </c>
      <c r="B32761" s="1" t="s">
        <v>7</v>
      </c>
      <c r="C32761">
        <v>136327</v>
      </c>
      <c r="D32761">
        <v>1543806</v>
      </c>
      <c r="E32761" s="31">
        <v>103028</v>
      </c>
      <c r="F32761">
        <v>1595</v>
      </c>
      <c r="G32761" s="31">
        <v>32281</v>
      </c>
      <c r="H32761" s="31">
        <v>9</v>
      </c>
    </row>
    <row r="32762" spans="1:8">
      <c r="A32762" s="32">
        <v>44605</v>
      </c>
      <c r="B32762" s="1" t="s">
        <v>11</v>
      </c>
      <c r="C32762">
        <v>15243</v>
      </c>
      <c r="D32762">
        <v>141993</v>
      </c>
      <c r="E32762" s="31">
        <v>11259</v>
      </c>
      <c r="F32762">
        <v>46</v>
      </c>
      <c r="G32762" s="31">
        <v>3938</v>
      </c>
      <c r="H32762" s="31">
        <v>0</v>
      </c>
    </row>
    <row r="32763" spans="1:8">
      <c r="A32763" s="32">
        <v>44605</v>
      </c>
      <c r="B32763" s="1" t="s">
        <v>12</v>
      </c>
      <c r="C32763">
        <v>6756</v>
      </c>
      <c r="D32763">
        <v>162058</v>
      </c>
      <c r="E32763" s="31">
        <v>5081</v>
      </c>
      <c r="F32763">
        <v>55</v>
      </c>
      <c r="G32763" s="31">
        <v>1620</v>
      </c>
      <c r="H32763" s="31">
        <v>1</v>
      </c>
    </row>
    <row r="32764" spans="1:8">
      <c r="A32764" s="32">
        <v>44605</v>
      </c>
      <c r="B32764" s="1" t="s">
        <v>13</v>
      </c>
      <c r="C32764">
        <v>30326</v>
      </c>
      <c r="D32764">
        <v>349482</v>
      </c>
      <c r="E32764" s="31">
        <v>23101</v>
      </c>
      <c r="F32764">
        <v>125</v>
      </c>
      <c r="G32764" s="31">
        <v>6466</v>
      </c>
      <c r="H32764" s="31">
        <v>8</v>
      </c>
    </row>
    <row r="32765" spans="1:8">
      <c r="A32765" s="32">
        <v>44605</v>
      </c>
      <c r="B32765" s="1" t="s">
        <v>14</v>
      </c>
      <c r="C32765">
        <v>6655</v>
      </c>
      <c r="D32765">
        <v>37600</v>
      </c>
      <c r="E32765" s="31">
        <v>4484</v>
      </c>
      <c r="F32765">
        <v>29</v>
      </c>
      <c r="G32765" s="31">
        <v>2142</v>
      </c>
      <c r="H32765" s="31">
        <v>0</v>
      </c>
    </row>
    <row r="32766" spans="1:8">
      <c r="A32766" s="32">
        <v>44605</v>
      </c>
      <c r="B32766" s="1" t="s">
        <v>15</v>
      </c>
      <c r="C32766">
        <v>8741</v>
      </c>
      <c r="D32766">
        <v>138868</v>
      </c>
      <c r="E32766" s="31">
        <v>6172</v>
      </c>
      <c r="F32766">
        <v>58</v>
      </c>
      <c r="G32766" s="31">
        <v>2511</v>
      </c>
      <c r="H32766" s="31">
        <v>0</v>
      </c>
    </row>
    <row r="32767" spans="1:8">
      <c r="A32767" s="32">
        <v>44605</v>
      </c>
      <c r="B32767" s="1" t="s">
        <v>16</v>
      </c>
      <c r="C32767">
        <v>19429</v>
      </c>
      <c r="D32767">
        <v>560303</v>
      </c>
      <c r="E32767" s="31">
        <v>15448</v>
      </c>
      <c r="F32767">
        <v>182</v>
      </c>
      <c r="G32767" s="31">
        <v>3799</v>
      </c>
      <c r="H32767" s="31">
        <v>3</v>
      </c>
    </row>
    <row r="32768" spans="1:8">
      <c r="A32768" s="32">
        <v>44605</v>
      </c>
      <c r="B32768" s="1" t="s">
        <v>17</v>
      </c>
      <c r="C32768">
        <v>54427</v>
      </c>
      <c r="D32768">
        <v>43398</v>
      </c>
      <c r="E32768" s="31">
        <v>44839</v>
      </c>
      <c r="F32768">
        <v>241</v>
      </c>
      <c r="G32768" s="31">
        <v>9347</v>
      </c>
      <c r="H32768" s="31">
        <v>9</v>
      </c>
    </row>
    <row r="32769" spans="1:8">
      <c r="A32769" s="32">
        <v>44605</v>
      </c>
      <c r="B32769" s="1" t="s">
        <v>18</v>
      </c>
      <c r="C32769">
        <v>34323</v>
      </c>
      <c r="D32769">
        <v>597744</v>
      </c>
      <c r="E32769" s="31">
        <v>26715</v>
      </c>
      <c r="F32769">
        <v>139</v>
      </c>
      <c r="G32769" s="31">
        <v>7469</v>
      </c>
      <c r="H32769" s="31">
        <v>7</v>
      </c>
    </row>
    <row r="32770" spans="1:8">
      <c r="A32770" s="32">
        <v>44605</v>
      </c>
      <c r="B32770" s="1" t="s">
        <v>19</v>
      </c>
      <c r="C32770">
        <v>41576</v>
      </c>
      <c r="D32770">
        <v>447533</v>
      </c>
      <c r="E32770" s="31">
        <v>33865</v>
      </c>
      <c r="F32770">
        <v>219</v>
      </c>
      <c r="G32770" s="31">
        <v>7492</v>
      </c>
      <c r="H32770" s="31">
        <v>8</v>
      </c>
    </row>
    <row r="32771" spans="1:8">
      <c r="A32771" s="32">
        <v>44605</v>
      </c>
      <c r="B32771" s="1" t="s">
        <v>20</v>
      </c>
      <c r="C32771">
        <v>240343</v>
      </c>
      <c r="D32771">
        <v>2034796</v>
      </c>
      <c r="E32771" s="31">
        <v>198987</v>
      </c>
      <c r="F32771">
        <v>1101</v>
      </c>
      <c r="G32771" s="31">
        <v>40255</v>
      </c>
      <c r="H32771" s="31">
        <v>62</v>
      </c>
    </row>
    <row r="32772" spans="1:8">
      <c r="A32772" s="32">
        <v>44605</v>
      </c>
      <c r="B32772" s="1" t="s">
        <v>21</v>
      </c>
      <c r="C32772">
        <v>208184</v>
      </c>
      <c r="D32772">
        <v>1510630</v>
      </c>
      <c r="E32772" s="31">
        <v>162574</v>
      </c>
      <c r="F32772">
        <v>1116</v>
      </c>
      <c r="G32772" s="31">
        <v>40329</v>
      </c>
      <c r="H32772" s="31">
        <v>21</v>
      </c>
    </row>
    <row r="32773" spans="1:8">
      <c r="A32773" s="32">
        <v>44605</v>
      </c>
      <c r="B32773" s="1" t="s">
        <v>22</v>
      </c>
      <c r="C32773">
        <v>802930</v>
      </c>
      <c r="D32773">
        <v>5083718</v>
      </c>
      <c r="E32773" s="31">
        <v>626000</v>
      </c>
      <c r="F32773">
        <v>3310</v>
      </c>
      <c r="G32773" s="31">
        <v>173620</v>
      </c>
      <c r="H32773" s="31">
        <v>65</v>
      </c>
    </row>
    <row r="32774" spans="1:8">
      <c r="A32774" s="32">
        <v>44605</v>
      </c>
      <c r="B32774" s="1" t="s">
        <v>23</v>
      </c>
      <c r="C32774">
        <v>350572</v>
      </c>
      <c r="D32774">
        <v>2180686</v>
      </c>
      <c r="E32774" s="31">
        <v>292252</v>
      </c>
      <c r="F32774">
        <v>1433</v>
      </c>
      <c r="G32774" s="31">
        <v>56887</v>
      </c>
      <c r="H32774" s="31">
        <v>97</v>
      </c>
    </row>
    <row r="32775" spans="1:8">
      <c r="A32775" s="32">
        <v>44605</v>
      </c>
      <c r="B32775" s="1" t="s">
        <v>24</v>
      </c>
      <c r="C32775">
        <v>22640</v>
      </c>
      <c r="D32775">
        <v>426408</v>
      </c>
      <c r="E32775" s="31">
        <v>18715</v>
      </c>
      <c r="F32775">
        <v>65</v>
      </c>
      <c r="G32775" s="31">
        <v>3860</v>
      </c>
      <c r="H32775" s="31">
        <v>4</v>
      </c>
    </row>
    <row r="32776" spans="1:8">
      <c r="A32776" s="32">
        <v>44605</v>
      </c>
      <c r="B32776" s="1" t="s">
        <v>25</v>
      </c>
      <c r="C32776">
        <v>11245</v>
      </c>
      <c r="D32776">
        <v>165082</v>
      </c>
      <c r="E32776" s="31">
        <v>7595</v>
      </c>
      <c r="F32776">
        <v>54</v>
      </c>
      <c r="G32776" s="31">
        <v>3596</v>
      </c>
      <c r="H32776" s="31">
        <v>2</v>
      </c>
    </row>
    <row r="32777" spans="1:8">
      <c r="A32777" s="32">
        <v>44605</v>
      </c>
      <c r="B32777" s="1" t="s">
        <v>26</v>
      </c>
      <c r="C32777">
        <v>18642</v>
      </c>
      <c r="D32777">
        <v>258606</v>
      </c>
      <c r="E32777" s="31">
        <v>13970</v>
      </c>
      <c r="F32777">
        <v>150</v>
      </c>
      <c r="G32777" s="31">
        <v>4499</v>
      </c>
      <c r="H32777" s="31">
        <v>7</v>
      </c>
    </row>
    <row r="32778" spans="1:8">
      <c r="A32778" s="32">
        <v>44605</v>
      </c>
      <c r="B32778" s="1" t="s">
        <v>27</v>
      </c>
      <c r="C32778">
        <v>8429</v>
      </c>
      <c r="D32778">
        <v>180381</v>
      </c>
      <c r="E32778" s="31">
        <v>6991</v>
      </c>
      <c r="F32778">
        <v>38</v>
      </c>
      <c r="G32778" s="31">
        <v>1400</v>
      </c>
      <c r="H32778" s="31">
        <v>0</v>
      </c>
    </row>
    <row r="32779" spans="1:8">
      <c r="A32779" s="32">
        <v>44605</v>
      </c>
      <c r="B32779" s="1" t="s">
        <v>28</v>
      </c>
      <c r="C32779">
        <v>11863</v>
      </c>
      <c r="D32779">
        <v>173670</v>
      </c>
      <c r="E32779" s="31">
        <v>9586</v>
      </c>
      <c r="F32779">
        <v>38</v>
      </c>
      <c r="G32779" s="31">
        <v>2245</v>
      </c>
      <c r="H32779" s="31">
        <v>1</v>
      </c>
    </row>
    <row r="32780" spans="1:8">
      <c r="A32780" s="32">
        <v>44605</v>
      </c>
      <c r="B32780" s="1" t="s">
        <v>29</v>
      </c>
      <c r="C32780">
        <v>24899</v>
      </c>
      <c r="D32780">
        <v>469096</v>
      </c>
      <c r="E32780" s="31">
        <v>17730</v>
      </c>
      <c r="F32780">
        <v>115</v>
      </c>
      <c r="G32780" s="31">
        <v>5342</v>
      </c>
      <c r="H32780" s="31">
        <v>1</v>
      </c>
    </row>
    <row r="32781" spans="1:8">
      <c r="A32781" s="32">
        <v>44605</v>
      </c>
      <c r="B32781" s="1" t="s">
        <v>30</v>
      </c>
      <c r="C32781">
        <v>41058</v>
      </c>
      <c r="D32781">
        <v>594320</v>
      </c>
      <c r="E32781" s="31">
        <v>32775</v>
      </c>
      <c r="F32781">
        <v>244</v>
      </c>
      <c r="G32781" s="31">
        <v>7123</v>
      </c>
      <c r="H32781" s="31">
        <v>8</v>
      </c>
    </row>
    <row r="32782" spans="1:8">
      <c r="A32782" s="32">
        <v>44605</v>
      </c>
      <c r="B32782" s="1" t="s">
        <v>31</v>
      </c>
      <c r="C32782">
        <v>66554</v>
      </c>
      <c r="D32782">
        <v>889613</v>
      </c>
      <c r="E32782" s="31">
        <v>47537</v>
      </c>
      <c r="F32782">
        <v>265</v>
      </c>
      <c r="G32782" s="31">
        <v>14320</v>
      </c>
      <c r="H32782" s="31">
        <v>6</v>
      </c>
    </row>
    <row r="32783" spans="1:8">
      <c r="A32783" s="32">
        <v>44605</v>
      </c>
      <c r="B32783" s="1" t="s">
        <v>32</v>
      </c>
      <c r="C32783">
        <v>236897</v>
      </c>
      <c r="D32783">
        <v>1837739</v>
      </c>
      <c r="E32783" s="31">
        <v>194980</v>
      </c>
      <c r="F32783">
        <v>1319</v>
      </c>
      <c r="G32783" s="31">
        <v>40598</v>
      </c>
      <c r="H32783" s="31">
        <v>35</v>
      </c>
    </row>
    <row r="32784" spans="1:8">
      <c r="A32784" s="32">
        <v>44605</v>
      </c>
      <c r="B32784" s="1" t="s">
        <v>33</v>
      </c>
      <c r="C32784">
        <v>31634</v>
      </c>
      <c r="D32784">
        <v>339392</v>
      </c>
      <c r="E32784" s="31">
        <v>26257</v>
      </c>
      <c r="F32784">
        <v>200</v>
      </c>
      <c r="G32784" s="31">
        <v>5991</v>
      </c>
      <c r="H32784" s="31">
        <v>4</v>
      </c>
    </row>
    <row r="32785" spans="1:8">
      <c r="A32785" s="32">
        <v>44605</v>
      </c>
      <c r="B32785" s="1" t="s">
        <v>34</v>
      </c>
      <c r="C32785">
        <v>35340</v>
      </c>
      <c r="D32785">
        <v>389594</v>
      </c>
      <c r="E32785" s="31">
        <v>26834</v>
      </c>
      <c r="F32785">
        <v>117</v>
      </c>
      <c r="G32785" s="31">
        <v>8389</v>
      </c>
      <c r="H32785" s="31">
        <v>3</v>
      </c>
    </row>
    <row r="32786" spans="1:8">
      <c r="A32786" s="32">
        <v>44605</v>
      </c>
      <c r="B32786" s="1" t="s">
        <v>35</v>
      </c>
      <c r="C32786">
        <v>96921</v>
      </c>
      <c r="D32786">
        <v>608064</v>
      </c>
      <c r="E32786" s="31">
        <v>69974</v>
      </c>
      <c r="F32786">
        <v>331</v>
      </c>
      <c r="G32786" s="31">
        <v>24932</v>
      </c>
      <c r="H32786" s="31">
        <v>113</v>
      </c>
    </row>
    <row r="32787" spans="1:8">
      <c r="A32787" s="32">
        <v>44605</v>
      </c>
      <c r="B32787" s="1" t="s">
        <v>36</v>
      </c>
      <c r="C32787">
        <v>504833</v>
      </c>
      <c r="D32787">
        <v>5232533</v>
      </c>
      <c r="E32787" s="31">
        <v>358414</v>
      </c>
      <c r="F32787">
        <v>3366</v>
      </c>
      <c r="G32787" s="31">
        <v>143052</v>
      </c>
      <c r="H32787" s="31">
        <v>718</v>
      </c>
    </row>
    <row r="32788" spans="1:8">
      <c r="A32788" s="32">
        <v>44605</v>
      </c>
      <c r="B32788" s="1" t="s">
        <v>37</v>
      </c>
      <c r="C32788">
        <v>196420</v>
      </c>
      <c r="D32788">
        <v>1134277</v>
      </c>
      <c r="E32788" s="31">
        <v>135815</v>
      </c>
      <c r="F32788">
        <v>1560</v>
      </c>
      <c r="G32788" s="31">
        <v>59060</v>
      </c>
      <c r="H32788" s="31">
        <v>52</v>
      </c>
    </row>
    <row r="32789" spans="1:8">
      <c r="A32789" s="32">
        <v>44605</v>
      </c>
      <c r="B32789" s="1" t="s">
        <v>38</v>
      </c>
      <c r="C32789">
        <v>39704</v>
      </c>
      <c r="D32789">
        <v>362932</v>
      </c>
      <c r="E32789" s="31">
        <v>27755</v>
      </c>
      <c r="F32789">
        <v>183</v>
      </c>
      <c r="G32789" s="31">
        <v>11766</v>
      </c>
      <c r="H32789" s="31">
        <v>24</v>
      </c>
    </row>
    <row r="32790" spans="1:8">
      <c r="A32790" s="32">
        <v>44605</v>
      </c>
      <c r="B32790" s="1" t="s">
        <v>39</v>
      </c>
      <c r="C32790">
        <v>17522</v>
      </c>
      <c r="D32790">
        <v>104737</v>
      </c>
      <c r="E32790" s="31">
        <v>13265</v>
      </c>
      <c r="F32790">
        <v>81</v>
      </c>
      <c r="G32790" s="31">
        <v>4051</v>
      </c>
      <c r="H32790" s="31">
        <v>9</v>
      </c>
    </row>
    <row r="32791" spans="1:8">
      <c r="A32791" s="32">
        <v>44605</v>
      </c>
      <c r="B32791" s="1" t="s">
        <v>40</v>
      </c>
      <c r="C32791">
        <v>4688</v>
      </c>
      <c r="D32791">
        <v>228017</v>
      </c>
      <c r="E32791" s="31">
        <v>3951</v>
      </c>
      <c r="F32791">
        <v>5</v>
      </c>
      <c r="G32791" s="31">
        <v>662</v>
      </c>
      <c r="H32791" s="31">
        <v>1</v>
      </c>
    </row>
    <row r="32792" spans="1:8">
      <c r="A32792" s="32">
        <v>44605</v>
      </c>
      <c r="B32792" s="1" t="s">
        <v>41</v>
      </c>
      <c r="C32792">
        <v>5235</v>
      </c>
      <c r="D32792">
        <v>97893</v>
      </c>
      <c r="E32792" s="31">
        <v>4485</v>
      </c>
      <c r="F32792">
        <v>7</v>
      </c>
      <c r="G32792" s="31">
        <v>743</v>
      </c>
      <c r="H32792" s="31">
        <v>0</v>
      </c>
    </row>
    <row r="32793" spans="1:8">
      <c r="A32793" s="32">
        <v>44605</v>
      </c>
      <c r="B32793" s="1" t="s">
        <v>42</v>
      </c>
      <c r="C32793">
        <v>38988</v>
      </c>
      <c r="D32793">
        <v>398255</v>
      </c>
      <c r="E32793" s="31">
        <v>27673</v>
      </c>
      <c r="F32793">
        <v>164</v>
      </c>
      <c r="G32793" s="31">
        <v>6016</v>
      </c>
      <c r="H32793" s="31">
        <v>11</v>
      </c>
    </row>
    <row r="32794" spans="1:8">
      <c r="A32794" s="32">
        <v>44605</v>
      </c>
      <c r="B32794" s="1" t="s">
        <v>43</v>
      </c>
      <c r="C32794">
        <v>62475</v>
      </c>
      <c r="D32794">
        <v>1318963</v>
      </c>
      <c r="E32794" s="31">
        <v>40802</v>
      </c>
      <c r="F32794">
        <v>297</v>
      </c>
      <c r="G32794" s="31">
        <v>21376</v>
      </c>
      <c r="H32794" s="31">
        <v>17</v>
      </c>
    </row>
    <row r="32795" spans="1:8">
      <c r="A32795" s="32">
        <v>44605</v>
      </c>
      <c r="B32795" s="1" t="s">
        <v>44</v>
      </c>
      <c r="C32795">
        <v>17071</v>
      </c>
      <c r="D32795">
        <v>318320</v>
      </c>
      <c r="E32795" s="31">
        <v>14547</v>
      </c>
      <c r="F32795">
        <v>111</v>
      </c>
      <c r="G32795" s="31">
        <v>2413</v>
      </c>
      <c r="H32795" s="31">
        <v>2</v>
      </c>
    </row>
    <row r="32796" spans="1:8">
      <c r="A32796" s="32">
        <v>44605</v>
      </c>
      <c r="B32796" s="1" t="s">
        <v>45</v>
      </c>
      <c r="C32796">
        <v>7169</v>
      </c>
      <c r="D32796">
        <v>143010</v>
      </c>
      <c r="E32796" s="31">
        <v>5598</v>
      </c>
      <c r="F32796">
        <v>71</v>
      </c>
      <c r="G32796" s="31">
        <v>1507</v>
      </c>
      <c r="H32796" s="31">
        <v>1</v>
      </c>
    </row>
    <row r="32797" spans="1:8">
      <c r="A32797" s="32">
        <v>44605</v>
      </c>
      <c r="B32797" s="1" t="s">
        <v>46</v>
      </c>
      <c r="C32797">
        <v>12847</v>
      </c>
      <c r="D32797">
        <v>181718</v>
      </c>
      <c r="E32797" s="31">
        <v>10076</v>
      </c>
      <c r="F32797">
        <v>53</v>
      </c>
      <c r="G32797" s="31">
        <v>2706</v>
      </c>
      <c r="H32797" s="31">
        <v>3</v>
      </c>
    </row>
    <row r="32798" spans="1:8">
      <c r="A32798" s="32">
        <v>44605</v>
      </c>
      <c r="B32798" s="1" t="s">
        <v>47</v>
      </c>
      <c r="C32798">
        <v>13536</v>
      </c>
      <c r="D32798">
        <v>237283</v>
      </c>
      <c r="E32798" s="31">
        <v>11332</v>
      </c>
      <c r="F32798">
        <v>101</v>
      </c>
      <c r="G32798" s="31">
        <v>2103</v>
      </c>
      <c r="H32798" s="31">
        <v>4</v>
      </c>
    </row>
    <row r="32799" spans="1:8">
      <c r="A32799" s="32">
        <v>44605</v>
      </c>
      <c r="B32799" s="1" t="s">
        <v>48</v>
      </c>
      <c r="C32799">
        <v>9136</v>
      </c>
      <c r="D32799">
        <v>152338</v>
      </c>
      <c r="E32799" s="31">
        <v>6927</v>
      </c>
      <c r="F32799">
        <v>48</v>
      </c>
      <c r="G32799" s="31">
        <v>2161</v>
      </c>
      <c r="H32799" s="31">
        <v>9</v>
      </c>
    </row>
    <row r="32800" spans="1:8">
      <c r="A32800" s="32">
        <v>44605</v>
      </c>
      <c r="B32800" s="1" t="s">
        <v>49</v>
      </c>
      <c r="C32800">
        <v>183605</v>
      </c>
      <c r="D32800">
        <v>1852066</v>
      </c>
      <c r="E32800" s="31">
        <v>123691</v>
      </c>
      <c r="F32800">
        <v>742</v>
      </c>
      <c r="G32800" s="31">
        <v>53802</v>
      </c>
      <c r="H32800" s="31">
        <v>18</v>
      </c>
    </row>
    <row r="32801" spans="1:8">
      <c r="A32801" s="32">
        <v>44605</v>
      </c>
      <c r="B32801" s="1" t="s">
        <v>50</v>
      </c>
      <c r="C32801">
        <v>17573</v>
      </c>
      <c r="D32801">
        <v>170437</v>
      </c>
      <c r="E32801" s="31">
        <v>12752</v>
      </c>
      <c r="F32801">
        <v>46</v>
      </c>
      <c r="G32801" s="31">
        <v>3901</v>
      </c>
      <c r="H32801" s="31">
        <v>1</v>
      </c>
    </row>
    <row r="32802" spans="1:8">
      <c r="A32802" s="32">
        <v>44605</v>
      </c>
      <c r="B32802" s="1" t="s">
        <v>51</v>
      </c>
      <c r="C32802">
        <v>20189</v>
      </c>
      <c r="D32802">
        <v>258286</v>
      </c>
      <c r="E32802" s="31">
        <v>15034</v>
      </c>
      <c r="F32802">
        <v>89</v>
      </c>
      <c r="G32802" s="31">
        <v>5543</v>
      </c>
      <c r="H32802" s="31">
        <v>1</v>
      </c>
    </row>
    <row r="32803" spans="1:8">
      <c r="A32803" s="32">
        <v>44605</v>
      </c>
      <c r="B32803" s="1" t="s">
        <v>52</v>
      </c>
      <c r="C32803">
        <v>39226</v>
      </c>
      <c r="D32803">
        <v>176991</v>
      </c>
      <c r="E32803" s="31">
        <v>31244</v>
      </c>
      <c r="F32803">
        <v>176</v>
      </c>
      <c r="G32803" s="31">
        <v>7806</v>
      </c>
      <c r="H32803" s="31">
        <v>14</v>
      </c>
    </row>
    <row r="32804" spans="1:8">
      <c r="A32804" s="32">
        <v>44605</v>
      </c>
      <c r="B32804" s="1" t="s">
        <v>53</v>
      </c>
      <c r="C32804">
        <v>19022</v>
      </c>
      <c r="D32804">
        <v>389273</v>
      </c>
      <c r="E32804" s="31">
        <v>15717</v>
      </c>
      <c r="F32804">
        <v>90</v>
      </c>
      <c r="G32804" s="31">
        <v>3215</v>
      </c>
      <c r="H32804" s="31">
        <v>0</v>
      </c>
    </row>
    <row r="32805" spans="1:8">
      <c r="A32805" s="32">
        <v>44605</v>
      </c>
      <c r="B32805" s="1" t="s">
        <v>54</v>
      </c>
      <c r="C32805">
        <v>15336</v>
      </c>
      <c r="D32805">
        <v>114419</v>
      </c>
      <c r="E32805" s="31">
        <v>12319</v>
      </c>
      <c r="F32805">
        <v>64</v>
      </c>
      <c r="G32805" s="31">
        <v>2990</v>
      </c>
      <c r="H32805" s="31">
        <v>1</v>
      </c>
    </row>
    <row r="32806" spans="1:8">
      <c r="A32806" s="32">
        <v>44605</v>
      </c>
      <c r="B32806" s="1" t="s">
        <v>55</v>
      </c>
      <c r="C32806">
        <v>24159</v>
      </c>
      <c r="D32806">
        <v>237921</v>
      </c>
      <c r="E32806" s="31">
        <v>18952</v>
      </c>
      <c r="F32806">
        <v>94</v>
      </c>
      <c r="G32806" s="31">
        <v>4652</v>
      </c>
      <c r="H32806" s="31">
        <v>3</v>
      </c>
    </row>
    <row r="32807" spans="1:8">
      <c r="A32807" s="32">
        <v>44605</v>
      </c>
      <c r="B32807" s="1" t="s">
        <v>56</v>
      </c>
      <c r="C32807">
        <v>90707</v>
      </c>
      <c r="D32807">
        <v>560218</v>
      </c>
      <c r="E32807" s="31">
        <v>85030</v>
      </c>
      <c r="F32807">
        <v>418</v>
      </c>
      <c r="G32807" s="31">
        <v>5241</v>
      </c>
      <c r="H32807" s="31">
        <v>30</v>
      </c>
    </row>
    <row r="32808" spans="1:8">
      <c r="A32808" s="32">
        <v>44606</v>
      </c>
      <c r="B32808" s="1" t="s">
        <v>7</v>
      </c>
      <c r="C32808">
        <v>138579</v>
      </c>
      <c r="D32808">
        <v>1550505</v>
      </c>
      <c r="E32808" s="31">
        <v>106139</v>
      </c>
      <c r="F32808">
        <v>1612</v>
      </c>
      <c r="G32808" s="31">
        <v>31704</v>
      </c>
      <c r="H32808" s="31">
        <v>8</v>
      </c>
    </row>
    <row r="32809" spans="1:8">
      <c r="A32809" s="32">
        <v>44606</v>
      </c>
      <c r="B32809" s="1" t="s">
        <v>11</v>
      </c>
      <c r="C32809">
        <v>15416</v>
      </c>
      <c r="D32809">
        <v>144895</v>
      </c>
      <c r="E32809" s="31">
        <v>11648</v>
      </c>
      <c r="F32809">
        <v>48</v>
      </c>
      <c r="G32809" s="31">
        <v>3720</v>
      </c>
      <c r="H32809" s="31">
        <v>0</v>
      </c>
    </row>
    <row r="32810" spans="1:8">
      <c r="A32810" s="32">
        <v>44606</v>
      </c>
      <c r="B32810" s="1" t="s">
        <v>12</v>
      </c>
      <c r="C32810">
        <v>6863</v>
      </c>
      <c r="D32810">
        <v>162997</v>
      </c>
      <c r="E32810" s="31">
        <v>5115</v>
      </c>
      <c r="F32810">
        <v>55</v>
      </c>
      <c r="G32810" s="31">
        <v>1693</v>
      </c>
      <c r="H32810" s="31">
        <v>1</v>
      </c>
    </row>
    <row r="32811" spans="1:8">
      <c r="A32811" s="32">
        <v>44606</v>
      </c>
      <c r="B32811" s="1" t="s">
        <v>13</v>
      </c>
      <c r="C32811">
        <v>30719</v>
      </c>
      <c r="D32811">
        <v>350944</v>
      </c>
      <c r="E32811" s="31">
        <v>23890</v>
      </c>
      <c r="F32811">
        <v>125</v>
      </c>
      <c r="G32811" s="31">
        <v>6315</v>
      </c>
      <c r="H32811" s="31">
        <v>10</v>
      </c>
    </row>
    <row r="32812" spans="1:8">
      <c r="A32812" s="32">
        <v>44606</v>
      </c>
      <c r="B32812" s="1" t="s">
        <v>14</v>
      </c>
      <c r="C32812">
        <v>6752</v>
      </c>
      <c r="D32812">
        <v>38941</v>
      </c>
      <c r="E32812" s="31">
        <v>4849</v>
      </c>
      <c r="F32812">
        <v>29</v>
      </c>
      <c r="G32812" s="31">
        <v>1874</v>
      </c>
      <c r="H32812" s="31">
        <v>0</v>
      </c>
    </row>
    <row r="32813" spans="1:8">
      <c r="A32813" s="32">
        <v>44606</v>
      </c>
      <c r="B32813" s="1" t="s">
        <v>15</v>
      </c>
      <c r="C32813">
        <v>8893</v>
      </c>
      <c r="D32813">
        <v>142194</v>
      </c>
      <c r="E32813" s="31">
        <v>6267</v>
      </c>
      <c r="F32813">
        <v>58</v>
      </c>
      <c r="G32813" s="31">
        <v>2568</v>
      </c>
      <c r="H32813" s="31">
        <v>0</v>
      </c>
    </row>
    <row r="32814" spans="1:8">
      <c r="A32814" s="32">
        <v>44606</v>
      </c>
      <c r="B32814" s="1" t="s">
        <v>16</v>
      </c>
      <c r="C32814">
        <v>19671</v>
      </c>
      <c r="D32814">
        <v>569389</v>
      </c>
      <c r="E32814" s="31">
        <v>15938</v>
      </c>
      <c r="F32814">
        <v>182</v>
      </c>
      <c r="G32814" s="31">
        <v>3551</v>
      </c>
      <c r="H32814" s="31">
        <v>3</v>
      </c>
    </row>
    <row r="32815" spans="1:8">
      <c r="A32815" s="32">
        <v>44606</v>
      </c>
      <c r="B32815" s="1" t="s">
        <v>17</v>
      </c>
      <c r="C32815">
        <v>55548</v>
      </c>
      <c r="D32815">
        <v>43645</v>
      </c>
      <c r="E32815" s="31">
        <v>46113</v>
      </c>
      <c r="F32815">
        <v>243</v>
      </c>
      <c r="G32815" s="31">
        <v>9192</v>
      </c>
      <c r="H32815" s="31">
        <v>9</v>
      </c>
    </row>
    <row r="32816" spans="1:8">
      <c r="A32816" s="32">
        <v>44606</v>
      </c>
      <c r="B32816" s="1" t="s">
        <v>18</v>
      </c>
      <c r="C32816">
        <v>34893</v>
      </c>
      <c r="D32816">
        <v>598928</v>
      </c>
      <c r="E32816" s="31">
        <v>27234</v>
      </c>
      <c r="F32816">
        <v>144</v>
      </c>
      <c r="G32816" s="31">
        <v>7515</v>
      </c>
      <c r="H32816" s="31">
        <v>7</v>
      </c>
    </row>
    <row r="32817" spans="1:8">
      <c r="A32817" s="32">
        <v>44606</v>
      </c>
      <c r="B32817" s="1" t="s">
        <v>19</v>
      </c>
      <c r="C32817">
        <v>41957</v>
      </c>
      <c r="D32817">
        <v>454276</v>
      </c>
      <c r="E32817" s="31">
        <v>34600</v>
      </c>
      <c r="F32817">
        <v>222</v>
      </c>
      <c r="G32817" s="31">
        <v>7135</v>
      </c>
      <c r="H32817" s="31">
        <v>8</v>
      </c>
    </row>
    <row r="32818" spans="1:8">
      <c r="A32818" s="32">
        <v>44606</v>
      </c>
      <c r="B32818" s="1" t="s">
        <v>20</v>
      </c>
      <c r="C32818">
        <v>244456</v>
      </c>
      <c r="D32818">
        <v>2045397</v>
      </c>
      <c r="E32818" s="31">
        <v>204866</v>
      </c>
      <c r="F32818">
        <v>1107</v>
      </c>
      <c r="G32818" s="31">
        <v>38483</v>
      </c>
      <c r="H32818" s="31">
        <v>62</v>
      </c>
    </row>
    <row r="32819" spans="1:8">
      <c r="A32819" s="32">
        <v>44606</v>
      </c>
      <c r="B32819" s="1" t="s">
        <v>21</v>
      </c>
      <c r="C32819">
        <v>211466</v>
      </c>
      <c r="D32819">
        <v>1510630</v>
      </c>
      <c r="E32819" s="31">
        <v>165014</v>
      </c>
      <c r="F32819">
        <v>1128</v>
      </c>
      <c r="G32819" s="31">
        <v>42054</v>
      </c>
      <c r="H32819" s="31">
        <v>22</v>
      </c>
    </row>
    <row r="32820" spans="1:8">
      <c r="A32820" s="32">
        <v>44606</v>
      </c>
      <c r="B32820" s="1" t="s">
        <v>22</v>
      </c>
      <c r="C32820">
        <v>813264</v>
      </c>
      <c r="D32820">
        <v>5117701</v>
      </c>
      <c r="E32820" s="31">
        <v>640249</v>
      </c>
      <c r="F32820">
        <v>3317</v>
      </c>
      <c r="G32820" s="31">
        <v>169698</v>
      </c>
      <c r="H32820" s="31">
        <v>74</v>
      </c>
    </row>
    <row r="32821" spans="1:8">
      <c r="A32821" s="32">
        <v>44606</v>
      </c>
      <c r="B32821" s="1" t="s">
        <v>23</v>
      </c>
      <c r="C32821">
        <v>356300</v>
      </c>
      <c r="D32821">
        <v>2180686</v>
      </c>
      <c r="E32821" s="31">
        <v>300249</v>
      </c>
      <c r="F32821">
        <v>1437</v>
      </c>
      <c r="G32821" s="31">
        <v>54614</v>
      </c>
      <c r="H32821" s="31">
        <v>96</v>
      </c>
    </row>
    <row r="32822" spans="1:8">
      <c r="A32822" s="32">
        <v>44606</v>
      </c>
      <c r="B32822" s="1" t="s">
        <v>24</v>
      </c>
      <c r="C32822">
        <v>23047</v>
      </c>
      <c r="D32822">
        <v>429845</v>
      </c>
      <c r="E32822" s="31">
        <v>19173</v>
      </c>
      <c r="F32822">
        <v>65</v>
      </c>
      <c r="G32822" s="31">
        <v>3809</v>
      </c>
      <c r="H32822" s="31">
        <v>3</v>
      </c>
    </row>
    <row r="32823" spans="1:8">
      <c r="A32823" s="32">
        <v>44606</v>
      </c>
      <c r="B32823" s="1" t="s">
        <v>25</v>
      </c>
      <c r="C32823">
        <v>11617</v>
      </c>
      <c r="D32823">
        <v>168017</v>
      </c>
      <c r="E32823" s="31">
        <v>7661</v>
      </c>
      <c r="F32823">
        <v>55</v>
      </c>
      <c r="G32823" s="31">
        <v>3901</v>
      </c>
      <c r="H32823" s="31">
        <v>1</v>
      </c>
    </row>
    <row r="32824" spans="1:8">
      <c r="A32824" s="32">
        <v>44606</v>
      </c>
      <c r="B32824" s="1" t="s">
        <v>26</v>
      </c>
      <c r="C32824">
        <v>18946</v>
      </c>
      <c r="D32824">
        <v>259060</v>
      </c>
      <c r="E32824" s="31">
        <v>14328</v>
      </c>
      <c r="F32824">
        <v>151</v>
      </c>
      <c r="G32824" s="31">
        <v>4444</v>
      </c>
      <c r="H32824" s="31">
        <v>8</v>
      </c>
    </row>
    <row r="32825" spans="1:8">
      <c r="A32825" s="32">
        <v>44606</v>
      </c>
      <c r="B32825" s="1" t="s">
        <v>27</v>
      </c>
      <c r="C32825">
        <v>8648</v>
      </c>
      <c r="D32825">
        <v>181700</v>
      </c>
      <c r="E32825" s="31">
        <v>7209</v>
      </c>
      <c r="F32825">
        <v>38</v>
      </c>
      <c r="G32825" s="31">
        <v>1401</v>
      </c>
      <c r="H32825" s="31">
        <v>1</v>
      </c>
    </row>
    <row r="32826" spans="1:8">
      <c r="A32826" s="32">
        <v>44606</v>
      </c>
      <c r="B32826" s="1" t="s">
        <v>28</v>
      </c>
      <c r="C32826">
        <v>12844</v>
      </c>
      <c r="D32826">
        <v>173670</v>
      </c>
      <c r="E32826" s="31">
        <v>10609</v>
      </c>
      <c r="F32826">
        <v>38</v>
      </c>
      <c r="G32826" s="31">
        <v>2203</v>
      </c>
      <c r="H32826" s="31">
        <v>1</v>
      </c>
    </row>
    <row r="32827" spans="1:8">
      <c r="A32827" s="32">
        <v>44606</v>
      </c>
      <c r="B32827" s="1" t="s">
        <v>29</v>
      </c>
      <c r="C32827">
        <v>25187</v>
      </c>
      <c r="D32827">
        <v>474588</v>
      </c>
      <c r="E32827" s="31">
        <v>19276</v>
      </c>
      <c r="F32827">
        <v>121</v>
      </c>
      <c r="G32827" s="31">
        <v>4330</v>
      </c>
      <c r="H32827" s="31">
        <v>1</v>
      </c>
    </row>
    <row r="32828" spans="1:8">
      <c r="A32828" s="32">
        <v>44606</v>
      </c>
      <c r="B32828" s="1" t="s">
        <v>30</v>
      </c>
      <c r="C32828">
        <v>41690</v>
      </c>
      <c r="D32828">
        <v>595597</v>
      </c>
      <c r="E32828" s="31">
        <v>33635</v>
      </c>
      <c r="F32828">
        <v>245</v>
      </c>
      <c r="G32828" s="31">
        <v>7178</v>
      </c>
      <c r="H32828" s="31">
        <v>7</v>
      </c>
    </row>
    <row r="32829" spans="1:8">
      <c r="A32829" s="32">
        <v>44606</v>
      </c>
      <c r="B32829" s="1" t="s">
        <v>31</v>
      </c>
      <c r="C32829">
        <v>67659</v>
      </c>
      <c r="D32829">
        <v>899739</v>
      </c>
      <c r="E32829" s="31">
        <v>54273</v>
      </c>
      <c r="F32829">
        <v>265</v>
      </c>
      <c r="G32829" s="31">
        <v>13229</v>
      </c>
      <c r="H32829" s="31">
        <v>6</v>
      </c>
    </row>
    <row r="32830" spans="1:8">
      <c r="A32830" s="32">
        <v>44606</v>
      </c>
      <c r="B32830" s="1" t="s">
        <v>32</v>
      </c>
      <c r="C32830">
        <v>242363</v>
      </c>
      <c r="D32830">
        <v>1877309</v>
      </c>
      <c r="E32830" s="31">
        <v>199972</v>
      </c>
      <c r="F32830">
        <v>1326</v>
      </c>
      <c r="G32830" s="31">
        <v>41065</v>
      </c>
      <c r="H32830" s="31">
        <v>38</v>
      </c>
    </row>
    <row r="32831" spans="1:8">
      <c r="A32831" s="32">
        <v>44606</v>
      </c>
      <c r="B32831" s="1" t="s">
        <v>33</v>
      </c>
      <c r="C32831">
        <v>32231</v>
      </c>
      <c r="D32831">
        <v>339392</v>
      </c>
      <c r="E32831" s="31">
        <v>27011</v>
      </c>
      <c r="F32831">
        <v>202</v>
      </c>
      <c r="G32831" s="31">
        <v>5856</v>
      </c>
      <c r="H32831" s="31">
        <v>5</v>
      </c>
    </row>
    <row r="32832" spans="1:8">
      <c r="A32832" s="32">
        <v>44606</v>
      </c>
      <c r="B32832" s="1" t="s">
        <v>34</v>
      </c>
      <c r="C32832">
        <v>35933</v>
      </c>
      <c r="D32832">
        <v>391438</v>
      </c>
      <c r="E32832" s="31">
        <v>27449</v>
      </c>
      <c r="F32832">
        <v>118</v>
      </c>
      <c r="G32832" s="31">
        <v>8366</v>
      </c>
      <c r="H32832" s="31">
        <v>4</v>
      </c>
    </row>
    <row r="32833" spans="1:8">
      <c r="A32833" s="32">
        <v>44606</v>
      </c>
      <c r="B32833" s="1" t="s">
        <v>35</v>
      </c>
      <c r="C32833">
        <v>98887</v>
      </c>
      <c r="D32833">
        <v>609774</v>
      </c>
      <c r="E32833" s="31">
        <v>72674</v>
      </c>
      <c r="F32833">
        <v>331</v>
      </c>
      <c r="G32833" s="31">
        <v>23916</v>
      </c>
      <c r="H32833" s="31">
        <v>109</v>
      </c>
    </row>
    <row r="32834" spans="1:8">
      <c r="A32834" s="32">
        <v>44606</v>
      </c>
      <c r="B32834" s="1" t="s">
        <v>36</v>
      </c>
      <c r="C32834">
        <v>512829</v>
      </c>
      <c r="D32834">
        <v>5258136</v>
      </c>
      <c r="E32834" s="31">
        <v>369010</v>
      </c>
      <c r="F32834">
        <v>3375</v>
      </c>
      <c r="G32834" s="31">
        <v>140444</v>
      </c>
      <c r="H32834" s="31">
        <v>718</v>
      </c>
    </row>
    <row r="32835" spans="1:8">
      <c r="A32835" s="32">
        <v>44606</v>
      </c>
      <c r="B32835" s="1" t="s">
        <v>37</v>
      </c>
      <c r="C32835">
        <v>201035</v>
      </c>
      <c r="D32835">
        <v>1141457</v>
      </c>
      <c r="E32835" s="31">
        <v>141027</v>
      </c>
      <c r="F32835">
        <v>1573</v>
      </c>
      <c r="G32835" s="31">
        <v>58448</v>
      </c>
      <c r="H32835" s="31">
        <v>49</v>
      </c>
    </row>
    <row r="32836" spans="1:8">
      <c r="A32836" s="32">
        <v>44606</v>
      </c>
      <c r="B32836" s="1" t="s">
        <v>38</v>
      </c>
      <c r="C32836">
        <v>40828</v>
      </c>
      <c r="D32836">
        <v>369379</v>
      </c>
      <c r="E32836" s="31">
        <v>28487</v>
      </c>
      <c r="F32836">
        <v>186</v>
      </c>
      <c r="G32836" s="31">
        <v>12155</v>
      </c>
      <c r="H32836" s="31">
        <v>22</v>
      </c>
    </row>
    <row r="32837" spans="1:8">
      <c r="A32837" s="32">
        <v>44606</v>
      </c>
      <c r="B32837" s="1" t="s">
        <v>39</v>
      </c>
      <c r="C32837">
        <v>17839</v>
      </c>
      <c r="D32837">
        <v>105575</v>
      </c>
      <c r="E32837" s="31">
        <v>13766</v>
      </c>
      <c r="F32837">
        <v>82</v>
      </c>
      <c r="G32837" s="31">
        <v>3866</v>
      </c>
      <c r="H32837" s="31">
        <v>7</v>
      </c>
    </row>
    <row r="32838" spans="1:8">
      <c r="A32838" s="32">
        <v>44606</v>
      </c>
      <c r="B32838" s="1" t="s">
        <v>40</v>
      </c>
      <c r="C32838">
        <v>4757</v>
      </c>
      <c r="D32838">
        <v>228737</v>
      </c>
      <c r="E32838" s="31">
        <v>4015</v>
      </c>
      <c r="F32838">
        <v>5</v>
      </c>
      <c r="G32838" s="31">
        <v>665</v>
      </c>
      <c r="H32838" s="31">
        <v>1</v>
      </c>
    </row>
    <row r="32839" spans="1:8">
      <c r="A32839" s="32">
        <v>44606</v>
      </c>
      <c r="B32839" s="1" t="s">
        <v>41</v>
      </c>
      <c r="C32839">
        <v>5306</v>
      </c>
      <c r="D32839">
        <v>97893</v>
      </c>
      <c r="E32839" s="31">
        <v>4566</v>
      </c>
      <c r="F32839">
        <v>7</v>
      </c>
      <c r="G32839" s="31">
        <v>733</v>
      </c>
      <c r="H32839" s="31">
        <v>0</v>
      </c>
    </row>
    <row r="32840" spans="1:8">
      <c r="A32840" s="32">
        <v>44606</v>
      </c>
      <c r="B32840" s="1" t="s">
        <v>42</v>
      </c>
      <c r="C32840">
        <v>39634</v>
      </c>
      <c r="D32840">
        <v>398255</v>
      </c>
      <c r="E32840" s="31">
        <v>27673</v>
      </c>
      <c r="F32840">
        <v>167</v>
      </c>
      <c r="G32840" s="31">
        <v>6016</v>
      </c>
      <c r="H32840" s="31">
        <v>11</v>
      </c>
    </row>
    <row r="32841" spans="1:8">
      <c r="A32841" s="32">
        <v>44606</v>
      </c>
      <c r="B32841" s="1" t="s">
        <v>43</v>
      </c>
      <c r="C32841">
        <v>63211</v>
      </c>
      <c r="D32841">
        <v>1318963</v>
      </c>
      <c r="E32841" s="31">
        <v>41484</v>
      </c>
      <c r="F32841">
        <v>303</v>
      </c>
      <c r="G32841" s="31">
        <v>21424</v>
      </c>
      <c r="H32841" s="31">
        <v>18</v>
      </c>
    </row>
    <row r="32842" spans="1:8">
      <c r="A32842" s="32">
        <v>44606</v>
      </c>
      <c r="B32842" s="1" t="s">
        <v>44</v>
      </c>
      <c r="C32842">
        <v>17268</v>
      </c>
      <c r="D32842">
        <v>318320</v>
      </c>
      <c r="E32842" s="31">
        <v>14821</v>
      </c>
      <c r="F32842">
        <v>111</v>
      </c>
      <c r="G32842" s="31">
        <v>2336</v>
      </c>
      <c r="H32842" s="31">
        <v>2</v>
      </c>
    </row>
    <row r="32843" spans="1:8">
      <c r="A32843" s="32">
        <v>44606</v>
      </c>
      <c r="B32843" s="1" t="s">
        <v>45</v>
      </c>
      <c r="C32843">
        <v>7298</v>
      </c>
      <c r="D32843">
        <v>143293</v>
      </c>
      <c r="E32843" s="31">
        <v>5815</v>
      </c>
      <c r="F32843">
        <v>71</v>
      </c>
      <c r="G32843" s="31">
        <v>1417</v>
      </c>
      <c r="H32843" s="31">
        <v>1</v>
      </c>
    </row>
    <row r="32844" spans="1:8">
      <c r="A32844" s="32">
        <v>44606</v>
      </c>
      <c r="B32844" s="1" t="s">
        <v>46</v>
      </c>
      <c r="C32844">
        <v>13004</v>
      </c>
      <c r="D32844">
        <v>182202</v>
      </c>
      <c r="E32844" s="31">
        <v>10379</v>
      </c>
      <c r="F32844">
        <v>55</v>
      </c>
      <c r="G32844" s="31">
        <v>2558</v>
      </c>
      <c r="H32844" s="31">
        <v>3</v>
      </c>
    </row>
    <row r="32845" spans="1:8">
      <c r="A32845" s="32">
        <v>44606</v>
      </c>
      <c r="B32845" s="1" t="s">
        <v>47</v>
      </c>
      <c r="C32845">
        <v>13663</v>
      </c>
      <c r="D32845">
        <v>237724</v>
      </c>
      <c r="E32845" s="31">
        <v>11618</v>
      </c>
      <c r="F32845">
        <v>101</v>
      </c>
      <c r="G32845" s="31">
        <v>1944</v>
      </c>
      <c r="H32845" s="31">
        <v>4</v>
      </c>
    </row>
    <row r="32846" spans="1:8">
      <c r="A32846" s="32">
        <v>44606</v>
      </c>
      <c r="B32846" s="1" t="s">
        <v>48</v>
      </c>
      <c r="C32846">
        <v>9288</v>
      </c>
      <c r="D32846">
        <v>159492</v>
      </c>
      <c r="E32846" s="31">
        <v>7142</v>
      </c>
      <c r="F32846">
        <v>48</v>
      </c>
      <c r="G32846" s="31">
        <v>2098</v>
      </c>
      <c r="H32846" s="31">
        <v>11</v>
      </c>
    </row>
    <row r="32847" spans="1:8">
      <c r="A32847" s="32">
        <v>44606</v>
      </c>
      <c r="B32847" s="1" t="s">
        <v>49</v>
      </c>
      <c r="C32847">
        <v>186576</v>
      </c>
      <c r="D32847">
        <v>1859107</v>
      </c>
      <c r="E32847" s="31">
        <v>128948</v>
      </c>
      <c r="F32847">
        <v>753</v>
      </c>
      <c r="G32847" s="31">
        <v>52530</v>
      </c>
      <c r="H32847" s="31">
        <v>18</v>
      </c>
    </row>
    <row r="32848" spans="1:8">
      <c r="A32848" s="32">
        <v>44606</v>
      </c>
      <c r="B32848" s="1" t="s">
        <v>50</v>
      </c>
      <c r="C32848">
        <v>17988</v>
      </c>
      <c r="D32848">
        <v>170967</v>
      </c>
      <c r="E32848" s="31">
        <v>13240</v>
      </c>
      <c r="F32848">
        <v>46</v>
      </c>
      <c r="G32848" s="31">
        <v>3811</v>
      </c>
      <c r="H32848" s="31">
        <v>2</v>
      </c>
    </row>
    <row r="32849" spans="1:8">
      <c r="A32849" s="32">
        <v>44606</v>
      </c>
      <c r="B32849" s="1" t="s">
        <v>51</v>
      </c>
      <c r="C32849">
        <v>20460</v>
      </c>
      <c r="D32849">
        <v>259215</v>
      </c>
      <c r="E32849" s="31">
        <v>15464</v>
      </c>
      <c r="F32849">
        <v>91</v>
      </c>
      <c r="G32849" s="31">
        <v>5404</v>
      </c>
      <c r="H32849" s="31">
        <v>1</v>
      </c>
    </row>
    <row r="32850" spans="1:8">
      <c r="A32850" s="32">
        <v>44606</v>
      </c>
      <c r="B32850" s="1" t="s">
        <v>52</v>
      </c>
      <c r="C32850">
        <v>39801</v>
      </c>
      <c r="D32850">
        <v>178320</v>
      </c>
      <c r="E32850" s="31">
        <v>32183</v>
      </c>
      <c r="F32850">
        <v>177</v>
      </c>
      <c r="G32850" s="31">
        <v>7441</v>
      </c>
      <c r="H32850" s="31">
        <v>16</v>
      </c>
    </row>
    <row r="32851" spans="1:8">
      <c r="A32851" s="32">
        <v>44606</v>
      </c>
      <c r="B32851" s="1" t="s">
        <v>53</v>
      </c>
      <c r="C32851">
        <v>19305</v>
      </c>
      <c r="D32851">
        <v>389969</v>
      </c>
      <c r="E32851" s="31">
        <v>16108</v>
      </c>
      <c r="F32851">
        <v>90</v>
      </c>
      <c r="G32851" s="31">
        <v>3107</v>
      </c>
      <c r="H32851" s="31">
        <v>0</v>
      </c>
    </row>
    <row r="32852" spans="1:8">
      <c r="A32852" s="32">
        <v>44606</v>
      </c>
      <c r="B32852" s="1" t="s">
        <v>54</v>
      </c>
      <c r="C32852">
        <v>15500</v>
      </c>
      <c r="D32852">
        <v>115190</v>
      </c>
      <c r="E32852" s="31">
        <v>13041</v>
      </c>
      <c r="F32852">
        <v>65</v>
      </c>
      <c r="G32852" s="31">
        <v>2432</v>
      </c>
      <c r="H32852" s="31">
        <v>1</v>
      </c>
    </row>
    <row r="32853" spans="1:8">
      <c r="A32853" s="32">
        <v>44606</v>
      </c>
      <c r="B32853" s="1" t="s">
        <v>55</v>
      </c>
      <c r="C32853">
        <v>24507</v>
      </c>
      <c r="D32853">
        <v>239582</v>
      </c>
      <c r="E32853" s="31">
        <v>19384</v>
      </c>
      <c r="F32853">
        <v>97</v>
      </c>
      <c r="G32853" s="31">
        <v>4678</v>
      </c>
      <c r="H32853" s="31">
        <v>3</v>
      </c>
    </row>
    <row r="32854" spans="1:8">
      <c r="A32854" s="32">
        <v>44606</v>
      </c>
      <c r="B32854" s="1" t="s">
        <v>56</v>
      </c>
      <c r="C32854">
        <v>90993</v>
      </c>
      <c r="D32854">
        <v>561931</v>
      </c>
      <c r="E32854" s="31">
        <v>85631</v>
      </c>
      <c r="F32854">
        <v>421</v>
      </c>
      <c r="G32854" s="31">
        <v>4910</v>
      </c>
      <c r="H32854" s="31">
        <v>31</v>
      </c>
    </row>
    <row r="32855" spans="1:8">
      <c r="A32855" s="32">
        <v>44607</v>
      </c>
      <c r="B32855" s="1" t="s">
        <v>7</v>
      </c>
      <c r="C32855">
        <v>140861</v>
      </c>
      <c r="D32855">
        <v>1558357</v>
      </c>
      <c r="E32855" s="31">
        <v>109566</v>
      </c>
      <c r="F32855">
        <v>1617</v>
      </c>
      <c r="G32855" s="31">
        <v>30828</v>
      </c>
      <c r="H32855" s="31">
        <v>7</v>
      </c>
    </row>
    <row r="32856" spans="1:8">
      <c r="A32856" s="32">
        <v>44607</v>
      </c>
      <c r="B32856" s="1" t="s">
        <v>11</v>
      </c>
      <c r="C32856">
        <v>15773</v>
      </c>
      <c r="D32856">
        <v>145874</v>
      </c>
      <c r="E32856" s="31">
        <v>12468</v>
      </c>
      <c r="F32856">
        <v>50</v>
      </c>
      <c r="G32856" s="31">
        <v>3255</v>
      </c>
      <c r="H32856" s="31">
        <v>0</v>
      </c>
    </row>
    <row r="32857" spans="1:8">
      <c r="A32857" s="32">
        <v>44607</v>
      </c>
      <c r="B32857" s="1" t="s">
        <v>12</v>
      </c>
      <c r="C32857">
        <v>7028</v>
      </c>
      <c r="D32857">
        <v>164067</v>
      </c>
      <c r="E32857" s="31">
        <v>5163</v>
      </c>
      <c r="F32857">
        <v>55</v>
      </c>
      <c r="G32857" s="31">
        <v>1810</v>
      </c>
      <c r="H32857" s="31">
        <v>1</v>
      </c>
    </row>
    <row r="32858" spans="1:8">
      <c r="A32858" s="32">
        <v>44607</v>
      </c>
      <c r="B32858" s="1" t="s">
        <v>13</v>
      </c>
      <c r="C32858">
        <v>31522</v>
      </c>
      <c r="D32858">
        <v>355348</v>
      </c>
      <c r="E32858" s="31">
        <v>24629</v>
      </c>
      <c r="F32858">
        <v>125</v>
      </c>
      <c r="G32858" s="31">
        <v>5969</v>
      </c>
      <c r="H32858" s="31">
        <v>11</v>
      </c>
    </row>
    <row r="32859" spans="1:8">
      <c r="A32859" s="32">
        <v>44607</v>
      </c>
      <c r="B32859" s="1" t="s">
        <v>14</v>
      </c>
      <c r="C32859">
        <v>6973</v>
      </c>
      <c r="D32859">
        <v>39090</v>
      </c>
      <c r="E32859" s="31">
        <v>5208</v>
      </c>
      <c r="F32859">
        <v>29</v>
      </c>
      <c r="G32859" s="31">
        <v>1736</v>
      </c>
      <c r="H32859" s="31">
        <v>0</v>
      </c>
    </row>
    <row r="32860" spans="1:8">
      <c r="A32860" s="32">
        <v>44607</v>
      </c>
      <c r="B32860" s="1" t="s">
        <v>15</v>
      </c>
      <c r="C32860">
        <v>9072</v>
      </c>
      <c r="D32860">
        <v>142408</v>
      </c>
      <c r="E32860" s="31">
        <v>6747</v>
      </c>
      <c r="F32860">
        <v>58</v>
      </c>
      <c r="G32860" s="31">
        <v>2267</v>
      </c>
      <c r="H32860" s="31">
        <v>0</v>
      </c>
    </row>
    <row r="32861" spans="1:8">
      <c r="A32861" s="32">
        <v>44607</v>
      </c>
      <c r="B32861" s="1" t="s">
        <v>16</v>
      </c>
      <c r="C32861">
        <v>20106</v>
      </c>
      <c r="D32861">
        <v>571419</v>
      </c>
      <c r="E32861" s="31">
        <v>16337</v>
      </c>
      <c r="F32861">
        <v>182</v>
      </c>
      <c r="G32861" s="31">
        <v>3587</v>
      </c>
      <c r="H32861" s="31">
        <v>4</v>
      </c>
    </row>
    <row r="32862" spans="1:8">
      <c r="A32862" s="32">
        <v>44607</v>
      </c>
      <c r="B32862" s="1" t="s">
        <v>17</v>
      </c>
      <c r="C32862">
        <v>56366</v>
      </c>
      <c r="D32862">
        <v>43645</v>
      </c>
      <c r="E32862" s="31">
        <v>47331</v>
      </c>
      <c r="F32862">
        <v>247</v>
      </c>
      <c r="G32862" s="31">
        <v>8788</v>
      </c>
      <c r="H32862" s="31">
        <v>9</v>
      </c>
    </row>
    <row r="32863" spans="1:8">
      <c r="A32863" s="32">
        <v>44607</v>
      </c>
      <c r="B32863" s="1" t="s">
        <v>18</v>
      </c>
      <c r="C32863">
        <v>35998</v>
      </c>
      <c r="D32863">
        <v>599728</v>
      </c>
      <c r="E32863" s="31">
        <v>28395</v>
      </c>
      <c r="F32863">
        <v>148</v>
      </c>
      <c r="G32863" s="31">
        <v>7455</v>
      </c>
      <c r="H32863" s="31">
        <v>7</v>
      </c>
    </row>
    <row r="32864" spans="1:8">
      <c r="A32864" s="32">
        <v>44607</v>
      </c>
      <c r="B32864" s="1" t="s">
        <v>19</v>
      </c>
      <c r="C32864">
        <v>43001</v>
      </c>
      <c r="D32864">
        <v>457865</v>
      </c>
      <c r="E32864" s="31">
        <v>35454</v>
      </c>
      <c r="F32864">
        <v>225</v>
      </c>
      <c r="G32864" s="31">
        <v>7322</v>
      </c>
      <c r="H32864" s="31">
        <v>10</v>
      </c>
    </row>
    <row r="32865" spans="1:8">
      <c r="A32865" s="32">
        <v>44607</v>
      </c>
      <c r="B32865" s="1" t="s">
        <v>20</v>
      </c>
      <c r="C32865">
        <v>249189</v>
      </c>
      <c r="D32865">
        <v>2061270</v>
      </c>
      <c r="E32865" s="31">
        <v>206750</v>
      </c>
      <c r="F32865">
        <v>1117</v>
      </c>
      <c r="G32865" s="31">
        <v>41322</v>
      </c>
      <c r="H32865" s="31">
        <v>62</v>
      </c>
    </row>
    <row r="32866" spans="1:8">
      <c r="A32866" s="32">
        <v>44607</v>
      </c>
      <c r="B32866" s="1" t="s">
        <v>21</v>
      </c>
      <c r="C32866">
        <v>216200</v>
      </c>
      <c r="D32866">
        <v>1510630</v>
      </c>
      <c r="E32866" s="31">
        <v>169090</v>
      </c>
      <c r="F32866">
        <v>1141</v>
      </c>
      <c r="G32866" s="31">
        <v>41248</v>
      </c>
      <c r="H32866" s="31">
        <v>26</v>
      </c>
    </row>
    <row r="32867" spans="1:8">
      <c r="A32867" s="32">
        <v>44607</v>
      </c>
      <c r="B32867" s="1" t="s">
        <v>22</v>
      </c>
      <c r="C32867">
        <v>828789</v>
      </c>
      <c r="D32867">
        <v>5147785</v>
      </c>
      <c r="E32867" s="31">
        <v>656758</v>
      </c>
      <c r="F32867">
        <v>3333</v>
      </c>
      <c r="G32867" s="31">
        <v>168698</v>
      </c>
      <c r="H32867" s="31">
        <v>77</v>
      </c>
    </row>
    <row r="32868" spans="1:8">
      <c r="A32868" s="32">
        <v>44607</v>
      </c>
      <c r="B32868" s="1" t="s">
        <v>23</v>
      </c>
      <c r="C32868">
        <v>363508</v>
      </c>
      <c r="D32868">
        <v>2180686</v>
      </c>
      <c r="E32868" s="31">
        <v>309581</v>
      </c>
      <c r="F32868">
        <v>1451</v>
      </c>
      <c r="G32868" s="31">
        <v>52476</v>
      </c>
      <c r="H32868" s="31">
        <v>98</v>
      </c>
    </row>
    <row r="32869" spans="1:8">
      <c r="A32869" s="32">
        <v>44607</v>
      </c>
      <c r="B32869" s="1" t="s">
        <v>24</v>
      </c>
      <c r="C32869">
        <v>23523</v>
      </c>
      <c r="D32869">
        <v>433776</v>
      </c>
      <c r="E32869" s="31">
        <v>19584</v>
      </c>
      <c r="F32869">
        <v>65</v>
      </c>
      <c r="G32869" s="31">
        <v>3874</v>
      </c>
      <c r="H32869" s="31">
        <v>3</v>
      </c>
    </row>
    <row r="32870" spans="1:8">
      <c r="A32870" s="32">
        <v>44607</v>
      </c>
      <c r="B32870" s="1" t="s">
        <v>25</v>
      </c>
      <c r="C32870">
        <v>11948</v>
      </c>
      <c r="D32870">
        <v>169056</v>
      </c>
      <c r="E32870" s="31">
        <v>8064</v>
      </c>
      <c r="F32870">
        <v>56</v>
      </c>
      <c r="G32870" s="31">
        <v>3828</v>
      </c>
      <c r="H32870" s="31">
        <v>2</v>
      </c>
    </row>
    <row r="32871" spans="1:8">
      <c r="A32871" s="32">
        <v>44607</v>
      </c>
      <c r="B32871" s="1" t="s">
        <v>26</v>
      </c>
      <c r="C32871">
        <v>19222</v>
      </c>
      <c r="D32871">
        <v>264132</v>
      </c>
      <c r="E32871" s="31">
        <v>15115</v>
      </c>
      <c r="F32871">
        <v>154</v>
      </c>
      <c r="G32871" s="31">
        <v>3930</v>
      </c>
      <c r="H32871" s="31">
        <v>7</v>
      </c>
    </row>
    <row r="32872" spans="1:8">
      <c r="A32872" s="32">
        <v>44607</v>
      </c>
      <c r="B32872" s="1" t="s">
        <v>27</v>
      </c>
      <c r="C32872">
        <v>8913</v>
      </c>
      <c r="D32872">
        <v>185650</v>
      </c>
      <c r="E32872" s="31">
        <v>7457</v>
      </c>
      <c r="F32872">
        <v>38</v>
      </c>
      <c r="G32872" s="31">
        <v>1418</v>
      </c>
      <c r="H32872" s="31">
        <v>1</v>
      </c>
    </row>
    <row r="32873" spans="1:8">
      <c r="A32873" s="32">
        <v>44607</v>
      </c>
      <c r="B32873" s="1" t="s">
        <v>28</v>
      </c>
      <c r="C32873">
        <v>13034</v>
      </c>
      <c r="D32873">
        <v>173670</v>
      </c>
      <c r="E32873" s="31">
        <v>10969</v>
      </c>
      <c r="F32873">
        <v>38</v>
      </c>
      <c r="G32873" s="31">
        <v>2031</v>
      </c>
      <c r="H32873" s="31">
        <v>3</v>
      </c>
    </row>
    <row r="32874" spans="1:8">
      <c r="A32874" s="32">
        <v>44607</v>
      </c>
      <c r="B32874" s="1" t="s">
        <v>29</v>
      </c>
      <c r="C32874">
        <v>25704</v>
      </c>
      <c r="D32874">
        <v>479589</v>
      </c>
      <c r="E32874" s="31">
        <v>19982</v>
      </c>
      <c r="F32874">
        <v>123</v>
      </c>
      <c r="G32874" s="31">
        <v>4123</v>
      </c>
      <c r="H32874" s="31">
        <v>1</v>
      </c>
    </row>
    <row r="32875" spans="1:8">
      <c r="A32875" s="32">
        <v>44607</v>
      </c>
      <c r="B32875" s="1" t="s">
        <v>30</v>
      </c>
      <c r="C32875">
        <v>42929</v>
      </c>
      <c r="D32875">
        <v>603255</v>
      </c>
      <c r="E32875" s="31">
        <v>34420</v>
      </c>
      <c r="F32875">
        <v>246</v>
      </c>
      <c r="G32875" s="31">
        <v>7024</v>
      </c>
      <c r="H32875" s="31">
        <v>7</v>
      </c>
    </row>
    <row r="32876" spans="1:8">
      <c r="A32876" s="32">
        <v>44607</v>
      </c>
      <c r="B32876" s="1" t="s">
        <v>31</v>
      </c>
      <c r="C32876">
        <v>69484</v>
      </c>
      <c r="D32876">
        <v>906255</v>
      </c>
      <c r="E32876" s="31">
        <v>55307</v>
      </c>
      <c r="F32876">
        <v>270</v>
      </c>
      <c r="G32876" s="31">
        <v>13180</v>
      </c>
      <c r="H32876" s="31">
        <v>6</v>
      </c>
    </row>
    <row r="32877" spans="1:8">
      <c r="A32877" s="32">
        <v>44607</v>
      </c>
      <c r="B32877" s="1" t="s">
        <v>32</v>
      </c>
      <c r="C32877">
        <v>246783</v>
      </c>
      <c r="D32877">
        <v>1890341</v>
      </c>
      <c r="E32877" s="31">
        <v>205995</v>
      </c>
      <c r="F32877">
        <v>1339</v>
      </c>
      <c r="G32877" s="31">
        <v>39449</v>
      </c>
      <c r="H32877" s="31">
        <v>44</v>
      </c>
    </row>
    <row r="32878" spans="1:8">
      <c r="A32878" s="32">
        <v>44607</v>
      </c>
      <c r="B32878" s="1" t="s">
        <v>33</v>
      </c>
      <c r="C32878">
        <v>32776</v>
      </c>
      <c r="D32878">
        <v>339392</v>
      </c>
      <c r="E32878" s="31">
        <v>27712</v>
      </c>
      <c r="F32878">
        <v>205</v>
      </c>
      <c r="G32878" s="31">
        <v>5721</v>
      </c>
      <c r="H32878" s="31">
        <v>5</v>
      </c>
    </row>
    <row r="32879" spans="1:8">
      <c r="A32879" s="32">
        <v>44607</v>
      </c>
      <c r="B32879" s="1" t="s">
        <v>34</v>
      </c>
      <c r="C32879">
        <v>36814</v>
      </c>
      <c r="D32879">
        <v>394944</v>
      </c>
      <c r="E32879" s="31">
        <v>28309</v>
      </c>
      <c r="F32879">
        <v>118</v>
      </c>
      <c r="G32879" s="31">
        <v>8387</v>
      </c>
      <c r="H32879" s="31">
        <v>4</v>
      </c>
    </row>
    <row r="32880" spans="1:8">
      <c r="A32880" s="32">
        <v>44607</v>
      </c>
      <c r="B32880" s="1" t="s">
        <v>35</v>
      </c>
      <c r="C32880">
        <v>100228</v>
      </c>
      <c r="D32880">
        <v>611969</v>
      </c>
      <c r="E32880" s="31">
        <v>75438</v>
      </c>
      <c r="F32880">
        <v>338</v>
      </c>
      <c r="G32880" s="31">
        <v>23118</v>
      </c>
      <c r="H32880" s="31">
        <v>106</v>
      </c>
    </row>
    <row r="32881" spans="1:8">
      <c r="A32881" s="32">
        <v>44607</v>
      </c>
      <c r="B32881" s="1" t="s">
        <v>36</v>
      </c>
      <c r="C32881">
        <v>525426</v>
      </c>
      <c r="D32881">
        <v>5275735</v>
      </c>
      <c r="E32881" s="31">
        <v>382061</v>
      </c>
      <c r="F32881">
        <v>3417</v>
      </c>
      <c r="G32881" s="31">
        <v>139948</v>
      </c>
      <c r="H32881" s="31">
        <v>743</v>
      </c>
    </row>
    <row r="32882" spans="1:8">
      <c r="A32882" s="32">
        <v>44607</v>
      </c>
      <c r="B32882" s="1" t="s">
        <v>37</v>
      </c>
      <c r="C32882">
        <v>204295</v>
      </c>
      <c r="D32882">
        <v>1146877</v>
      </c>
      <c r="E32882" s="31">
        <v>143286</v>
      </c>
      <c r="F32882">
        <v>1593</v>
      </c>
      <c r="G32882" s="31">
        <v>59436</v>
      </c>
      <c r="H32882" s="31">
        <v>51</v>
      </c>
    </row>
    <row r="32883" spans="1:8">
      <c r="A32883" s="32">
        <v>44607</v>
      </c>
      <c r="B32883" s="1" t="s">
        <v>38</v>
      </c>
      <c r="C32883">
        <v>41864</v>
      </c>
      <c r="D32883">
        <v>373159</v>
      </c>
      <c r="E32883" s="31">
        <v>29299</v>
      </c>
      <c r="F32883">
        <v>191</v>
      </c>
      <c r="G32883" s="31">
        <v>12374</v>
      </c>
      <c r="H32883" s="31">
        <v>22</v>
      </c>
    </row>
    <row r="32884" spans="1:8">
      <c r="A32884" s="32">
        <v>44607</v>
      </c>
      <c r="B32884" s="1" t="s">
        <v>39</v>
      </c>
      <c r="C32884">
        <v>18275</v>
      </c>
      <c r="D32884">
        <v>106662</v>
      </c>
      <c r="E32884" s="31">
        <v>14375</v>
      </c>
      <c r="F32884">
        <v>82</v>
      </c>
      <c r="G32884" s="31">
        <v>3693</v>
      </c>
      <c r="H32884" s="31">
        <v>7</v>
      </c>
    </row>
    <row r="32885" spans="1:8">
      <c r="A32885" s="32">
        <v>44607</v>
      </c>
      <c r="B32885" s="1" t="s">
        <v>40</v>
      </c>
      <c r="C32885">
        <v>4829</v>
      </c>
      <c r="D32885">
        <v>230889</v>
      </c>
      <c r="E32885" s="31">
        <v>4097</v>
      </c>
      <c r="F32885">
        <v>5</v>
      </c>
      <c r="G32885" s="31">
        <v>655</v>
      </c>
      <c r="H32885" s="31">
        <v>1</v>
      </c>
    </row>
    <row r="32886" spans="1:8">
      <c r="A32886" s="32">
        <v>44607</v>
      </c>
      <c r="B32886" s="1" t="s">
        <v>41</v>
      </c>
      <c r="C32886">
        <v>5371</v>
      </c>
      <c r="D32886">
        <v>97893</v>
      </c>
      <c r="E32886" s="31">
        <v>4622</v>
      </c>
      <c r="F32886">
        <v>7</v>
      </c>
      <c r="G32886" s="31">
        <v>742</v>
      </c>
      <c r="H32886" s="31">
        <v>0</v>
      </c>
    </row>
    <row r="32887" spans="1:8">
      <c r="A32887" s="32">
        <v>44607</v>
      </c>
      <c r="B32887" s="1" t="s">
        <v>42</v>
      </c>
      <c r="C32887">
        <v>40286</v>
      </c>
      <c r="D32887">
        <v>398255</v>
      </c>
      <c r="E32887" s="31">
        <v>27673</v>
      </c>
      <c r="F32887">
        <v>170</v>
      </c>
      <c r="G32887" s="31">
        <v>6016</v>
      </c>
      <c r="H32887" s="31">
        <v>11</v>
      </c>
    </row>
    <row r="32888" spans="1:8">
      <c r="A32888" s="32">
        <v>44607</v>
      </c>
      <c r="B32888" s="1" t="s">
        <v>43</v>
      </c>
      <c r="C32888">
        <v>63816</v>
      </c>
      <c r="D32888">
        <v>1318963</v>
      </c>
      <c r="E32888" s="31">
        <v>41781</v>
      </c>
      <c r="F32888">
        <v>306</v>
      </c>
      <c r="G32888" s="31">
        <v>21729</v>
      </c>
      <c r="H32888" s="31">
        <v>18</v>
      </c>
    </row>
    <row r="32889" spans="1:8">
      <c r="A32889" s="32">
        <v>44607</v>
      </c>
      <c r="B32889" s="1" t="s">
        <v>44</v>
      </c>
      <c r="C32889">
        <v>17610</v>
      </c>
      <c r="D32889">
        <v>318320</v>
      </c>
      <c r="E32889" s="31">
        <v>15086</v>
      </c>
      <c r="F32889">
        <v>111</v>
      </c>
      <c r="G32889" s="31">
        <v>2413</v>
      </c>
      <c r="H32889" s="31">
        <v>1</v>
      </c>
    </row>
    <row r="32890" spans="1:8">
      <c r="A32890" s="32">
        <v>44607</v>
      </c>
      <c r="B32890" s="1" t="s">
        <v>45</v>
      </c>
      <c r="C32890">
        <v>7478</v>
      </c>
      <c r="D32890">
        <v>143697</v>
      </c>
      <c r="E32890" s="31">
        <v>6008</v>
      </c>
      <c r="F32890">
        <v>71</v>
      </c>
      <c r="G32890" s="31">
        <v>1403</v>
      </c>
      <c r="H32890" s="31">
        <v>1</v>
      </c>
    </row>
    <row r="32891" spans="1:8">
      <c r="A32891" s="32">
        <v>44607</v>
      </c>
      <c r="B32891" s="1" t="s">
        <v>46</v>
      </c>
      <c r="C32891">
        <v>13439</v>
      </c>
      <c r="D32891">
        <v>182871</v>
      </c>
      <c r="E32891" s="31">
        <v>10682</v>
      </c>
      <c r="F32891">
        <v>56</v>
      </c>
      <c r="G32891" s="31">
        <v>2689</v>
      </c>
      <c r="H32891" s="31">
        <v>2</v>
      </c>
    </row>
    <row r="32892" spans="1:8">
      <c r="A32892" s="32">
        <v>44607</v>
      </c>
      <c r="B32892" s="1" t="s">
        <v>47</v>
      </c>
      <c r="C32892">
        <v>13944</v>
      </c>
      <c r="D32892">
        <v>238144</v>
      </c>
      <c r="E32892" s="31">
        <v>11869</v>
      </c>
      <c r="F32892">
        <v>104</v>
      </c>
      <c r="G32892" s="31">
        <v>1971</v>
      </c>
      <c r="H32892" s="31">
        <v>4</v>
      </c>
    </row>
    <row r="32893" spans="1:8">
      <c r="A32893" s="32">
        <v>44607</v>
      </c>
      <c r="B32893" s="1" t="s">
        <v>48</v>
      </c>
      <c r="C32893">
        <v>9554</v>
      </c>
      <c r="D32893">
        <v>160142</v>
      </c>
      <c r="E32893" s="31">
        <v>7378</v>
      </c>
      <c r="F32893">
        <v>51</v>
      </c>
      <c r="G32893" s="31">
        <v>2125</v>
      </c>
      <c r="H32893" s="31">
        <v>11</v>
      </c>
    </row>
    <row r="32894" spans="1:8">
      <c r="A32894" s="32">
        <v>44607</v>
      </c>
      <c r="B32894" s="1" t="s">
        <v>49</v>
      </c>
      <c r="C32894">
        <v>190459</v>
      </c>
      <c r="D32894">
        <v>1871724</v>
      </c>
      <c r="E32894" s="31">
        <v>130645</v>
      </c>
      <c r="F32894">
        <v>764</v>
      </c>
      <c r="G32894" s="31">
        <v>53694</v>
      </c>
      <c r="H32894" s="31">
        <v>17</v>
      </c>
    </row>
    <row r="32895" spans="1:8">
      <c r="A32895" s="32">
        <v>44607</v>
      </c>
      <c r="B32895" s="1" t="s">
        <v>50</v>
      </c>
      <c r="C32895">
        <v>18479</v>
      </c>
      <c r="D32895">
        <v>172550</v>
      </c>
      <c r="E32895" s="31">
        <v>13674</v>
      </c>
      <c r="F32895">
        <v>47</v>
      </c>
      <c r="G32895" s="31">
        <v>3688</v>
      </c>
      <c r="H32895" s="31">
        <v>2</v>
      </c>
    </row>
    <row r="32896" spans="1:8">
      <c r="A32896" s="32">
        <v>44607</v>
      </c>
      <c r="B32896" s="1" t="s">
        <v>51</v>
      </c>
      <c r="C32896">
        <v>20870</v>
      </c>
      <c r="D32896">
        <v>260643</v>
      </c>
      <c r="E32896" s="31">
        <v>16231</v>
      </c>
      <c r="F32896">
        <v>92</v>
      </c>
      <c r="G32896" s="31">
        <v>5075</v>
      </c>
      <c r="H32896" s="31">
        <v>1</v>
      </c>
    </row>
    <row r="32897" spans="1:8">
      <c r="A32897" s="32">
        <v>44607</v>
      </c>
      <c r="B32897" s="1" t="s">
        <v>52</v>
      </c>
      <c r="C32897">
        <v>40744</v>
      </c>
      <c r="D32897">
        <v>179694</v>
      </c>
      <c r="E32897" s="31">
        <v>33328</v>
      </c>
      <c r="F32897">
        <v>181</v>
      </c>
      <c r="G32897" s="31">
        <v>7235</v>
      </c>
      <c r="H32897" s="31">
        <v>18</v>
      </c>
    </row>
    <row r="32898" spans="1:8">
      <c r="A32898" s="32">
        <v>44607</v>
      </c>
      <c r="B32898" s="1" t="s">
        <v>53</v>
      </c>
      <c r="C32898">
        <v>19672</v>
      </c>
      <c r="D32898">
        <v>393948</v>
      </c>
      <c r="E32898" s="31">
        <v>16509</v>
      </c>
      <c r="F32898">
        <v>90</v>
      </c>
      <c r="G32898" s="31">
        <v>3073</v>
      </c>
      <c r="H32898" s="31">
        <v>0</v>
      </c>
    </row>
    <row r="32899" spans="1:8">
      <c r="A32899" s="32">
        <v>44607</v>
      </c>
      <c r="B32899" s="1" t="s">
        <v>54</v>
      </c>
      <c r="C32899">
        <v>15707</v>
      </c>
      <c r="D32899">
        <v>115900</v>
      </c>
      <c r="E32899" s="31">
        <v>13360</v>
      </c>
      <c r="F32899">
        <v>67</v>
      </c>
      <c r="G32899" s="31">
        <v>2320</v>
      </c>
      <c r="H32899" s="31">
        <v>1</v>
      </c>
    </row>
    <row r="32900" spans="1:8">
      <c r="A32900" s="32">
        <v>44607</v>
      </c>
      <c r="B32900" s="1" t="s">
        <v>55</v>
      </c>
      <c r="C32900">
        <v>25202</v>
      </c>
      <c r="D32900">
        <v>241598</v>
      </c>
      <c r="E32900" s="31">
        <v>20079</v>
      </c>
      <c r="F32900">
        <v>99</v>
      </c>
      <c r="G32900" s="31">
        <v>4329</v>
      </c>
      <c r="H32900" s="31">
        <v>4</v>
      </c>
    </row>
    <row r="32901" spans="1:8">
      <c r="A32901" s="32">
        <v>44607</v>
      </c>
      <c r="B32901" s="1" t="s">
        <v>56</v>
      </c>
      <c r="C32901">
        <v>91714</v>
      </c>
      <c r="D32901">
        <v>564944</v>
      </c>
      <c r="E32901" s="31">
        <v>86257</v>
      </c>
      <c r="F32901">
        <v>421</v>
      </c>
      <c r="G32901" s="31">
        <v>4991</v>
      </c>
      <c r="H32901" s="31">
        <v>28</v>
      </c>
    </row>
    <row r="32902" spans="1:8">
      <c r="A32902" s="32">
        <v>44608</v>
      </c>
      <c r="B32902" s="1" t="s">
        <v>7</v>
      </c>
      <c r="C32902">
        <v>143675</v>
      </c>
      <c r="D32902">
        <v>1567950</v>
      </c>
      <c r="E32902" s="31">
        <v>112517</v>
      </c>
      <c r="F32902">
        <v>1631</v>
      </c>
      <c r="G32902" s="31">
        <v>29677</v>
      </c>
      <c r="H32902" s="31">
        <v>7</v>
      </c>
    </row>
    <row r="32903" spans="1:8">
      <c r="A32903" s="32">
        <v>44608</v>
      </c>
      <c r="B32903" s="1" t="s">
        <v>11</v>
      </c>
      <c r="C32903">
        <v>16328</v>
      </c>
      <c r="D32903">
        <v>147468</v>
      </c>
      <c r="E32903" s="31">
        <v>12910</v>
      </c>
      <c r="F32903">
        <v>52</v>
      </c>
      <c r="G32903" s="31">
        <v>3366</v>
      </c>
      <c r="H32903" s="31">
        <v>0</v>
      </c>
    </row>
    <row r="32904" spans="1:8">
      <c r="A32904" s="32">
        <v>44608</v>
      </c>
      <c r="B32904" s="1" t="s">
        <v>12</v>
      </c>
      <c r="C32904">
        <v>7275</v>
      </c>
      <c r="D32904">
        <v>164979</v>
      </c>
      <c r="E32904" s="31">
        <v>5231</v>
      </c>
      <c r="F32904">
        <v>55</v>
      </c>
      <c r="G32904" s="31">
        <v>1989</v>
      </c>
      <c r="H32904" s="31">
        <v>1</v>
      </c>
    </row>
    <row r="32905" spans="1:8">
      <c r="A32905" s="32">
        <v>44608</v>
      </c>
      <c r="B32905" s="1" t="s">
        <v>13</v>
      </c>
      <c r="C32905">
        <v>32343</v>
      </c>
      <c r="D32905">
        <v>359712</v>
      </c>
      <c r="E32905" s="31">
        <v>25152</v>
      </c>
      <c r="F32905">
        <v>125</v>
      </c>
      <c r="G32905" s="31">
        <v>6250</v>
      </c>
      <c r="H32905" s="31">
        <v>11</v>
      </c>
    </row>
    <row r="32906" spans="1:8">
      <c r="A32906" s="32">
        <v>44608</v>
      </c>
      <c r="B32906" s="1" t="s">
        <v>14</v>
      </c>
      <c r="C32906">
        <v>7191</v>
      </c>
      <c r="D32906">
        <v>39467</v>
      </c>
      <c r="E32906" s="31">
        <v>5426</v>
      </c>
      <c r="F32906">
        <v>29</v>
      </c>
      <c r="G32906" s="31">
        <v>1736</v>
      </c>
      <c r="H32906" s="31">
        <v>0</v>
      </c>
    </row>
    <row r="32907" spans="1:8">
      <c r="A32907" s="32">
        <v>44608</v>
      </c>
      <c r="B32907" s="1" t="s">
        <v>15</v>
      </c>
      <c r="C32907">
        <v>9315</v>
      </c>
      <c r="D32907">
        <v>143212</v>
      </c>
      <c r="E32907" s="31">
        <v>6917</v>
      </c>
      <c r="F32907">
        <v>59</v>
      </c>
      <c r="G32907" s="31">
        <v>2339</v>
      </c>
      <c r="H32907" s="31">
        <v>0</v>
      </c>
    </row>
    <row r="32908" spans="1:8">
      <c r="A32908" s="32">
        <v>44608</v>
      </c>
      <c r="B32908" s="1" t="s">
        <v>16</v>
      </c>
      <c r="C32908">
        <v>20553</v>
      </c>
      <c r="D32908">
        <v>574000</v>
      </c>
      <c r="E32908" s="31">
        <v>16772</v>
      </c>
      <c r="F32908">
        <v>182</v>
      </c>
      <c r="G32908" s="31">
        <v>3599</v>
      </c>
      <c r="H32908" s="31">
        <v>5</v>
      </c>
    </row>
    <row r="32909" spans="1:8">
      <c r="A32909" s="32">
        <v>44608</v>
      </c>
      <c r="B32909" s="1" t="s">
        <v>17</v>
      </c>
      <c r="C32909">
        <v>57504</v>
      </c>
      <c r="D32909">
        <v>43645</v>
      </c>
      <c r="E32909" s="31">
        <v>48560</v>
      </c>
      <c r="F32909">
        <v>250</v>
      </c>
      <c r="G32909" s="31">
        <v>8694</v>
      </c>
      <c r="H32909" s="31">
        <v>12</v>
      </c>
    </row>
    <row r="32910" spans="1:8">
      <c r="A32910" s="32">
        <v>44608</v>
      </c>
      <c r="B32910" s="1" t="s">
        <v>18</v>
      </c>
      <c r="C32910">
        <v>37081</v>
      </c>
      <c r="D32910">
        <v>602440</v>
      </c>
      <c r="E32910" s="31">
        <v>30043</v>
      </c>
      <c r="F32910">
        <v>152</v>
      </c>
      <c r="G32910" s="31">
        <v>6886</v>
      </c>
      <c r="H32910" s="31">
        <v>6</v>
      </c>
    </row>
    <row r="32911" spans="1:8">
      <c r="A32911" s="32">
        <v>44608</v>
      </c>
      <c r="B32911" s="1" t="s">
        <v>19</v>
      </c>
      <c r="C32911">
        <v>43835</v>
      </c>
      <c r="D32911">
        <v>459574</v>
      </c>
      <c r="E32911" s="31">
        <v>36110</v>
      </c>
      <c r="F32911">
        <v>225</v>
      </c>
      <c r="G32911" s="31">
        <v>7500</v>
      </c>
      <c r="H32911" s="31">
        <v>10</v>
      </c>
    </row>
    <row r="32912" spans="1:8">
      <c r="A32912" s="32">
        <v>44608</v>
      </c>
      <c r="B32912" s="1" t="s">
        <v>20</v>
      </c>
      <c r="C32912">
        <v>255167</v>
      </c>
      <c r="D32912">
        <v>2076483</v>
      </c>
      <c r="E32912" s="31">
        <v>214005</v>
      </c>
      <c r="F32912">
        <v>1122</v>
      </c>
      <c r="G32912" s="31">
        <v>40040</v>
      </c>
      <c r="H32912" s="31">
        <v>62</v>
      </c>
    </row>
    <row r="32913" spans="1:8">
      <c r="A32913" s="32">
        <v>44608</v>
      </c>
      <c r="B32913" s="1" t="s">
        <v>21</v>
      </c>
      <c r="C32913">
        <v>220780</v>
      </c>
      <c r="D32913">
        <v>1510630</v>
      </c>
      <c r="E32913" s="31">
        <v>172400</v>
      </c>
      <c r="F32913">
        <v>1155</v>
      </c>
      <c r="G32913" s="31">
        <v>42659</v>
      </c>
      <c r="H32913" s="31">
        <v>31</v>
      </c>
    </row>
    <row r="32914" spans="1:8">
      <c r="A32914" s="32">
        <v>44608</v>
      </c>
      <c r="B32914" s="1" t="s">
        <v>22</v>
      </c>
      <c r="C32914">
        <v>846120</v>
      </c>
      <c r="D32914">
        <v>5176940</v>
      </c>
      <c r="E32914" s="31">
        <v>669506</v>
      </c>
      <c r="F32914">
        <v>3354</v>
      </c>
      <c r="G32914" s="31">
        <v>173260</v>
      </c>
      <c r="H32914" s="31">
        <v>81</v>
      </c>
    </row>
    <row r="32915" spans="1:8">
      <c r="A32915" s="32">
        <v>44608</v>
      </c>
      <c r="B32915" s="1" t="s">
        <v>23</v>
      </c>
      <c r="C32915">
        <v>370452</v>
      </c>
      <c r="D32915">
        <v>2180686</v>
      </c>
      <c r="E32915" s="31">
        <v>316241</v>
      </c>
      <c r="F32915">
        <v>1468</v>
      </c>
      <c r="G32915" s="31">
        <v>52743</v>
      </c>
      <c r="H32915" s="31">
        <v>100</v>
      </c>
    </row>
    <row r="32916" spans="1:8">
      <c r="A32916" s="32">
        <v>44608</v>
      </c>
      <c r="B32916" s="1" t="s">
        <v>24</v>
      </c>
      <c r="C32916">
        <v>24139</v>
      </c>
      <c r="D32916">
        <v>437324</v>
      </c>
      <c r="E32916" s="31">
        <v>19958</v>
      </c>
      <c r="F32916">
        <v>65</v>
      </c>
      <c r="G32916" s="31">
        <v>4116</v>
      </c>
      <c r="H32916" s="31">
        <v>4</v>
      </c>
    </row>
    <row r="32917" spans="1:8">
      <c r="A32917" s="32">
        <v>44608</v>
      </c>
      <c r="B32917" s="1" t="s">
        <v>25</v>
      </c>
      <c r="C32917">
        <v>12519</v>
      </c>
      <c r="D32917">
        <v>170722</v>
      </c>
      <c r="E32917" s="31">
        <v>8199</v>
      </c>
      <c r="F32917">
        <v>56</v>
      </c>
      <c r="G32917" s="31">
        <v>4264</v>
      </c>
      <c r="H32917" s="31">
        <v>2</v>
      </c>
    </row>
    <row r="32918" spans="1:8">
      <c r="A32918" s="32">
        <v>44608</v>
      </c>
      <c r="B32918" s="1" t="s">
        <v>26</v>
      </c>
      <c r="C32918">
        <v>19636</v>
      </c>
      <c r="D32918">
        <v>265531</v>
      </c>
      <c r="E32918" s="31">
        <v>15744</v>
      </c>
      <c r="F32918">
        <v>154</v>
      </c>
      <c r="G32918" s="31">
        <v>3715</v>
      </c>
      <c r="H32918" s="31">
        <v>4</v>
      </c>
    </row>
    <row r="32919" spans="1:8">
      <c r="A32919" s="32">
        <v>44608</v>
      </c>
      <c r="B32919" s="1" t="s">
        <v>27</v>
      </c>
      <c r="C32919">
        <v>9135</v>
      </c>
      <c r="D32919">
        <v>189883</v>
      </c>
      <c r="E32919" s="31">
        <v>7662</v>
      </c>
      <c r="F32919">
        <v>38</v>
      </c>
      <c r="G32919" s="31">
        <v>1435</v>
      </c>
      <c r="H32919" s="31">
        <v>3</v>
      </c>
    </row>
    <row r="32920" spans="1:8">
      <c r="A32920" s="32">
        <v>44608</v>
      </c>
      <c r="B32920" s="1" t="s">
        <v>28</v>
      </c>
      <c r="C32920">
        <v>13430</v>
      </c>
      <c r="D32920">
        <v>173670</v>
      </c>
      <c r="E32920" s="31">
        <v>11220</v>
      </c>
      <c r="F32920">
        <v>38</v>
      </c>
      <c r="G32920" s="31">
        <v>2176</v>
      </c>
      <c r="H32920" s="31">
        <v>3</v>
      </c>
    </row>
    <row r="32921" spans="1:8">
      <c r="A32921" s="32">
        <v>44608</v>
      </c>
      <c r="B32921" s="1" t="s">
        <v>29</v>
      </c>
      <c r="C32921">
        <v>26318</v>
      </c>
      <c r="D32921">
        <v>481808</v>
      </c>
      <c r="E32921" s="31">
        <v>20205</v>
      </c>
      <c r="F32921">
        <v>127</v>
      </c>
      <c r="G32921" s="31">
        <v>4634</v>
      </c>
      <c r="H32921" s="31">
        <v>1</v>
      </c>
    </row>
    <row r="32922" spans="1:8">
      <c r="A32922" s="32">
        <v>44608</v>
      </c>
      <c r="B32922" s="1" t="s">
        <v>30</v>
      </c>
      <c r="C32922">
        <v>43923</v>
      </c>
      <c r="D32922">
        <v>608464</v>
      </c>
      <c r="E32922" s="31">
        <v>35285</v>
      </c>
      <c r="F32922">
        <v>248</v>
      </c>
      <c r="G32922" s="31">
        <v>7396</v>
      </c>
      <c r="H32922" s="31">
        <v>8</v>
      </c>
    </row>
    <row r="32923" spans="1:8">
      <c r="A32923" s="32">
        <v>44608</v>
      </c>
      <c r="B32923" s="1" t="s">
        <v>31</v>
      </c>
      <c r="C32923">
        <v>71210</v>
      </c>
      <c r="D32923">
        <v>911095</v>
      </c>
      <c r="E32923" s="31">
        <v>56673</v>
      </c>
      <c r="F32923">
        <v>274</v>
      </c>
      <c r="G32923" s="31">
        <v>13399</v>
      </c>
      <c r="H32923" s="31">
        <v>4</v>
      </c>
    </row>
    <row r="32924" spans="1:8">
      <c r="A32924" s="32">
        <v>44608</v>
      </c>
      <c r="B32924" s="1" t="s">
        <v>32</v>
      </c>
      <c r="C32924">
        <v>253445</v>
      </c>
      <c r="D32924">
        <v>1906404</v>
      </c>
      <c r="E32924" s="31">
        <v>212562</v>
      </c>
      <c r="F32924">
        <v>1367</v>
      </c>
      <c r="G32924" s="31">
        <v>39516</v>
      </c>
      <c r="H32924" s="31">
        <v>43</v>
      </c>
    </row>
    <row r="32925" spans="1:8">
      <c r="A32925" s="32">
        <v>44608</v>
      </c>
      <c r="B32925" s="1" t="s">
        <v>33</v>
      </c>
      <c r="C32925">
        <v>33658</v>
      </c>
      <c r="D32925">
        <v>339392</v>
      </c>
      <c r="E32925" s="31">
        <v>28250</v>
      </c>
      <c r="F32925">
        <v>211</v>
      </c>
      <c r="G32925" s="31">
        <v>6086</v>
      </c>
      <c r="H32925" s="31">
        <v>5</v>
      </c>
    </row>
    <row r="32926" spans="1:8">
      <c r="A32926" s="32">
        <v>44608</v>
      </c>
      <c r="B32926" s="1" t="s">
        <v>34</v>
      </c>
      <c r="C32926">
        <v>37680</v>
      </c>
      <c r="D32926">
        <v>397947</v>
      </c>
      <c r="E32926" s="31">
        <v>28843</v>
      </c>
      <c r="F32926">
        <v>120</v>
      </c>
      <c r="G32926" s="31">
        <v>8717</v>
      </c>
      <c r="H32926" s="31">
        <v>4</v>
      </c>
    </row>
    <row r="32927" spans="1:8">
      <c r="A32927" s="32">
        <v>44608</v>
      </c>
      <c r="B32927" s="1" t="s">
        <v>35</v>
      </c>
      <c r="C32927">
        <v>102878</v>
      </c>
      <c r="D32927">
        <v>617814</v>
      </c>
      <c r="E32927" s="31">
        <v>75762</v>
      </c>
      <c r="F32927">
        <v>345</v>
      </c>
      <c r="G32927" s="31">
        <v>24128</v>
      </c>
      <c r="H32927" s="31">
        <v>106</v>
      </c>
    </row>
    <row r="32928" spans="1:8">
      <c r="A32928" s="32">
        <v>44608</v>
      </c>
      <c r="B32928" s="1" t="s">
        <v>36</v>
      </c>
      <c r="C32928">
        <v>537893</v>
      </c>
      <c r="D32928">
        <v>5312163</v>
      </c>
      <c r="E32928" s="31">
        <v>392568</v>
      </c>
      <c r="F32928">
        <v>3455</v>
      </c>
      <c r="G32928" s="31">
        <v>141867</v>
      </c>
      <c r="H32928" s="31">
        <v>747</v>
      </c>
    </row>
    <row r="32929" spans="1:8">
      <c r="A32929" s="32">
        <v>44608</v>
      </c>
      <c r="B32929" s="1" t="s">
        <v>37</v>
      </c>
      <c r="C32929">
        <v>209262</v>
      </c>
      <c r="D32929">
        <v>1154605</v>
      </c>
      <c r="E32929" s="31">
        <v>149297</v>
      </c>
      <c r="F32929">
        <v>1617</v>
      </c>
      <c r="G32929" s="31">
        <v>58372</v>
      </c>
      <c r="H32929" s="31">
        <v>53</v>
      </c>
    </row>
    <row r="32930" spans="1:8">
      <c r="A32930" s="32">
        <v>44608</v>
      </c>
      <c r="B32930" s="1" t="s">
        <v>38</v>
      </c>
      <c r="C32930">
        <v>43356</v>
      </c>
      <c r="D32930">
        <v>375670</v>
      </c>
      <c r="E32930" s="31">
        <v>29747</v>
      </c>
      <c r="F32930">
        <v>202</v>
      </c>
      <c r="G32930" s="31">
        <v>13407</v>
      </c>
      <c r="H32930" s="31">
        <v>21</v>
      </c>
    </row>
    <row r="32931" spans="1:8">
      <c r="A32931" s="32">
        <v>44608</v>
      </c>
      <c r="B32931" s="1" t="s">
        <v>39</v>
      </c>
      <c r="C32931">
        <v>18677</v>
      </c>
      <c r="D32931">
        <v>107827</v>
      </c>
      <c r="E32931" s="31">
        <v>14871</v>
      </c>
      <c r="F32931">
        <v>85</v>
      </c>
      <c r="G32931" s="31">
        <v>3596</v>
      </c>
      <c r="H32931" s="31">
        <v>8</v>
      </c>
    </row>
    <row r="32932" spans="1:8">
      <c r="A32932" s="32">
        <v>44608</v>
      </c>
      <c r="B32932" s="1" t="s">
        <v>40</v>
      </c>
      <c r="C32932">
        <v>4919</v>
      </c>
      <c r="D32932">
        <v>231990</v>
      </c>
      <c r="E32932" s="31">
        <v>4184</v>
      </c>
      <c r="F32932">
        <v>5</v>
      </c>
      <c r="G32932" s="31">
        <v>655</v>
      </c>
      <c r="H32932" s="31">
        <v>0</v>
      </c>
    </row>
    <row r="32933" spans="1:8">
      <c r="A32933" s="32">
        <v>44608</v>
      </c>
      <c r="B32933" s="1" t="s">
        <v>41</v>
      </c>
      <c r="C32933">
        <v>5434</v>
      </c>
      <c r="D32933">
        <v>97893</v>
      </c>
      <c r="E32933" s="31">
        <v>4705</v>
      </c>
      <c r="F32933">
        <v>7</v>
      </c>
      <c r="G32933" s="31">
        <v>722</v>
      </c>
      <c r="H32933" s="31">
        <v>0</v>
      </c>
    </row>
    <row r="32934" spans="1:8">
      <c r="A32934" s="32">
        <v>44608</v>
      </c>
      <c r="B32934" s="1" t="s">
        <v>42</v>
      </c>
      <c r="C32934">
        <v>41224</v>
      </c>
      <c r="D32934">
        <v>398255</v>
      </c>
      <c r="E32934" s="31">
        <v>27673</v>
      </c>
      <c r="F32934">
        <v>171</v>
      </c>
      <c r="G32934" s="31">
        <v>6016</v>
      </c>
      <c r="H32934" s="31">
        <v>11</v>
      </c>
    </row>
    <row r="32935" spans="1:8">
      <c r="A32935" s="32">
        <v>44608</v>
      </c>
      <c r="B32935" s="1" t="s">
        <v>43</v>
      </c>
      <c r="C32935">
        <v>64734</v>
      </c>
      <c r="D32935">
        <v>1330077</v>
      </c>
      <c r="E32935" s="31">
        <v>44528</v>
      </c>
      <c r="F32935">
        <v>320</v>
      </c>
      <c r="G32935" s="31">
        <v>19886</v>
      </c>
      <c r="H32935" s="31">
        <v>19</v>
      </c>
    </row>
    <row r="32936" spans="1:8">
      <c r="A32936" s="32">
        <v>44608</v>
      </c>
      <c r="B32936" s="1" t="s">
        <v>44</v>
      </c>
      <c r="C32936">
        <v>17930</v>
      </c>
      <c r="D32936">
        <v>339555</v>
      </c>
      <c r="E32936" s="31">
        <v>15376</v>
      </c>
      <c r="F32936">
        <v>111</v>
      </c>
      <c r="G32936" s="31">
        <v>2443</v>
      </c>
      <c r="H32936" s="31">
        <v>2</v>
      </c>
    </row>
    <row r="32937" spans="1:8">
      <c r="A32937" s="32">
        <v>44608</v>
      </c>
      <c r="B32937" s="1" t="s">
        <v>45</v>
      </c>
      <c r="C32937">
        <v>7729</v>
      </c>
      <c r="D32937">
        <v>144009</v>
      </c>
      <c r="E32937" s="31">
        <v>6188</v>
      </c>
      <c r="F32937">
        <v>71</v>
      </c>
      <c r="G32937" s="31">
        <v>1474</v>
      </c>
      <c r="H32937" s="31">
        <v>0</v>
      </c>
    </row>
    <row r="32938" spans="1:8">
      <c r="A32938" s="32">
        <v>44608</v>
      </c>
      <c r="B32938" s="1" t="s">
        <v>46</v>
      </c>
      <c r="C32938">
        <v>13878</v>
      </c>
      <c r="D32938">
        <v>184625</v>
      </c>
      <c r="E32938" s="31">
        <v>10999</v>
      </c>
      <c r="F32938">
        <v>57</v>
      </c>
      <c r="G32938" s="31">
        <v>2810</v>
      </c>
      <c r="H32938" s="31">
        <v>2</v>
      </c>
    </row>
    <row r="32939" spans="1:8">
      <c r="A32939" s="32">
        <v>44608</v>
      </c>
      <c r="B32939" s="1" t="s">
        <v>47</v>
      </c>
      <c r="C32939">
        <v>14205</v>
      </c>
      <c r="D32939">
        <v>238573</v>
      </c>
      <c r="E32939" s="31">
        <v>12062</v>
      </c>
      <c r="F32939">
        <v>105</v>
      </c>
      <c r="G32939" s="31">
        <v>2038</v>
      </c>
      <c r="H32939" s="31">
        <v>5</v>
      </c>
    </row>
    <row r="32940" spans="1:8">
      <c r="A32940" s="32">
        <v>44608</v>
      </c>
      <c r="B32940" s="1" t="s">
        <v>48</v>
      </c>
      <c r="C32940">
        <v>9800</v>
      </c>
      <c r="D32940">
        <v>160856</v>
      </c>
      <c r="E32940" s="31">
        <v>7559</v>
      </c>
      <c r="F32940">
        <v>54</v>
      </c>
      <c r="G32940" s="31">
        <v>2187</v>
      </c>
      <c r="H32940" s="31">
        <v>16</v>
      </c>
    </row>
    <row r="32941" spans="1:8">
      <c r="A32941" s="32">
        <v>44608</v>
      </c>
      <c r="B32941" s="1" t="s">
        <v>49</v>
      </c>
      <c r="C32941">
        <v>194695</v>
      </c>
      <c r="D32941">
        <v>1885588</v>
      </c>
      <c r="E32941" s="31">
        <v>137110</v>
      </c>
      <c r="F32941">
        <v>777</v>
      </c>
      <c r="G32941" s="31">
        <v>50982</v>
      </c>
      <c r="H32941" s="31">
        <v>20</v>
      </c>
    </row>
    <row r="32942" spans="1:8">
      <c r="A32942" s="32">
        <v>44608</v>
      </c>
      <c r="B32942" s="1" t="s">
        <v>50</v>
      </c>
      <c r="C32942">
        <v>18970</v>
      </c>
      <c r="D32942">
        <v>174098</v>
      </c>
      <c r="E32942" s="31">
        <v>14105</v>
      </c>
      <c r="F32942">
        <v>48</v>
      </c>
      <c r="G32942" s="31">
        <v>3717</v>
      </c>
      <c r="H32942" s="31">
        <v>2</v>
      </c>
    </row>
    <row r="32943" spans="1:8">
      <c r="A32943" s="32">
        <v>44608</v>
      </c>
      <c r="B32943" s="1" t="s">
        <v>51</v>
      </c>
      <c r="C32943">
        <v>21273</v>
      </c>
      <c r="D32943">
        <v>262607</v>
      </c>
      <c r="E32943" s="31">
        <v>16683</v>
      </c>
      <c r="F32943">
        <v>95</v>
      </c>
      <c r="G32943" s="31">
        <v>5054</v>
      </c>
      <c r="H32943" s="31">
        <v>1</v>
      </c>
    </row>
    <row r="32944" spans="1:8">
      <c r="A32944" s="32">
        <v>44608</v>
      </c>
      <c r="B32944" s="1" t="s">
        <v>52</v>
      </c>
      <c r="C32944">
        <v>41545</v>
      </c>
      <c r="D32944">
        <v>181075</v>
      </c>
      <c r="E32944" s="31">
        <v>33615</v>
      </c>
      <c r="F32944">
        <v>184</v>
      </c>
      <c r="G32944" s="31">
        <v>7746</v>
      </c>
      <c r="H32944" s="31">
        <v>19</v>
      </c>
    </row>
    <row r="32945" spans="1:8">
      <c r="A32945" s="32">
        <v>44608</v>
      </c>
      <c r="B32945" s="1" t="s">
        <v>53</v>
      </c>
      <c r="C32945">
        <v>20042</v>
      </c>
      <c r="D32945">
        <v>397770</v>
      </c>
      <c r="E32945" s="31">
        <v>16901</v>
      </c>
      <c r="F32945">
        <v>90</v>
      </c>
      <c r="G32945" s="31">
        <v>3051</v>
      </c>
      <c r="H32945" s="31">
        <v>0</v>
      </c>
    </row>
    <row r="32946" spans="1:8">
      <c r="A32946" s="32">
        <v>44608</v>
      </c>
      <c r="B32946" s="1" t="s">
        <v>54</v>
      </c>
      <c r="C32946">
        <v>15954</v>
      </c>
      <c r="D32946">
        <v>116927</v>
      </c>
      <c r="E32946" s="31">
        <v>13631</v>
      </c>
      <c r="F32946">
        <v>70</v>
      </c>
      <c r="G32946" s="31">
        <v>2295</v>
      </c>
      <c r="H32946" s="31">
        <v>1</v>
      </c>
    </row>
    <row r="32947" spans="1:8">
      <c r="A32947" s="32">
        <v>44608</v>
      </c>
      <c r="B32947" s="1" t="s">
        <v>55</v>
      </c>
      <c r="C32947">
        <v>25771</v>
      </c>
      <c r="D32947">
        <v>243803</v>
      </c>
      <c r="E32947" s="31">
        <v>20766</v>
      </c>
      <c r="F32947">
        <v>99</v>
      </c>
      <c r="G32947" s="31">
        <v>4337</v>
      </c>
      <c r="H32947" s="31">
        <v>4</v>
      </c>
    </row>
    <row r="32948" spans="1:8">
      <c r="A32948" s="32">
        <v>44608</v>
      </c>
      <c r="B32948" s="1" t="s">
        <v>56</v>
      </c>
      <c r="C32948">
        <v>92374</v>
      </c>
      <c r="D32948">
        <v>566319</v>
      </c>
      <c r="E32948" s="31">
        <v>86871</v>
      </c>
      <c r="F32948">
        <v>421</v>
      </c>
      <c r="G32948" s="31">
        <v>5076</v>
      </c>
      <c r="H32948" s="31">
        <v>25</v>
      </c>
    </row>
    <row r="32949" spans="1:8">
      <c r="A32949" s="32">
        <v>44609</v>
      </c>
      <c r="B32949" s="1" t="s">
        <v>7</v>
      </c>
      <c r="C32949">
        <v>147303</v>
      </c>
      <c r="D32949">
        <v>1577793</v>
      </c>
      <c r="E32949" s="31">
        <v>115731</v>
      </c>
      <c r="F32949">
        <v>1643</v>
      </c>
      <c r="G32949" s="31">
        <v>29527</v>
      </c>
      <c r="H32949" s="31">
        <v>8</v>
      </c>
    </row>
    <row r="32950" spans="1:8">
      <c r="A32950" s="32">
        <v>44609</v>
      </c>
      <c r="B32950" s="1" t="s">
        <v>11</v>
      </c>
      <c r="C32950">
        <v>16783</v>
      </c>
      <c r="D32950">
        <v>148214</v>
      </c>
      <c r="E32950" s="31">
        <v>13335</v>
      </c>
      <c r="F32950">
        <v>53</v>
      </c>
      <c r="G32950" s="31">
        <v>3395</v>
      </c>
      <c r="H32950" s="31">
        <v>0</v>
      </c>
    </row>
    <row r="32951" spans="1:8">
      <c r="A32951" s="32">
        <v>44609</v>
      </c>
      <c r="B32951" s="1" t="s">
        <v>12</v>
      </c>
      <c r="C32951">
        <v>7552</v>
      </c>
      <c r="D32951">
        <v>166647</v>
      </c>
      <c r="E32951" s="31">
        <v>5550</v>
      </c>
      <c r="F32951">
        <v>55</v>
      </c>
      <c r="G32951" s="31">
        <v>1947</v>
      </c>
      <c r="H32951" s="31">
        <v>1</v>
      </c>
    </row>
    <row r="32952" spans="1:8">
      <c r="A32952" s="32">
        <v>44609</v>
      </c>
      <c r="B32952" s="1" t="s">
        <v>13</v>
      </c>
      <c r="C32952">
        <v>33249</v>
      </c>
      <c r="D32952">
        <v>362107</v>
      </c>
      <c r="E32952" s="31">
        <v>25946</v>
      </c>
      <c r="F32952">
        <v>126</v>
      </c>
      <c r="G32952" s="31">
        <v>6285</v>
      </c>
      <c r="H32952" s="31">
        <v>11</v>
      </c>
    </row>
    <row r="32953" spans="1:8">
      <c r="A32953" s="32">
        <v>44609</v>
      </c>
      <c r="B32953" s="1" t="s">
        <v>14</v>
      </c>
      <c r="C32953">
        <v>7392</v>
      </c>
      <c r="D32953">
        <v>39758</v>
      </c>
      <c r="E32953" s="31">
        <v>5494</v>
      </c>
      <c r="F32953">
        <v>31</v>
      </c>
      <c r="G32953" s="31">
        <v>1867</v>
      </c>
      <c r="H32953" s="31">
        <v>1</v>
      </c>
    </row>
    <row r="32954" spans="1:8">
      <c r="A32954" s="32">
        <v>44609</v>
      </c>
      <c r="B32954" s="1" t="s">
        <v>15</v>
      </c>
      <c r="C32954">
        <v>9572</v>
      </c>
      <c r="D32954">
        <v>143779</v>
      </c>
      <c r="E32954" s="31">
        <v>7312</v>
      </c>
      <c r="F32954">
        <v>60</v>
      </c>
      <c r="G32954" s="31">
        <v>2200</v>
      </c>
      <c r="H32954" s="31">
        <v>0</v>
      </c>
    </row>
    <row r="32955" spans="1:8">
      <c r="A32955" s="32">
        <v>44609</v>
      </c>
      <c r="B32955" s="1" t="s">
        <v>16</v>
      </c>
      <c r="C32955">
        <v>20927</v>
      </c>
      <c r="D32955">
        <v>577972</v>
      </c>
      <c r="E32955" s="31">
        <v>17185</v>
      </c>
      <c r="F32955">
        <v>182</v>
      </c>
      <c r="G32955" s="31">
        <v>3560</v>
      </c>
      <c r="H32955" s="31">
        <v>3</v>
      </c>
    </row>
    <row r="32956" spans="1:8">
      <c r="A32956" s="32">
        <v>44609</v>
      </c>
      <c r="B32956" s="1" t="s">
        <v>17</v>
      </c>
      <c r="C32956">
        <v>59017</v>
      </c>
      <c r="D32956">
        <v>43645</v>
      </c>
      <c r="E32956" s="31">
        <v>49793</v>
      </c>
      <c r="F32956">
        <v>253</v>
      </c>
      <c r="G32956" s="31">
        <v>8971</v>
      </c>
      <c r="H32956" s="31">
        <v>15</v>
      </c>
    </row>
    <row r="32957" spans="1:8">
      <c r="A32957" s="32">
        <v>44609</v>
      </c>
      <c r="B32957" s="1" t="s">
        <v>18</v>
      </c>
      <c r="C32957">
        <v>37994</v>
      </c>
      <c r="D32957">
        <v>604984</v>
      </c>
      <c r="E32957" s="31">
        <v>30732</v>
      </c>
      <c r="F32957">
        <v>154</v>
      </c>
      <c r="G32957" s="31">
        <v>7108</v>
      </c>
      <c r="H32957" s="31">
        <v>7</v>
      </c>
    </row>
    <row r="32958" spans="1:8">
      <c r="A32958" s="32">
        <v>44609</v>
      </c>
      <c r="B32958" s="1" t="s">
        <v>19</v>
      </c>
      <c r="C32958">
        <v>44712</v>
      </c>
      <c r="D32958">
        <v>461085</v>
      </c>
      <c r="E32958" s="31">
        <v>36788</v>
      </c>
      <c r="F32958">
        <v>229</v>
      </c>
      <c r="G32958" s="31">
        <v>7695</v>
      </c>
      <c r="H32958" s="31">
        <v>11</v>
      </c>
    </row>
    <row r="32959" spans="1:8">
      <c r="A32959" s="32">
        <v>44609</v>
      </c>
      <c r="B32959" s="1" t="s">
        <v>20</v>
      </c>
      <c r="C32959">
        <v>260732</v>
      </c>
      <c r="D32959">
        <v>2083494</v>
      </c>
      <c r="E32959" s="31">
        <v>219428</v>
      </c>
      <c r="F32959">
        <v>1125</v>
      </c>
      <c r="G32959" s="31">
        <v>40179</v>
      </c>
      <c r="H32959" s="31">
        <v>62</v>
      </c>
    </row>
    <row r="32960" spans="1:8">
      <c r="A32960" s="32">
        <v>44609</v>
      </c>
      <c r="B32960" s="1" t="s">
        <v>21</v>
      </c>
      <c r="C32960">
        <v>226524</v>
      </c>
      <c r="D32960">
        <v>1536753</v>
      </c>
      <c r="E32960" s="31">
        <v>175917</v>
      </c>
      <c r="F32960">
        <v>1170</v>
      </c>
      <c r="G32960" s="31">
        <v>43708</v>
      </c>
      <c r="H32960" s="31">
        <v>32</v>
      </c>
    </row>
    <row r="32961" spans="1:8">
      <c r="A32961" s="32">
        <v>44609</v>
      </c>
      <c r="B32961" s="1" t="s">
        <v>22</v>
      </c>
      <c r="C32961">
        <v>863984</v>
      </c>
      <c r="D32961">
        <v>5207645</v>
      </c>
      <c r="E32961" s="31">
        <v>681004</v>
      </c>
      <c r="F32961">
        <v>3378</v>
      </c>
      <c r="G32961" s="31">
        <v>179602</v>
      </c>
      <c r="H32961" s="31">
        <v>81</v>
      </c>
    </row>
    <row r="32962" spans="1:8">
      <c r="A32962" s="32">
        <v>44609</v>
      </c>
      <c r="B32962" s="1" t="s">
        <v>23</v>
      </c>
      <c r="C32962">
        <v>378477</v>
      </c>
      <c r="D32962">
        <v>2180686</v>
      </c>
      <c r="E32962" s="31">
        <v>324553</v>
      </c>
      <c r="F32962">
        <v>1483</v>
      </c>
      <c r="G32962" s="31">
        <v>52441</v>
      </c>
      <c r="H32962" s="31">
        <v>101</v>
      </c>
    </row>
    <row r="32963" spans="1:8">
      <c r="A32963" s="32">
        <v>44609</v>
      </c>
      <c r="B32963" s="1" t="s">
        <v>24</v>
      </c>
      <c r="C32963">
        <v>24689</v>
      </c>
      <c r="D32963">
        <v>440196</v>
      </c>
      <c r="E32963" s="31">
        <v>20446</v>
      </c>
      <c r="F32963">
        <v>65</v>
      </c>
      <c r="G32963" s="31">
        <v>4178</v>
      </c>
      <c r="H32963" s="31">
        <v>4</v>
      </c>
    </row>
    <row r="32964" spans="1:8">
      <c r="A32964" s="32">
        <v>44609</v>
      </c>
      <c r="B32964" s="1" t="s">
        <v>25</v>
      </c>
      <c r="C32964">
        <v>13036</v>
      </c>
      <c r="D32964">
        <v>172068</v>
      </c>
      <c r="E32964" s="31">
        <v>8448</v>
      </c>
      <c r="F32964">
        <v>57</v>
      </c>
      <c r="G32964" s="31">
        <v>4531</v>
      </c>
      <c r="H32964" s="31">
        <v>2</v>
      </c>
    </row>
    <row r="32965" spans="1:8">
      <c r="A32965" s="32">
        <v>44609</v>
      </c>
      <c r="B32965" s="1" t="s">
        <v>26</v>
      </c>
      <c r="C32965">
        <v>20154</v>
      </c>
      <c r="D32965">
        <v>269039</v>
      </c>
      <c r="E32965" s="31">
        <v>16019</v>
      </c>
      <c r="F32965">
        <v>155</v>
      </c>
      <c r="G32965" s="31">
        <v>3957</v>
      </c>
      <c r="H32965" s="31">
        <v>5</v>
      </c>
    </row>
    <row r="32966" spans="1:8">
      <c r="A32966" s="32">
        <v>44609</v>
      </c>
      <c r="B32966" s="1" t="s">
        <v>27</v>
      </c>
      <c r="C32966">
        <v>9460</v>
      </c>
      <c r="D32966">
        <v>191126</v>
      </c>
      <c r="E32966" s="31">
        <v>7860</v>
      </c>
      <c r="F32966">
        <v>38</v>
      </c>
      <c r="G32966" s="31">
        <v>1562</v>
      </c>
      <c r="H32966" s="31">
        <v>4</v>
      </c>
    </row>
    <row r="32967" spans="1:8">
      <c r="A32967" s="32">
        <v>44609</v>
      </c>
      <c r="B32967" s="1" t="s">
        <v>28</v>
      </c>
      <c r="C32967">
        <v>13833</v>
      </c>
      <c r="D32967">
        <v>173670</v>
      </c>
      <c r="E32967" s="31">
        <v>11453</v>
      </c>
      <c r="F32967">
        <v>38</v>
      </c>
      <c r="G32967" s="31">
        <v>2346</v>
      </c>
      <c r="H32967" s="31">
        <v>4</v>
      </c>
    </row>
    <row r="32968" spans="1:8">
      <c r="A32968" s="32">
        <v>44609</v>
      </c>
      <c r="B32968" s="1" t="s">
        <v>29</v>
      </c>
      <c r="C32968">
        <v>26828</v>
      </c>
      <c r="D32968">
        <v>484010</v>
      </c>
      <c r="E32968" s="31">
        <v>20854</v>
      </c>
      <c r="F32968">
        <v>129</v>
      </c>
      <c r="G32968" s="31">
        <v>4754</v>
      </c>
      <c r="H32968" s="31">
        <v>1</v>
      </c>
    </row>
    <row r="32969" spans="1:8">
      <c r="A32969" s="32">
        <v>44609</v>
      </c>
      <c r="B32969" s="1" t="s">
        <v>30</v>
      </c>
      <c r="C32969">
        <v>45066</v>
      </c>
      <c r="D32969">
        <v>613126</v>
      </c>
      <c r="E32969" s="31">
        <v>36085</v>
      </c>
      <c r="F32969">
        <v>249</v>
      </c>
      <c r="G32969" s="31">
        <v>7589</v>
      </c>
      <c r="H32969" s="31">
        <v>7</v>
      </c>
    </row>
    <row r="32970" spans="1:8">
      <c r="A32970" s="32">
        <v>44609</v>
      </c>
      <c r="B32970" s="1" t="s">
        <v>31</v>
      </c>
      <c r="C32970">
        <v>72719</v>
      </c>
      <c r="D32970">
        <v>916612</v>
      </c>
      <c r="E32970" s="31">
        <v>57753</v>
      </c>
      <c r="F32970">
        <v>277</v>
      </c>
      <c r="G32970" s="31">
        <v>14064</v>
      </c>
      <c r="H32970" s="31">
        <v>3</v>
      </c>
    </row>
    <row r="32971" spans="1:8">
      <c r="A32971" s="32">
        <v>44609</v>
      </c>
      <c r="B32971" s="1" t="s">
        <v>32</v>
      </c>
      <c r="C32971">
        <v>260036</v>
      </c>
      <c r="D32971">
        <v>1917730</v>
      </c>
      <c r="E32971" s="31">
        <v>218520</v>
      </c>
      <c r="F32971">
        <v>1380</v>
      </c>
      <c r="G32971" s="31">
        <v>40136</v>
      </c>
      <c r="H32971" s="31">
        <v>49</v>
      </c>
    </row>
    <row r="32972" spans="1:8">
      <c r="A32972" s="32">
        <v>44609</v>
      </c>
      <c r="B32972" s="1" t="s">
        <v>33</v>
      </c>
      <c r="C32972">
        <v>34510</v>
      </c>
      <c r="D32972">
        <v>339392</v>
      </c>
      <c r="E32972" s="31">
        <v>29143</v>
      </c>
      <c r="F32972">
        <v>213</v>
      </c>
      <c r="G32972" s="31">
        <v>6057</v>
      </c>
      <c r="H32972" s="31">
        <v>5</v>
      </c>
    </row>
    <row r="32973" spans="1:8">
      <c r="A32973" s="32">
        <v>44609</v>
      </c>
      <c r="B32973" s="1" t="s">
        <v>34</v>
      </c>
      <c r="C32973">
        <v>38942</v>
      </c>
      <c r="D32973">
        <v>399952</v>
      </c>
      <c r="E32973" s="31">
        <v>29975</v>
      </c>
      <c r="F32973">
        <v>120</v>
      </c>
      <c r="G32973" s="31">
        <v>8847</v>
      </c>
      <c r="H32973" s="31">
        <v>4</v>
      </c>
    </row>
    <row r="32974" spans="1:8">
      <c r="A32974" s="32">
        <v>44609</v>
      </c>
      <c r="B32974" s="1" t="s">
        <v>35</v>
      </c>
      <c r="C32974">
        <v>105574</v>
      </c>
      <c r="D32974">
        <v>621462</v>
      </c>
      <c r="E32974" s="31">
        <v>78739</v>
      </c>
      <c r="F32974">
        <v>353</v>
      </c>
      <c r="G32974" s="31">
        <v>23794</v>
      </c>
      <c r="H32974" s="31">
        <v>95</v>
      </c>
    </row>
    <row r="32975" spans="1:8">
      <c r="A32975" s="32">
        <v>44609</v>
      </c>
      <c r="B32975" s="1" t="s">
        <v>36</v>
      </c>
      <c r="C32975">
        <v>551800</v>
      </c>
      <c r="D32975">
        <v>5343451</v>
      </c>
      <c r="E32975" s="31">
        <v>409267</v>
      </c>
      <c r="F32975">
        <v>3509</v>
      </c>
      <c r="G32975" s="31">
        <v>139016</v>
      </c>
      <c r="H32975" s="31">
        <v>760</v>
      </c>
    </row>
    <row r="32976" spans="1:8">
      <c r="A32976" s="32">
        <v>44609</v>
      </c>
      <c r="B32976" s="1" t="s">
        <v>37</v>
      </c>
      <c r="C32976">
        <v>214467</v>
      </c>
      <c r="D32976">
        <v>1162769</v>
      </c>
      <c r="E32976" s="31">
        <v>157623</v>
      </c>
      <c r="F32976">
        <v>1638</v>
      </c>
      <c r="G32976" s="31">
        <v>55227</v>
      </c>
      <c r="H32976" s="31">
        <v>52</v>
      </c>
    </row>
    <row r="32977" spans="1:8">
      <c r="A32977" s="32">
        <v>44609</v>
      </c>
      <c r="B32977" s="1" t="s">
        <v>38</v>
      </c>
      <c r="C32977">
        <v>44517</v>
      </c>
      <c r="D32977">
        <v>378404</v>
      </c>
      <c r="E32977" s="31">
        <v>30538</v>
      </c>
      <c r="F32977">
        <v>207</v>
      </c>
      <c r="G32977" s="31">
        <v>13772</v>
      </c>
      <c r="H32977" s="31">
        <v>21</v>
      </c>
    </row>
    <row r="32978" spans="1:8">
      <c r="A32978" s="32">
        <v>44609</v>
      </c>
      <c r="B32978" s="1" t="s">
        <v>39</v>
      </c>
      <c r="C32978">
        <v>19175</v>
      </c>
      <c r="D32978">
        <v>109069</v>
      </c>
      <c r="E32978" s="31">
        <v>15309</v>
      </c>
      <c r="F32978">
        <v>88</v>
      </c>
      <c r="G32978" s="31">
        <v>3649</v>
      </c>
      <c r="H32978" s="31">
        <v>9</v>
      </c>
    </row>
    <row r="32979" spans="1:8">
      <c r="A32979" s="32">
        <v>44609</v>
      </c>
      <c r="B32979" s="1" t="s">
        <v>40</v>
      </c>
      <c r="C32979">
        <v>5029</v>
      </c>
      <c r="D32979">
        <v>233851</v>
      </c>
      <c r="E32979" s="31">
        <v>4263</v>
      </c>
      <c r="F32979">
        <v>5</v>
      </c>
      <c r="G32979" s="31">
        <v>688</v>
      </c>
      <c r="H32979" s="31">
        <v>0</v>
      </c>
    </row>
    <row r="32980" spans="1:8">
      <c r="A32980" s="32">
        <v>44609</v>
      </c>
      <c r="B32980" s="1" t="s">
        <v>41</v>
      </c>
      <c r="C32980">
        <v>5500</v>
      </c>
      <c r="D32980">
        <v>103516</v>
      </c>
      <c r="E32980" s="31">
        <v>4795</v>
      </c>
      <c r="F32980">
        <v>7</v>
      </c>
      <c r="G32980" s="31">
        <v>698</v>
      </c>
      <c r="H32980" s="31">
        <v>0</v>
      </c>
    </row>
    <row r="32981" spans="1:8">
      <c r="A32981" s="32">
        <v>44609</v>
      </c>
      <c r="B32981" s="1" t="s">
        <v>42</v>
      </c>
      <c r="C32981">
        <v>42112</v>
      </c>
      <c r="D32981">
        <v>398255</v>
      </c>
      <c r="E32981" s="31">
        <v>27673</v>
      </c>
      <c r="F32981">
        <v>175</v>
      </c>
      <c r="G32981" s="31">
        <v>6016</v>
      </c>
      <c r="H32981" s="31">
        <v>11</v>
      </c>
    </row>
    <row r="32982" spans="1:8">
      <c r="A32982" s="32">
        <v>44609</v>
      </c>
      <c r="B32982" s="1" t="s">
        <v>43</v>
      </c>
      <c r="C32982">
        <v>65706</v>
      </c>
      <c r="D32982">
        <v>1330077</v>
      </c>
      <c r="E32982" s="31">
        <v>46049</v>
      </c>
      <c r="F32982">
        <v>327</v>
      </c>
      <c r="G32982" s="31">
        <v>19330</v>
      </c>
      <c r="H32982" s="31">
        <v>18</v>
      </c>
    </row>
    <row r="32983" spans="1:8">
      <c r="A32983" s="32">
        <v>44609</v>
      </c>
      <c r="B32983" s="1" t="s">
        <v>44</v>
      </c>
      <c r="C32983">
        <v>18243</v>
      </c>
      <c r="D32983">
        <v>339555</v>
      </c>
      <c r="E32983" s="31">
        <v>15665</v>
      </c>
      <c r="F32983">
        <v>112</v>
      </c>
      <c r="G32983" s="31">
        <v>2466</v>
      </c>
      <c r="H32983" s="31">
        <v>2</v>
      </c>
    </row>
    <row r="32984" spans="1:8">
      <c r="A32984" s="32">
        <v>44609</v>
      </c>
      <c r="B32984" s="1" t="s">
        <v>45</v>
      </c>
      <c r="C32984">
        <v>7977</v>
      </c>
      <c r="D32984">
        <v>147191</v>
      </c>
      <c r="E32984" s="31">
        <v>6375</v>
      </c>
      <c r="F32984">
        <v>71</v>
      </c>
      <c r="G32984" s="31">
        <v>1534</v>
      </c>
      <c r="H32984" s="31">
        <v>0</v>
      </c>
    </row>
    <row r="32985" spans="1:8">
      <c r="A32985" s="32">
        <v>44609</v>
      </c>
      <c r="B32985" s="1" t="s">
        <v>46</v>
      </c>
      <c r="C32985">
        <v>14286</v>
      </c>
      <c r="D32985">
        <v>185986</v>
      </c>
      <c r="E32985" s="31">
        <v>11319</v>
      </c>
      <c r="F32985">
        <v>57</v>
      </c>
      <c r="G32985" s="31">
        <v>2898</v>
      </c>
      <c r="H32985" s="31">
        <v>3</v>
      </c>
    </row>
    <row r="32986" spans="1:8">
      <c r="A32986" s="32">
        <v>44609</v>
      </c>
      <c r="B32986" s="1" t="s">
        <v>47</v>
      </c>
      <c r="C32986">
        <v>14484</v>
      </c>
      <c r="D32986">
        <v>239230</v>
      </c>
      <c r="E32986" s="31">
        <v>12322</v>
      </c>
      <c r="F32986">
        <v>105</v>
      </c>
      <c r="G32986" s="31">
        <v>2057</v>
      </c>
      <c r="H32986" s="31">
        <v>4</v>
      </c>
    </row>
    <row r="32987" spans="1:8">
      <c r="A32987" s="32">
        <v>44609</v>
      </c>
      <c r="B32987" s="1" t="s">
        <v>48</v>
      </c>
      <c r="C32987">
        <v>10071</v>
      </c>
      <c r="D32987">
        <v>161494</v>
      </c>
      <c r="E32987" s="31">
        <v>7760</v>
      </c>
      <c r="F32987">
        <v>57</v>
      </c>
      <c r="G32987" s="31">
        <v>2254</v>
      </c>
      <c r="H32987" s="31">
        <v>14</v>
      </c>
    </row>
    <row r="32988" spans="1:8">
      <c r="A32988" s="32">
        <v>44609</v>
      </c>
      <c r="B32988" s="1" t="s">
        <v>49</v>
      </c>
      <c r="C32988">
        <v>199022</v>
      </c>
      <c r="D32988">
        <v>1897158</v>
      </c>
      <c r="E32988" s="31">
        <v>143448</v>
      </c>
      <c r="F32988">
        <v>795</v>
      </c>
      <c r="G32988" s="31">
        <v>48736</v>
      </c>
      <c r="H32988" s="31">
        <v>19</v>
      </c>
    </row>
    <row r="32989" spans="1:8">
      <c r="A32989" s="32">
        <v>44609</v>
      </c>
      <c r="B32989" s="1" t="s">
        <v>50</v>
      </c>
      <c r="C32989">
        <v>19422</v>
      </c>
      <c r="D32989">
        <v>175296</v>
      </c>
      <c r="E32989" s="31">
        <v>14160</v>
      </c>
      <c r="F32989">
        <v>51</v>
      </c>
      <c r="G32989" s="31">
        <v>3794</v>
      </c>
      <c r="H32989" s="31">
        <v>3</v>
      </c>
    </row>
    <row r="32990" spans="1:8">
      <c r="A32990" s="32">
        <v>44609</v>
      </c>
      <c r="B32990" s="1" t="s">
        <v>51</v>
      </c>
      <c r="C32990">
        <v>21608</v>
      </c>
      <c r="D32990">
        <v>264508</v>
      </c>
      <c r="E32990" s="31">
        <v>17286</v>
      </c>
      <c r="F32990">
        <v>95</v>
      </c>
      <c r="G32990" s="31">
        <v>4959</v>
      </c>
      <c r="H32990" s="31">
        <v>1</v>
      </c>
    </row>
    <row r="32991" spans="1:8">
      <c r="A32991" s="32">
        <v>44609</v>
      </c>
      <c r="B32991" s="1" t="s">
        <v>52</v>
      </c>
      <c r="C32991">
        <v>42221</v>
      </c>
      <c r="D32991">
        <v>182464</v>
      </c>
      <c r="E32991" s="31">
        <v>34567</v>
      </c>
      <c r="F32991">
        <v>188</v>
      </c>
      <c r="G32991" s="31">
        <v>7466</v>
      </c>
      <c r="H32991" s="31">
        <v>19</v>
      </c>
    </row>
    <row r="32992" spans="1:8">
      <c r="A32992" s="32">
        <v>44609</v>
      </c>
      <c r="B32992" s="1" t="s">
        <v>53</v>
      </c>
      <c r="C32992">
        <v>20420</v>
      </c>
      <c r="D32992">
        <v>401263</v>
      </c>
      <c r="E32992" s="31">
        <v>17353</v>
      </c>
      <c r="F32992">
        <v>92</v>
      </c>
      <c r="G32992" s="31">
        <v>2975</v>
      </c>
      <c r="H32992" s="31">
        <v>0</v>
      </c>
    </row>
    <row r="32993" spans="1:8">
      <c r="A32993" s="32">
        <v>44609</v>
      </c>
      <c r="B32993" s="1" t="s">
        <v>54</v>
      </c>
      <c r="C32993">
        <v>16223</v>
      </c>
      <c r="D32993">
        <v>118056</v>
      </c>
      <c r="E32993" s="31">
        <v>13844</v>
      </c>
      <c r="F32993">
        <v>72</v>
      </c>
      <c r="G32993" s="31">
        <v>2351</v>
      </c>
      <c r="H32993" s="31">
        <v>1</v>
      </c>
    </row>
    <row r="32994" spans="1:8">
      <c r="A32994" s="32">
        <v>44609</v>
      </c>
      <c r="B32994" s="1" t="s">
        <v>55</v>
      </c>
      <c r="C32994">
        <v>26369</v>
      </c>
      <c r="D32994">
        <v>245776</v>
      </c>
      <c r="E32994" s="31">
        <v>21321</v>
      </c>
      <c r="F32994">
        <v>102</v>
      </c>
      <c r="G32994" s="31">
        <v>4348</v>
      </c>
      <c r="H32994" s="31">
        <v>4</v>
      </c>
    </row>
    <row r="32995" spans="1:8">
      <c r="A32995" s="32">
        <v>44609</v>
      </c>
      <c r="B32995" s="1" t="s">
        <v>56</v>
      </c>
      <c r="C32995">
        <v>93076</v>
      </c>
      <c r="D32995">
        <v>567515</v>
      </c>
      <c r="E32995" s="31">
        <v>87442</v>
      </c>
      <c r="F32995">
        <v>421</v>
      </c>
      <c r="G32995" s="31">
        <v>5219</v>
      </c>
      <c r="H32995" s="31">
        <v>25</v>
      </c>
    </row>
    <row r="32996" spans="1:8">
      <c r="A32996" s="32">
        <v>44610</v>
      </c>
      <c r="B32996" s="1" t="s">
        <v>7</v>
      </c>
      <c r="C32996">
        <v>149959</v>
      </c>
      <c r="D32996">
        <v>1587771</v>
      </c>
      <c r="E32996" s="31">
        <v>119266</v>
      </c>
      <c r="F32996">
        <v>1650</v>
      </c>
      <c r="G32996" s="31">
        <v>29929</v>
      </c>
      <c r="H32996" s="31">
        <v>8</v>
      </c>
    </row>
    <row r="32997" spans="1:8">
      <c r="A32997" s="32">
        <v>44610</v>
      </c>
      <c r="B32997" s="1" t="s">
        <v>11</v>
      </c>
      <c r="C32997">
        <v>17180</v>
      </c>
      <c r="D32997">
        <v>150740</v>
      </c>
      <c r="E32997" s="31">
        <v>13838</v>
      </c>
      <c r="F32997">
        <v>54</v>
      </c>
      <c r="G32997" s="31">
        <v>3288</v>
      </c>
      <c r="H32997" s="31">
        <v>0</v>
      </c>
    </row>
    <row r="32998" spans="1:8">
      <c r="A32998" s="32">
        <v>44610</v>
      </c>
      <c r="B32998" s="1" t="s">
        <v>12</v>
      </c>
      <c r="C32998">
        <v>7794</v>
      </c>
      <c r="D32998">
        <v>168042</v>
      </c>
      <c r="E32998" s="31">
        <v>5742</v>
      </c>
      <c r="F32998">
        <v>55</v>
      </c>
      <c r="G32998" s="31">
        <v>1997</v>
      </c>
      <c r="H32998" s="31">
        <v>1</v>
      </c>
    </row>
    <row r="32999" spans="1:8">
      <c r="A32999" s="32">
        <v>44610</v>
      </c>
      <c r="B32999" s="1" t="s">
        <v>13</v>
      </c>
      <c r="C32999">
        <v>34031</v>
      </c>
      <c r="D32999">
        <v>364121</v>
      </c>
      <c r="E32999" s="31">
        <v>26563</v>
      </c>
      <c r="F32999">
        <v>127</v>
      </c>
      <c r="G32999" s="31">
        <v>6567</v>
      </c>
      <c r="H32999" s="31">
        <v>13</v>
      </c>
    </row>
    <row r="33000" spans="1:8">
      <c r="A33000" s="32">
        <v>44610</v>
      </c>
      <c r="B33000" s="1" t="s">
        <v>14</v>
      </c>
      <c r="C33000">
        <v>7608</v>
      </c>
      <c r="D33000">
        <v>39968</v>
      </c>
      <c r="E33000" s="31">
        <v>5694</v>
      </c>
      <c r="F33000">
        <v>31</v>
      </c>
      <c r="G33000" s="31">
        <v>1883</v>
      </c>
      <c r="H33000" s="31">
        <v>2</v>
      </c>
    </row>
    <row r="33001" spans="1:8">
      <c r="A33001" s="32">
        <v>44610</v>
      </c>
      <c r="B33001" s="1" t="s">
        <v>15</v>
      </c>
      <c r="C33001">
        <v>9760</v>
      </c>
      <c r="D33001">
        <v>144489</v>
      </c>
      <c r="E33001" s="31">
        <v>7675</v>
      </c>
      <c r="F33001">
        <v>60</v>
      </c>
      <c r="G33001" s="31">
        <v>2025</v>
      </c>
      <c r="H33001" s="31">
        <v>0</v>
      </c>
    </row>
    <row r="33002" spans="1:8">
      <c r="A33002" s="32">
        <v>44610</v>
      </c>
      <c r="B33002" s="1" t="s">
        <v>16</v>
      </c>
      <c r="C33002">
        <v>21291</v>
      </c>
      <c r="D33002">
        <v>581353</v>
      </c>
      <c r="E33002" s="31">
        <v>17568</v>
      </c>
      <c r="F33002">
        <v>182</v>
      </c>
      <c r="G33002" s="31">
        <v>3541</v>
      </c>
      <c r="H33002" s="31">
        <v>4</v>
      </c>
    </row>
    <row r="33003" spans="1:8">
      <c r="A33003" s="32">
        <v>44610</v>
      </c>
      <c r="B33003" s="1" t="s">
        <v>17</v>
      </c>
      <c r="C33003">
        <v>60517</v>
      </c>
      <c r="D33003">
        <v>43645</v>
      </c>
      <c r="E33003" s="31">
        <v>51940</v>
      </c>
      <c r="F33003">
        <v>255</v>
      </c>
      <c r="G33003" s="31">
        <v>8322</v>
      </c>
      <c r="H33003" s="31">
        <v>16</v>
      </c>
    </row>
    <row r="33004" spans="1:8">
      <c r="A33004" s="32">
        <v>44610</v>
      </c>
      <c r="B33004" s="1" t="s">
        <v>18</v>
      </c>
      <c r="C33004">
        <v>38767</v>
      </c>
      <c r="D33004">
        <v>606781</v>
      </c>
      <c r="E33004" s="31">
        <v>31377</v>
      </c>
      <c r="F33004">
        <v>156</v>
      </c>
      <c r="G33004" s="31">
        <v>7234</v>
      </c>
      <c r="H33004" s="31">
        <v>6</v>
      </c>
    </row>
    <row r="33005" spans="1:8">
      <c r="A33005" s="32">
        <v>44610</v>
      </c>
      <c r="B33005" s="1" t="s">
        <v>19</v>
      </c>
      <c r="C33005">
        <v>45460</v>
      </c>
      <c r="D33005">
        <v>464896</v>
      </c>
      <c r="E33005" s="31">
        <v>37662</v>
      </c>
      <c r="F33005">
        <v>233</v>
      </c>
      <c r="G33005" s="31">
        <v>7565</v>
      </c>
      <c r="H33005" s="31">
        <v>12</v>
      </c>
    </row>
    <row r="33006" spans="1:8">
      <c r="A33006" s="32">
        <v>44610</v>
      </c>
      <c r="B33006" s="1" t="s">
        <v>20</v>
      </c>
      <c r="C33006">
        <v>266899</v>
      </c>
      <c r="D33006">
        <v>2099098</v>
      </c>
      <c r="E33006" s="31">
        <v>224811</v>
      </c>
      <c r="F33006">
        <v>1132</v>
      </c>
      <c r="G33006" s="31">
        <v>40956</v>
      </c>
      <c r="H33006" s="31">
        <v>60</v>
      </c>
    </row>
    <row r="33007" spans="1:8">
      <c r="A33007" s="32">
        <v>44610</v>
      </c>
      <c r="B33007" s="1" t="s">
        <v>21</v>
      </c>
      <c r="C33007">
        <v>231461</v>
      </c>
      <c r="D33007">
        <v>1547031</v>
      </c>
      <c r="E33007" s="31">
        <v>179303</v>
      </c>
      <c r="F33007">
        <v>1182</v>
      </c>
      <c r="G33007" s="31">
        <v>46048</v>
      </c>
      <c r="H33007" s="31">
        <v>34</v>
      </c>
    </row>
    <row r="33008" spans="1:8">
      <c r="A33008" s="32">
        <v>44610</v>
      </c>
      <c r="B33008" s="1" t="s">
        <v>22</v>
      </c>
      <c r="C33008">
        <v>880113</v>
      </c>
      <c r="D33008">
        <v>5231132</v>
      </c>
      <c r="E33008" s="31">
        <v>697145</v>
      </c>
      <c r="F33008">
        <v>3404</v>
      </c>
      <c r="G33008" s="31">
        <v>179564</v>
      </c>
      <c r="H33008" s="31">
        <v>80</v>
      </c>
    </row>
    <row r="33009" spans="1:8">
      <c r="A33009" s="32">
        <v>44610</v>
      </c>
      <c r="B33009" s="1" t="s">
        <v>23</v>
      </c>
      <c r="C33009">
        <v>387453</v>
      </c>
      <c r="D33009">
        <v>2180686</v>
      </c>
      <c r="E33009" s="31">
        <v>332071</v>
      </c>
      <c r="F33009">
        <v>1518</v>
      </c>
      <c r="G33009" s="31">
        <v>53864</v>
      </c>
      <c r="H33009" s="31">
        <v>93</v>
      </c>
    </row>
    <row r="33010" spans="1:8">
      <c r="A33010" s="32">
        <v>44610</v>
      </c>
      <c r="B33010" s="1" t="s">
        <v>24</v>
      </c>
      <c r="C33010">
        <v>25214</v>
      </c>
      <c r="D33010">
        <v>442651</v>
      </c>
      <c r="E33010" s="31">
        <v>20977</v>
      </c>
      <c r="F33010">
        <v>65</v>
      </c>
      <c r="G33010" s="31">
        <v>4172</v>
      </c>
      <c r="H33010" s="31">
        <v>4</v>
      </c>
    </row>
    <row r="33011" spans="1:8">
      <c r="A33011" s="32">
        <v>44610</v>
      </c>
      <c r="B33011" s="1" t="s">
        <v>25</v>
      </c>
      <c r="C33011">
        <v>13431</v>
      </c>
      <c r="D33011">
        <v>173797</v>
      </c>
      <c r="E33011" s="31">
        <v>8554</v>
      </c>
      <c r="F33011">
        <v>57</v>
      </c>
      <c r="G33011" s="31">
        <v>4820</v>
      </c>
      <c r="H33011" s="31">
        <v>2</v>
      </c>
    </row>
    <row r="33012" spans="1:8">
      <c r="A33012" s="32">
        <v>44610</v>
      </c>
      <c r="B33012" s="1" t="s">
        <v>26</v>
      </c>
      <c r="C33012">
        <v>20630</v>
      </c>
      <c r="D33012">
        <v>271737</v>
      </c>
      <c r="E33012" s="31">
        <v>16707</v>
      </c>
      <c r="F33012">
        <v>155</v>
      </c>
      <c r="G33012" s="31">
        <v>3745</v>
      </c>
      <c r="H33012" s="31">
        <v>5</v>
      </c>
    </row>
    <row r="33013" spans="1:8">
      <c r="A33013" s="32">
        <v>44610</v>
      </c>
      <c r="B33013" s="1" t="s">
        <v>27</v>
      </c>
      <c r="C33013">
        <v>9707</v>
      </c>
      <c r="D33013">
        <v>192499</v>
      </c>
      <c r="E33013" s="31">
        <v>8124</v>
      </c>
      <c r="F33013">
        <v>38</v>
      </c>
      <c r="G33013" s="31">
        <v>1545</v>
      </c>
      <c r="H33013" s="31">
        <v>4</v>
      </c>
    </row>
    <row r="33014" spans="1:8">
      <c r="A33014" s="32">
        <v>44610</v>
      </c>
      <c r="B33014" s="1" t="s">
        <v>28</v>
      </c>
      <c r="C33014">
        <v>14228</v>
      </c>
      <c r="D33014">
        <v>186746</v>
      </c>
      <c r="E33014" s="31">
        <v>11796</v>
      </c>
      <c r="F33014">
        <v>39</v>
      </c>
      <c r="G33014" s="31">
        <v>2399</v>
      </c>
      <c r="H33014" s="31">
        <v>4</v>
      </c>
    </row>
    <row r="33015" spans="1:8">
      <c r="A33015" s="32">
        <v>44610</v>
      </c>
      <c r="B33015" s="1" t="s">
        <v>29</v>
      </c>
      <c r="C33015">
        <v>27348</v>
      </c>
      <c r="D33015">
        <v>486029</v>
      </c>
      <c r="E33015" s="31">
        <v>21119</v>
      </c>
      <c r="F33015">
        <v>134</v>
      </c>
      <c r="G33015" s="31">
        <v>5003</v>
      </c>
      <c r="H33015" s="31">
        <v>1</v>
      </c>
    </row>
    <row r="33016" spans="1:8">
      <c r="A33016" s="32">
        <v>44610</v>
      </c>
      <c r="B33016" s="1" t="s">
        <v>30</v>
      </c>
      <c r="C33016">
        <v>45956</v>
      </c>
      <c r="D33016">
        <v>617227</v>
      </c>
      <c r="E33016" s="31">
        <v>36901</v>
      </c>
      <c r="F33016">
        <v>251</v>
      </c>
      <c r="G33016" s="31">
        <v>7914</v>
      </c>
      <c r="H33016" s="31">
        <v>6</v>
      </c>
    </row>
    <row r="33017" spans="1:8">
      <c r="A33017" s="32">
        <v>44610</v>
      </c>
      <c r="B33017" s="1" t="s">
        <v>31</v>
      </c>
      <c r="C33017">
        <v>74643</v>
      </c>
      <c r="D33017">
        <v>923339</v>
      </c>
      <c r="E33017" s="31">
        <v>60043</v>
      </c>
      <c r="F33017">
        <v>288</v>
      </c>
      <c r="G33017" s="31">
        <v>13490</v>
      </c>
      <c r="H33017" s="31">
        <v>4</v>
      </c>
    </row>
    <row r="33018" spans="1:8">
      <c r="A33018" s="32">
        <v>44610</v>
      </c>
      <c r="B33018" s="1" t="s">
        <v>32</v>
      </c>
      <c r="C33018">
        <v>266420</v>
      </c>
      <c r="D33018">
        <v>1929959</v>
      </c>
      <c r="E33018" s="31">
        <v>223866</v>
      </c>
      <c r="F33018">
        <v>1404</v>
      </c>
      <c r="G33018" s="31">
        <v>41150</v>
      </c>
      <c r="H33018" s="31">
        <v>50</v>
      </c>
    </row>
    <row r="33019" spans="1:8">
      <c r="A33019" s="32">
        <v>44610</v>
      </c>
      <c r="B33019" s="1" t="s">
        <v>33</v>
      </c>
      <c r="C33019">
        <v>35230</v>
      </c>
      <c r="D33019">
        <v>354936</v>
      </c>
      <c r="E33019" s="31">
        <v>30084</v>
      </c>
      <c r="F33019">
        <v>216</v>
      </c>
      <c r="G33019" s="31">
        <v>5871</v>
      </c>
      <c r="H33019" s="31">
        <v>5</v>
      </c>
    </row>
    <row r="33020" spans="1:8">
      <c r="A33020" s="32">
        <v>44610</v>
      </c>
      <c r="B33020" s="1" t="s">
        <v>34</v>
      </c>
      <c r="C33020">
        <v>39986</v>
      </c>
      <c r="D33020">
        <v>402463</v>
      </c>
      <c r="E33020" s="31">
        <v>31202</v>
      </c>
      <c r="F33020">
        <v>120</v>
      </c>
      <c r="G33020" s="31">
        <v>8664</v>
      </c>
      <c r="H33020" s="31">
        <v>3</v>
      </c>
    </row>
    <row r="33021" spans="1:8">
      <c r="A33021" s="32">
        <v>44610</v>
      </c>
      <c r="B33021" s="1" t="s">
        <v>35</v>
      </c>
      <c r="C33021">
        <v>107627</v>
      </c>
      <c r="D33021">
        <v>625635</v>
      </c>
      <c r="E33021" s="31">
        <v>81858</v>
      </c>
      <c r="F33021">
        <v>358</v>
      </c>
      <c r="G33021" s="31">
        <v>23363</v>
      </c>
      <c r="H33021" s="31">
        <v>101</v>
      </c>
    </row>
    <row r="33022" spans="1:8">
      <c r="A33022" s="32">
        <v>44610</v>
      </c>
      <c r="B33022" s="1" t="s">
        <v>36</v>
      </c>
      <c r="C33022">
        <v>563299</v>
      </c>
      <c r="D33022">
        <v>5376323</v>
      </c>
      <c r="E33022" s="31">
        <v>422567</v>
      </c>
      <c r="F33022">
        <v>3548</v>
      </c>
      <c r="G33022" s="31">
        <v>137174</v>
      </c>
      <c r="H33022" s="31">
        <v>762</v>
      </c>
    </row>
    <row r="33023" spans="1:8">
      <c r="A33023" s="32">
        <v>44610</v>
      </c>
      <c r="B33023" s="1" t="s">
        <v>37</v>
      </c>
      <c r="C33023">
        <v>224340</v>
      </c>
      <c r="D33023">
        <v>1170495</v>
      </c>
      <c r="E33023" s="31">
        <v>167750</v>
      </c>
      <c r="F33023">
        <v>1652</v>
      </c>
      <c r="G33023" s="31">
        <v>54952</v>
      </c>
      <c r="H33023" s="31">
        <v>47</v>
      </c>
    </row>
    <row r="33024" spans="1:8">
      <c r="A33024" s="32">
        <v>44610</v>
      </c>
      <c r="B33024" s="1" t="s">
        <v>38</v>
      </c>
      <c r="C33024">
        <v>45859</v>
      </c>
      <c r="D33024">
        <v>380330</v>
      </c>
      <c r="E33024" s="31">
        <v>31544</v>
      </c>
      <c r="F33024">
        <v>209</v>
      </c>
      <c r="G33024" s="31">
        <v>14106</v>
      </c>
      <c r="H33024" s="31">
        <v>22</v>
      </c>
    </row>
    <row r="33025" spans="1:8">
      <c r="A33025" s="32">
        <v>44610</v>
      </c>
      <c r="B33025" s="1" t="s">
        <v>39</v>
      </c>
      <c r="C33025">
        <v>19610</v>
      </c>
      <c r="D33025">
        <v>110085</v>
      </c>
      <c r="E33025" s="31">
        <v>15890</v>
      </c>
      <c r="F33025">
        <v>89</v>
      </c>
      <c r="G33025" s="31">
        <v>3493</v>
      </c>
      <c r="H33025" s="31">
        <v>10</v>
      </c>
    </row>
    <row r="33026" spans="1:8">
      <c r="A33026" s="32">
        <v>44610</v>
      </c>
      <c r="B33026" s="1" t="s">
        <v>40</v>
      </c>
      <c r="C33026">
        <v>5167</v>
      </c>
      <c r="D33026">
        <v>235217</v>
      </c>
      <c r="E33026" s="31">
        <v>4323</v>
      </c>
      <c r="F33026">
        <v>8</v>
      </c>
      <c r="G33026" s="31">
        <v>762</v>
      </c>
      <c r="H33026" s="31">
        <v>0</v>
      </c>
    </row>
    <row r="33027" spans="1:8">
      <c r="A33027" s="32">
        <v>44610</v>
      </c>
      <c r="B33027" s="1" t="s">
        <v>41</v>
      </c>
      <c r="C33027">
        <v>5551</v>
      </c>
      <c r="D33027">
        <v>103516</v>
      </c>
      <c r="E33027" s="31">
        <v>4873</v>
      </c>
      <c r="F33027">
        <v>7</v>
      </c>
      <c r="G33027" s="31">
        <v>671</v>
      </c>
      <c r="H33027" s="31">
        <v>0</v>
      </c>
    </row>
    <row r="33028" spans="1:8">
      <c r="A33028" s="32">
        <v>44610</v>
      </c>
      <c r="B33028" s="1" t="s">
        <v>42</v>
      </c>
      <c r="C33028">
        <v>42837</v>
      </c>
      <c r="D33028">
        <v>413636</v>
      </c>
      <c r="E33028" s="31">
        <v>34676</v>
      </c>
      <c r="F33028">
        <v>177</v>
      </c>
      <c r="G33028" s="31">
        <v>5836</v>
      </c>
      <c r="H33028" s="31">
        <v>14</v>
      </c>
    </row>
    <row r="33029" spans="1:8">
      <c r="A33029" s="32">
        <v>44610</v>
      </c>
      <c r="B33029" s="1" t="s">
        <v>43</v>
      </c>
      <c r="C33029">
        <v>66602</v>
      </c>
      <c r="D33029">
        <v>1341347</v>
      </c>
      <c r="E33029" s="31">
        <v>47101</v>
      </c>
      <c r="F33029">
        <v>329</v>
      </c>
      <c r="G33029" s="31">
        <v>19172</v>
      </c>
      <c r="H33029" s="31">
        <v>18</v>
      </c>
    </row>
    <row r="33030" spans="1:8">
      <c r="A33030" s="32">
        <v>44610</v>
      </c>
      <c r="B33030" s="1" t="s">
        <v>44</v>
      </c>
      <c r="C33030">
        <v>18504</v>
      </c>
      <c r="D33030">
        <v>339555</v>
      </c>
      <c r="E33030" s="31">
        <v>15927</v>
      </c>
      <c r="F33030">
        <v>112</v>
      </c>
      <c r="G33030" s="31">
        <v>2465</v>
      </c>
      <c r="H33030" s="31">
        <v>2</v>
      </c>
    </row>
    <row r="33031" spans="1:8">
      <c r="A33031" s="32">
        <v>44610</v>
      </c>
      <c r="B33031" s="1" t="s">
        <v>45</v>
      </c>
      <c r="C33031">
        <v>8219</v>
      </c>
      <c r="D33031">
        <v>147879</v>
      </c>
      <c r="E33031" s="31">
        <v>6560</v>
      </c>
      <c r="F33031">
        <v>71</v>
      </c>
      <c r="G33031" s="31">
        <v>1599</v>
      </c>
      <c r="H33031" s="31">
        <v>0</v>
      </c>
    </row>
    <row r="33032" spans="1:8">
      <c r="A33032" s="32">
        <v>44610</v>
      </c>
      <c r="B33032" s="1" t="s">
        <v>46</v>
      </c>
      <c r="C33032">
        <v>14731</v>
      </c>
      <c r="D33032">
        <v>187356</v>
      </c>
      <c r="E33032" s="31">
        <v>11635</v>
      </c>
      <c r="F33032">
        <v>58</v>
      </c>
      <c r="G33032" s="31">
        <v>3025</v>
      </c>
      <c r="H33032" s="31">
        <v>3</v>
      </c>
    </row>
    <row r="33033" spans="1:8">
      <c r="A33033" s="32">
        <v>44610</v>
      </c>
      <c r="B33033" s="1" t="s">
        <v>47</v>
      </c>
      <c r="C33033">
        <v>14693</v>
      </c>
      <c r="D33033">
        <v>245401</v>
      </c>
      <c r="E33033" s="31">
        <v>12542</v>
      </c>
      <c r="F33033">
        <v>105</v>
      </c>
      <c r="G33033" s="31">
        <v>2046</v>
      </c>
      <c r="H33033" s="31">
        <v>4</v>
      </c>
    </row>
    <row r="33034" spans="1:8">
      <c r="A33034" s="32">
        <v>44610</v>
      </c>
      <c r="B33034" s="1" t="s">
        <v>48</v>
      </c>
      <c r="C33034">
        <v>10293</v>
      </c>
      <c r="D33034">
        <v>162061</v>
      </c>
      <c r="E33034" s="31">
        <v>7954</v>
      </c>
      <c r="F33034">
        <v>60</v>
      </c>
      <c r="G33034" s="31">
        <v>2279</v>
      </c>
      <c r="H33034" s="31">
        <v>11</v>
      </c>
    </row>
    <row r="33035" spans="1:8">
      <c r="A33035" s="32">
        <v>44610</v>
      </c>
      <c r="B33035" s="1" t="s">
        <v>49</v>
      </c>
      <c r="C33035">
        <v>202759</v>
      </c>
      <c r="D33035">
        <v>1909652</v>
      </c>
      <c r="E33035" s="31">
        <v>151782</v>
      </c>
      <c r="F33035">
        <v>810</v>
      </c>
      <c r="G33035" s="31">
        <v>44574</v>
      </c>
      <c r="H33035" s="31">
        <v>19</v>
      </c>
    </row>
    <row r="33036" spans="1:8">
      <c r="A33036" s="32">
        <v>44610</v>
      </c>
      <c r="B33036" s="1" t="s">
        <v>50</v>
      </c>
      <c r="C33036">
        <v>19817</v>
      </c>
      <c r="D33036">
        <v>177170</v>
      </c>
      <c r="E33036" s="31">
        <v>14974</v>
      </c>
      <c r="F33036">
        <v>51</v>
      </c>
      <c r="G33036" s="31">
        <v>3791</v>
      </c>
      <c r="H33036" s="31">
        <v>3</v>
      </c>
    </row>
    <row r="33037" spans="1:8">
      <c r="A33037" s="32">
        <v>44610</v>
      </c>
      <c r="B33037" s="1" t="s">
        <v>51</v>
      </c>
      <c r="C33037">
        <v>21962</v>
      </c>
      <c r="D33037">
        <v>265837</v>
      </c>
      <c r="E33037" s="31">
        <v>17811</v>
      </c>
      <c r="F33037">
        <v>95</v>
      </c>
      <c r="G33037" s="31">
        <v>4817</v>
      </c>
      <c r="H33037" s="31">
        <v>1</v>
      </c>
    </row>
    <row r="33038" spans="1:8">
      <c r="A33038" s="32">
        <v>44610</v>
      </c>
      <c r="B33038" s="1" t="s">
        <v>52</v>
      </c>
      <c r="C33038">
        <v>42926</v>
      </c>
      <c r="D33038">
        <v>184055</v>
      </c>
      <c r="E33038" s="31">
        <v>34742</v>
      </c>
      <c r="F33038">
        <v>189</v>
      </c>
      <c r="G33038" s="31">
        <v>7995</v>
      </c>
      <c r="H33038" s="31">
        <v>18</v>
      </c>
    </row>
    <row r="33039" spans="1:8">
      <c r="A33039" s="32">
        <v>44610</v>
      </c>
      <c r="B33039" s="1" t="s">
        <v>53</v>
      </c>
      <c r="C33039">
        <v>20732</v>
      </c>
      <c r="D33039">
        <v>403476</v>
      </c>
      <c r="E33039" s="31">
        <v>17796</v>
      </c>
      <c r="F33039">
        <v>94</v>
      </c>
      <c r="G33039" s="31">
        <v>2842</v>
      </c>
      <c r="H33039" s="31">
        <v>0</v>
      </c>
    </row>
    <row r="33040" spans="1:8">
      <c r="A33040" s="32">
        <v>44610</v>
      </c>
      <c r="B33040" s="1" t="s">
        <v>54</v>
      </c>
      <c r="C33040">
        <v>16449</v>
      </c>
      <c r="D33040">
        <v>118948</v>
      </c>
      <c r="E33040" s="31">
        <v>14222</v>
      </c>
      <c r="F33040">
        <v>73</v>
      </c>
      <c r="G33040" s="31">
        <v>2199</v>
      </c>
      <c r="H33040" s="31">
        <v>0</v>
      </c>
    </row>
    <row r="33041" spans="1:8">
      <c r="A33041" s="32">
        <v>44610</v>
      </c>
      <c r="B33041" s="1" t="s">
        <v>55</v>
      </c>
      <c r="C33041">
        <v>26852</v>
      </c>
      <c r="D33041">
        <v>247521</v>
      </c>
      <c r="E33041" s="31">
        <v>21958</v>
      </c>
      <c r="F33041">
        <v>103</v>
      </c>
      <c r="G33041" s="31">
        <v>4308</v>
      </c>
      <c r="H33041" s="31">
        <v>4</v>
      </c>
    </row>
    <row r="33042" spans="1:8">
      <c r="A33042" s="32">
        <v>44610</v>
      </c>
      <c r="B33042" s="1" t="s">
        <v>56</v>
      </c>
      <c r="C33042">
        <v>93757</v>
      </c>
      <c r="D33042">
        <v>568991</v>
      </c>
      <c r="E33042" s="31">
        <v>88102</v>
      </c>
      <c r="F33042">
        <v>421</v>
      </c>
      <c r="G33042" s="31">
        <v>5239</v>
      </c>
      <c r="H33042" s="31">
        <v>24</v>
      </c>
    </row>
    <row r="33043" spans="1:8">
      <c r="A33043" s="32">
        <v>44611</v>
      </c>
      <c r="B33043" s="1" t="s">
        <v>7</v>
      </c>
      <c r="C33043">
        <v>152756</v>
      </c>
      <c r="D33043">
        <v>1595854</v>
      </c>
      <c r="E33043" s="31">
        <v>123017</v>
      </c>
      <c r="F33043">
        <v>1659</v>
      </c>
      <c r="G33043" s="31">
        <v>29043</v>
      </c>
      <c r="H33043" s="31">
        <v>8</v>
      </c>
    </row>
    <row r="33044" spans="1:8">
      <c r="A33044" s="32">
        <v>44611</v>
      </c>
      <c r="B33044" s="1" t="s">
        <v>11</v>
      </c>
      <c r="C33044">
        <v>17668</v>
      </c>
      <c r="D33044">
        <v>151200</v>
      </c>
      <c r="E33044" s="31">
        <v>14121</v>
      </c>
      <c r="F33044">
        <v>54</v>
      </c>
      <c r="G33044" s="31">
        <v>3493</v>
      </c>
      <c r="H33044" s="31">
        <v>0</v>
      </c>
    </row>
    <row r="33045" spans="1:8">
      <c r="A33045" s="32">
        <v>44611</v>
      </c>
      <c r="B33045" s="1" t="s">
        <v>12</v>
      </c>
      <c r="C33045">
        <v>8043</v>
      </c>
      <c r="D33045">
        <v>169530</v>
      </c>
      <c r="E33045" s="31">
        <v>5906</v>
      </c>
      <c r="F33045">
        <v>55</v>
      </c>
      <c r="G33045" s="31">
        <v>2082</v>
      </c>
      <c r="H33045" s="31">
        <v>2</v>
      </c>
    </row>
    <row r="33046" spans="1:8">
      <c r="A33046" s="32">
        <v>44611</v>
      </c>
      <c r="B33046" s="1" t="s">
        <v>13</v>
      </c>
      <c r="C33046">
        <v>34867</v>
      </c>
      <c r="D33046">
        <v>366984</v>
      </c>
      <c r="E33046" s="31">
        <v>27620</v>
      </c>
      <c r="F33046">
        <v>128</v>
      </c>
      <c r="G33046" s="31">
        <v>6283</v>
      </c>
      <c r="H33046" s="31">
        <v>8</v>
      </c>
    </row>
    <row r="33047" spans="1:8">
      <c r="A33047" s="32">
        <v>44611</v>
      </c>
      <c r="B33047" s="1" t="s">
        <v>14</v>
      </c>
      <c r="C33047">
        <v>7836</v>
      </c>
      <c r="D33047">
        <v>39968</v>
      </c>
      <c r="E33047" s="31">
        <v>5849</v>
      </c>
      <c r="F33047">
        <v>31</v>
      </c>
      <c r="G33047" s="31">
        <v>1956</v>
      </c>
      <c r="H33047" s="31">
        <v>2</v>
      </c>
    </row>
    <row r="33048" spans="1:8">
      <c r="A33048" s="32">
        <v>44611</v>
      </c>
      <c r="B33048" s="1" t="s">
        <v>15</v>
      </c>
      <c r="C33048">
        <v>9991</v>
      </c>
      <c r="D33048">
        <v>144600</v>
      </c>
      <c r="E33048" s="31">
        <v>7763</v>
      </c>
      <c r="F33048">
        <v>61</v>
      </c>
      <c r="G33048" s="31">
        <v>2167</v>
      </c>
      <c r="H33048" s="31">
        <v>0</v>
      </c>
    </row>
    <row r="33049" spans="1:8">
      <c r="A33049" s="32">
        <v>44611</v>
      </c>
      <c r="B33049" s="1" t="s">
        <v>16</v>
      </c>
      <c r="C33049">
        <v>21606</v>
      </c>
      <c r="D33049">
        <v>581353</v>
      </c>
      <c r="E33049" s="31">
        <v>18003</v>
      </c>
      <c r="F33049">
        <v>182</v>
      </c>
      <c r="G33049" s="31">
        <v>3421</v>
      </c>
      <c r="H33049" s="31">
        <v>4</v>
      </c>
    </row>
    <row r="33050" spans="1:8">
      <c r="A33050" s="32">
        <v>44611</v>
      </c>
      <c r="B33050" s="1" t="s">
        <v>17</v>
      </c>
      <c r="C33050">
        <v>62044</v>
      </c>
      <c r="D33050">
        <v>43645</v>
      </c>
      <c r="E33050" s="31">
        <v>53251</v>
      </c>
      <c r="F33050">
        <v>260</v>
      </c>
      <c r="G33050" s="31">
        <v>8533</v>
      </c>
      <c r="H33050" s="31">
        <v>18</v>
      </c>
    </row>
    <row r="33051" spans="1:8">
      <c r="A33051" s="32">
        <v>44611</v>
      </c>
      <c r="B33051" s="1" t="s">
        <v>18</v>
      </c>
      <c r="C33051">
        <v>39620</v>
      </c>
      <c r="D33051">
        <v>609849</v>
      </c>
      <c r="E33051" s="31">
        <v>31588</v>
      </c>
      <c r="F33051">
        <v>158</v>
      </c>
      <c r="G33051" s="31">
        <v>7874</v>
      </c>
      <c r="H33051" s="31">
        <v>6</v>
      </c>
    </row>
    <row r="33052" spans="1:8">
      <c r="A33052" s="32">
        <v>44611</v>
      </c>
      <c r="B33052" s="1" t="s">
        <v>19</v>
      </c>
      <c r="C33052">
        <v>46195</v>
      </c>
      <c r="D33052">
        <v>464896</v>
      </c>
      <c r="E33052" s="31">
        <v>38222</v>
      </c>
      <c r="F33052">
        <v>236</v>
      </c>
      <c r="G33052" s="31">
        <v>7737</v>
      </c>
      <c r="H33052" s="31">
        <v>13</v>
      </c>
    </row>
    <row r="33053" spans="1:8">
      <c r="A33053" s="32">
        <v>44611</v>
      </c>
      <c r="B33053" s="1" t="s">
        <v>20</v>
      </c>
      <c r="C33053">
        <v>272223</v>
      </c>
      <c r="D33053">
        <v>2110704</v>
      </c>
      <c r="E33053" s="31">
        <v>231285</v>
      </c>
      <c r="F33053">
        <v>1134</v>
      </c>
      <c r="G33053" s="31">
        <v>39804</v>
      </c>
      <c r="H33053" s="31">
        <v>59</v>
      </c>
    </row>
    <row r="33054" spans="1:8">
      <c r="A33054" s="32">
        <v>44611</v>
      </c>
      <c r="B33054" s="1" t="s">
        <v>21</v>
      </c>
      <c r="C33054">
        <v>235925</v>
      </c>
      <c r="D33054">
        <v>1556650</v>
      </c>
      <c r="E33054" s="31">
        <v>181812</v>
      </c>
      <c r="F33054">
        <v>1192</v>
      </c>
      <c r="G33054" s="31">
        <v>48463</v>
      </c>
      <c r="H33054" s="31">
        <v>33</v>
      </c>
    </row>
    <row r="33055" spans="1:8">
      <c r="A33055" s="32">
        <v>44611</v>
      </c>
      <c r="B33055" s="1" t="s">
        <v>22</v>
      </c>
      <c r="C33055">
        <v>893629</v>
      </c>
      <c r="D33055">
        <v>5254509</v>
      </c>
      <c r="E33055" s="31">
        <v>714938</v>
      </c>
      <c r="F33055">
        <v>3431</v>
      </c>
      <c r="G33055" s="31">
        <v>175260</v>
      </c>
      <c r="H33055" s="31">
        <v>87</v>
      </c>
    </row>
    <row r="33056" spans="1:8">
      <c r="A33056" s="32">
        <v>44611</v>
      </c>
      <c r="B33056" s="1" t="s">
        <v>23</v>
      </c>
      <c r="C33056">
        <v>395153</v>
      </c>
      <c r="D33056">
        <v>2180686</v>
      </c>
      <c r="E33056" s="31">
        <v>340455</v>
      </c>
      <c r="F33056">
        <v>1530</v>
      </c>
      <c r="G33056" s="31">
        <v>53168</v>
      </c>
      <c r="H33056" s="31">
        <v>85</v>
      </c>
    </row>
    <row r="33057" spans="1:8">
      <c r="A33057" s="32">
        <v>44611</v>
      </c>
      <c r="B33057" s="1" t="s">
        <v>24</v>
      </c>
      <c r="C33057">
        <v>25698</v>
      </c>
      <c r="D33057">
        <v>443395</v>
      </c>
      <c r="E33057" s="31">
        <v>21479</v>
      </c>
      <c r="F33057">
        <v>65</v>
      </c>
      <c r="G33057" s="31">
        <v>4154</v>
      </c>
      <c r="H33057" s="31">
        <v>4</v>
      </c>
    </row>
    <row r="33058" spans="1:8">
      <c r="A33058" s="32">
        <v>44611</v>
      </c>
      <c r="B33058" s="1" t="s">
        <v>25</v>
      </c>
      <c r="C33058">
        <v>13862</v>
      </c>
      <c r="D33058">
        <v>173797</v>
      </c>
      <c r="E33058" s="31">
        <v>9122</v>
      </c>
      <c r="F33058">
        <v>57</v>
      </c>
      <c r="G33058" s="31">
        <v>4683</v>
      </c>
      <c r="H33058" s="31">
        <v>3</v>
      </c>
    </row>
    <row r="33059" spans="1:8">
      <c r="A33059" s="32">
        <v>44611</v>
      </c>
      <c r="B33059" s="1" t="s">
        <v>26</v>
      </c>
      <c r="C33059">
        <v>21039</v>
      </c>
      <c r="D33059">
        <v>274134</v>
      </c>
      <c r="E33059" s="31">
        <v>17096</v>
      </c>
      <c r="F33059">
        <v>157</v>
      </c>
      <c r="G33059" s="31">
        <v>3763</v>
      </c>
      <c r="H33059" s="31">
        <v>5</v>
      </c>
    </row>
    <row r="33060" spans="1:8">
      <c r="A33060" s="32">
        <v>44611</v>
      </c>
      <c r="B33060" s="1" t="s">
        <v>27</v>
      </c>
      <c r="C33060">
        <v>9965</v>
      </c>
      <c r="D33060">
        <v>193701</v>
      </c>
      <c r="E33060" s="31">
        <v>8360</v>
      </c>
      <c r="F33060">
        <v>39</v>
      </c>
      <c r="G33060" s="31">
        <v>1566</v>
      </c>
      <c r="H33060" s="31">
        <v>3</v>
      </c>
    </row>
    <row r="33061" spans="1:8">
      <c r="A33061" s="32">
        <v>44611</v>
      </c>
      <c r="B33061" s="1" t="s">
        <v>28</v>
      </c>
      <c r="C33061">
        <v>14228</v>
      </c>
      <c r="D33061">
        <v>186746</v>
      </c>
      <c r="E33061" s="31">
        <v>11796</v>
      </c>
      <c r="F33061">
        <v>39</v>
      </c>
      <c r="G33061" s="31">
        <v>2399</v>
      </c>
      <c r="H33061" s="31">
        <v>4</v>
      </c>
    </row>
    <row r="33062" spans="1:8">
      <c r="A33062" s="32">
        <v>44611</v>
      </c>
      <c r="B33062" s="1" t="s">
        <v>29</v>
      </c>
      <c r="C33062">
        <v>27811</v>
      </c>
      <c r="D33062">
        <v>486029</v>
      </c>
      <c r="E33062" s="31">
        <v>21410</v>
      </c>
      <c r="F33062">
        <v>134</v>
      </c>
      <c r="G33062" s="31">
        <v>5318</v>
      </c>
      <c r="H33062" s="31">
        <v>1</v>
      </c>
    </row>
    <row r="33063" spans="1:8">
      <c r="A33063" s="32">
        <v>44611</v>
      </c>
      <c r="B33063" s="1" t="s">
        <v>30</v>
      </c>
      <c r="C33063">
        <v>46793</v>
      </c>
      <c r="D33063">
        <v>620582</v>
      </c>
      <c r="E33063" s="31">
        <v>37992</v>
      </c>
      <c r="F33063">
        <v>254</v>
      </c>
      <c r="G33063" s="31">
        <v>7710</v>
      </c>
      <c r="H33063" s="31">
        <v>7</v>
      </c>
    </row>
    <row r="33064" spans="1:8">
      <c r="A33064" s="32">
        <v>44611</v>
      </c>
      <c r="B33064" s="1" t="s">
        <v>31</v>
      </c>
      <c r="C33064">
        <v>76146</v>
      </c>
      <c r="D33064">
        <v>923339</v>
      </c>
      <c r="E33064" s="31">
        <v>60043</v>
      </c>
      <c r="F33064">
        <v>289</v>
      </c>
      <c r="G33064" s="31">
        <v>13061</v>
      </c>
      <c r="H33064" s="31">
        <v>4</v>
      </c>
    </row>
    <row r="33065" spans="1:8">
      <c r="A33065" s="32">
        <v>44611</v>
      </c>
      <c r="B33065" s="1" t="s">
        <v>32</v>
      </c>
      <c r="C33065">
        <v>272819</v>
      </c>
      <c r="D33065">
        <v>1929959</v>
      </c>
      <c r="E33065" s="31">
        <v>229766</v>
      </c>
      <c r="F33065">
        <v>1422</v>
      </c>
      <c r="G33065" s="31">
        <v>41631</v>
      </c>
      <c r="H33065" s="31">
        <v>51</v>
      </c>
    </row>
    <row r="33066" spans="1:8">
      <c r="A33066" s="32">
        <v>44611</v>
      </c>
      <c r="B33066" s="1" t="s">
        <v>33</v>
      </c>
      <c r="C33066">
        <v>35824</v>
      </c>
      <c r="D33066">
        <v>354936</v>
      </c>
      <c r="E33066" s="31">
        <v>30832</v>
      </c>
      <c r="F33066">
        <v>219</v>
      </c>
      <c r="G33066" s="31">
        <v>5755</v>
      </c>
      <c r="H33066" s="31">
        <v>5</v>
      </c>
    </row>
    <row r="33067" spans="1:8">
      <c r="A33067" s="32">
        <v>44611</v>
      </c>
      <c r="B33067" s="1" t="s">
        <v>34</v>
      </c>
      <c r="C33067">
        <v>40884</v>
      </c>
      <c r="D33067">
        <v>404392</v>
      </c>
      <c r="E33067" s="31">
        <v>32469</v>
      </c>
      <c r="F33067">
        <v>122</v>
      </c>
      <c r="G33067" s="31">
        <v>8293</v>
      </c>
      <c r="H33067" s="31">
        <v>3</v>
      </c>
    </row>
    <row r="33068" spans="1:8">
      <c r="A33068" s="32">
        <v>44611</v>
      </c>
      <c r="B33068" s="1" t="s">
        <v>35</v>
      </c>
      <c r="C33068">
        <v>109799</v>
      </c>
      <c r="D33068">
        <v>629499</v>
      </c>
      <c r="E33068" s="31">
        <v>84003</v>
      </c>
      <c r="F33068">
        <v>366</v>
      </c>
      <c r="G33068" s="31">
        <v>23266</v>
      </c>
      <c r="H33068" s="31">
        <v>102</v>
      </c>
    </row>
    <row r="33069" spans="1:8">
      <c r="A33069" s="32">
        <v>44611</v>
      </c>
      <c r="B33069" s="1" t="s">
        <v>36</v>
      </c>
      <c r="C33069">
        <v>575750</v>
      </c>
      <c r="D33069">
        <v>5404559</v>
      </c>
      <c r="E33069" s="31">
        <v>434071</v>
      </c>
      <c r="F33069">
        <v>3579</v>
      </c>
      <c r="G33069" s="31">
        <v>138087</v>
      </c>
      <c r="H33069" s="31">
        <v>767</v>
      </c>
    </row>
    <row r="33070" spans="1:8">
      <c r="A33070" s="32">
        <v>44611</v>
      </c>
      <c r="B33070" s="1" t="s">
        <v>37</v>
      </c>
      <c r="C33070">
        <v>224338</v>
      </c>
      <c r="D33070">
        <v>1177660</v>
      </c>
      <c r="E33070" s="31">
        <v>167975</v>
      </c>
      <c r="F33070">
        <v>1667</v>
      </c>
      <c r="G33070" s="31">
        <v>54711</v>
      </c>
      <c r="H33070" s="31">
        <v>44</v>
      </c>
    </row>
    <row r="33071" spans="1:8">
      <c r="A33071" s="32">
        <v>44611</v>
      </c>
      <c r="B33071" s="1" t="s">
        <v>38</v>
      </c>
      <c r="C33071">
        <v>46887</v>
      </c>
      <c r="D33071">
        <v>380330</v>
      </c>
      <c r="E33071" s="31">
        <v>32727</v>
      </c>
      <c r="F33071">
        <v>214</v>
      </c>
      <c r="G33071" s="31">
        <v>13946</v>
      </c>
      <c r="H33071" s="31">
        <v>24</v>
      </c>
    </row>
    <row r="33072" spans="1:8">
      <c r="A33072" s="32">
        <v>44611</v>
      </c>
      <c r="B33072" s="1" t="s">
        <v>39</v>
      </c>
      <c r="C33072">
        <v>19922</v>
      </c>
      <c r="D33072">
        <v>110909</v>
      </c>
      <c r="E33072" s="31">
        <v>16413</v>
      </c>
      <c r="F33072">
        <v>89</v>
      </c>
      <c r="G33072" s="31">
        <v>3282</v>
      </c>
      <c r="H33072" s="31">
        <v>11</v>
      </c>
    </row>
    <row r="33073" spans="1:8">
      <c r="A33073" s="32">
        <v>44611</v>
      </c>
      <c r="B33073" s="1" t="s">
        <v>40</v>
      </c>
      <c r="C33073">
        <v>5272</v>
      </c>
      <c r="D33073">
        <v>237026</v>
      </c>
      <c r="E33073" s="31">
        <v>4361</v>
      </c>
      <c r="F33073">
        <v>8</v>
      </c>
      <c r="G33073" s="31">
        <v>829</v>
      </c>
      <c r="H33073" s="31">
        <v>0</v>
      </c>
    </row>
    <row r="33074" spans="1:8">
      <c r="A33074" s="32">
        <v>44611</v>
      </c>
      <c r="B33074" s="1" t="s">
        <v>41</v>
      </c>
      <c r="C33074">
        <v>5626</v>
      </c>
      <c r="D33074">
        <v>103516</v>
      </c>
      <c r="E33074" s="31">
        <v>4957</v>
      </c>
      <c r="F33074">
        <v>7</v>
      </c>
      <c r="G33074" s="31">
        <v>662</v>
      </c>
      <c r="H33074" s="31">
        <v>0</v>
      </c>
    </row>
    <row r="33075" spans="1:8">
      <c r="A33075" s="32">
        <v>44611</v>
      </c>
      <c r="B33075" s="1" t="s">
        <v>42</v>
      </c>
      <c r="C33075">
        <v>43464</v>
      </c>
      <c r="D33075">
        <v>413636</v>
      </c>
      <c r="E33075" s="31">
        <v>34676</v>
      </c>
      <c r="F33075">
        <v>178</v>
      </c>
      <c r="G33075" s="31">
        <v>5836</v>
      </c>
      <c r="H33075" s="31">
        <v>14</v>
      </c>
    </row>
    <row r="33076" spans="1:8">
      <c r="A33076" s="32">
        <v>44611</v>
      </c>
      <c r="B33076" s="1" t="s">
        <v>43</v>
      </c>
      <c r="C33076">
        <v>67365</v>
      </c>
      <c r="D33076">
        <v>1341347</v>
      </c>
      <c r="E33076" s="31">
        <v>48659</v>
      </c>
      <c r="F33076">
        <v>337</v>
      </c>
      <c r="G33076" s="31">
        <v>18369</v>
      </c>
      <c r="H33076" s="31">
        <v>14</v>
      </c>
    </row>
    <row r="33077" spans="1:8">
      <c r="A33077" s="32">
        <v>44611</v>
      </c>
      <c r="B33077" s="1" t="s">
        <v>44</v>
      </c>
      <c r="C33077">
        <v>18771</v>
      </c>
      <c r="D33077">
        <v>339555</v>
      </c>
      <c r="E33077" s="31">
        <v>16178</v>
      </c>
      <c r="F33077">
        <v>113</v>
      </c>
      <c r="G33077" s="31">
        <v>2480</v>
      </c>
      <c r="H33077" s="31">
        <v>3</v>
      </c>
    </row>
    <row r="33078" spans="1:8">
      <c r="A33078" s="32">
        <v>44611</v>
      </c>
      <c r="B33078" s="1" t="s">
        <v>45</v>
      </c>
      <c r="C33078">
        <v>8455</v>
      </c>
      <c r="D33078">
        <v>148935</v>
      </c>
      <c r="E33078" s="31">
        <v>6776</v>
      </c>
      <c r="F33078">
        <v>71</v>
      </c>
      <c r="G33078" s="31">
        <v>1618</v>
      </c>
      <c r="H33078" s="31">
        <v>0</v>
      </c>
    </row>
    <row r="33079" spans="1:8">
      <c r="A33079" s="32">
        <v>44611</v>
      </c>
      <c r="B33079" s="1" t="s">
        <v>46</v>
      </c>
      <c r="C33079">
        <v>15226</v>
      </c>
      <c r="D33079">
        <v>188725</v>
      </c>
      <c r="E33079" s="31">
        <v>11974</v>
      </c>
      <c r="F33079">
        <v>58</v>
      </c>
      <c r="G33079" s="31">
        <v>3180</v>
      </c>
      <c r="H33079" s="31">
        <v>3</v>
      </c>
    </row>
    <row r="33080" spans="1:8">
      <c r="A33080" s="32">
        <v>44611</v>
      </c>
      <c r="B33080" s="1" t="s">
        <v>47</v>
      </c>
      <c r="C33080">
        <v>14909</v>
      </c>
      <c r="D33080">
        <v>245886</v>
      </c>
      <c r="E33080" s="31">
        <v>12819</v>
      </c>
      <c r="F33080">
        <v>106</v>
      </c>
      <c r="G33080" s="31">
        <v>1984</v>
      </c>
      <c r="H33080" s="31">
        <v>3</v>
      </c>
    </row>
    <row r="33081" spans="1:8">
      <c r="A33081" s="32">
        <v>44611</v>
      </c>
      <c r="B33081" s="1" t="s">
        <v>48</v>
      </c>
      <c r="C33081">
        <v>10507</v>
      </c>
      <c r="D33081">
        <v>162670</v>
      </c>
      <c r="E33081" s="31">
        <v>8207</v>
      </c>
      <c r="F33081">
        <v>62</v>
      </c>
      <c r="G33081" s="31">
        <v>2238</v>
      </c>
      <c r="H33081" s="31">
        <v>9</v>
      </c>
    </row>
    <row r="33082" spans="1:8">
      <c r="A33082" s="32">
        <v>44611</v>
      </c>
      <c r="B33082" s="1" t="s">
        <v>49</v>
      </c>
      <c r="C33082">
        <v>206211</v>
      </c>
      <c r="D33082">
        <v>1918071</v>
      </c>
      <c r="E33082" s="31">
        <v>159520</v>
      </c>
      <c r="F33082">
        <v>826</v>
      </c>
      <c r="G33082" s="31">
        <v>40461</v>
      </c>
      <c r="H33082" s="31">
        <v>16</v>
      </c>
    </row>
    <row r="33083" spans="1:8">
      <c r="A33083" s="32">
        <v>44611</v>
      </c>
      <c r="B33083" s="1" t="s">
        <v>50</v>
      </c>
      <c r="C33083">
        <v>20235</v>
      </c>
      <c r="D33083">
        <v>178132</v>
      </c>
      <c r="E33083" s="31">
        <v>15470</v>
      </c>
      <c r="F33083">
        <v>54</v>
      </c>
      <c r="G33083" s="31">
        <v>3717</v>
      </c>
      <c r="H33083" s="31">
        <v>2</v>
      </c>
    </row>
    <row r="33084" spans="1:8">
      <c r="A33084" s="32">
        <v>44611</v>
      </c>
      <c r="B33084" s="1" t="s">
        <v>51</v>
      </c>
      <c r="C33084">
        <v>22314</v>
      </c>
      <c r="D33084">
        <v>267082</v>
      </c>
      <c r="E33084" s="31">
        <v>18416</v>
      </c>
      <c r="F33084">
        <v>98</v>
      </c>
      <c r="G33084" s="31">
        <v>4579</v>
      </c>
      <c r="H33084" s="31">
        <v>2</v>
      </c>
    </row>
    <row r="33085" spans="1:8">
      <c r="A33085" s="32">
        <v>44611</v>
      </c>
      <c r="B33085" s="1" t="s">
        <v>52</v>
      </c>
      <c r="C33085">
        <v>43659</v>
      </c>
      <c r="D33085">
        <v>185617</v>
      </c>
      <c r="E33085" s="31">
        <v>35457</v>
      </c>
      <c r="F33085">
        <v>192</v>
      </c>
      <c r="G33085" s="31">
        <v>8010</v>
      </c>
      <c r="H33085" s="31">
        <v>18</v>
      </c>
    </row>
    <row r="33086" spans="1:8">
      <c r="A33086" s="32">
        <v>44611</v>
      </c>
      <c r="B33086" s="1" t="s">
        <v>53</v>
      </c>
      <c r="C33086">
        <v>21041</v>
      </c>
      <c r="D33086">
        <v>406027</v>
      </c>
      <c r="E33086" s="31">
        <v>18215</v>
      </c>
      <c r="F33086">
        <v>94</v>
      </c>
      <c r="G33086" s="31">
        <v>2732</v>
      </c>
      <c r="H33086" s="31">
        <v>0</v>
      </c>
    </row>
    <row r="33087" spans="1:8">
      <c r="A33087" s="32">
        <v>44611</v>
      </c>
      <c r="B33087" s="1" t="s">
        <v>54</v>
      </c>
      <c r="C33087">
        <v>16663</v>
      </c>
      <c r="D33087">
        <v>119923</v>
      </c>
      <c r="E33087" s="31">
        <v>14472</v>
      </c>
      <c r="F33087">
        <v>75</v>
      </c>
      <c r="G33087" s="31">
        <v>2162</v>
      </c>
      <c r="H33087" s="31">
        <v>0</v>
      </c>
    </row>
    <row r="33088" spans="1:8">
      <c r="A33088" s="32">
        <v>44611</v>
      </c>
      <c r="B33088" s="1" t="s">
        <v>55</v>
      </c>
      <c r="C33088">
        <v>27318</v>
      </c>
      <c r="D33088">
        <v>249218</v>
      </c>
      <c r="E33088" s="31">
        <v>22637</v>
      </c>
      <c r="F33088">
        <v>104</v>
      </c>
      <c r="G33088" s="31">
        <v>4111</v>
      </c>
      <c r="H33088" s="31">
        <v>4</v>
      </c>
    </row>
    <row r="33089" spans="1:8">
      <c r="A33089" s="32">
        <v>44611</v>
      </c>
      <c r="B33089" s="1" t="s">
        <v>56</v>
      </c>
      <c r="C33089">
        <v>94423</v>
      </c>
      <c r="D33089">
        <v>570805</v>
      </c>
      <c r="E33089" s="31">
        <v>88784</v>
      </c>
      <c r="F33089">
        <v>422</v>
      </c>
      <c r="G33089" s="31">
        <v>5220</v>
      </c>
      <c r="H33089" s="31">
        <v>26</v>
      </c>
    </row>
    <row r="33090" spans="1:8">
      <c r="A33090" s="32">
        <v>44612</v>
      </c>
      <c r="B33090" s="1" t="s">
        <v>7</v>
      </c>
      <c r="C33090">
        <v>155090</v>
      </c>
      <c r="D33090">
        <v>1602229</v>
      </c>
      <c r="E33090" s="31">
        <v>125610</v>
      </c>
      <c r="F33090">
        <v>1670</v>
      </c>
      <c r="G33090" s="31">
        <v>28080</v>
      </c>
      <c r="H33090" s="31">
        <v>8</v>
      </c>
    </row>
    <row r="33091" spans="1:8">
      <c r="A33091" s="32">
        <v>44612</v>
      </c>
      <c r="B33091" s="1" t="s">
        <v>11</v>
      </c>
      <c r="C33091">
        <v>17912</v>
      </c>
      <c r="D33091">
        <v>151573</v>
      </c>
      <c r="E33091" s="31">
        <v>14478</v>
      </c>
      <c r="F33091">
        <v>54</v>
      </c>
      <c r="G33091" s="31">
        <v>3380</v>
      </c>
      <c r="H33091" s="31">
        <v>0</v>
      </c>
    </row>
    <row r="33092" spans="1:8">
      <c r="A33092" s="32">
        <v>44612</v>
      </c>
      <c r="B33092" s="1" t="s">
        <v>12</v>
      </c>
      <c r="C33092">
        <v>8313</v>
      </c>
      <c r="D33092">
        <v>171222</v>
      </c>
      <c r="E33092" s="31">
        <v>6132</v>
      </c>
      <c r="F33092">
        <v>56</v>
      </c>
      <c r="G33092" s="31">
        <v>2125</v>
      </c>
      <c r="H33092" s="31">
        <v>1</v>
      </c>
    </row>
    <row r="33093" spans="1:8">
      <c r="A33093" s="32">
        <v>44612</v>
      </c>
      <c r="B33093" s="1" t="s">
        <v>13</v>
      </c>
      <c r="C33093">
        <v>35554</v>
      </c>
      <c r="D33093">
        <v>368523</v>
      </c>
      <c r="E33093" s="31">
        <v>28141</v>
      </c>
      <c r="F33093">
        <v>129</v>
      </c>
      <c r="G33093" s="31">
        <v>6625</v>
      </c>
      <c r="H33093" s="31">
        <v>10</v>
      </c>
    </row>
    <row r="33094" spans="1:8">
      <c r="A33094" s="32">
        <v>44612</v>
      </c>
      <c r="B33094" s="1" t="s">
        <v>14</v>
      </c>
      <c r="C33094">
        <v>8000</v>
      </c>
      <c r="D33094">
        <v>39968</v>
      </c>
      <c r="E33094" s="31">
        <v>5882</v>
      </c>
      <c r="F33094">
        <v>31</v>
      </c>
      <c r="G33094" s="31">
        <v>2087</v>
      </c>
      <c r="H33094" s="31">
        <v>2</v>
      </c>
    </row>
    <row r="33095" spans="1:8">
      <c r="A33095" s="32">
        <v>44612</v>
      </c>
      <c r="B33095" s="1" t="s">
        <v>15</v>
      </c>
      <c r="C33095">
        <v>10187</v>
      </c>
      <c r="D33095">
        <v>144644</v>
      </c>
      <c r="E33095" s="31">
        <v>7930</v>
      </c>
      <c r="F33095">
        <v>62</v>
      </c>
      <c r="G33095" s="31">
        <v>2195</v>
      </c>
      <c r="H33095" s="31">
        <v>0</v>
      </c>
    </row>
    <row r="33096" spans="1:8">
      <c r="A33096" s="32">
        <v>44612</v>
      </c>
      <c r="B33096" s="1" t="s">
        <v>16</v>
      </c>
      <c r="C33096">
        <v>21902</v>
      </c>
      <c r="D33096">
        <v>581353</v>
      </c>
      <c r="E33096" s="31">
        <v>18409</v>
      </c>
      <c r="F33096">
        <v>182</v>
      </c>
      <c r="G33096" s="31">
        <v>3311</v>
      </c>
      <c r="H33096" s="31">
        <v>4</v>
      </c>
    </row>
    <row r="33097" spans="1:8">
      <c r="A33097" s="32">
        <v>44612</v>
      </c>
      <c r="B33097" s="1" t="s">
        <v>17</v>
      </c>
      <c r="C33097">
        <v>63569</v>
      </c>
      <c r="D33097">
        <v>43645</v>
      </c>
      <c r="E33097" s="31">
        <v>54389</v>
      </c>
      <c r="F33097">
        <v>264</v>
      </c>
      <c r="G33097" s="31">
        <v>8916</v>
      </c>
      <c r="H33097" s="31">
        <v>16</v>
      </c>
    </row>
    <row r="33098" spans="1:8">
      <c r="A33098" s="32">
        <v>44612</v>
      </c>
      <c r="B33098" s="1" t="s">
        <v>18</v>
      </c>
      <c r="C33098">
        <v>40272</v>
      </c>
      <c r="D33098">
        <v>610494</v>
      </c>
      <c r="E33098" s="31">
        <v>32705</v>
      </c>
      <c r="F33098">
        <v>161</v>
      </c>
      <c r="G33098" s="31">
        <v>7406</v>
      </c>
      <c r="H33098" s="31">
        <v>9</v>
      </c>
    </row>
    <row r="33099" spans="1:8">
      <c r="A33099" s="32">
        <v>44612</v>
      </c>
      <c r="B33099" s="1" t="s">
        <v>19</v>
      </c>
      <c r="C33099">
        <v>46784</v>
      </c>
      <c r="D33099">
        <v>464896</v>
      </c>
      <c r="E33099" s="31">
        <v>38952</v>
      </c>
      <c r="F33099">
        <v>236</v>
      </c>
      <c r="G33099" s="31">
        <v>7596</v>
      </c>
      <c r="H33099" s="31">
        <v>14</v>
      </c>
    </row>
    <row r="33100" spans="1:8">
      <c r="A33100" s="32">
        <v>44612</v>
      </c>
      <c r="B33100" s="1" t="s">
        <v>20</v>
      </c>
      <c r="C33100">
        <v>278291</v>
      </c>
      <c r="D33100">
        <v>2114449</v>
      </c>
      <c r="E33100" s="31">
        <v>235009</v>
      </c>
      <c r="F33100">
        <v>1138</v>
      </c>
      <c r="G33100" s="31">
        <v>42144</v>
      </c>
      <c r="H33100" s="31">
        <v>58</v>
      </c>
    </row>
    <row r="33101" spans="1:8">
      <c r="A33101" s="32">
        <v>44612</v>
      </c>
      <c r="B33101" s="1" t="s">
        <v>21</v>
      </c>
      <c r="C33101">
        <v>240084</v>
      </c>
      <c r="D33101">
        <v>1563115</v>
      </c>
      <c r="E33101" s="31">
        <v>184906</v>
      </c>
      <c r="F33101">
        <v>1202</v>
      </c>
      <c r="G33101" s="31">
        <v>49827</v>
      </c>
      <c r="H33101" s="31">
        <v>34</v>
      </c>
    </row>
    <row r="33102" spans="1:8">
      <c r="A33102" s="32">
        <v>44612</v>
      </c>
      <c r="B33102" s="1" t="s">
        <v>22</v>
      </c>
      <c r="C33102">
        <v>906564</v>
      </c>
      <c r="D33102">
        <v>5254509</v>
      </c>
      <c r="E33102" s="31">
        <v>729554</v>
      </c>
      <c r="F33102">
        <v>3448</v>
      </c>
      <c r="G33102" s="31">
        <v>173562</v>
      </c>
      <c r="H33102" s="31">
        <v>87</v>
      </c>
    </row>
    <row r="33103" spans="1:8">
      <c r="A33103" s="32">
        <v>44612</v>
      </c>
      <c r="B33103" s="1" t="s">
        <v>23</v>
      </c>
      <c r="C33103">
        <v>401967</v>
      </c>
      <c r="D33103">
        <v>2180686</v>
      </c>
      <c r="E33103" s="31">
        <v>347054</v>
      </c>
      <c r="F33103">
        <v>1547</v>
      </c>
      <c r="G33103" s="31">
        <v>53366</v>
      </c>
      <c r="H33103" s="31">
        <v>83</v>
      </c>
    </row>
    <row r="33104" spans="1:8">
      <c r="A33104" s="32">
        <v>44612</v>
      </c>
      <c r="B33104" s="1" t="s">
        <v>24</v>
      </c>
      <c r="C33104">
        <v>26113</v>
      </c>
      <c r="D33104">
        <v>444013</v>
      </c>
      <c r="E33104" s="31">
        <v>21899</v>
      </c>
      <c r="F33104">
        <v>65</v>
      </c>
      <c r="G33104" s="31">
        <v>4149</v>
      </c>
      <c r="H33104" s="31">
        <v>4</v>
      </c>
    </row>
    <row r="33105" spans="1:8">
      <c r="A33105" s="32">
        <v>44612</v>
      </c>
      <c r="B33105" s="1" t="s">
        <v>25</v>
      </c>
      <c r="C33105">
        <v>14317</v>
      </c>
      <c r="D33105">
        <v>173797</v>
      </c>
      <c r="E33105" s="31">
        <v>9184</v>
      </c>
      <c r="F33105">
        <v>57</v>
      </c>
      <c r="G33105" s="31">
        <v>5076</v>
      </c>
      <c r="H33105" s="31">
        <v>2</v>
      </c>
    </row>
    <row r="33106" spans="1:8">
      <c r="A33106" s="32">
        <v>44612</v>
      </c>
      <c r="B33106" s="1" t="s">
        <v>26</v>
      </c>
      <c r="C33106">
        <v>21438</v>
      </c>
      <c r="D33106">
        <v>274817</v>
      </c>
      <c r="E33106" s="31">
        <v>17492</v>
      </c>
      <c r="F33106">
        <v>158</v>
      </c>
      <c r="G33106" s="31">
        <v>3765</v>
      </c>
      <c r="H33106" s="31">
        <v>7</v>
      </c>
    </row>
    <row r="33107" spans="1:8">
      <c r="A33107" s="32">
        <v>44612</v>
      </c>
      <c r="B33107" s="1" t="s">
        <v>27</v>
      </c>
      <c r="C33107">
        <v>10257</v>
      </c>
      <c r="D33107">
        <v>194979</v>
      </c>
      <c r="E33107" s="31">
        <v>8646</v>
      </c>
      <c r="F33107">
        <v>39</v>
      </c>
      <c r="G33107" s="31">
        <v>1572</v>
      </c>
      <c r="H33107" s="31">
        <v>3</v>
      </c>
    </row>
    <row r="33108" spans="1:8">
      <c r="A33108" s="32">
        <v>44612</v>
      </c>
      <c r="B33108" s="1" t="s">
        <v>28</v>
      </c>
      <c r="C33108">
        <v>14228</v>
      </c>
      <c r="D33108">
        <v>186746</v>
      </c>
      <c r="E33108" s="31">
        <v>11796</v>
      </c>
      <c r="F33108">
        <v>39</v>
      </c>
      <c r="G33108" s="31">
        <v>2399</v>
      </c>
      <c r="H33108" s="31">
        <v>4</v>
      </c>
    </row>
    <row r="33109" spans="1:8">
      <c r="A33109" s="32">
        <v>44612</v>
      </c>
      <c r="B33109" s="1" t="s">
        <v>29</v>
      </c>
      <c r="C33109">
        <v>28231</v>
      </c>
      <c r="D33109">
        <v>486029</v>
      </c>
      <c r="E33109" s="31">
        <v>22029</v>
      </c>
      <c r="F33109">
        <v>134</v>
      </c>
      <c r="G33109" s="31">
        <v>5090</v>
      </c>
      <c r="H33109" s="31">
        <v>1</v>
      </c>
    </row>
    <row r="33110" spans="1:8">
      <c r="A33110" s="32">
        <v>44612</v>
      </c>
      <c r="B33110" s="1" t="s">
        <v>30</v>
      </c>
      <c r="C33110">
        <v>47413</v>
      </c>
      <c r="D33110">
        <v>621734</v>
      </c>
      <c r="E33110" s="31">
        <v>38909</v>
      </c>
      <c r="F33110">
        <v>255</v>
      </c>
      <c r="G33110" s="31">
        <v>7629</v>
      </c>
      <c r="H33110" s="31">
        <v>8</v>
      </c>
    </row>
    <row r="33111" spans="1:8">
      <c r="A33111" s="32">
        <v>44612</v>
      </c>
      <c r="B33111" s="1" t="s">
        <v>31</v>
      </c>
      <c r="C33111">
        <v>77357</v>
      </c>
      <c r="D33111">
        <v>923339</v>
      </c>
      <c r="E33111" s="31">
        <v>60043</v>
      </c>
      <c r="F33111">
        <v>291</v>
      </c>
      <c r="G33111" s="31">
        <v>13091</v>
      </c>
      <c r="H33111" s="31">
        <v>5</v>
      </c>
    </row>
    <row r="33112" spans="1:8">
      <c r="A33112" s="32">
        <v>44612</v>
      </c>
      <c r="B33112" s="1" t="s">
        <v>32</v>
      </c>
      <c r="C33112">
        <v>278570</v>
      </c>
      <c r="D33112">
        <v>1929959</v>
      </c>
      <c r="E33112" s="31">
        <v>235074</v>
      </c>
      <c r="F33112">
        <v>1446</v>
      </c>
      <c r="G33112" s="31">
        <v>42050</v>
      </c>
      <c r="H33112" s="31">
        <v>51</v>
      </c>
    </row>
    <row r="33113" spans="1:8">
      <c r="A33113" s="32">
        <v>44612</v>
      </c>
      <c r="B33113" s="1" t="s">
        <v>33</v>
      </c>
      <c r="C33113">
        <v>36499</v>
      </c>
      <c r="D33113">
        <v>354936</v>
      </c>
      <c r="E33113" s="31">
        <v>31496</v>
      </c>
      <c r="F33113">
        <v>219</v>
      </c>
      <c r="G33113" s="31">
        <v>5788</v>
      </c>
      <c r="H33113" s="31">
        <v>5</v>
      </c>
    </row>
    <row r="33114" spans="1:8">
      <c r="A33114" s="32">
        <v>44612</v>
      </c>
      <c r="B33114" s="1" t="s">
        <v>34</v>
      </c>
      <c r="C33114">
        <v>41792</v>
      </c>
      <c r="D33114">
        <v>405661</v>
      </c>
      <c r="E33114" s="31">
        <v>32917</v>
      </c>
      <c r="F33114">
        <v>124</v>
      </c>
      <c r="G33114" s="31">
        <v>8751</v>
      </c>
      <c r="H33114" s="31">
        <v>2</v>
      </c>
    </row>
    <row r="33115" spans="1:8">
      <c r="A33115" s="32">
        <v>44612</v>
      </c>
      <c r="B33115" s="1" t="s">
        <v>35</v>
      </c>
      <c r="C33115">
        <v>111568</v>
      </c>
      <c r="D33115">
        <v>632144</v>
      </c>
      <c r="E33115" s="31">
        <v>86472</v>
      </c>
      <c r="F33115">
        <v>370</v>
      </c>
      <c r="G33115" s="31">
        <v>22953</v>
      </c>
      <c r="H33115" s="31">
        <v>101</v>
      </c>
    </row>
    <row r="33116" spans="1:8">
      <c r="A33116" s="32">
        <v>44612</v>
      </c>
      <c r="B33116" s="1" t="s">
        <v>36</v>
      </c>
      <c r="C33116">
        <v>584150</v>
      </c>
      <c r="D33116">
        <v>5429707</v>
      </c>
      <c r="E33116" s="31">
        <v>444148</v>
      </c>
      <c r="F33116">
        <v>3601</v>
      </c>
      <c r="G33116" s="31">
        <v>136383</v>
      </c>
      <c r="H33116" s="31">
        <v>779</v>
      </c>
    </row>
    <row r="33117" spans="1:8">
      <c r="A33117" s="32">
        <v>44612</v>
      </c>
      <c r="B33117" s="1" t="s">
        <v>37</v>
      </c>
      <c r="C33117">
        <v>229146</v>
      </c>
      <c r="D33117">
        <v>1184607</v>
      </c>
      <c r="E33117" s="31">
        <v>175662</v>
      </c>
      <c r="F33117">
        <v>1687</v>
      </c>
      <c r="G33117" s="31">
        <v>51817</v>
      </c>
      <c r="H33117" s="31">
        <v>45</v>
      </c>
    </row>
    <row r="33118" spans="1:8">
      <c r="A33118" s="32">
        <v>44612</v>
      </c>
      <c r="B33118" s="1" t="s">
        <v>38</v>
      </c>
      <c r="C33118">
        <v>47957</v>
      </c>
      <c r="D33118">
        <v>380330</v>
      </c>
      <c r="E33118" s="31">
        <v>33370</v>
      </c>
      <c r="F33118">
        <v>219</v>
      </c>
      <c r="G33118" s="31">
        <v>14368</v>
      </c>
      <c r="H33118" s="31">
        <v>25</v>
      </c>
    </row>
    <row r="33119" spans="1:8">
      <c r="A33119" s="32">
        <v>44612</v>
      </c>
      <c r="B33119" s="1" t="s">
        <v>39</v>
      </c>
      <c r="C33119">
        <v>20233</v>
      </c>
      <c r="D33119">
        <v>111580</v>
      </c>
      <c r="E33119" s="31">
        <v>16979</v>
      </c>
      <c r="F33119">
        <v>92</v>
      </c>
      <c r="G33119" s="31">
        <v>3017</v>
      </c>
      <c r="H33119" s="31">
        <v>11</v>
      </c>
    </row>
    <row r="33120" spans="1:8">
      <c r="A33120" s="32">
        <v>44612</v>
      </c>
      <c r="B33120" s="1" t="s">
        <v>40</v>
      </c>
      <c r="C33120">
        <v>5372</v>
      </c>
      <c r="D33120">
        <v>230815</v>
      </c>
      <c r="E33120" s="31">
        <v>4468</v>
      </c>
      <c r="F33120">
        <v>8</v>
      </c>
      <c r="G33120" s="31">
        <v>821</v>
      </c>
      <c r="H33120" s="31">
        <v>0</v>
      </c>
    </row>
    <row r="33121" spans="1:8">
      <c r="A33121" s="32">
        <v>44612</v>
      </c>
      <c r="B33121" s="1" t="s">
        <v>41</v>
      </c>
      <c r="C33121">
        <v>5699</v>
      </c>
      <c r="D33121">
        <v>103516</v>
      </c>
      <c r="E33121" s="31">
        <v>5052</v>
      </c>
      <c r="F33121">
        <v>7</v>
      </c>
      <c r="G33121" s="31">
        <v>640</v>
      </c>
      <c r="H33121" s="31">
        <v>0</v>
      </c>
    </row>
    <row r="33122" spans="1:8">
      <c r="A33122" s="32">
        <v>44612</v>
      </c>
      <c r="B33122" s="1" t="s">
        <v>42</v>
      </c>
      <c r="C33122">
        <v>44105</v>
      </c>
      <c r="D33122">
        <v>413636</v>
      </c>
      <c r="E33122" s="31">
        <v>34676</v>
      </c>
      <c r="F33122">
        <v>179</v>
      </c>
      <c r="G33122" s="31">
        <v>5836</v>
      </c>
      <c r="H33122" s="31">
        <v>14</v>
      </c>
    </row>
    <row r="33123" spans="1:8">
      <c r="A33123" s="32">
        <v>44612</v>
      </c>
      <c r="B33123" s="1" t="s">
        <v>43</v>
      </c>
      <c r="C33123">
        <v>68156</v>
      </c>
      <c r="D33123">
        <v>1355636</v>
      </c>
      <c r="E33123" s="31">
        <v>49602</v>
      </c>
      <c r="F33123">
        <v>348</v>
      </c>
      <c r="G33123" s="31">
        <v>18206</v>
      </c>
      <c r="H33123" s="31">
        <v>14</v>
      </c>
    </row>
    <row r="33124" spans="1:8">
      <c r="A33124" s="32">
        <v>44612</v>
      </c>
      <c r="B33124" s="1" t="s">
        <v>44</v>
      </c>
      <c r="C33124">
        <v>19045</v>
      </c>
      <c r="D33124">
        <v>339555</v>
      </c>
      <c r="E33124" s="31">
        <v>16504</v>
      </c>
      <c r="F33124">
        <v>114</v>
      </c>
      <c r="G33124" s="31">
        <v>2427</v>
      </c>
      <c r="H33124" s="31">
        <v>3</v>
      </c>
    </row>
    <row r="33125" spans="1:8">
      <c r="A33125" s="32">
        <v>44612</v>
      </c>
      <c r="B33125" s="1" t="s">
        <v>45</v>
      </c>
      <c r="C33125">
        <v>8694</v>
      </c>
      <c r="D33125">
        <v>149251</v>
      </c>
      <c r="E33125" s="31">
        <v>6942</v>
      </c>
      <c r="F33125">
        <v>71</v>
      </c>
      <c r="G33125" s="31">
        <v>1692</v>
      </c>
      <c r="H33125" s="31">
        <v>0</v>
      </c>
    </row>
    <row r="33126" spans="1:8">
      <c r="A33126" s="32">
        <v>44612</v>
      </c>
      <c r="B33126" s="1" t="s">
        <v>46</v>
      </c>
      <c r="C33126">
        <v>15628</v>
      </c>
      <c r="D33126">
        <v>189872</v>
      </c>
      <c r="E33126" s="31">
        <v>12238</v>
      </c>
      <c r="F33126">
        <v>60</v>
      </c>
      <c r="G33126" s="31">
        <v>3316</v>
      </c>
      <c r="H33126" s="31">
        <v>3</v>
      </c>
    </row>
    <row r="33127" spans="1:8">
      <c r="A33127" s="32">
        <v>44612</v>
      </c>
      <c r="B33127" s="1" t="s">
        <v>47</v>
      </c>
      <c r="C33127">
        <v>15122</v>
      </c>
      <c r="D33127">
        <v>246323</v>
      </c>
      <c r="E33127" s="31">
        <v>12993</v>
      </c>
      <c r="F33127">
        <v>106</v>
      </c>
      <c r="G33127" s="31">
        <v>2023</v>
      </c>
      <c r="H33127" s="31">
        <v>3</v>
      </c>
    </row>
    <row r="33128" spans="1:8">
      <c r="A33128" s="32">
        <v>44612</v>
      </c>
      <c r="B33128" s="1" t="s">
        <v>48</v>
      </c>
      <c r="C33128">
        <v>10676</v>
      </c>
      <c r="D33128">
        <v>163173</v>
      </c>
      <c r="E33128" s="31">
        <v>8449</v>
      </c>
      <c r="F33128">
        <v>64</v>
      </c>
      <c r="G33128" s="31">
        <v>2163</v>
      </c>
      <c r="H33128" s="31">
        <v>9</v>
      </c>
    </row>
    <row r="33129" spans="1:8">
      <c r="A33129" s="32">
        <v>44612</v>
      </c>
      <c r="B33129" s="1" t="s">
        <v>49</v>
      </c>
      <c r="C33129">
        <v>209400</v>
      </c>
      <c r="D33129">
        <v>1927631</v>
      </c>
      <c r="E33129" s="31">
        <v>162144</v>
      </c>
      <c r="F33129">
        <v>835</v>
      </c>
      <c r="G33129" s="31">
        <v>41165</v>
      </c>
      <c r="H33129" s="31">
        <v>17</v>
      </c>
    </row>
    <row r="33130" spans="1:8">
      <c r="A33130" s="32">
        <v>44612</v>
      </c>
      <c r="B33130" s="1" t="s">
        <v>50</v>
      </c>
      <c r="C33130">
        <v>20439</v>
      </c>
      <c r="D33130">
        <v>179186</v>
      </c>
      <c r="E33130" s="31">
        <v>15435</v>
      </c>
      <c r="F33130">
        <v>55</v>
      </c>
      <c r="G33130" s="31">
        <v>3638</v>
      </c>
      <c r="H33130" s="31">
        <v>2</v>
      </c>
    </row>
    <row r="33131" spans="1:8">
      <c r="A33131" s="32">
        <v>44612</v>
      </c>
      <c r="B33131" s="1" t="s">
        <v>51</v>
      </c>
      <c r="C33131">
        <v>22556</v>
      </c>
      <c r="D33131">
        <v>267811</v>
      </c>
      <c r="E33131" s="31">
        <v>18593</v>
      </c>
      <c r="F33131">
        <v>99</v>
      </c>
      <c r="G33131" s="31">
        <v>4658</v>
      </c>
      <c r="H33131" s="31">
        <v>2</v>
      </c>
    </row>
    <row r="33132" spans="1:8">
      <c r="A33132" s="32">
        <v>44612</v>
      </c>
      <c r="B33132" s="1" t="s">
        <v>52</v>
      </c>
      <c r="C33132">
        <v>44129</v>
      </c>
      <c r="D33132">
        <v>186852</v>
      </c>
      <c r="E33132" s="31">
        <v>35627</v>
      </c>
      <c r="F33132">
        <v>193</v>
      </c>
      <c r="G33132" s="31">
        <v>8309</v>
      </c>
      <c r="H33132" s="31">
        <v>16</v>
      </c>
    </row>
    <row r="33133" spans="1:8">
      <c r="A33133" s="32">
        <v>44612</v>
      </c>
      <c r="B33133" s="1" t="s">
        <v>53</v>
      </c>
      <c r="C33133">
        <v>21271</v>
      </c>
      <c r="D33133">
        <v>406807</v>
      </c>
      <c r="E33133" s="31">
        <v>18580</v>
      </c>
      <c r="F33133">
        <v>94</v>
      </c>
      <c r="G33133" s="31">
        <v>2597</v>
      </c>
      <c r="H33133" s="31">
        <v>0</v>
      </c>
    </row>
    <row r="33134" spans="1:8">
      <c r="A33134" s="32">
        <v>44612</v>
      </c>
      <c r="B33134" s="1" t="s">
        <v>54</v>
      </c>
      <c r="C33134">
        <v>16870</v>
      </c>
      <c r="D33134">
        <v>120998</v>
      </c>
      <c r="E33134" s="31">
        <v>14794</v>
      </c>
      <c r="F33134">
        <v>76</v>
      </c>
      <c r="G33134" s="31">
        <v>2047</v>
      </c>
      <c r="H33134" s="31">
        <v>0</v>
      </c>
    </row>
    <row r="33135" spans="1:8">
      <c r="A33135" s="32">
        <v>44612</v>
      </c>
      <c r="B33135" s="1" t="s">
        <v>55</v>
      </c>
      <c r="C33135">
        <v>27706</v>
      </c>
      <c r="D33135">
        <v>250730</v>
      </c>
      <c r="E33135" s="31">
        <v>23125</v>
      </c>
      <c r="F33135">
        <v>106</v>
      </c>
      <c r="G33135" s="31">
        <v>4087</v>
      </c>
      <c r="H33135" s="31">
        <v>6</v>
      </c>
    </row>
    <row r="33136" spans="1:8">
      <c r="A33136" s="32">
        <v>44612</v>
      </c>
      <c r="B33136" s="1" t="s">
        <v>56</v>
      </c>
      <c r="C33136">
        <v>94950</v>
      </c>
      <c r="D33136">
        <v>571933</v>
      </c>
      <c r="E33136" s="31">
        <v>89340</v>
      </c>
      <c r="F33136">
        <v>422</v>
      </c>
      <c r="G33136" s="31">
        <v>5187</v>
      </c>
      <c r="H33136" s="31">
        <v>27</v>
      </c>
    </row>
    <row r="33137" spans="1:8">
      <c r="A33137" s="32">
        <v>44613</v>
      </c>
      <c r="B33137" s="1" t="s">
        <v>7</v>
      </c>
      <c r="C33137">
        <v>157013</v>
      </c>
      <c r="D33137">
        <v>1607371</v>
      </c>
      <c r="E33137" s="31">
        <v>127930</v>
      </c>
      <c r="F33137">
        <v>1681</v>
      </c>
      <c r="G33137" s="31">
        <v>27809</v>
      </c>
      <c r="H33137" s="31">
        <v>8</v>
      </c>
    </row>
    <row r="33138" spans="1:8">
      <c r="A33138" s="32">
        <v>44613</v>
      </c>
      <c r="B33138" s="1" t="s">
        <v>11</v>
      </c>
      <c r="C33138">
        <v>18266</v>
      </c>
      <c r="D33138">
        <v>152750</v>
      </c>
      <c r="E33138" s="31">
        <v>14805</v>
      </c>
      <c r="F33138">
        <v>54</v>
      </c>
      <c r="G33138" s="31">
        <v>3407</v>
      </c>
      <c r="H33138" s="31">
        <v>0</v>
      </c>
    </row>
    <row r="33139" spans="1:8">
      <c r="A33139" s="32">
        <v>44613</v>
      </c>
      <c r="B33139" s="1" t="s">
        <v>12</v>
      </c>
      <c r="C33139">
        <v>8526</v>
      </c>
      <c r="D33139">
        <v>172018</v>
      </c>
      <c r="E33139" s="31">
        <v>6164</v>
      </c>
      <c r="F33139">
        <v>56</v>
      </c>
      <c r="G33139" s="31">
        <v>2306</v>
      </c>
      <c r="H33139" s="31">
        <v>1</v>
      </c>
    </row>
    <row r="33140" spans="1:8">
      <c r="A33140" s="32">
        <v>44613</v>
      </c>
      <c r="B33140" s="1" t="s">
        <v>13</v>
      </c>
      <c r="C33140">
        <v>35956</v>
      </c>
      <c r="D33140">
        <v>370295</v>
      </c>
      <c r="E33140" s="31">
        <v>28561</v>
      </c>
      <c r="F33140">
        <v>129</v>
      </c>
      <c r="G33140" s="31">
        <v>6868</v>
      </c>
      <c r="H33140" s="31">
        <v>9</v>
      </c>
    </row>
    <row r="33141" spans="1:8">
      <c r="A33141" s="32">
        <v>44613</v>
      </c>
      <c r="B33141" s="1" t="s">
        <v>14</v>
      </c>
      <c r="C33141">
        <v>8118</v>
      </c>
      <c r="D33141">
        <v>41550</v>
      </c>
      <c r="E33141" s="31">
        <v>6249</v>
      </c>
      <c r="F33141">
        <v>31</v>
      </c>
      <c r="G33141" s="31">
        <v>1838</v>
      </c>
      <c r="H33141" s="31">
        <v>2</v>
      </c>
    </row>
    <row r="33142" spans="1:8">
      <c r="A33142" s="32">
        <v>44613</v>
      </c>
      <c r="B33142" s="1" t="s">
        <v>15</v>
      </c>
      <c r="C33142">
        <v>10317</v>
      </c>
      <c r="D33142">
        <v>148067</v>
      </c>
      <c r="E33142" s="31">
        <v>8127</v>
      </c>
      <c r="F33142">
        <v>62</v>
      </c>
      <c r="G33142" s="31">
        <v>2128</v>
      </c>
      <c r="H33142" s="31">
        <v>0</v>
      </c>
    </row>
    <row r="33143" spans="1:8">
      <c r="A33143" s="32">
        <v>44613</v>
      </c>
      <c r="B33143" s="1" t="s">
        <v>16</v>
      </c>
      <c r="C33143">
        <v>22106</v>
      </c>
      <c r="D33143">
        <v>587776</v>
      </c>
      <c r="E33143" s="31">
        <v>18769</v>
      </c>
      <c r="F33143">
        <v>182</v>
      </c>
      <c r="G33143" s="31">
        <v>3155</v>
      </c>
      <c r="H33143" s="31">
        <v>4</v>
      </c>
    </row>
    <row r="33144" spans="1:8">
      <c r="A33144" s="32">
        <v>44613</v>
      </c>
      <c r="B33144" s="1" t="s">
        <v>17</v>
      </c>
      <c r="C33144">
        <v>64773</v>
      </c>
      <c r="D33144">
        <v>43898</v>
      </c>
      <c r="E33144" s="31">
        <v>55427</v>
      </c>
      <c r="F33144">
        <v>266</v>
      </c>
      <c r="G33144" s="31">
        <v>9080</v>
      </c>
      <c r="H33144" s="31">
        <v>16</v>
      </c>
    </row>
    <row r="33145" spans="1:8">
      <c r="A33145" s="32">
        <v>44613</v>
      </c>
      <c r="B33145" s="1" t="s">
        <v>18</v>
      </c>
      <c r="C33145">
        <v>40636</v>
      </c>
      <c r="D33145">
        <v>611328</v>
      </c>
      <c r="E33145" s="31">
        <v>33165</v>
      </c>
      <c r="F33145">
        <v>165</v>
      </c>
      <c r="G33145" s="31">
        <v>7306</v>
      </c>
      <c r="H33145" s="31">
        <v>9</v>
      </c>
    </row>
    <row r="33146" spans="1:8">
      <c r="A33146" s="32">
        <v>44613</v>
      </c>
      <c r="B33146" s="1" t="s">
        <v>19</v>
      </c>
      <c r="C33146">
        <v>47140</v>
      </c>
      <c r="D33146">
        <v>469692</v>
      </c>
      <c r="E33146" s="31">
        <v>39740</v>
      </c>
      <c r="F33146">
        <v>236</v>
      </c>
      <c r="G33146" s="31">
        <v>7164</v>
      </c>
      <c r="H33146" s="31">
        <v>12</v>
      </c>
    </row>
    <row r="33147" spans="1:8">
      <c r="A33147" s="32">
        <v>44613</v>
      </c>
      <c r="B33147" s="1" t="s">
        <v>20</v>
      </c>
      <c r="C33147">
        <v>282892</v>
      </c>
      <c r="D33147">
        <v>2124403</v>
      </c>
      <c r="E33147" s="31">
        <v>241739</v>
      </c>
      <c r="F33147">
        <v>1140</v>
      </c>
      <c r="G33147" s="31">
        <v>40013</v>
      </c>
      <c r="H33147" s="31">
        <v>60</v>
      </c>
    </row>
    <row r="33148" spans="1:8">
      <c r="A33148" s="32">
        <v>44613</v>
      </c>
      <c r="B33148" s="1" t="s">
        <v>21</v>
      </c>
      <c r="C33148">
        <v>242894</v>
      </c>
      <c r="D33148">
        <v>1568404</v>
      </c>
      <c r="E33148" s="31">
        <v>189279</v>
      </c>
      <c r="F33148">
        <v>1217</v>
      </c>
      <c r="G33148" s="31">
        <v>49604</v>
      </c>
      <c r="H33148" s="31">
        <v>29</v>
      </c>
    </row>
    <row r="33149" spans="1:8">
      <c r="A33149" s="32">
        <v>44613</v>
      </c>
      <c r="B33149" s="1" t="s">
        <v>22</v>
      </c>
      <c r="C33149">
        <v>915369</v>
      </c>
      <c r="D33149">
        <v>5284430</v>
      </c>
      <c r="E33149" s="31">
        <v>743172</v>
      </c>
      <c r="F33149">
        <v>3478</v>
      </c>
      <c r="G33149" s="31">
        <v>168719</v>
      </c>
      <c r="H33149" s="31">
        <v>82</v>
      </c>
    </row>
    <row r="33150" spans="1:8">
      <c r="A33150" s="32">
        <v>44613</v>
      </c>
      <c r="B33150" s="1" t="s">
        <v>23</v>
      </c>
      <c r="C33150">
        <v>408272</v>
      </c>
      <c r="D33150">
        <v>2180686</v>
      </c>
      <c r="E33150" s="31">
        <v>352511</v>
      </c>
      <c r="F33150">
        <v>1560</v>
      </c>
      <c r="G33150" s="31">
        <v>54201</v>
      </c>
      <c r="H33150" s="31">
        <v>101</v>
      </c>
    </row>
    <row r="33151" spans="1:8">
      <c r="A33151" s="32">
        <v>44613</v>
      </c>
      <c r="B33151" s="1" t="s">
        <v>24</v>
      </c>
      <c r="C33151">
        <v>26413</v>
      </c>
      <c r="D33151">
        <v>447112</v>
      </c>
      <c r="E33151" s="31">
        <v>22343</v>
      </c>
      <c r="F33151">
        <v>65</v>
      </c>
      <c r="G33151" s="31">
        <v>4005</v>
      </c>
      <c r="H33151" s="31">
        <v>4</v>
      </c>
    </row>
    <row r="33152" spans="1:8">
      <c r="A33152" s="32">
        <v>44613</v>
      </c>
      <c r="B33152" s="1" t="s">
        <v>25</v>
      </c>
      <c r="C33152">
        <v>14576</v>
      </c>
      <c r="D33152">
        <v>175629</v>
      </c>
      <c r="E33152" s="31">
        <v>9320</v>
      </c>
      <c r="F33152">
        <v>58</v>
      </c>
      <c r="G33152" s="31">
        <v>5198</v>
      </c>
      <c r="H33152" s="31">
        <v>3</v>
      </c>
    </row>
    <row r="33153" spans="1:8">
      <c r="A33153" s="32">
        <v>44613</v>
      </c>
      <c r="B33153" s="1" t="s">
        <v>26</v>
      </c>
      <c r="C33153">
        <v>21789</v>
      </c>
      <c r="D33153">
        <v>275473</v>
      </c>
      <c r="E33153" s="31">
        <v>17725</v>
      </c>
      <c r="F33153">
        <v>159</v>
      </c>
      <c r="G33153" s="31">
        <v>3882</v>
      </c>
      <c r="H33153" s="31">
        <v>6</v>
      </c>
    </row>
    <row r="33154" spans="1:8">
      <c r="A33154" s="32">
        <v>44613</v>
      </c>
      <c r="B33154" s="1" t="s">
        <v>27</v>
      </c>
      <c r="C33154">
        <v>10533</v>
      </c>
      <c r="D33154">
        <v>196036</v>
      </c>
      <c r="E33154" s="31">
        <v>8868</v>
      </c>
      <c r="F33154">
        <v>39</v>
      </c>
      <c r="G33154" s="31">
        <v>1626</v>
      </c>
      <c r="H33154" s="31">
        <v>3</v>
      </c>
    </row>
    <row r="33155" spans="1:8">
      <c r="A33155" s="32">
        <v>44613</v>
      </c>
      <c r="B33155" s="1" t="s">
        <v>28</v>
      </c>
      <c r="C33155">
        <v>15026</v>
      </c>
      <c r="D33155">
        <v>186746</v>
      </c>
      <c r="E33155" s="31">
        <v>12597</v>
      </c>
      <c r="F33155">
        <v>39</v>
      </c>
      <c r="G33155" s="31">
        <v>2403</v>
      </c>
      <c r="H33155" s="31">
        <v>4</v>
      </c>
    </row>
    <row r="33156" spans="1:8">
      <c r="A33156" s="32">
        <v>44613</v>
      </c>
      <c r="B33156" s="1" t="s">
        <v>29</v>
      </c>
      <c r="C33156">
        <v>28465</v>
      </c>
      <c r="D33156">
        <v>490564</v>
      </c>
      <c r="E33156" s="31">
        <v>23205</v>
      </c>
      <c r="F33156">
        <v>136</v>
      </c>
      <c r="G33156" s="31">
        <v>4297</v>
      </c>
      <c r="H33156" s="31">
        <v>2</v>
      </c>
    </row>
    <row r="33157" spans="1:8">
      <c r="A33157" s="32">
        <v>44613</v>
      </c>
      <c r="B33157" s="1" t="s">
        <v>30</v>
      </c>
      <c r="C33157">
        <v>47959</v>
      </c>
      <c r="D33157">
        <v>622816</v>
      </c>
      <c r="E33157" s="31">
        <v>39696</v>
      </c>
      <c r="F33157">
        <v>257</v>
      </c>
      <c r="G33157" s="31">
        <v>7460</v>
      </c>
      <c r="H33157" s="31">
        <v>7</v>
      </c>
    </row>
    <row r="33158" spans="1:8">
      <c r="A33158" s="32">
        <v>44613</v>
      </c>
      <c r="B33158" s="1" t="s">
        <v>31</v>
      </c>
      <c r="C33158">
        <v>78508</v>
      </c>
      <c r="D33158">
        <v>923339</v>
      </c>
      <c r="E33158" s="31">
        <v>64876</v>
      </c>
      <c r="F33158">
        <v>300</v>
      </c>
      <c r="G33158" s="31">
        <v>12715</v>
      </c>
      <c r="H33158" s="31">
        <v>5</v>
      </c>
    </row>
    <row r="33159" spans="1:8">
      <c r="A33159" s="32">
        <v>44613</v>
      </c>
      <c r="B33159" s="1" t="s">
        <v>32</v>
      </c>
      <c r="C33159">
        <v>283260</v>
      </c>
      <c r="D33159">
        <v>1958724</v>
      </c>
      <c r="E33159" s="31">
        <v>239890</v>
      </c>
      <c r="F33159">
        <v>1454</v>
      </c>
      <c r="G33159" s="31">
        <v>41916</v>
      </c>
      <c r="H33159" s="31">
        <v>57</v>
      </c>
    </row>
    <row r="33160" spans="1:8">
      <c r="A33160" s="32">
        <v>44613</v>
      </c>
      <c r="B33160" s="1" t="s">
        <v>33</v>
      </c>
      <c r="C33160">
        <v>36876</v>
      </c>
      <c r="D33160">
        <v>354936</v>
      </c>
      <c r="E33160" s="31">
        <v>32065</v>
      </c>
      <c r="F33160">
        <v>221</v>
      </c>
      <c r="G33160" s="31">
        <v>5639</v>
      </c>
      <c r="H33160" s="31">
        <v>5</v>
      </c>
    </row>
    <row r="33161" spans="1:8">
      <c r="A33161" s="32">
        <v>44613</v>
      </c>
      <c r="B33161" s="1" t="s">
        <v>34</v>
      </c>
      <c r="C33161">
        <v>42517</v>
      </c>
      <c r="D33161">
        <v>407276</v>
      </c>
      <c r="E33161" s="31">
        <v>33964</v>
      </c>
      <c r="F33161">
        <v>125</v>
      </c>
      <c r="G33161" s="31">
        <v>8428</v>
      </c>
      <c r="H33161" s="31">
        <v>2</v>
      </c>
    </row>
    <row r="33162" spans="1:8">
      <c r="A33162" s="32">
        <v>44613</v>
      </c>
      <c r="B33162" s="1" t="s">
        <v>35</v>
      </c>
      <c r="C33162">
        <v>112946</v>
      </c>
      <c r="D33162">
        <v>633242</v>
      </c>
      <c r="E33162" s="31">
        <v>89527</v>
      </c>
      <c r="F33162">
        <v>375</v>
      </c>
      <c r="G33162" s="31">
        <v>21663</v>
      </c>
      <c r="H33162" s="31">
        <v>82</v>
      </c>
    </row>
    <row r="33163" spans="1:8">
      <c r="A33163" s="32">
        <v>44613</v>
      </c>
      <c r="B33163" s="1" t="s">
        <v>36</v>
      </c>
      <c r="C33163">
        <v>588851</v>
      </c>
      <c r="D33163">
        <v>5450619</v>
      </c>
      <c r="E33163" s="31">
        <v>453250</v>
      </c>
      <c r="F33163">
        <v>3627</v>
      </c>
      <c r="G33163" s="31">
        <v>131956</v>
      </c>
      <c r="H33163" s="31">
        <v>788</v>
      </c>
    </row>
    <row r="33164" spans="1:8">
      <c r="A33164" s="32">
        <v>44613</v>
      </c>
      <c r="B33164" s="1" t="s">
        <v>37</v>
      </c>
      <c r="C33164">
        <v>233496</v>
      </c>
      <c r="D33164">
        <v>1191076</v>
      </c>
      <c r="E33164" s="31">
        <v>185211</v>
      </c>
      <c r="F33164">
        <v>1690</v>
      </c>
      <c r="G33164" s="31">
        <v>46598</v>
      </c>
      <c r="H33164" s="31">
        <v>44</v>
      </c>
    </row>
    <row r="33165" spans="1:8">
      <c r="A33165" s="32">
        <v>44613</v>
      </c>
      <c r="B33165" s="1" t="s">
        <v>38</v>
      </c>
      <c r="C33165">
        <v>48927</v>
      </c>
      <c r="D33165">
        <v>385714</v>
      </c>
      <c r="E33165" s="31">
        <v>33811</v>
      </c>
      <c r="F33165">
        <v>224</v>
      </c>
      <c r="G33165" s="31">
        <v>14892</v>
      </c>
      <c r="H33165" s="31">
        <v>25</v>
      </c>
    </row>
    <row r="33166" spans="1:8">
      <c r="A33166" s="32">
        <v>44613</v>
      </c>
      <c r="B33166" s="1" t="s">
        <v>39</v>
      </c>
      <c r="C33166">
        <v>20500</v>
      </c>
      <c r="D33166">
        <v>112224</v>
      </c>
      <c r="E33166" s="31">
        <v>17529</v>
      </c>
      <c r="F33166">
        <v>93</v>
      </c>
      <c r="G33166" s="31">
        <v>2732</v>
      </c>
      <c r="H33166" s="31">
        <v>11</v>
      </c>
    </row>
    <row r="33167" spans="1:8">
      <c r="A33167" s="32">
        <v>44613</v>
      </c>
      <c r="B33167" s="1" t="s">
        <v>40</v>
      </c>
      <c r="C33167">
        <v>5512</v>
      </c>
      <c r="D33167">
        <v>238928</v>
      </c>
      <c r="E33167" s="31">
        <v>4532</v>
      </c>
      <c r="F33167">
        <v>8</v>
      </c>
      <c r="G33167" s="31">
        <v>897</v>
      </c>
      <c r="H33167" s="31">
        <v>0</v>
      </c>
    </row>
    <row r="33168" spans="1:8">
      <c r="A33168" s="32">
        <v>44613</v>
      </c>
      <c r="B33168" s="1" t="s">
        <v>41</v>
      </c>
      <c r="C33168">
        <v>5761</v>
      </c>
      <c r="D33168">
        <v>103516</v>
      </c>
      <c r="E33168" s="31">
        <v>5139</v>
      </c>
      <c r="F33168">
        <v>8</v>
      </c>
      <c r="G33168" s="31">
        <v>614</v>
      </c>
      <c r="H33168" s="31">
        <v>0</v>
      </c>
    </row>
    <row r="33169" spans="1:8">
      <c r="A33169" s="32">
        <v>44613</v>
      </c>
      <c r="B33169" s="1" t="s">
        <v>42</v>
      </c>
      <c r="C33169">
        <v>44512</v>
      </c>
      <c r="D33169">
        <v>413636</v>
      </c>
      <c r="E33169" s="31">
        <v>34676</v>
      </c>
      <c r="F33169">
        <v>179</v>
      </c>
      <c r="G33169" s="31">
        <v>5836</v>
      </c>
      <c r="H33169" s="31">
        <v>14</v>
      </c>
    </row>
    <row r="33170" spans="1:8">
      <c r="A33170" s="32">
        <v>44613</v>
      </c>
      <c r="B33170" s="1" t="s">
        <v>43</v>
      </c>
      <c r="C33170">
        <v>68926</v>
      </c>
      <c r="D33170">
        <v>1355636</v>
      </c>
      <c r="E33170" s="31">
        <v>53042</v>
      </c>
      <c r="F33170">
        <v>354</v>
      </c>
      <c r="G33170" s="31">
        <v>15530</v>
      </c>
      <c r="H33170" s="31">
        <v>13</v>
      </c>
    </row>
    <row r="33171" spans="1:8">
      <c r="A33171" s="32">
        <v>44613</v>
      </c>
      <c r="B33171" s="1" t="s">
        <v>44</v>
      </c>
      <c r="C33171">
        <v>19263</v>
      </c>
      <c r="D33171">
        <v>339555</v>
      </c>
      <c r="E33171" s="31">
        <v>16747</v>
      </c>
      <c r="F33171">
        <v>116</v>
      </c>
      <c r="G33171" s="31">
        <v>2400</v>
      </c>
      <c r="H33171" s="31">
        <v>3</v>
      </c>
    </row>
    <row r="33172" spans="1:8">
      <c r="A33172" s="32">
        <v>44613</v>
      </c>
      <c r="B33172" s="1" t="s">
        <v>45</v>
      </c>
      <c r="C33172">
        <v>8922</v>
      </c>
      <c r="D33172">
        <v>149636</v>
      </c>
      <c r="E33172" s="31">
        <v>7072</v>
      </c>
      <c r="F33172">
        <v>73</v>
      </c>
      <c r="G33172" s="31">
        <v>1788</v>
      </c>
      <c r="H33172" s="31">
        <v>0</v>
      </c>
    </row>
    <row r="33173" spans="1:8">
      <c r="A33173" s="32">
        <v>44613</v>
      </c>
      <c r="B33173" s="1" t="s">
        <v>46</v>
      </c>
      <c r="C33173">
        <v>15871</v>
      </c>
      <c r="D33173">
        <v>190261</v>
      </c>
      <c r="E33173" s="31">
        <v>12621</v>
      </c>
      <c r="F33173">
        <v>63</v>
      </c>
      <c r="G33173" s="31">
        <v>3187</v>
      </c>
      <c r="H33173" s="31">
        <v>3</v>
      </c>
    </row>
    <row r="33174" spans="1:8">
      <c r="A33174" s="32">
        <v>44613</v>
      </c>
      <c r="B33174" s="1" t="s">
        <v>47</v>
      </c>
      <c r="C33174">
        <v>15273</v>
      </c>
      <c r="D33174">
        <v>246830</v>
      </c>
      <c r="E33174" s="31">
        <v>13182</v>
      </c>
      <c r="F33174">
        <v>108</v>
      </c>
      <c r="G33174" s="31">
        <v>1983</v>
      </c>
      <c r="H33174" s="31">
        <v>3</v>
      </c>
    </row>
    <row r="33175" spans="1:8">
      <c r="A33175" s="32">
        <v>44613</v>
      </c>
      <c r="B33175" s="1" t="s">
        <v>48</v>
      </c>
      <c r="C33175">
        <v>10766</v>
      </c>
      <c r="D33175">
        <v>170354</v>
      </c>
      <c r="E33175" s="31">
        <v>8626</v>
      </c>
      <c r="F33175">
        <v>66</v>
      </c>
      <c r="G33175" s="31">
        <v>2074</v>
      </c>
      <c r="H33175" s="31">
        <v>10</v>
      </c>
    </row>
    <row r="33176" spans="1:8">
      <c r="A33176" s="32">
        <v>44613</v>
      </c>
      <c r="B33176" s="1" t="s">
        <v>49</v>
      </c>
      <c r="C33176">
        <v>211841</v>
      </c>
      <c r="D33176">
        <v>1933995</v>
      </c>
      <c r="E33176" s="31">
        <v>165358</v>
      </c>
      <c r="F33176">
        <v>842</v>
      </c>
      <c r="G33176" s="31">
        <v>41031</v>
      </c>
      <c r="H33176" s="31">
        <v>16</v>
      </c>
    </row>
    <row r="33177" spans="1:8">
      <c r="A33177" s="32">
        <v>44613</v>
      </c>
      <c r="B33177" s="1" t="s">
        <v>50</v>
      </c>
      <c r="C33177">
        <v>20745</v>
      </c>
      <c r="D33177">
        <v>179680</v>
      </c>
      <c r="E33177" s="31">
        <v>15812</v>
      </c>
      <c r="F33177">
        <v>58</v>
      </c>
      <c r="G33177" s="31">
        <v>3537</v>
      </c>
      <c r="H33177" s="31">
        <v>3</v>
      </c>
    </row>
    <row r="33178" spans="1:8">
      <c r="A33178" s="32">
        <v>44613</v>
      </c>
      <c r="B33178" s="1" t="s">
        <v>51</v>
      </c>
      <c r="C33178">
        <v>22749</v>
      </c>
      <c r="D33178">
        <v>268619</v>
      </c>
      <c r="E33178" s="31">
        <v>19349</v>
      </c>
      <c r="F33178">
        <v>99</v>
      </c>
      <c r="G33178" s="31">
        <v>4104</v>
      </c>
      <c r="H33178" s="31">
        <v>3</v>
      </c>
    </row>
    <row r="33179" spans="1:8">
      <c r="A33179" s="32">
        <v>44613</v>
      </c>
      <c r="B33179" s="1" t="s">
        <v>52</v>
      </c>
      <c r="C33179">
        <v>44554</v>
      </c>
      <c r="D33179">
        <v>187857</v>
      </c>
      <c r="E33179" s="31">
        <v>36074</v>
      </c>
      <c r="F33179">
        <v>195</v>
      </c>
      <c r="G33179" s="31">
        <v>8285</v>
      </c>
      <c r="H33179" s="31">
        <v>20</v>
      </c>
    </row>
    <row r="33180" spans="1:8">
      <c r="A33180" s="32">
        <v>44613</v>
      </c>
      <c r="B33180" s="1" t="s">
        <v>53</v>
      </c>
      <c r="C33180">
        <v>21514</v>
      </c>
      <c r="D33180">
        <v>407646</v>
      </c>
      <c r="E33180" s="31">
        <v>18926</v>
      </c>
      <c r="F33180">
        <v>94</v>
      </c>
      <c r="G33180" s="31">
        <v>2494</v>
      </c>
      <c r="H33180" s="31">
        <v>0</v>
      </c>
    </row>
    <row r="33181" spans="1:8">
      <c r="A33181" s="32">
        <v>44613</v>
      </c>
      <c r="B33181" s="1" t="s">
        <v>54</v>
      </c>
      <c r="C33181">
        <v>17029</v>
      </c>
      <c r="D33181">
        <v>121827</v>
      </c>
      <c r="E33181" s="31">
        <v>14921</v>
      </c>
      <c r="F33181">
        <v>79</v>
      </c>
      <c r="G33181" s="31">
        <v>2076</v>
      </c>
      <c r="H33181" s="31">
        <v>0</v>
      </c>
    </row>
    <row r="33182" spans="1:8">
      <c r="A33182" s="32">
        <v>44613</v>
      </c>
      <c r="B33182" s="1" t="s">
        <v>55</v>
      </c>
      <c r="C33182">
        <v>27999</v>
      </c>
      <c r="D33182">
        <v>251494</v>
      </c>
      <c r="E33182" s="31">
        <v>23772</v>
      </c>
      <c r="F33182">
        <v>109</v>
      </c>
      <c r="G33182" s="31">
        <v>3825</v>
      </c>
      <c r="H33182" s="31">
        <v>7</v>
      </c>
    </row>
    <row r="33183" spans="1:8">
      <c r="A33183" s="32">
        <v>44613</v>
      </c>
      <c r="B33183" s="1" t="s">
        <v>56</v>
      </c>
      <c r="C33183">
        <v>95265</v>
      </c>
      <c r="D33183">
        <v>573893</v>
      </c>
      <c r="E33183" s="31">
        <v>89837</v>
      </c>
      <c r="F33183">
        <v>422</v>
      </c>
      <c r="G33183" s="31">
        <v>5000</v>
      </c>
      <c r="H33183" s="31">
        <v>28</v>
      </c>
    </row>
    <row r="33184" spans="1:8">
      <c r="A33184" s="32">
        <v>44614</v>
      </c>
      <c r="B33184" s="1" t="s">
        <v>7</v>
      </c>
      <c r="C33184">
        <v>159054</v>
      </c>
      <c r="D33184">
        <v>1614500</v>
      </c>
      <c r="E33184" s="31">
        <v>130962</v>
      </c>
      <c r="F33184">
        <v>1695</v>
      </c>
      <c r="G33184" s="31">
        <v>27402</v>
      </c>
      <c r="H33184" s="31">
        <v>7</v>
      </c>
    </row>
    <row r="33185" spans="1:8">
      <c r="A33185" s="32">
        <v>44614</v>
      </c>
      <c r="B33185" s="1" t="s">
        <v>11</v>
      </c>
      <c r="C33185">
        <v>18625</v>
      </c>
      <c r="D33185">
        <v>153109</v>
      </c>
      <c r="E33185" s="31">
        <v>15142</v>
      </c>
      <c r="F33185">
        <v>54</v>
      </c>
      <c r="G33185" s="31">
        <v>3429</v>
      </c>
      <c r="H33185" s="31">
        <v>0</v>
      </c>
    </row>
    <row r="33186" spans="1:8">
      <c r="A33186" s="32">
        <v>44614</v>
      </c>
      <c r="B33186" s="1" t="s">
        <v>12</v>
      </c>
      <c r="C33186">
        <v>8754</v>
      </c>
      <c r="D33186">
        <v>173589</v>
      </c>
      <c r="E33186" s="31">
        <v>6209</v>
      </c>
      <c r="F33186">
        <v>57</v>
      </c>
      <c r="G33186" s="31">
        <v>2488</v>
      </c>
      <c r="H33186" s="31">
        <v>1</v>
      </c>
    </row>
    <row r="33187" spans="1:8">
      <c r="A33187" s="32">
        <v>44614</v>
      </c>
      <c r="B33187" s="1" t="s">
        <v>13</v>
      </c>
      <c r="C33187">
        <v>36639</v>
      </c>
      <c r="D33187">
        <v>373545</v>
      </c>
      <c r="E33187" s="31">
        <v>29200</v>
      </c>
      <c r="F33187">
        <v>130</v>
      </c>
      <c r="G33187" s="31">
        <v>6635</v>
      </c>
      <c r="H33187" s="31">
        <v>11</v>
      </c>
    </row>
    <row r="33188" spans="1:8">
      <c r="A33188" s="32">
        <v>44614</v>
      </c>
      <c r="B33188" s="1" t="s">
        <v>14</v>
      </c>
      <c r="C33188">
        <v>8389</v>
      </c>
      <c r="D33188">
        <v>41817</v>
      </c>
      <c r="E33188" s="31">
        <v>6540</v>
      </c>
      <c r="F33188">
        <v>31</v>
      </c>
      <c r="G33188" s="31">
        <v>1818</v>
      </c>
      <c r="H33188" s="31">
        <v>2</v>
      </c>
    </row>
    <row r="33189" spans="1:8">
      <c r="A33189" s="32">
        <v>44614</v>
      </c>
      <c r="B33189" s="1" t="s">
        <v>15</v>
      </c>
      <c r="C33189">
        <v>10514</v>
      </c>
      <c r="D33189">
        <v>148285</v>
      </c>
      <c r="E33189" s="31">
        <v>8307</v>
      </c>
      <c r="F33189">
        <v>63</v>
      </c>
      <c r="G33189" s="31">
        <v>2144</v>
      </c>
      <c r="H33189" s="31">
        <v>0</v>
      </c>
    </row>
    <row r="33190" spans="1:8">
      <c r="A33190" s="32">
        <v>44614</v>
      </c>
      <c r="B33190" s="1" t="s">
        <v>16</v>
      </c>
      <c r="C33190">
        <v>22372</v>
      </c>
      <c r="D33190">
        <v>589786</v>
      </c>
      <c r="E33190" s="31">
        <v>19137</v>
      </c>
      <c r="F33190">
        <v>184</v>
      </c>
      <c r="G33190" s="31">
        <v>3051</v>
      </c>
      <c r="H33190" s="31">
        <v>6</v>
      </c>
    </row>
    <row r="33191" spans="1:8">
      <c r="A33191" s="32">
        <v>44614</v>
      </c>
      <c r="B33191" s="1" t="s">
        <v>17</v>
      </c>
      <c r="C33191">
        <v>65626</v>
      </c>
      <c r="D33191">
        <v>43898</v>
      </c>
      <c r="E33191" s="31">
        <v>56469</v>
      </c>
      <c r="F33191">
        <v>271</v>
      </c>
      <c r="G33191" s="31">
        <v>8886</v>
      </c>
      <c r="H33191" s="31">
        <v>16</v>
      </c>
    </row>
    <row r="33192" spans="1:8">
      <c r="A33192" s="32">
        <v>44614</v>
      </c>
      <c r="B33192" s="1" t="s">
        <v>18</v>
      </c>
      <c r="C33192">
        <v>41443</v>
      </c>
      <c r="D33192">
        <v>611873</v>
      </c>
      <c r="E33192" s="31">
        <v>34343</v>
      </c>
      <c r="F33192">
        <v>167</v>
      </c>
      <c r="G33192" s="31">
        <v>6933</v>
      </c>
      <c r="H33192" s="31">
        <v>9</v>
      </c>
    </row>
    <row r="33193" spans="1:8">
      <c r="A33193" s="32">
        <v>44614</v>
      </c>
      <c r="B33193" s="1" t="s">
        <v>19</v>
      </c>
      <c r="C33193">
        <v>47988</v>
      </c>
      <c r="D33193">
        <v>472495</v>
      </c>
      <c r="E33193" s="31">
        <v>40705</v>
      </c>
      <c r="F33193">
        <v>239</v>
      </c>
      <c r="G33193" s="31">
        <v>7044</v>
      </c>
      <c r="H33193" s="31">
        <v>9</v>
      </c>
    </row>
    <row r="33194" spans="1:8">
      <c r="A33194" s="32">
        <v>44614</v>
      </c>
      <c r="B33194" s="1" t="s">
        <v>20</v>
      </c>
      <c r="C33194">
        <v>286771</v>
      </c>
      <c r="D33194">
        <v>2139346</v>
      </c>
      <c r="E33194" s="31">
        <v>247218</v>
      </c>
      <c r="F33194">
        <v>1146</v>
      </c>
      <c r="G33194" s="31">
        <v>38407</v>
      </c>
      <c r="H33194" s="31">
        <v>57</v>
      </c>
    </row>
    <row r="33195" spans="1:8">
      <c r="A33195" s="32">
        <v>44614</v>
      </c>
      <c r="B33195" s="1" t="s">
        <v>21</v>
      </c>
      <c r="C33195">
        <v>246986</v>
      </c>
      <c r="D33195">
        <v>1583645</v>
      </c>
      <c r="E33195" s="31">
        <v>192145</v>
      </c>
      <c r="F33195">
        <v>1238</v>
      </c>
      <c r="G33195" s="31">
        <v>49530</v>
      </c>
      <c r="H33195" s="31">
        <v>29</v>
      </c>
    </row>
    <row r="33196" spans="1:8">
      <c r="A33196" s="32">
        <v>44614</v>
      </c>
      <c r="B33196" s="1" t="s">
        <v>22</v>
      </c>
      <c r="C33196">
        <v>926812</v>
      </c>
      <c r="D33196">
        <v>5313580</v>
      </c>
      <c r="E33196" s="31">
        <v>751561</v>
      </c>
      <c r="F33196">
        <v>3503</v>
      </c>
      <c r="G33196" s="31">
        <v>171748</v>
      </c>
      <c r="H33196" s="31">
        <v>82</v>
      </c>
    </row>
    <row r="33197" spans="1:8">
      <c r="A33197" s="32">
        <v>44614</v>
      </c>
      <c r="B33197" s="1" t="s">
        <v>23</v>
      </c>
      <c r="C33197">
        <v>414535</v>
      </c>
      <c r="D33197">
        <v>2180686</v>
      </c>
      <c r="E33197" s="31">
        <v>361060</v>
      </c>
      <c r="F33197">
        <v>1564</v>
      </c>
      <c r="G33197" s="31">
        <v>51911</v>
      </c>
      <c r="H33197" s="31">
        <v>100</v>
      </c>
    </row>
    <row r="33198" spans="1:8">
      <c r="A33198" s="32">
        <v>44614</v>
      </c>
      <c r="B33198" s="1" t="s">
        <v>24</v>
      </c>
      <c r="C33198">
        <v>26851</v>
      </c>
      <c r="D33198">
        <v>449750</v>
      </c>
      <c r="E33198" s="31">
        <v>22868</v>
      </c>
      <c r="F33198">
        <v>66</v>
      </c>
      <c r="G33198" s="31">
        <v>3917</v>
      </c>
      <c r="H33198" s="31">
        <v>3</v>
      </c>
    </row>
    <row r="33199" spans="1:8">
      <c r="A33199" s="32">
        <v>44614</v>
      </c>
      <c r="B33199" s="1" t="s">
        <v>25</v>
      </c>
      <c r="C33199">
        <v>14985</v>
      </c>
      <c r="D33199">
        <v>177039</v>
      </c>
      <c r="E33199" s="31">
        <v>9700</v>
      </c>
      <c r="F33199">
        <v>59</v>
      </c>
      <c r="G33199" s="31">
        <v>5226</v>
      </c>
      <c r="H33199" s="31">
        <v>3</v>
      </c>
    </row>
    <row r="33200" spans="1:8">
      <c r="A33200" s="32">
        <v>44614</v>
      </c>
      <c r="B33200" s="1" t="s">
        <v>26</v>
      </c>
      <c r="C33200">
        <v>21990</v>
      </c>
      <c r="D33200">
        <v>279122</v>
      </c>
      <c r="E33200" s="31">
        <v>18321</v>
      </c>
      <c r="F33200">
        <v>159</v>
      </c>
      <c r="G33200" s="31">
        <v>3487</v>
      </c>
      <c r="H33200" s="31">
        <v>2</v>
      </c>
    </row>
    <row r="33201" spans="1:8">
      <c r="A33201" s="32">
        <v>44614</v>
      </c>
      <c r="B33201" s="1" t="s">
        <v>27</v>
      </c>
      <c r="C33201">
        <v>10796</v>
      </c>
      <c r="D33201">
        <v>202629</v>
      </c>
      <c r="E33201" s="31">
        <v>9181</v>
      </c>
      <c r="F33201">
        <v>39</v>
      </c>
      <c r="G33201" s="31">
        <v>1576</v>
      </c>
      <c r="H33201" s="31">
        <v>3</v>
      </c>
    </row>
    <row r="33202" spans="1:8">
      <c r="A33202" s="32">
        <v>44614</v>
      </c>
      <c r="B33202" s="1" t="s">
        <v>28</v>
      </c>
      <c r="C33202">
        <v>15182</v>
      </c>
      <c r="D33202">
        <v>186746</v>
      </c>
      <c r="E33202" s="31">
        <v>12827</v>
      </c>
      <c r="F33202">
        <v>39</v>
      </c>
      <c r="G33202" s="31">
        <v>2329</v>
      </c>
      <c r="H33202" s="31">
        <v>4</v>
      </c>
    </row>
    <row r="33203" spans="1:8">
      <c r="A33203" s="32">
        <v>44614</v>
      </c>
      <c r="B33203" s="1" t="s">
        <v>29</v>
      </c>
      <c r="C33203">
        <v>28878</v>
      </c>
      <c r="D33203">
        <v>495792</v>
      </c>
      <c r="E33203" s="31">
        <v>23705</v>
      </c>
      <c r="F33203">
        <v>140</v>
      </c>
      <c r="G33203" s="31">
        <v>4390</v>
      </c>
      <c r="H33203" s="31">
        <v>2</v>
      </c>
    </row>
    <row r="33204" spans="1:8">
      <c r="A33204" s="32">
        <v>44614</v>
      </c>
      <c r="B33204" s="1" t="s">
        <v>30</v>
      </c>
      <c r="C33204">
        <v>49043</v>
      </c>
      <c r="D33204">
        <v>629164</v>
      </c>
      <c r="E33204" s="31">
        <v>40641</v>
      </c>
      <c r="F33204">
        <v>259</v>
      </c>
      <c r="G33204" s="31">
        <v>7059</v>
      </c>
      <c r="H33204" s="31">
        <v>8</v>
      </c>
    </row>
    <row r="33205" spans="1:8">
      <c r="A33205" s="32">
        <v>44614</v>
      </c>
      <c r="B33205" s="1" t="s">
        <v>31</v>
      </c>
      <c r="C33205">
        <v>79951</v>
      </c>
      <c r="D33205">
        <v>930517</v>
      </c>
      <c r="E33205" s="31">
        <v>66075</v>
      </c>
      <c r="F33205">
        <v>302</v>
      </c>
      <c r="G33205" s="31">
        <v>12615</v>
      </c>
      <c r="H33205" s="31">
        <v>4</v>
      </c>
    </row>
    <row r="33206" spans="1:8">
      <c r="A33206" s="32">
        <v>44614</v>
      </c>
      <c r="B33206" s="1" t="s">
        <v>32</v>
      </c>
      <c r="C33206">
        <v>286937</v>
      </c>
      <c r="D33206">
        <v>1972979</v>
      </c>
      <c r="E33206" s="31">
        <v>245990</v>
      </c>
      <c r="F33206">
        <v>1470</v>
      </c>
      <c r="G33206" s="31">
        <v>39477</v>
      </c>
      <c r="H33206" s="31">
        <v>54</v>
      </c>
    </row>
    <row r="33207" spans="1:8">
      <c r="A33207" s="32">
        <v>44614</v>
      </c>
      <c r="B33207" s="1" t="s">
        <v>33</v>
      </c>
      <c r="C33207">
        <v>37435</v>
      </c>
      <c r="D33207">
        <v>354936</v>
      </c>
      <c r="E33207" s="31">
        <v>32739</v>
      </c>
      <c r="F33207">
        <v>226</v>
      </c>
      <c r="G33207" s="31">
        <v>5544</v>
      </c>
      <c r="H33207" s="31">
        <v>3</v>
      </c>
    </row>
    <row r="33208" spans="1:8">
      <c r="A33208" s="32">
        <v>44614</v>
      </c>
      <c r="B33208" s="1" t="s">
        <v>34</v>
      </c>
      <c r="C33208">
        <v>43502</v>
      </c>
      <c r="D33208">
        <v>408308</v>
      </c>
      <c r="E33208" s="31">
        <v>34772</v>
      </c>
      <c r="F33208">
        <v>129</v>
      </c>
      <c r="G33208" s="31">
        <v>8601</v>
      </c>
      <c r="H33208" s="31">
        <v>1</v>
      </c>
    </row>
    <row r="33209" spans="1:8">
      <c r="A33209" s="32">
        <v>44614</v>
      </c>
      <c r="B33209" s="1" t="s">
        <v>35</v>
      </c>
      <c r="C33209">
        <v>114105</v>
      </c>
      <c r="D33209">
        <v>635176</v>
      </c>
      <c r="E33209" s="31">
        <v>91931</v>
      </c>
      <c r="F33209">
        <v>382</v>
      </c>
      <c r="G33209" s="31">
        <v>20640</v>
      </c>
      <c r="H33209" s="31">
        <v>83</v>
      </c>
    </row>
    <row r="33210" spans="1:8">
      <c r="A33210" s="32">
        <v>44614</v>
      </c>
      <c r="B33210" s="1" t="s">
        <v>36</v>
      </c>
      <c r="C33210">
        <v>599790</v>
      </c>
      <c r="D33210">
        <v>5466061</v>
      </c>
      <c r="E33210" s="31">
        <v>471465</v>
      </c>
      <c r="F33210">
        <v>3690</v>
      </c>
      <c r="G33210" s="31">
        <v>124613</v>
      </c>
      <c r="H33210" s="31">
        <v>788</v>
      </c>
    </row>
    <row r="33211" spans="1:8">
      <c r="A33211" s="32">
        <v>44614</v>
      </c>
      <c r="B33211" s="1" t="s">
        <v>37</v>
      </c>
      <c r="C33211">
        <v>235982</v>
      </c>
      <c r="D33211">
        <v>1195205</v>
      </c>
      <c r="E33211" s="31">
        <v>189470</v>
      </c>
      <c r="F33211">
        <v>1721</v>
      </c>
      <c r="G33211" s="31">
        <v>44822</v>
      </c>
      <c r="H33211" s="31">
        <v>47</v>
      </c>
    </row>
    <row r="33212" spans="1:8">
      <c r="A33212" s="32">
        <v>44614</v>
      </c>
      <c r="B33212" s="1" t="s">
        <v>38</v>
      </c>
      <c r="C33212">
        <v>49758</v>
      </c>
      <c r="D33212">
        <v>387266</v>
      </c>
      <c r="E33212" s="31">
        <v>35059</v>
      </c>
      <c r="F33212">
        <v>233</v>
      </c>
      <c r="G33212" s="31">
        <v>14466</v>
      </c>
      <c r="H33212" s="31">
        <v>26</v>
      </c>
    </row>
    <row r="33213" spans="1:8">
      <c r="A33213" s="32">
        <v>44614</v>
      </c>
      <c r="B33213" s="1" t="s">
        <v>39</v>
      </c>
      <c r="C33213">
        <v>20826</v>
      </c>
      <c r="D33213">
        <v>113068</v>
      </c>
      <c r="E33213" s="31">
        <v>18000</v>
      </c>
      <c r="F33213">
        <v>96</v>
      </c>
      <c r="G33213" s="31">
        <v>2583</v>
      </c>
      <c r="H33213" s="31">
        <v>12</v>
      </c>
    </row>
    <row r="33214" spans="1:8">
      <c r="A33214" s="32">
        <v>44614</v>
      </c>
      <c r="B33214" s="1" t="s">
        <v>40</v>
      </c>
      <c r="C33214">
        <v>5626</v>
      </c>
      <c r="D33214">
        <v>240959</v>
      </c>
      <c r="E33214" s="31">
        <v>4612</v>
      </c>
      <c r="F33214">
        <v>8</v>
      </c>
      <c r="G33214" s="31">
        <v>931</v>
      </c>
      <c r="H33214" s="31">
        <v>0</v>
      </c>
    </row>
    <row r="33215" spans="1:8">
      <c r="A33215" s="32">
        <v>44614</v>
      </c>
      <c r="B33215" s="1" t="s">
        <v>41</v>
      </c>
      <c r="C33215">
        <v>5873</v>
      </c>
      <c r="D33215">
        <v>103516</v>
      </c>
      <c r="E33215" s="31">
        <v>5210</v>
      </c>
      <c r="F33215">
        <v>8</v>
      </c>
      <c r="G33215" s="31">
        <v>655</v>
      </c>
      <c r="H33215" s="31">
        <v>0</v>
      </c>
    </row>
    <row r="33216" spans="1:8">
      <c r="A33216" s="32">
        <v>44614</v>
      </c>
      <c r="B33216" s="1" t="s">
        <v>42</v>
      </c>
      <c r="C33216">
        <v>45042</v>
      </c>
      <c r="D33216">
        <v>413636</v>
      </c>
      <c r="E33216" s="31">
        <v>34676</v>
      </c>
      <c r="F33216">
        <v>180</v>
      </c>
      <c r="G33216" s="31">
        <v>5836</v>
      </c>
      <c r="H33216" s="31">
        <v>14</v>
      </c>
    </row>
    <row r="33217" spans="1:8">
      <c r="A33217" s="32">
        <v>44614</v>
      </c>
      <c r="B33217" s="1" t="s">
        <v>43</v>
      </c>
      <c r="C33217">
        <v>69416</v>
      </c>
      <c r="D33217">
        <v>1355636</v>
      </c>
      <c r="E33217" s="31">
        <v>57780</v>
      </c>
      <c r="F33217">
        <v>354</v>
      </c>
      <c r="G33217" s="31">
        <v>11282</v>
      </c>
      <c r="H33217" s="31">
        <v>14</v>
      </c>
    </row>
    <row r="33218" spans="1:8">
      <c r="A33218" s="32">
        <v>44614</v>
      </c>
      <c r="B33218" s="1" t="s">
        <v>44</v>
      </c>
      <c r="C33218">
        <v>19510</v>
      </c>
      <c r="D33218">
        <v>377372</v>
      </c>
      <c r="E33218" s="31">
        <v>16996</v>
      </c>
      <c r="F33218">
        <v>119</v>
      </c>
      <c r="G33218" s="31">
        <v>2395</v>
      </c>
      <c r="H33218" s="31">
        <v>3</v>
      </c>
    </row>
    <row r="33219" spans="1:8">
      <c r="A33219" s="32">
        <v>44614</v>
      </c>
      <c r="B33219" s="1" t="s">
        <v>45</v>
      </c>
      <c r="C33219">
        <v>9147</v>
      </c>
      <c r="D33219">
        <v>151007</v>
      </c>
      <c r="E33219" s="31">
        <v>7296</v>
      </c>
      <c r="F33219">
        <v>73</v>
      </c>
      <c r="G33219" s="31">
        <v>1791</v>
      </c>
      <c r="H33219" s="31">
        <v>0</v>
      </c>
    </row>
    <row r="33220" spans="1:8">
      <c r="A33220" s="32">
        <v>44614</v>
      </c>
      <c r="B33220" s="1" t="s">
        <v>46</v>
      </c>
      <c r="C33220">
        <v>16275</v>
      </c>
      <c r="D33220">
        <v>190889</v>
      </c>
      <c r="E33220" s="31">
        <v>12908</v>
      </c>
      <c r="F33220">
        <v>64</v>
      </c>
      <c r="G33220" s="31">
        <v>3303</v>
      </c>
      <c r="H33220" s="31">
        <v>3</v>
      </c>
    </row>
    <row r="33221" spans="1:8">
      <c r="A33221" s="32">
        <v>44614</v>
      </c>
      <c r="B33221" s="1" t="s">
        <v>47</v>
      </c>
      <c r="C33221">
        <v>15497</v>
      </c>
      <c r="D33221">
        <v>247365</v>
      </c>
      <c r="E33221" s="31">
        <v>13412</v>
      </c>
      <c r="F33221">
        <v>110</v>
      </c>
      <c r="G33221" s="31">
        <v>1975</v>
      </c>
      <c r="H33221" s="31">
        <v>2</v>
      </c>
    </row>
    <row r="33222" spans="1:8">
      <c r="A33222" s="32">
        <v>44614</v>
      </c>
      <c r="B33222" s="1" t="s">
        <v>48</v>
      </c>
      <c r="C33222">
        <v>10934</v>
      </c>
      <c r="D33222">
        <v>170609</v>
      </c>
      <c r="E33222" s="31">
        <v>8849</v>
      </c>
      <c r="F33222">
        <v>69</v>
      </c>
      <c r="G33222" s="31">
        <v>2016</v>
      </c>
      <c r="H33222" s="31">
        <v>10</v>
      </c>
    </row>
    <row r="33223" spans="1:8">
      <c r="A33223" s="32">
        <v>44614</v>
      </c>
      <c r="B33223" s="1" t="s">
        <v>49</v>
      </c>
      <c r="C33223">
        <v>214856</v>
      </c>
      <c r="D33223">
        <v>1947748</v>
      </c>
      <c r="E33223" s="31">
        <v>167659</v>
      </c>
      <c r="F33223">
        <v>855</v>
      </c>
      <c r="G33223" s="31">
        <v>41098</v>
      </c>
      <c r="H33223" s="31">
        <v>16</v>
      </c>
    </row>
    <row r="33224" spans="1:8">
      <c r="A33224" s="32">
        <v>44614</v>
      </c>
      <c r="B33224" s="1" t="s">
        <v>50</v>
      </c>
      <c r="C33224">
        <v>21150</v>
      </c>
      <c r="D33224">
        <v>181330</v>
      </c>
      <c r="E33224" s="31">
        <v>16230</v>
      </c>
      <c r="F33224">
        <v>59</v>
      </c>
      <c r="G33224" s="31">
        <v>3355</v>
      </c>
      <c r="H33224" s="31">
        <v>4</v>
      </c>
    </row>
    <row r="33225" spans="1:8">
      <c r="A33225" s="32">
        <v>44614</v>
      </c>
      <c r="B33225" s="1" t="s">
        <v>51</v>
      </c>
      <c r="C33225">
        <v>23110</v>
      </c>
      <c r="D33225">
        <v>270053</v>
      </c>
      <c r="E33225" s="31">
        <v>19952</v>
      </c>
      <c r="F33225">
        <v>102</v>
      </c>
      <c r="G33225" s="31">
        <v>3873</v>
      </c>
      <c r="H33225" s="31">
        <v>3</v>
      </c>
    </row>
    <row r="33226" spans="1:8">
      <c r="A33226" s="32">
        <v>44614</v>
      </c>
      <c r="B33226" s="1" t="s">
        <v>52</v>
      </c>
      <c r="C33226">
        <v>45272</v>
      </c>
      <c r="D33226">
        <v>189155</v>
      </c>
      <c r="E33226" s="31">
        <v>37333</v>
      </c>
      <c r="F33226">
        <v>201</v>
      </c>
      <c r="G33226" s="31">
        <v>7738</v>
      </c>
      <c r="H33226" s="31">
        <v>15</v>
      </c>
    </row>
    <row r="33227" spans="1:8">
      <c r="A33227" s="32">
        <v>44614</v>
      </c>
      <c r="B33227" s="1" t="s">
        <v>53</v>
      </c>
      <c r="C33227">
        <v>21826</v>
      </c>
      <c r="D33227">
        <v>410749</v>
      </c>
      <c r="E33227" s="31">
        <v>19344</v>
      </c>
      <c r="F33227">
        <v>94</v>
      </c>
      <c r="G33227" s="31">
        <v>2388</v>
      </c>
      <c r="H33227" s="31">
        <v>0</v>
      </c>
    </row>
    <row r="33228" spans="1:8">
      <c r="A33228" s="32">
        <v>44614</v>
      </c>
      <c r="B33228" s="1" t="s">
        <v>54</v>
      </c>
      <c r="C33228">
        <v>17256</v>
      </c>
      <c r="D33228">
        <v>122543</v>
      </c>
      <c r="E33228" s="31">
        <v>15148</v>
      </c>
      <c r="F33228">
        <v>81</v>
      </c>
      <c r="G33228" s="31">
        <v>2076</v>
      </c>
      <c r="H33228" s="31">
        <v>0</v>
      </c>
    </row>
    <row r="33229" spans="1:8">
      <c r="A33229" s="32">
        <v>44614</v>
      </c>
      <c r="B33229" s="1" t="s">
        <v>55</v>
      </c>
      <c r="C33229">
        <v>28499</v>
      </c>
      <c r="D33229">
        <v>253228</v>
      </c>
      <c r="E33229" s="31">
        <v>24221</v>
      </c>
      <c r="F33229">
        <v>112</v>
      </c>
      <c r="G33229" s="31">
        <v>3666</v>
      </c>
      <c r="H33229" s="31">
        <v>7</v>
      </c>
    </row>
    <row r="33230" spans="1:8">
      <c r="A33230" s="32">
        <v>44614</v>
      </c>
      <c r="B33230" s="1" t="s">
        <v>56</v>
      </c>
      <c r="C33230">
        <v>95939</v>
      </c>
      <c r="D33230">
        <v>578265</v>
      </c>
      <c r="E33230" s="31">
        <v>90286</v>
      </c>
      <c r="F33230">
        <v>423</v>
      </c>
      <c r="G33230" s="31">
        <v>5220</v>
      </c>
      <c r="H33230" s="31">
        <v>26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1" style="25" bestFit="1" customWidth="1"/>
    <col min="5" max="5" width="9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23" t="s">
        <v>146</v>
      </c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4" t="s">
        <v>361</v>
      </c>
    </row>
    <row r="3" spans="1:17">
      <c r="A3" s="36">
        <f>DATE($A$8, $B$8, $C$8)</f>
        <v>44615</v>
      </c>
      <c r="B3" s="25" t="s">
        <v>153</v>
      </c>
      <c r="C3" s="25">
        <f>IF(D21="", "", D21)</f>
        <v>4595896</v>
      </c>
      <c r="D3" s="25">
        <f>IF(C21="", "", C21)</f>
        <v>36527972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782369</v>
      </c>
      <c r="I3" s="25" t="str">
        <f t="shared" si="1"/>
        <v/>
      </c>
      <c r="J3" s="25">
        <f t="shared" si="1"/>
        <v>1489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3773803</v>
      </c>
      <c r="N3" s="25">
        <f t="shared" si="2"/>
        <v>22264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44615</v>
      </c>
      <c r="B4" s="25" t="s">
        <v>154</v>
      </c>
      <c r="C4" s="25">
        <f>IF(D22="", "", D22)</f>
        <v>11118</v>
      </c>
      <c r="D4" s="25">
        <f>IF(C22="", "", C22)</f>
        <v>1487288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1511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9599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44615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23" t="s">
        <v>156</v>
      </c>
      <c r="B7" s="123"/>
      <c r="C7" s="123"/>
      <c r="D7" s="123"/>
      <c r="E7" s="123"/>
      <c r="F7" s="123"/>
      <c r="G7" s="123"/>
      <c r="H7" s="123"/>
      <c r="I7" s="123"/>
      <c r="M7" s="47"/>
      <c r="O7" s="26"/>
      <c r="P7" s="26"/>
    </row>
    <row r="8" spans="1:17">
      <c r="A8" s="4">
        <v>2022</v>
      </c>
      <c r="B8" s="4">
        <v>2</v>
      </c>
      <c r="C8" s="4">
        <v>23</v>
      </c>
      <c r="J8" s="54"/>
      <c r="K8" s="54"/>
      <c r="L8" s="54"/>
      <c r="M8" s="54"/>
      <c r="N8" s="54"/>
      <c r="O8" s="54"/>
      <c r="P8" s="54"/>
      <c r="Q8" s="54"/>
    </row>
    <row r="9" spans="1:17" s="95" customFormat="1">
      <c r="A9" s="123" t="s">
        <v>366</v>
      </c>
      <c r="B9" s="123"/>
      <c r="C9" s="123"/>
      <c r="D9" s="123"/>
      <c r="E9" s="123"/>
      <c r="F9" s="123"/>
      <c r="G9" s="123"/>
      <c r="H9" s="123"/>
      <c r="I9" s="123"/>
      <c r="J9" s="54"/>
      <c r="K9" s="54">
        <v>46</v>
      </c>
      <c r="L9" s="54">
        <v>1707034</v>
      </c>
      <c r="M9" s="54"/>
      <c r="N9" s="54"/>
      <c r="O9" s="54"/>
      <c r="P9" s="54"/>
      <c r="Q9" s="54"/>
    </row>
    <row r="10" spans="1:17">
      <c r="C10" s="123" t="s">
        <v>157</v>
      </c>
      <c r="D10" s="123"/>
      <c r="E10" s="123" t="s">
        <v>158</v>
      </c>
      <c r="F10" s="123"/>
      <c r="G10" s="123" t="s">
        <v>159</v>
      </c>
      <c r="H10" s="123" t="s">
        <v>160</v>
      </c>
      <c r="I10" s="123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23"/>
      <c r="H11" s="123"/>
      <c r="I11" s="124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36527972</v>
      </c>
      <c r="D12" s="45">
        <v>4595896</v>
      </c>
      <c r="E12" s="45">
        <v>782369</v>
      </c>
      <c r="F12" s="45">
        <v>1489</v>
      </c>
      <c r="G12" s="45">
        <v>3773803</v>
      </c>
      <c r="H12" s="45">
        <v>22264</v>
      </c>
      <c r="I12" s="3"/>
      <c r="J12" s="54"/>
      <c r="K12" s="126" t="s">
        <v>349</v>
      </c>
      <c r="L12" s="126"/>
      <c r="M12" s="59"/>
      <c r="N12" s="57"/>
      <c r="O12" s="57"/>
      <c r="P12" s="58"/>
      <c r="Q12" s="59"/>
    </row>
    <row r="13" spans="1:17">
      <c r="B13" s="26" t="s">
        <v>326</v>
      </c>
      <c r="C13" s="45">
        <v>1487288</v>
      </c>
      <c r="D13" s="45">
        <v>11118</v>
      </c>
      <c r="E13" s="45">
        <v>1511</v>
      </c>
      <c r="F13" s="45">
        <v>0</v>
      </c>
      <c r="G13" s="45">
        <v>9599</v>
      </c>
      <c r="H13" s="45">
        <v>8</v>
      </c>
      <c r="I13" s="3"/>
      <c r="J13" s="54"/>
      <c r="K13" s="96" t="s">
        <v>348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38016089</v>
      </c>
      <c r="D15" s="44">
        <f t="shared" si="3"/>
        <v>4607029</v>
      </c>
      <c r="E15" s="44">
        <f t="shared" si="3"/>
        <v>783880</v>
      </c>
      <c r="F15" s="44">
        <f t="shared" si="3"/>
        <v>1489</v>
      </c>
      <c r="G15" s="44">
        <f t="shared" si="3"/>
        <v>3783417</v>
      </c>
      <c r="H15" s="44">
        <f t="shared" si="3"/>
        <v>22272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23" t="s">
        <v>157</v>
      </c>
      <c r="D18" s="124"/>
      <c r="E18" s="123" t="s">
        <v>169</v>
      </c>
      <c r="F18" s="124"/>
      <c r="G18" s="124"/>
      <c r="H18" s="123" t="s">
        <v>170</v>
      </c>
      <c r="I18" s="124"/>
      <c r="J18" s="124"/>
      <c r="K18" s="124"/>
      <c r="L18" s="124"/>
      <c r="M18" s="124"/>
      <c r="N18" s="124"/>
      <c r="O18" s="124"/>
      <c r="P18" s="124"/>
    </row>
    <row r="19" spans="1:16">
      <c r="C19" s="124"/>
      <c r="D19" s="124"/>
      <c r="E19" s="124"/>
      <c r="F19" s="124"/>
      <c r="G19" s="124"/>
      <c r="H19" s="123" t="s">
        <v>158</v>
      </c>
      <c r="I19" s="124"/>
      <c r="J19" s="124"/>
      <c r="K19" s="124"/>
      <c r="L19" s="124"/>
      <c r="M19" s="124"/>
      <c r="N19" s="124"/>
      <c r="O19" s="123" t="s">
        <v>159</v>
      </c>
      <c r="P19" s="123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24"/>
      <c r="P20" s="124"/>
    </row>
    <row r="21" spans="1:16">
      <c r="B21" s="25" t="s">
        <v>166</v>
      </c>
      <c r="C21" s="27">
        <f t="shared" ref="C21:D23" si="4">C12</f>
        <v>36527972</v>
      </c>
      <c r="D21" s="27">
        <f t="shared" si="4"/>
        <v>4595896</v>
      </c>
      <c r="E21" s="3"/>
      <c r="F21" s="3"/>
      <c r="G21" s="3"/>
      <c r="H21" s="3"/>
      <c r="I21" s="27">
        <f>E12</f>
        <v>782369</v>
      </c>
      <c r="J21" s="3"/>
      <c r="K21" s="27">
        <f>F12</f>
        <v>1489</v>
      </c>
      <c r="L21" s="3"/>
      <c r="M21" s="3"/>
      <c r="N21" s="16">
        <f>G21</f>
        <v>0</v>
      </c>
      <c r="O21" s="27">
        <f t="shared" ref="O21:P23" si="5">G12</f>
        <v>3773803</v>
      </c>
      <c r="P21" s="27">
        <f t="shared" si="5"/>
        <v>22264</v>
      </c>
    </row>
    <row r="22" spans="1:16">
      <c r="B22" s="25" t="s">
        <v>167</v>
      </c>
      <c r="C22" s="27">
        <f t="shared" si="4"/>
        <v>1487288</v>
      </c>
      <c r="D22" s="27">
        <f t="shared" si="4"/>
        <v>11118</v>
      </c>
      <c r="E22" s="3"/>
      <c r="F22" s="3"/>
      <c r="G22" s="3"/>
      <c r="H22" s="3"/>
      <c r="I22" s="27">
        <f>E13</f>
        <v>1511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9599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38016089</v>
      </c>
      <c r="D24" s="25">
        <f t="shared" si="6"/>
        <v>4607029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783880</v>
      </c>
      <c r="J24" s="25">
        <f t="shared" si="6"/>
        <v>0</v>
      </c>
      <c r="K24" s="25">
        <f t="shared" si="6"/>
        <v>1489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3783417</v>
      </c>
      <c r="P24" s="25">
        <f t="shared" si="6"/>
        <v>22272</v>
      </c>
    </row>
    <row r="26" spans="1:16">
      <c r="F26" s="123" t="s">
        <v>277</v>
      </c>
      <c r="G26" s="124"/>
      <c r="H26" s="124"/>
      <c r="I26" s="124"/>
      <c r="J26" s="124"/>
      <c r="K26" s="124"/>
    </row>
    <row r="27" spans="1:16">
      <c r="E27" s="25" t="s">
        <v>290</v>
      </c>
      <c r="F27" s="125" t="s">
        <v>279</v>
      </c>
      <c r="G27" s="125"/>
      <c r="H27" s="125"/>
      <c r="I27" s="125"/>
      <c r="J27" s="125"/>
      <c r="K27" s="125"/>
      <c r="L27" s="125"/>
    </row>
    <row r="29" spans="1:16">
      <c r="F29" s="123" t="s">
        <v>285</v>
      </c>
      <c r="G29" s="123"/>
      <c r="H29" s="123"/>
      <c r="I29" s="123"/>
      <c r="J29" s="123"/>
      <c r="K29" s="123"/>
      <c r="L29" s="123"/>
    </row>
    <row r="30" spans="1:16">
      <c r="F30" s="125" t="s">
        <v>280</v>
      </c>
      <c r="G30" s="125"/>
      <c r="H30" s="125"/>
      <c r="I30" s="125"/>
      <c r="J30" s="125"/>
      <c r="K30" s="125"/>
      <c r="L30" s="125"/>
      <c r="M30" s="125"/>
      <c r="N30" s="125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23" t="s">
        <v>292</v>
      </c>
      <c r="H32" s="123"/>
      <c r="I32" s="123"/>
      <c r="J32" s="123"/>
      <c r="K32" s="123"/>
      <c r="L32" s="123"/>
    </row>
    <row r="33" spans="6:14">
      <c r="F33" s="123" t="s">
        <v>287</v>
      </c>
      <c r="G33" s="123"/>
      <c r="H33" s="123"/>
      <c r="I33" s="123"/>
      <c r="J33" s="123"/>
      <c r="K33" s="123"/>
      <c r="L33" s="123"/>
      <c r="M33" s="123"/>
      <c r="N33" s="123"/>
    </row>
  </sheetData>
  <mergeCells count="21">
    <mergeCell ref="F33:N33"/>
    <mergeCell ref="G32:L32"/>
    <mergeCell ref="F30:N30"/>
    <mergeCell ref="C10:D10"/>
    <mergeCell ref="F29:L29"/>
    <mergeCell ref="F27:L27"/>
    <mergeCell ref="F26:K26"/>
    <mergeCell ref="K12:L12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J75"/>
  <sheetViews>
    <sheetView zoomScale="130" zoomScaleNormal="130" workbookViewId="0">
      <selection activeCell="C4" sqref="C4:I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5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10" ht="13.2" customHeight="1">
      <c r="B1" s="141" t="s">
        <v>362</v>
      </c>
      <c r="C1" s="141"/>
      <c r="D1" s="141"/>
      <c r="E1" s="141"/>
      <c r="F1" s="141"/>
      <c r="G1" s="141"/>
      <c r="H1" s="141"/>
      <c r="I1" s="141"/>
    </row>
    <row r="2" spans="1:10" ht="28.5" customHeight="1">
      <c r="B2" s="141"/>
      <c r="C2" s="141"/>
      <c r="D2" s="141"/>
      <c r="E2" s="141"/>
      <c r="F2" s="141"/>
      <c r="G2" s="141"/>
      <c r="H2" s="141"/>
      <c r="I2" s="141"/>
    </row>
    <row r="3" spans="1:10" ht="10.050000000000001" customHeight="1">
      <c r="B3" s="23"/>
      <c r="C3" s="23"/>
      <c r="D3" s="17"/>
      <c r="E3" s="18"/>
      <c r="F3" s="18"/>
      <c r="G3" s="19"/>
    </row>
    <row r="4" spans="1:10" ht="17.25" customHeight="1">
      <c r="B4" s="142" t="s">
        <v>180</v>
      </c>
      <c r="C4" s="135" t="s">
        <v>350</v>
      </c>
      <c r="D4" s="136"/>
      <c r="E4" s="139" t="s">
        <v>351</v>
      </c>
      <c r="F4" s="146" t="s">
        <v>354</v>
      </c>
      <c r="G4" s="147"/>
      <c r="H4" s="144" t="s">
        <v>355</v>
      </c>
      <c r="I4" s="144" t="s">
        <v>352</v>
      </c>
      <c r="J4" s="19"/>
    </row>
    <row r="5" spans="1:10" ht="13.2" customHeight="1">
      <c r="B5" s="143"/>
      <c r="C5" s="137"/>
      <c r="D5" s="138"/>
      <c r="E5" s="140"/>
      <c r="F5" s="101" t="s">
        <v>356</v>
      </c>
      <c r="G5" s="98" t="s">
        <v>353</v>
      </c>
      <c r="H5" s="145"/>
      <c r="I5" s="145"/>
      <c r="J5" s="19"/>
    </row>
    <row r="6" spans="1:10" ht="12" customHeight="1">
      <c r="A6" s="15" t="s">
        <v>181</v>
      </c>
      <c r="B6" s="20" t="s">
        <v>228</v>
      </c>
      <c r="C6" s="131">
        <v>159054</v>
      </c>
      <c r="D6" s="132"/>
      <c r="E6" s="99">
        <v>1614500</v>
      </c>
      <c r="F6" s="99">
        <v>27402</v>
      </c>
      <c r="G6" s="100">
        <v>7</v>
      </c>
      <c r="H6" s="99">
        <v>130962</v>
      </c>
      <c r="I6" s="99">
        <v>1695</v>
      </c>
      <c r="J6" s="116"/>
    </row>
    <row r="7" spans="1:10" ht="12" customHeight="1">
      <c r="A7" s="15" t="s">
        <v>182</v>
      </c>
      <c r="B7" s="21" t="s">
        <v>229</v>
      </c>
      <c r="C7" s="129">
        <v>18625</v>
      </c>
      <c r="D7" s="130"/>
      <c r="E7" s="99">
        <v>153109</v>
      </c>
      <c r="F7" s="99">
        <v>3429</v>
      </c>
      <c r="G7" s="100">
        <v>0</v>
      </c>
      <c r="H7" s="99">
        <v>15142</v>
      </c>
      <c r="I7" s="100">
        <v>54</v>
      </c>
      <c r="J7" s="116"/>
    </row>
    <row r="8" spans="1:10" ht="12" customHeight="1">
      <c r="A8" s="15" t="s">
        <v>183</v>
      </c>
      <c r="B8" s="21" t="s">
        <v>230</v>
      </c>
      <c r="C8" s="129">
        <v>8754</v>
      </c>
      <c r="D8" s="130"/>
      <c r="E8" s="99">
        <v>173589</v>
      </c>
      <c r="F8" s="99">
        <v>2488</v>
      </c>
      <c r="G8" s="100">
        <v>1</v>
      </c>
      <c r="H8" s="99">
        <v>6209</v>
      </c>
      <c r="I8" s="100">
        <v>57</v>
      </c>
      <c r="J8" s="116"/>
    </row>
    <row r="9" spans="1:10" ht="12" customHeight="1">
      <c r="A9" s="15" t="s">
        <v>184</v>
      </c>
      <c r="B9" s="21" t="s">
        <v>231</v>
      </c>
      <c r="C9" s="129">
        <v>36639</v>
      </c>
      <c r="D9" s="130"/>
      <c r="E9" s="99">
        <v>373545</v>
      </c>
      <c r="F9" s="99">
        <v>6635</v>
      </c>
      <c r="G9" s="100">
        <v>11</v>
      </c>
      <c r="H9" s="99">
        <v>29200</v>
      </c>
      <c r="I9" s="100">
        <v>130</v>
      </c>
      <c r="J9" s="116"/>
    </row>
    <row r="10" spans="1:10" ht="12" customHeight="1">
      <c r="A10" s="15" t="s">
        <v>185</v>
      </c>
      <c r="B10" s="21" t="s">
        <v>232</v>
      </c>
      <c r="C10" s="129">
        <v>8389</v>
      </c>
      <c r="D10" s="130"/>
      <c r="E10" s="99">
        <v>41817</v>
      </c>
      <c r="F10" s="99">
        <v>1818</v>
      </c>
      <c r="G10" s="100">
        <v>2</v>
      </c>
      <c r="H10" s="99">
        <v>6540</v>
      </c>
      <c r="I10" s="100">
        <v>31</v>
      </c>
      <c r="J10" s="116"/>
    </row>
    <row r="11" spans="1:10" ht="12" customHeight="1">
      <c r="A11" s="15" t="s">
        <v>186</v>
      </c>
      <c r="B11" s="21" t="s">
        <v>233</v>
      </c>
      <c r="C11" s="129">
        <v>10514</v>
      </c>
      <c r="D11" s="130"/>
      <c r="E11" s="99">
        <v>148285</v>
      </c>
      <c r="F11" s="99">
        <v>2144</v>
      </c>
      <c r="G11" s="100">
        <v>0</v>
      </c>
      <c r="H11" s="99">
        <v>8307</v>
      </c>
      <c r="I11" s="100">
        <v>63</v>
      </c>
      <c r="J11" s="116"/>
    </row>
    <row r="12" spans="1:10" ht="12" customHeight="1">
      <c r="A12" s="15" t="s">
        <v>187</v>
      </c>
      <c r="B12" s="21" t="s">
        <v>234</v>
      </c>
      <c r="C12" s="129">
        <v>22372</v>
      </c>
      <c r="D12" s="130"/>
      <c r="E12" s="99">
        <v>589786</v>
      </c>
      <c r="F12" s="99">
        <v>3051</v>
      </c>
      <c r="G12" s="100">
        <v>6</v>
      </c>
      <c r="H12" s="99">
        <v>19137</v>
      </c>
      <c r="I12" s="100">
        <v>184</v>
      </c>
      <c r="J12" s="116"/>
    </row>
    <row r="13" spans="1:10" ht="12" customHeight="1">
      <c r="A13" s="15" t="s">
        <v>188</v>
      </c>
      <c r="B13" s="21" t="s">
        <v>235</v>
      </c>
      <c r="C13" s="129">
        <v>65626</v>
      </c>
      <c r="D13" s="130"/>
      <c r="E13" s="99">
        <v>43898</v>
      </c>
      <c r="F13" s="99">
        <v>8886</v>
      </c>
      <c r="G13" s="100">
        <v>16</v>
      </c>
      <c r="H13" s="99">
        <v>56469</v>
      </c>
      <c r="I13" s="100">
        <v>271</v>
      </c>
      <c r="J13" s="116"/>
    </row>
    <row r="14" spans="1:10" ht="12" customHeight="1">
      <c r="A14" s="15" t="s">
        <v>189</v>
      </c>
      <c r="B14" s="21" t="s">
        <v>236</v>
      </c>
      <c r="C14" s="129">
        <v>41443</v>
      </c>
      <c r="D14" s="130"/>
      <c r="E14" s="99">
        <v>611873</v>
      </c>
      <c r="F14" s="99">
        <v>6933</v>
      </c>
      <c r="G14" s="100">
        <v>9</v>
      </c>
      <c r="H14" s="99">
        <v>34343</v>
      </c>
      <c r="I14" s="100">
        <v>167</v>
      </c>
      <c r="J14" s="116"/>
    </row>
    <row r="15" spans="1:10" ht="12" customHeight="1">
      <c r="A15" s="15" t="s">
        <v>190</v>
      </c>
      <c r="B15" s="21" t="s">
        <v>237</v>
      </c>
      <c r="C15" s="129">
        <v>47988</v>
      </c>
      <c r="D15" s="130"/>
      <c r="E15" s="99">
        <v>472495</v>
      </c>
      <c r="F15" s="99">
        <v>7044</v>
      </c>
      <c r="G15" s="100">
        <v>9</v>
      </c>
      <c r="H15" s="99">
        <v>40705</v>
      </c>
      <c r="I15" s="100">
        <v>239</v>
      </c>
      <c r="J15" s="116"/>
    </row>
    <row r="16" spans="1:10" ht="12" customHeight="1">
      <c r="A16" s="15" t="s">
        <v>191</v>
      </c>
      <c r="B16" s="21" t="s">
        <v>238</v>
      </c>
      <c r="C16" s="131">
        <v>286771</v>
      </c>
      <c r="D16" s="132"/>
      <c r="E16" s="99">
        <v>2139346</v>
      </c>
      <c r="F16" s="99">
        <v>38407</v>
      </c>
      <c r="G16" s="100">
        <v>57</v>
      </c>
      <c r="H16" s="99">
        <v>247218</v>
      </c>
      <c r="I16" s="99">
        <v>1146</v>
      </c>
      <c r="J16" s="116"/>
    </row>
    <row r="17" spans="1:10" ht="12" customHeight="1">
      <c r="A17" s="15" t="s">
        <v>192</v>
      </c>
      <c r="B17" s="21" t="s">
        <v>239</v>
      </c>
      <c r="C17" s="131">
        <v>246986</v>
      </c>
      <c r="D17" s="132"/>
      <c r="E17" s="99">
        <v>1583645</v>
      </c>
      <c r="F17" s="99">
        <v>49530</v>
      </c>
      <c r="G17" s="100">
        <v>29</v>
      </c>
      <c r="H17" s="99">
        <v>192145</v>
      </c>
      <c r="I17" s="99">
        <v>1238</v>
      </c>
      <c r="J17" s="116"/>
    </row>
    <row r="18" spans="1:10" ht="12" customHeight="1">
      <c r="A18" s="15" t="s">
        <v>193</v>
      </c>
      <c r="B18" s="21" t="s">
        <v>240</v>
      </c>
      <c r="C18" s="131">
        <v>926812</v>
      </c>
      <c r="D18" s="132"/>
      <c r="E18" s="99">
        <v>5313580</v>
      </c>
      <c r="F18" s="99">
        <v>171748</v>
      </c>
      <c r="G18" s="100">
        <v>82</v>
      </c>
      <c r="H18" s="99">
        <v>751561</v>
      </c>
      <c r="I18" s="99">
        <v>3503</v>
      </c>
      <c r="J18" s="116"/>
    </row>
    <row r="19" spans="1:10" ht="12" customHeight="1">
      <c r="A19" s="15" t="s">
        <v>194</v>
      </c>
      <c r="B19" s="20" t="s">
        <v>241</v>
      </c>
      <c r="C19" s="131">
        <v>414535</v>
      </c>
      <c r="D19" s="132"/>
      <c r="E19" s="99">
        <v>2180686</v>
      </c>
      <c r="F19" s="99">
        <v>51911</v>
      </c>
      <c r="G19" s="100">
        <v>100</v>
      </c>
      <c r="H19" s="99">
        <v>361060</v>
      </c>
      <c r="I19" s="99">
        <v>1564</v>
      </c>
      <c r="J19" s="116"/>
    </row>
    <row r="20" spans="1:10" ht="12" customHeight="1">
      <c r="A20" s="15" t="s">
        <v>195</v>
      </c>
      <c r="B20" s="21" t="s">
        <v>242</v>
      </c>
      <c r="C20" s="129">
        <v>26851</v>
      </c>
      <c r="D20" s="130"/>
      <c r="E20" s="99">
        <v>449750</v>
      </c>
      <c r="F20" s="99">
        <v>3917</v>
      </c>
      <c r="G20" s="100">
        <v>3</v>
      </c>
      <c r="H20" s="99">
        <v>22868</v>
      </c>
      <c r="I20" s="100">
        <v>66</v>
      </c>
      <c r="J20" s="116"/>
    </row>
    <row r="21" spans="1:10" ht="12" customHeight="1">
      <c r="A21" s="15" t="s">
        <v>196</v>
      </c>
      <c r="B21" s="21" t="s">
        <v>243</v>
      </c>
      <c r="C21" s="129">
        <v>14985</v>
      </c>
      <c r="D21" s="130"/>
      <c r="E21" s="99">
        <v>177039</v>
      </c>
      <c r="F21" s="99">
        <v>5226</v>
      </c>
      <c r="G21" s="100">
        <v>3</v>
      </c>
      <c r="H21" s="99">
        <v>9700</v>
      </c>
      <c r="I21" s="100">
        <v>59</v>
      </c>
      <c r="J21" s="116"/>
    </row>
    <row r="22" spans="1:10" ht="12" customHeight="1">
      <c r="A22" s="15" t="s">
        <v>197</v>
      </c>
      <c r="B22" s="21" t="s">
        <v>244</v>
      </c>
      <c r="C22" s="129">
        <v>21990</v>
      </c>
      <c r="D22" s="130"/>
      <c r="E22" s="99">
        <v>279122</v>
      </c>
      <c r="F22" s="99">
        <v>3487</v>
      </c>
      <c r="G22" s="100">
        <v>2</v>
      </c>
      <c r="H22" s="99">
        <v>18321</v>
      </c>
      <c r="I22" s="100">
        <v>159</v>
      </c>
      <c r="J22" s="116"/>
    </row>
    <row r="23" spans="1:10" ht="12" customHeight="1">
      <c r="A23" s="15" t="s">
        <v>198</v>
      </c>
      <c r="B23" s="21" t="s">
        <v>245</v>
      </c>
      <c r="C23" s="129">
        <v>10796</v>
      </c>
      <c r="D23" s="130"/>
      <c r="E23" s="99">
        <v>202629</v>
      </c>
      <c r="F23" s="99">
        <v>1576</v>
      </c>
      <c r="G23" s="100">
        <v>3</v>
      </c>
      <c r="H23" s="99">
        <v>9181</v>
      </c>
      <c r="I23" s="100">
        <v>39</v>
      </c>
      <c r="J23" s="116"/>
    </row>
    <row r="24" spans="1:10" ht="12" customHeight="1">
      <c r="A24" s="15" t="s">
        <v>199</v>
      </c>
      <c r="B24" s="21" t="s">
        <v>246</v>
      </c>
      <c r="C24" s="129">
        <v>15182</v>
      </c>
      <c r="D24" s="130"/>
      <c r="E24" s="99">
        <v>186746</v>
      </c>
      <c r="F24" s="99">
        <v>2329</v>
      </c>
      <c r="G24" s="100">
        <v>4</v>
      </c>
      <c r="H24" s="99">
        <v>12827</v>
      </c>
      <c r="I24" s="100">
        <v>39</v>
      </c>
      <c r="J24" s="116"/>
    </row>
    <row r="25" spans="1:10" ht="12" customHeight="1">
      <c r="A25" s="15" t="s">
        <v>200</v>
      </c>
      <c r="B25" s="21" t="s">
        <v>247</v>
      </c>
      <c r="C25" s="129">
        <v>28878</v>
      </c>
      <c r="D25" s="130"/>
      <c r="E25" s="99">
        <v>495792</v>
      </c>
      <c r="F25" s="99">
        <v>4390</v>
      </c>
      <c r="G25" s="100">
        <v>2</v>
      </c>
      <c r="H25" s="99">
        <v>23705</v>
      </c>
      <c r="I25" s="100">
        <v>140</v>
      </c>
      <c r="J25" s="116"/>
    </row>
    <row r="26" spans="1:10" ht="12" customHeight="1">
      <c r="A26" s="15" t="s">
        <v>201</v>
      </c>
      <c r="B26" s="21" t="s">
        <v>248</v>
      </c>
      <c r="C26" s="129">
        <v>49043</v>
      </c>
      <c r="D26" s="130"/>
      <c r="E26" s="99">
        <v>629164</v>
      </c>
      <c r="F26" s="99">
        <v>7059</v>
      </c>
      <c r="G26" s="100">
        <v>8</v>
      </c>
      <c r="H26" s="99">
        <v>40641</v>
      </c>
      <c r="I26" s="100">
        <v>259</v>
      </c>
      <c r="J26" s="116"/>
    </row>
    <row r="27" spans="1:10" ht="12" customHeight="1">
      <c r="A27" s="15" t="s">
        <v>202</v>
      </c>
      <c r="B27" s="21" t="s">
        <v>249</v>
      </c>
      <c r="C27" s="129">
        <v>79951</v>
      </c>
      <c r="D27" s="130"/>
      <c r="E27" s="99">
        <v>930517</v>
      </c>
      <c r="F27" s="99">
        <v>12615</v>
      </c>
      <c r="G27" s="100">
        <v>4</v>
      </c>
      <c r="H27" s="99">
        <v>66075</v>
      </c>
      <c r="I27" s="100">
        <v>302</v>
      </c>
      <c r="J27" s="116"/>
    </row>
    <row r="28" spans="1:10" ht="12" customHeight="1">
      <c r="A28" s="15" t="s">
        <v>203</v>
      </c>
      <c r="B28" s="21" t="s">
        <v>250</v>
      </c>
      <c r="C28" s="131">
        <v>286937</v>
      </c>
      <c r="D28" s="132"/>
      <c r="E28" s="99">
        <v>1972979</v>
      </c>
      <c r="F28" s="99">
        <v>39477</v>
      </c>
      <c r="G28" s="100">
        <v>54</v>
      </c>
      <c r="H28" s="99">
        <v>245990</v>
      </c>
      <c r="I28" s="99">
        <v>1470</v>
      </c>
      <c r="J28" s="116"/>
    </row>
    <row r="29" spans="1:10" ht="12" customHeight="1">
      <c r="A29" s="15" t="s">
        <v>204</v>
      </c>
      <c r="B29" s="21" t="s">
        <v>251</v>
      </c>
      <c r="C29" s="129">
        <v>37435</v>
      </c>
      <c r="D29" s="130"/>
      <c r="E29" s="99">
        <v>354936</v>
      </c>
      <c r="F29" s="99">
        <v>5544</v>
      </c>
      <c r="G29" s="100">
        <v>3</v>
      </c>
      <c r="H29" s="99">
        <v>32739</v>
      </c>
      <c r="I29" s="100">
        <v>226</v>
      </c>
      <c r="J29" s="116"/>
    </row>
    <row r="30" spans="1:10" ht="12" customHeight="1">
      <c r="A30" s="15" t="s">
        <v>205</v>
      </c>
      <c r="B30" s="21" t="s">
        <v>252</v>
      </c>
      <c r="C30" s="129">
        <v>43502</v>
      </c>
      <c r="D30" s="130"/>
      <c r="E30" s="99">
        <v>408308</v>
      </c>
      <c r="F30" s="99">
        <v>8601</v>
      </c>
      <c r="G30" s="100">
        <v>1</v>
      </c>
      <c r="H30" s="99">
        <v>34772</v>
      </c>
      <c r="I30" s="100">
        <v>129</v>
      </c>
      <c r="J30" s="116"/>
    </row>
    <row r="31" spans="1:10" ht="12" customHeight="1">
      <c r="A31" s="15" t="s">
        <v>206</v>
      </c>
      <c r="B31" s="21" t="s">
        <v>253</v>
      </c>
      <c r="C31" s="131">
        <v>114105</v>
      </c>
      <c r="D31" s="132"/>
      <c r="E31" s="99">
        <v>635176</v>
      </c>
      <c r="F31" s="99">
        <v>20640</v>
      </c>
      <c r="G31" s="100">
        <v>83</v>
      </c>
      <c r="H31" s="99">
        <v>91931</v>
      </c>
      <c r="I31" s="100">
        <v>382</v>
      </c>
      <c r="J31" s="116"/>
    </row>
    <row r="32" spans="1:10" ht="12" customHeight="1">
      <c r="A32" s="15" t="s">
        <v>207</v>
      </c>
      <c r="B32" s="21" t="s">
        <v>254</v>
      </c>
      <c r="C32" s="131">
        <v>599790</v>
      </c>
      <c r="D32" s="132"/>
      <c r="E32" s="99">
        <v>5466061</v>
      </c>
      <c r="F32" s="99">
        <v>124613</v>
      </c>
      <c r="G32" s="100">
        <v>788</v>
      </c>
      <c r="H32" s="99">
        <v>471465</v>
      </c>
      <c r="I32" s="99">
        <v>3690</v>
      </c>
      <c r="J32" s="116"/>
    </row>
    <row r="33" spans="1:10" ht="12" customHeight="1">
      <c r="A33" s="15" t="s">
        <v>208</v>
      </c>
      <c r="B33" s="21" t="s">
        <v>255</v>
      </c>
      <c r="C33" s="131">
        <v>235982</v>
      </c>
      <c r="D33" s="132"/>
      <c r="E33" s="99">
        <v>1195205</v>
      </c>
      <c r="F33" s="99">
        <v>44822</v>
      </c>
      <c r="G33" s="100">
        <v>47</v>
      </c>
      <c r="H33" s="99">
        <v>189470</v>
      </c>
      <c r="I33" s="99">
        <v>1721</v>
      </c>
      <c r="J33" s="116"/>
    </row>
    <row r="34" spans="1:10" ht="12" customHeight="1">
      <c r="A34" s="15" t="s">
        <v>209</v>
      </c>
      <c r="B34" s="21" t="s">
        <v>256</v>
      </c>
      <c r="C34" s="129">
        <v>49758</v>
      </c>
      <c r="D34" s="130"/>
      <c r="E34" s="99">
        <v>387266</v>
      </c>
      <c r="F34" s="99">
        <v>14466</v>
      </c>
      <c r="G34" s="100">
        <v>26</v>
      </c>
      <c r="H34" s="99">
        <v>35059</v>
      </c>
      <c r="I34" s="100">
        <v>233</v>
      </c>
      <c r="J34" s="116"/>
    </row>
    <row r="35" spans="1:10" ht="12" customHeight="1">
      <c r="A35" s="15" t="s">
        <v>210</v>
      </c>
      <c r="B35" s="20" t="s">
        <v>257</v>
      </c>
      <c r="C35" s="129">
        <v>20826</v>
      </c>
      <c r="D35" s="130"/>
      <c r="E35" s="99">
        <v>113068</v>
      </c>
      <c r="F35" s="99">
        <v>2583</v>
      </c>
      <c r="G35" s="100">
        <v>12</v>
      </c>
      <c r="H35" s="99">
        <v>18000</v>
      </c>
      <c r="I35" s="100">
        <v>96</v>
      </c>
      <c r="J35" s="116"/>
    </row>
    <row r="36" spans="1:10" ht="12" customHeight="1">
      <c r="A36" s="15" t="s">
        <v>211</v>
      </c>
      <c r="B36" s="21" t="s">
        <v>258</v>
      </c>
      <c r="C36" s="129">
        <v>5626</v>
      </c>
      <c r="D36" s="130"/>
      <c r="E36" s="99">
        <v>240959</v>
      </c>
      <c r="F36" s="100">
        <v>931</v>
      </c>
      <c r="G36" s="100">
        <v>0</v>
      </c>
      <c r="H36" s="99">
        <v>4612</v>
      </c>
      <c r="I36" s="100">
        <v>8</v>
      </c>
      <c r="J36" s="116"/>
    </row>
    <row r="37" spans="1:10" ht="12" customHeight="1">
      <c r="A37" s="15" t="s">
        <v>212</v>
      </c>
      <c r="B37" s="21" t="s">
        <v>259</v>
      </c>
      <c r="C37" s="129">
        <v>5873</v>
      </c>
      <c r="D37" s="130"/>
      <c r="E37" s="99">
        <v>103516</v>
      </c>
      <c r="F37" s="100">
        <v>655</v>
      </c>
      <c r="G37" s="100">
        <v>0</v>
      </c>
      <c r="H37" s="99">
        <v>5210</v>
      </c>
      <c r="I37" s="100">
        <v>8</v>
      </c>
      <c r="J37" s="116"/>
    </row>
    <row r="38" spans="1:10" ht="12" customHeight="1">
      <c r="A38" s="15" t="s">
        <v>213</v>
      </c>
      <c r="B38" s="21" t="s">
        <v>260</v>
      </c>
      <c r="C38" s="129">
        <v>45042</v>
      </c>
      <c r="D38" s="130"/>
      <c r="E38" s="99">
        <v>413636</v>
      </c>
      <c r="F38" s="99">
        <v>5836</v>
      </c>
      <c r="G38" s="100">
        <v>14</v>
      </c>
      <c r="H38" s="99">
        <v>34676</v>
      </c>
      <c r="I38" s="100">
        <v>180</v>
      </c>
      <c r="J38" s="116"/>
    </row>
    <row r="39" spans="1:10" ht="12" customHeight="1">
      <c r="A39" s="15" t="s">
        <v>214</v>
      </c>
      <c r="B39" s="21" t="s">
        <v>261</v>
      </c>
      <c r="C39" s="129">
        <v>69416</v>
      </c>
      <c r="D39" s="130"/>
      <c r="E39" s="99">
        <v>1355636</v>
      </c>
      <c r="F39" s="99">
        <v>11282</v>
      </c>
      <c r="G39" s="100">
        <v>14</v>
      </c>
      <c r="H39" s="99">
        <v>57780</v>
      </c>
      <c r="I39" s="100">
        <v>354</v>
      </c>
      <c r="J39" s="116"/>
    </row>
    <row r="40" spans="1:10" ht="12" customHeight="1">
      <c r="A40" s="15" t="s">
        <v>215</v>
      </c>
      <c r="B40" s="21" t="s">
        <v>262</v>
      </c>
      <c r="C40" s="129">
        <v>19510</v>
      </c>
      <c r="D40" s="130"/>
      <c r="E40" s="99">
        <v>377372</v>
      </c>
      <c r="F40" s="99">
        <v>2395</v>
      </c>
      <c r="G40" s="100">
        <v>3</v>
      </c>
      <c r="H40" s="99">
        <v>16996</v>
      </c>
      <c r="I40" s="100">
        <v>119</v>
      </c>
      <c r="J40" s="116"/>
    </row>
    <row r="41" spans="1:10" ht="12" customHeight="1">
      <c r="A41" s="15" t="s">
        <v>216</v>
      </c>
      <c r="B41" s="21" t="s">
        <v>263</v>
      </c>
      <c r="C41" s="129">
        <v>9147</v>
      </c>
      <c r="D41" s="130"/>
      <c r="E41" s="99">
        <v>151007</v>
      </c>
      <c r="F41" s="99">
        <v>1791</v>
      </c>
      <c r="G41" s="100">
        <v>0</v>
      </c>
      <c r="H41" s="99">
        <v>7296</v>
      </c>
      <c r="I41" s="100">
        <v>73</v>
      </c>
      <c r="J41" s="116"/>
    </row>
    <row r="42" spans="1:10" ht="12" customHeight="1">
      <c r="A42" s="15" t="s">
        <v>217</v>
      </c>
      <c r="B42" s="21" t="s">
        <v>264</v>
      </c>
      <c r="C42" s="129">
        <v>16275</v>
      </c>
      <c r="D42" s="130"/>
      <c r="E42" s="99">
        <v>190889</v>
      </c>
      <c r="F42" s="99">
        <v>3303</v>
      </c>
      <c r="G42" s="100">
        <v>3</v>
      </c>
      <c r="H42" s="99">
        <v>12908</v>
      </c>
      <c r="I42" s="100">
        <v>64</v>
      </c>
      <c r="J42" s="116"/>
    </row>
    <row r="43" spans="1:10" ht="12" customHeight="1">
      <c r="A43" s="15" t="s">
        <v>218</v>
      </c>
      <c r="B43" s="21" t="s">
        <v>265</v>
      </c>
      <c r="C43" s="129">
        <v>15497</v>
      </c>
      <c r="D43" s="130"/>
      <c r="E43" s="99">
        <v>247365</v>
      </c>
      <c r="F43" s="99">
        <v>1975</v>
      </c>
      <c r="G43" s="100">
        <v>2</v>
      </c>
      <c r="H43" s="99">
        <v>13412</v>
      </c>
      <c r="I43" s="100">
        <v>110</v>
      </c>
      <c r="J43" s="116"/>
    </row>
    <row r="44" spans="1:10" ht="12" customHeight="1">
      <c r="A44" s="15" t="s">
        <v>219</v>
      </c>
      <c r="B44" s="21" t="s">
        <v>266</v>
      </c>
      <c r="C44" s="129">
        <v>10934</v>
      </c>
      <c r="D44" s="130"/>
      <c r="E44" s="99">
        <v>170609</v>
      </c>
      <c r="F44" s="99">
        <v>2016</v>
      </c>
      <c r="G44" s="100">
        <v>10</v>
      </c>
      <c r="H44" s="99">
        <v>8849</v>
      </c>
      <c r="I44" s="100">
        <v>69</v>
      </c>
      <c r="J44" s="116"/>
    </row>
    <row r="45" spans="1:10" ht="12" customHeight="1">
      <c r="A45" s="15" t="s">
        <v>220</v>
      </c>
      <c r="B45" s="21" t="s">
        <v>267</v>
      </c>
      <c r="C45" s="131">
        <v>214856</v>
      </c>
      <c r="D45" s="132"/>
      <c r="E45" s="99">
        <v>1947748</v>
      </c>
      <c r="F45" s="99">
        <v>41098</v>
      </c>
      <c r="G45" s="100">
        <v>16</v>
      </c>
      <c r="H45" s="99">
        <v>167659</v>
      </c>
      <c r="I45" s="100">
        <v>855</v>
      </c>
      <c r="J45" s="116"/>
    </row>
    <row r="46" spans="1:10" ht="12" customHeight="1">
      <c r="A46" s="15" t="s">
        <v>221</v>
      </c>
      <c r="B46" s="21" t="s">
        <v>268</v>
      </c>
      <c r="C46" s="129">
        <v>21150</v>
      </c>
      <c r="D46" s="130"/>
      <c r="E46" s="99">
        <v>181330</v>
      </c>
      <c r="F46" s="99">
        <v>3355</v>
      </c>
      <c r="G46" s="100">
        <v>4</v>
      </c>
      <c r="H46" s="99">
        <v>16230</v>
      </c>
      <c r="I46" s="100">
        <v>59</v>
      </c>
      <c r="J46" s="116"/>
    </row>
    <row r="47" spans="1:10" ht="12" customHeight="1">
      <c r="A47" s="15" t="s">
        <v>222</v>
      </c>
      <c r="B47" s="21" t="s">
        <v>269</v>
      </c>
      <c r="C47" s="129">
        <v>23110</v>
      </c>
      <c r="D47" s="130"/>
      <c r="E47" s="99">
        <v>270053</v>
      </c>
      <c r="F47" s="99">
        <v>3873</v>
      </c>
      <c r="G47" s="100">
        <v>3</v>
      </c>
      <c r="H47" s="99">
        <v>19952</v>
      </c>
      <c r="I47" s="100">
        <v>102</v>
      </c>
      <c r="J47" s="116"/>
    </row>
    <row r="48" spans="1:10" ht="12" customHeight="1">
      <c r="A48" s="15" t="s">
        <v>223</v>
      </c>
      <c r="B48" s="21" t="s">
        <v>270</v>
      </c>
      <c r="C48" s="129">
        <v>45272</v>
      </c>
      <c r="D48" s="130"/>
      <c r="E48" s="99">
        <v>189155</v>
      </c>
      <c r="F48" s="99">
        <v>7738</v>
      </c>
      <c r="G48" s="100">
        <v>15</v>
      </c>
      <c r="H48" s="99">
        <v>37333</v>
      </c>
      <c r="I48" s="100">
        <v>201</v>
      </c>
      <c r="J48" s="116"/>
    </row>
    <row r="49" spans="1:10" ht="12" customHeight="1">
      <c r="A49" s="15" t="s">
        <v>224</v>
      </c>
      <c r="B49" s="21" t="s">
        <v>271</v>
      </c>
      <c r="C49" s="129">
        <v>21826</v>
      </c>
      <c r="D49" s="130"/>
      <c r="E49" s="99">
        <v>410749</v>
      </c>
      <c r="F49" s="99">
        <v>2388</v>
      </c>
      <c r="G49" s="100">
        <v>0</v>
      </c>
      <c r="H49" s="99">
        <v>19344</v>
      </c>
      <c r="I49" s="100">
        <v>94</v>
      </c>
      <c r="J49" s="116"/>
    </row>
    <row r="50" spans="1:10" ht="12" customHeight="1">
      <c r="A50" s="15" t="s">
        <v>225</v>
      </c>
      <c r="B50" s="21" t="s">
        <v>272</v>
      </c>
      <c r="C50" s="129">
        <v>17256</v>
      </c>
      <c r="D50" s="130"/>
      <c r="E50" s="99">
        <v>122543</v>
      </c>
      <c r="F50" s="99">
        <v>2076</v>
      </c>
      <c r="G50" s="100">
        <v>0</v>
      </c>
      <c r="H50" s="99">
        <v>15148</v>
      </c>
      <c r="I50" s="100">
        <v>81</v>
      </c>
      <c r="J50" s="116"/>
    </row>
    <row r="51" spans="1:10" ht="12" customHeight="1">
      <c r="A51" s="15" t="s">
        <v>226</v>
      </c>
      <c r="B51" s="20" t="s">
        <v>273</v>
      </c>
      <c r="C51" s="129">
        <v>28499</v>
      </c>
      <c r="D51" s="130"/>
      <c r="E51" s="99">
        <v>253228</v>
      </c>
      <c r="F51" s="99">
        <v>3666</v>
      </c>
      <c r="G51" s="100">
        <v>7</v>
      </c>
      <c r="H51" s="99">
        <v>24221</v>
      </c>
      <c r="I51" s="100">
        <v>112</v>
      </c>
      <c r="J51" s="116"/>
    </row>
    <row r="52" spans="1:10" ht="12" customHeight="1">
      <c r="A52" s="15" t="s">
        <v>227</v>
      </c>
      <c r="B52" s="21" t="s">
        <v>274</v>
      </c>
      <c r="C52" s="129">
        <v>95939</v>
      </c>
      <c r="D52" s="130"/>
      <c r="E52" s="99">
        <v>578265</v>
      </c>
      <c r="F52" s="99">
        <v>5220</v>
      </c>
      <c r="G52" s="100">
        <v>26</v>
      </c>
      <c r="H52" s="99">
        <v>90286</v>
      </c>
      <c r="I52" s="100">
        <v>423</v>
      </c>
      <c r="J52" s="116"/>
    </row>
    <row r="53" spans="1:10" ht="12" customHeight="1">
      <c r="B53" s="22" t="s">
        <v>275</v>
      </c>
      <c r="C53" s="133">
        <v>149</v>
      </c>
      <c r="D53" s="134"/>
      <c r="E53" s="100">
        <v>0</v>
      </c>
      <c r="F53" s="100">
        <v>0</v>
      </c>
      <c r="G53" s="100">
        <v>0</v>
      </c>
      <c r="H53" s="100">
        <v>149</v>
      </c>
      <c r="I53" s="100">
        <v>0</v>
      </c>
      <c r="J53" s="116"/>
    </row>
    <row r="54" spans="1:10" ht="12" customHeight="1">
      <c r="B54" s="21" t="s">
        <v>164</v>
      </c>
      <c r="C54" s="127">
        <v>4595896</v>
      </c>
      <c r="D54" s="128"/>
      <c r="E54" s="99">
        <v>36527972</v>
      </c>
      <c r="F54" s="99">
        <v>782369</v>
      </c>
      <c r="G54" s="99">
        <v>1489</v>
      </c>
      <c r="H54" s="99">
        <v>3773803</v>
      </c>
      <c r="I54" s="99">
        <v>22264</v>
      </c>
      <c r="J54" s="116"/>
    </row>
    <row r="55" spans="1:10" ht="18" customHeight="1">
      <c r="D55" s="24"/>
      <c r="E55" s="24"/>
      <c r="F55" s="24"/>
    </row>
    <row r="56" spans="1:10" ht="18" customHeight="1">
      <c r="D56" s="24"/>
      <c r="E56" s="24"/>
      <c r="F56" s="24"/>
    </row>
    <row r="57" spans="1:10" ht="18" customHeight="1">
      <c r="D57" s="24"/>
      <c r="E57" s="24"/>
      <c r="F57" s="24"/>
    </row>
    <row r="58" spans="1:10" ht="18" customHeight="1">
      <c r="D58" s="24"/>
      <c r="E58" s="24"/>
      <c r="F58" s="24"/>
    </row>
    <row r="59" spans="1:10" ht="18" customHeight="1">
      <c r="D59" s="24"/>
      <c r="E59" s="24"/>
      <c r="F59" s="24"/>
    </row>
    <row r="60" spans="1:10" ht="18" customHeight="1">
      <c r="D60" s="24"/>
      <c r="E60" s="24"/>
      <c r="F60" s="24"/>
    </row>
    <row r="61" spans="1:10" ht="18" customHeight="1">
      <c r="D61" s="24"/>
      <c r="E61" s="24"/>
      <c r="F61" s="24"/>
    </row>
    <row r="62" spans="1:10" ht="18" customHeight="1">
      <c r="D62" s="24"/>
      <c r="E62" s="24"/>
      <c r="F62" s="24"/>
    </row>
    <row r="63" spans="1:10" ht="18" customHeight="1">
      <c r="D63" s="24"/>
      <c r="E63" s="24"/>
      <c r="F63" s="24"/>
    </row>
    <row r="64" spans="1:10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B1:I2"/>
    <mergeCell ref="B4:B5"/>
    <mergeCell ref="C9:D9"/>
    <mergeCell ref="H4:H5"/>
    <mergeCell ref="F4:G4"/>
    <mergeCell ref="C7:D7"/>
    <mergeCell ref="C8:D8"/>
    <mergeCell ref="C6:D6"/>
    <mergeCell ref="I4:I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17:D17"/>
    <mergeCell ref="C18:D18"/>
    <mergeCell ref="C19:D19"/>
    <mergeCell ref="C20:D20"/>
    <mergeCell ref="C22:D2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54:D54"/>
    <mergeCell ref="C42:D42"/>
    <mergeCell ref="C43:D43"/>
    <mergeCell ref="C44:D44"/>
    <mergeCell ref="C45:D45"/>
    <mergeCell ref="C52:D52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23" t="s">
        <v>177</v>
      </c>
      <c r="B1" s="123"/>
      <c r="C1" s="123"/>
      <c r="D1" s="149"/>
      <c r="E1" s="149"/>
      <c r="F1" s="149"/>
      <c r="G1" s="149"/>
      <c r="H1" s="149"/>
      <c r="I1" s="149"/>
      <c r="J1" s="9"/>
    </row>
    <row r="2" spans="1:10">
      <c r="A2" s="37">
        <f>YEAR(DATE('Conv-total'!$A$8, 'Conv-total'!$B$8, 'Conv-total'!$C$8) -1)</f>
        <v>2022</v>
      </c>
      <c r="B2" s="37">
        <f>MONTH(DATE('Conv-total'!$A$8, 'Conv-total'!$B$8, 'Conv-total'!$C$8) -1)</f>
        <v>2</v>
      </c>
      <c r="C2" s="37">
        <f>DAY(DATE('Conv-total'!$A$8, 'Conv-total'!$B$8, 'Conv-total'!$C$8) -1)</f>
        <v>22</v>
      </c>
      <c r="D2" s="148" t="s">
        <v>178</v>
      </c>
      <c r="E2" s="149"/>
      <c r="F2" s="149"/>
      <c r="G2" s="149"/>
      <c r="H2" s="149"/>
      <c r="I2" s="149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44614</v>
      </c>
      <c r="C5" s="29" t="s">
        <v>7</v>
      </c>
      <c r="D5" s="39">
        <f>IFERROR(INT(TRIM(SUBSTITUTE(VLOOKUP($A5&amp;"*",各都道府県の状況!$A:$I,D$3,FALSE), "※5", ""))), "")</f>
        <v>159054</v>
      </c>
      <c r="E5" s="39">
        <f>IFERROR(INT(TRIM(SUBSTITUTE(VLOOKUP($A5&amp;"*",各都道府県の状況!$A:$I,E$3,FALSE), "※5", ""))), "")</f>
        <v>1614500</v>
      </c>
      <c r="F5" s="39">
        <f>IFERROR(INT(TRIM(SUBSTITUTE(VLOOKUP($A5&amp;"*",各都道府県の状況!$A:$I,F$3,FALSE), "※5", ""))), "")</f>
        <v>130962</v>
      </c>
      <c r="G5" s="39">
        <f>IFERROR(INT(TRIM(SUBSTITUTE(VLOOKUP($A5&amp;"*",各都道府県の状況!$A:$I,G$3,FALSE), "※5", ""))), "")</f>
        <v>1695</v>
      </c>
      <c r="H5" s="39">
        <f>IFERROR(INT(TRIM(SUBSTITUTE(VLOOKUP($A5&amp;"*",各都道府県の状況!$A:$I,H$3,FALSE), "※5", ""))), "")</f>
        <v>27402</v>
      </c>
      <c r="I5" s="39">
        <f>IFERROR(INT(TRIM(SUBSTITUTE(VLOOKUP($A5&amp;"*",各都道府県の状況!$A:$I,I$3,FALSE), "※5", ""))), "")</f>
        <v>7</v>
      </c>
      <c r="J5" s="2"/>
    </row>
    <row r="6" spans="1:10">
      <c r="A6" s="12" t="s">
        <v>182</v>
      </c>
      <c r="B6" s="13">
        <f t="shared" si="0"/>
        <v>44614</v>
      </c>
      <c r="C6" s="29" t="s">
        <v>11</v>
      </c>
      <c r="D6" s="39">
        <f>IFERROR(INT(TRIM(SUBSTITUTE(VLOOKUP($A6&amp;"*",各都道府県の状況!$A:$I,D$3,FALSE), "※5", ""))), "")</f>
        <v>18625</v>
      </c>
      <c r="E6" s="39">
        <f>IFERROR(INT(TRIM(SUBSTITUTE(VLOOKUP($A6&amp;"*",各都道府県の状況!$A:$I,E$3,FALSE), "※5", ""))), "")</f>
        <v>153109</v>
      </c>
      <c r="F6" s="39">
        <f>IFERROR(INT(TRIM(SUBSTITUTE(VLOOKUP($A6&amp;"*",各都道府県の状況!$A:$I,F$3,FALSE), "※5", ""))), "")</f>
        <v>15142</v>
      </c>
      <c r="G6" s="39">
        <f>IFERROR(INT(TRIM(SUBSTITUTE(VLOOKUP($A6&amp;"*",各都道府県の状況!$A:$I,G$3,FALSE), "※5", ""))), "")</f>
        <v>54</v>
      </c>
      <c r="H6" s="39">
        <f>IFERROR(INT(TRIM(SUBSTITUTE(VLOOKUP($A6&amp;"*",各都道府県の状況!$A:$I,H$3,FALSE), "※5", ""))), "")</f>
        <v>3429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44614</v>
      </c>
      <c r="C7" s="29" t="s">
        <v>12</v>
      </c>
      <c r="D7" s="39">
        <f>IFERROR(INT(TRIM(SUBSTITUTE(VLOOKUP($A7&amp;"*",各都道府県の状況!$A:$I,D$3,FALSE), "※5", ""))), "")</f>
        <v>8754</v>
      </c>
      <c r="E7" s="39">
        <f>IFERROR(INT(TRIM(SUBSTITUTE(VLOOKUP($A7&amp;"*",各都道府県の状況!$A:$I,E$3,FALSE), "※5", ""))), "")</f>
        <v>173589</v>
      </c>
      <c r="F7" s="39">
        <f>IFERROR(INT(TRIM(SUBSTITUTE(VLOOKUP($A7&amp;"*",各都道府県の状況!$A:$I,F$3,FALSE), "※5", ""))), "")</f>
        <v>6209</v>
      </c>
      <c r="G7" s="39">
        <f>IFERROR(INT(TRIM(SUBSTITUTE(VLOOKUP($A7&amp;"*",各都道府県の状況!$A:$I,G$3,FALSE), "※5", ""))), "")</f>
        <v>57</v>
      </c>
      <c r="H7" s="39">
        <f>IFERROR(INT(TRIM(SUBSTITUTE(VLOOKUP($A7&amp;"*",各都道府県の状況!$A:$I,H$3,FALSE), "※5", ""))), "")</f>
        <v>2488</v>
      </c>
      <c r="I7" s="39">
        <f>IFERROR(INT(TRIM(SUBSTITUTE(VLOOKUP($A7&amp;"*",各都道府県の状況!$A:$I,I$3,FALSE), "※5", ""))), "")</f>
        <v>1</v>
      </c>
    </row>
    <row r="8" spans="1:10">
      <c r="A8" s="12" t="s">
        <v>184</v>
      </c>
      <c r="B8" s="13">
        <f t="shared" si="0"/>
        <v>44614</v>
      </c>
      <c r="C8" s="29" t="s">
        <v>13</v>
      </c>
      <c r="D8" s="39">
        <f>IFERROR(INT(TRIM(SUBSTITUTE(VLOOKUP($A8&amp;"*",各都道府県の状況!$A:$I,D$3,FALSE), "※5", ""))), "")</f>
        <v>36639</v>
      </c>
      <c r="E8" s="39">
        <f>IFERROR(INT(TRIM(SUBSTITUTE(VLOOKUP($A8&amp;"*",各都道府県の状況!$A:$I,E$3,FALSE), "※5", ""))), "")</f>
        <v>373545</v>
      </c>
      <c r="F8" s="39">
        <f>IFERROR(INT(TRIM(SUBSTITUTE(VLOOKUP($A8&amp;"*",各都道府県の状況!$A:$I,F$3,FALSE), "※5", ""))), "")</f>
        <v>29200</v>
      </c>
      <c r="G8" s="39">
        <f>IFERROR(INT(TRIM(SUBSTITUTE(VLOOKUP($A8&amp;"*",各都道府県の状況!$A:$I,G$3,FALSE), "※5", ""))), "")</f>
        <v>130</v>
      </c>
      <c r="H8" s="39">
        <f>IFERROR(INT(TRIM(SUBSTITUTE(VLOOKUP($A8&amp;"*",各都道府県の状況!$A:$I,H$3,FALSE), "※5", ""))), "")</f>
        <v>6635</v>
      </c>
      <c r="I8" s="39">
        <f>IFERROR(INT(TRIM(SUBSTITUTE(VLOOKUP($A8&amp;"*",各都道府県の状況!$A:$I,I$3,FALSE), "※5", ""))), "")</f>
        <v>11</v>
      </c>
    </row>
    <row r="9" spans="1:10" ht="21" customHeight="1">
      <c r="A9" s="12" t="s">
        <v>185</v>
      </c>
      <c r="B9" s="13">
        <f t="shared" si="0"/>
        <v>44614</v>
      </c>
      <c r="C9" s="29" t="s">
        <v>14</v>
      </c>
      <c r="D9" s="39">
        <f>IFERROR(INT(TRIM(SUBSTITUTE(VLOOKUP($A9&amp;"*",各都道府県の状況!$A:$I,D$3,FALSE), "※5", ""))), "")</f>
        <v>8389</v>
      </c>
      <c r="E9" s="39">
        <f>IFERROR(INT(TRIM(SUBSTITUTE(VLOOKUP($A9&amp;"*",各都道府県の状況!$A:$I,E$3,FALSE), "※5", ""))), "")</f>
        <v>41817</v>
      </c>
      <c r="F9" s="39">
        <f>IFERROR(INT(TRIM(SUBSTITUTE(VLOOKUP($A9&amp;"*",各都道府県の状況!$A:$I,F$3,FALSE), "※5", ""))), "")</f>
        <v>6540</v>
      </c>
      <c r="G9" s="39">
        <f>IFERROR(INT(TRIM(SUBSTITUTE(VLOOKUP($A9&amp;"*",各都道府県の状況!$A:$I,G$3,FALSE), "※5", ""))), "")</f>
        <v>31</v>
      </c>
      <c r="H9" s="39">
        <f>IFERROR(INT(TRIM(SUBSTITUTE(VLOOKUP($A9&amp;"*",各都道府県の状況!$A:$I,H$3,FALSE), "※5", ""))), "")</f>
        <v>1818</v>
      </c>
      <c r="I9" s="39">
        <f>IFERROR(INT(TRIM(SUBSTITUTE(VLOOKUP($A9&amp;"*",各都道府県の状況!$A:$I,I$3,FALSE), "※5", ""))), "")</f>
        <v>2</v>
      </c>
    </row>
    <row r="10" spans="1:10" ht="21" customHeight="1">
      <c r="A10" s="12" t="s">
        <v>186</v>
      </c>
      <c r="B10" s="13">
        <f t="shared" si="0"/>
        <v>44614</v>
      </c>
      <c r="C10" s="29" t="s">
        <v>15</v>
      </c>
      <c r="D10" s="39">
        <f>IFERROR(INT(TRIM(SUBSTITUTE(VLOOKUP($A10&amp;"*",各都道府県の状況!$A:$I,D$3,FALSE), "※5", ""))), "")</f>
        <v>10514</v>
      </c>
      <c r="E10" s="39">
        <f>IFERROR(INT(TRIM(SUBSTITUTE(VLOOKUP($A10&amp;"*",各都道府県の状況!$A:$I,E$3,FALSE), "※5", ""))), "")</f>
        <v>148285</v>
      </c>
      <c r="F10" s="39">
        <f>IFERROR(INT(TRIM(SUBSTITUTE(VLOOKUP($A10&amp;"*",各都道府県の状況!$A:$I,F$3,FALSE), "※5", ""))), "")</f>
        <v>8307</v>
      </c>
      <c r="G10" s="39">
        <f>IFERROR(INT(TRIM(SUBSTITUTE(VLOOKUP($A10&amp;"*",各都道府県の状況!$A:$I,G$3,FALSE), "※5", ""))), "")</f>
        <v>63</v>
      </c>
      <c r="H10" s="39">
        <f>IFERROR(INT(TRIM(SUBSTITUTE(VLOOKUP($A10&amp;"*",各都道府県の状況!$A:$I,H$3,FALSE), "※5", ""))), "")</f>
        <v>2144</v>
      </c>
      <c r="I10" s="39">
        <f>IFERROR(INT(TRIM(SUBSTITUTE(VLOOKUP($A10&amp;"*",各都道府県の状況!$A:$I,I$3,FALSE), "※5", ""))), "")</f>
        <v>0</v>
      </c>
    </row>
    <row r="11" spans="1:10">
      <c r="A11" s="12" t="s">
        <v>187</v>
      </c>
      <c r="B11" s="13">
        <f t="shared" si="0"/>
        <v>44614</v>
      </c>
      <c r="C11" s="29" t="s">
        <v>16</v>
      </c>
      <c r="D11" s="39">
        <f>IFERROR(INT(TRIM(SUBSTITUTE(VLOOKUP($A11&amp;"*",各都道府県の状況!$A:$I,D$3,FALSE), "※5", ""))), "")</f>
        <v>22372</v>
      </c>
      <c r="E11" s="39">
        <f>IFERROR(INT(TRIM(SUBSTITUTE(VLOOKUP($A11&amp;"*",各都道府県の状況!$A:$I,E$3,FALSE), "※5", ""))), "")</f>
        <v>589786</v>
      </c>
      <c r="F11" s="39">
        <f>IFERROR(INT(TRIM(SUBSTITUTE(VLOOKUP($A11&amp;"*",各都道府県の状況!$A:$I,F$3,FALSE), "※5", ""))), "")</f>
        <v>19137</v>
      </c>
      <c r="G11" s="39">
        <f>IFERROR(INT(TRIM(SUBSTITUTE(VLOOKUP($A11&amp;"*",各都道府県の状況!$A:$I,G$3,FALSE), "※5", ""))), "")</f>
        <v>184</v>
      </c>
      <c r="H11" s="39">
        <f>IFERROR(INT(TRIM(SUBSTITUTE(VLOOKUP($A11&amp;"*",各都道府県の状況!$A:$I,H$3,FALSE), "※5", ""))), "")</f>
        <v>3051</v>
      </c>
      <c r="I11" s="39">
        <f>IFERROR(INT(TRIM(SUBSTITUTE(VLOOKUP($A11&amp;"*",各都道府県の状況!$A:$I,I$3,FALSE), "※5", ""))), "")</f>
        <v>6</v>
      </c>
    </row>
    <row r="12" spans="1:10">
      <c r="A12" s="12" t="s">
        <v>188</v>
      </c>
      <c r="B12" s="13">
        <f t="shared" si="0"/>
        <v>44614</v>
      </c>
      <c r="C12" s="29" t="s">
        <v>17</v>
      </c>
      <c r="D12" s="39">
        <f>IFERROR(INT(TRIM(SUBSTITUTE(VLOOKUP($A12&amp;"*",各都道府県の状況!$A:$I,D$3,FALSE), "※5", ""))), "")</f>
        <v>65626</v>
      </c>
      <c r="E12" s="39">
        <f>IFERROR(INT(TRIM(SUBSTITUTE(VLOOKUP($A12&amp;"*",各都道府県の状況!$A:$I,E$3,FALSE), "※5", ""))), "")</f>
        <v>43898</v>
      </c>
      <c r="F12" s="39">
        <f>IFERROR(INT(TRIM(SUBSTITUTE(VLOOKUP($A12&amp;"*",各都道府県の状況!$A:$I,F$3,FALSE), "※5", ""))), "")</f>
        <v>56469</v>
      </c>
      <c r="G12" s="39">
        <f>IFERROR(INT(TRIM(SUBSTITUTE(VLOOKUP($A12&amp;"*",各都道府県の状況!$A:$I,G$3,FALSE), "※5", ""))), "")</f>
        <v>271</v>
      </c>
      <c r="H12" s="39">
        <f>IFERROR(INT(TRIM(SUBSTITUTE(VLOOKUP($A12&amp;"*",各都道府県の状況!$A:$I,H$3,FALSE), "※5", ""))), "")</f>
        <v>8886</v>
      </c>
      <c r="I12" s="39">
        <f>IFERROR(INT(TRIM(SUBSTITUTE(VLOOKUP($A12&amp;"*",各都道府県の状況!$A:$I,I$3,FALSE), "※5", ""))), "")</f>
        <v>16</v>
      </c>
    </row>
    <row r="13" spans="1:10">
      <c r="A13" s="12" t="s">
        <v>189</v>
      </c>
      <c r="B13" s="13">
        <f t="shared" si="0"/>
        <v>44614</v>
      </c>
      <c r="C13" s="29" t="s">
        <v>18</v>
      </c>
      <c r="D13" s="39">
        <f>IFERROR(INT(TRIM(SUBSTITUTE(VLOOKUP($A13&amp;"*",各都道府県の状況!$A:$I,D$3,FALSE), "※5", ""))), "")</f>
        <v>41443</v>
      </c>
      <c r="E13" s="39">
        <f>IFERROR(INT(TRIM(SUBSTITUTE(VLOOKUP($A13&amp;"*",各都道府県の状況!$A:$I,E$3,FALSE), "※5", ""))), "")</f>
        <v>611873</v>
      </c>
      <c r="F13" s="39">
        <f>IFERROR(INT(TRIM(SUBSTITUTE(VLOOKUP($A13&amp;"*",各都道府県の状況!$A:$I,F$3,FALSE), "※5", ""))), "")</f>
        <v>34343</v>
      </c>
      <c r="G13" s="39">
        <f>IFERROR(INT(TRIM(SUBSTITUTE(VLOOKUP($A13&amp;"*",各都道府県の状況!$A:$I,G$3,FALSE), "※5", ""))), "")</f>
        <v>167</v>
      </c>
      <c r="H13" s="39">
        <f>IFERROR(INT(TRIM(SUBSTITUTE(VLOOKUP($A13&amp;"*",各都道府県の状況!$A:$I,H$3,FALSE), "※5", ""))), "")</f>
        <v>6933</v>
      </c>
      <c r="I13" s="39">
        <f>IFERROR(INT(TRIM(SUBSTITUTE(VLOOKUP($A13&amp;"*",各都道府県の状況!$A:$I,I$3,FALSE), "※5", ""))), "")</f>
        <v>9</v>
      </c>
    </row>
    <row r="14" spans="1:10">
      <c r="A14" s="12" t="s">
        <v>190</v>
      </c>
      <c r="B14" s="13">
        <f t="shared" si="0"/>
        <v>44614</v>
      </c>
      <c r="C14" s="29" t="s">
        <v>19</v>
      </c>
      <c r="D14" s="39">
        <f>IFERROR(INT(TRIM(SUBSTITUTE(VLOOKUP($A14&amp;"*",各都道府県の状況!$A:$I,D$3,FALSE), "※5", ""))), "")</f>
        <v>47988</v>
      </c>
      <c r="E14" s="39">
        <f>IFERROR(INT(TRIM(SUBSTITUTE(VLOOKUP($A14&amp;"*",各都道府県の状況!$A:$I,E$3,FALSE), "※5", ""))), "")</f>
        <v>472495</v>
      </c>
      <c r="F14" s="39">
        <f>IFERROR(INT(TRIM(SUBSTITUTE(VLOOKUP($A14&amp;"*",各都道府県の状況!$A:$I,F$3,FALSE), "※5", ""))), "")</f>
        <v>40705</v>
      </c>
      <c r="G14" s="39">
        <f>IFERROR(INT(TRIM(SUBSTITUTE(VLOOKUP($A14&amp;"*",各都道府県の状況!$A:$I,G$3,FALSE), "※5", ""))), "")</f>
        <v>239</v>
      </c>
      <c r="H14" s="39">
        <f>IFERROR(INT(TRIM(SUBSTITUTE(VLOOKUP($A14&amp;"*",各都道府県の状況!$A:$I,H$3,FALSE), "※5", ""))), "")</f>
        <v>7044</v>
      </c>
      <c r="I14" s="39">
        <f>IFERROR(INT(TRIM(SUBSTITUTE(VLOOKUP($A14&amp;"*",各都道府県の状況!$A:$I,I$3,FALSE), "※5", ""))), "")</f>
        <v>9</v>
      </c>
    </row>
    <row r="15" spans="1:10">
      <c r="A15" s="12" t="s">
        <v>191</v>
      </c>
      <c r="B15" s="13">
        <f t="shared" si="0"/>
        <v>44614</v>
      </c>
      <c r="C15" s="29" t="s">
        <v>20</v>
      </c>
      <c r="D15" s="39">
        <f>IFERROR(INT(TRIM(SUBSTITUTE(VLOOKUP($A15&amp;"*",各都道府県の状況!$A:$I,D$3,FALSE), "※5", ""))), "")</f>
        <v>286771</v>
      </c>
      <c r="E15" s="39">
        <f>IFERROR(INT(TRIM(SUBSTITUTE(VLOOKUP($A15&amp;"*",各都道府県の状況!$A:$I,E$3,FALSE), "※5", ""))), "")</f>
        <v>2139346</v>
      </c>
      <c r="F15" s="39">
        <f>IFERROR(INT(TRIM(SUBSTITUTE(VLOOKUP($A15&amp;"*",各都道府県の状況!$A:$I,F$3,FALSE), "※5", ""))), "")</f>
        <v>247218</v>
      </c>
      <c r="G15" s="39">
        <f>IFERROR(INT(TRIM(SUBSTITUTE(VLOOKUP($A15&amp;"*",各都道府県の状況!$A:$I,G$3,FALSE), "※5", ""))), "")</f>
        <v>1146</v>
      </c>
      <c r="H15" s="39">
        <f>IFERROR(INT(TRIM(SUBSTITUTE(VLOOKUP($A15&amp;"*",各都道府県の状況!$A:$I,H$3,FALSE), "※5", ""))), "")</f>
        <v>38407</v>
      </c>
      <c r="I15" s="39">
        <f>IFERROR(INT(TRIM(SUBSTITUTE(VLOOKUP($A15&amp;"*",各都道府県の状況!$A:$I,I$3,FALSE), "※5", ""))), "")</f>
        <v>57</v>
      </c>
    </row>
    <row r="16" spans="1:10">
      <c r="A16" s="12" t="s">
        <v>192</v>
      </c>
      <c r="B16" s="13">
        <f t="shared" si="0"/>
        <v>44614</v>
      </c>
      <c r="C16" s="29" t="s">
        <v>21</v>
      </c>
      <c r="D16" s="39">
        <f>IFERROR(INT(TRIM(SUBSTITUTE(VLOOKUP($A16&amp;"*",各都道府県の状況!$A:$I,D$3,FALSE), "※5", ""))), "")</f>
        <v>246986</v>
      </c>
      <c r="E16" s="39">
        <f>IFERROR(INT(TRIM(SUBSTITUTE(VLOOKUP($A16&amp;"*",各都道府県の状況!$A:$I,E$3,FALSE), "※5", ""))), "")</f>
        <v>1583645</v>
      </c>
      <c r="F16" s="39">
        <f>IFERROR(INT(TRIM(SUBSTITUTE(VLOOKUP($A16&amp;"*",各都道府県の状況!$A:$I,F$3,FALSE), "※5", ""))), "")</f>
        <v>192145</v>
      </c>
      <c r="G16" s="39">
        <f>IFERROR(INT(TRIM(SUBSTITUTE(VLOOKUP($A16&amp;"*",各都道府県の状況!$A:$I,G$3,FALSE), "※5", ""))), "")</f>
        <v>1238</v>
      </c>
      <c r="H16" s="39">
        <f>IFERROR(INT(TRIM(SUBSTITUTE(VLOOKUP($A16&amp;"*",各都道府県の状況!$A:$I,H$3,FALSE), "※5", ""))), "")</f>
        <v>49530</v>
      </c>
      <c r="I16" s="39">
        <f>IFERROR(INT(TRIM(SUBSTITUTE(VLOOKUP($A16&amp;"*",各都道府県の状況!$A:$I,I$3,FALSE), "※5", ""))), "")</f>
        <v>29</v>
      </c>
    </row>
    <row r="17" spans="1:9">
      <c r="A17" s="12" t="s">
        <v>193</v>
      </c>
      <c r="B17" s="13">
        <f t="shared" si="0"/>
        <v>44614</v>
      </c>
      <c r="C17" s="29" t="s">
        <v>22</v>
      </c>
      <c r="D17" s="39">
        <f>IFERROR(INT(TRIM(SUBSTITUTE(VLOOKUP($A17&amp;"*",各都道府県の状況!$A:$I,D$3,FALSE), "※5", ""))), "")</f>
        <v>926812</v>
      </c>
      <c r="E17" s="39">
        <f>IFERROR(INT(TRIM(SUBSTITUTE(VLOOKUP($A17&amp;"*",各都道府県の状況!$A:$I,E$3,FALSE), "※5", ""))), "")</f>
        <v>5313580</v>
      </c>
      <c r="F17" s="39">
        <f>IFERROR(INT(TRIM(SUBSTITUTE(VLOOKUP($A17&amp;"*",各都道府県の状況!$A:$I,F$3,FALSE), "※5", ""))), "")</f>
        <v>751561</v>
      </c>
      <c r="G17" s="39">
        <f>IFERROR(INT(TRIM(SUBSTITUTE(VLOOKUP($A17&amp;"*",各都道府県の状況!$A:$I,G$3,FALSE), "※5", ""))), "")</f>
        <v>3503</v>
      </c>
      <c r="H17" s="39">
        <f>IFERROR(INT(TRIM(SUBSTITUTE(VLOOKUP($A17&amp;"*",各都道府県の状況!$A:$I,H$3,FALSE), "※5", ""))), "")</f>
        <v>171748</v>
      </c>
      <c r="I17" s="39">
        <f>IFERROR(INT(TRIM(SUBSTITUTE(VLOOKUP($A17&amp;"*",各都道府県の状況!$A:$I,I$3,FALSE), "※5", ""))), "")</f>
        <v>82</v>
      </c>
    </row>
    <row r="18" spans="1:9">
      <c r="A18" s="12" t="s">
        <v>194</v>
      </c>
      <c r="B18" s="13">
        <f t="shared" si="0"/>
        <v>44614</v>
      </c>
      <c r="C18" s="29" t="s">
        <v>23</v>
      </c>
      <c r="D18" s="39">
        <f>IFERROR(INT(TRIM(SUBSTITUTE(VLOOKUP($A18&amp;"*",各都道府県の状況!$A:$I,D$3,FALSE), "※5", ""))), "")</f>
        <v>414535</v>
      </c>
      <c r="E18" s="39">
        <f>IFERROR(INT(TRIM(SUBSTITUTE(VLOOKUP($A18&amp;"*",各都道府県の状況!$A:$I,E$3,FALSE), "※5", ""))), "")</f>
        <v>2180686</v>
      </c>
      <c r="F18" s="39">
        <f>IFERROR(INT(TRIM(SUBSTITUTE(VLOOKUP($A18&amp;"*",各都道府県の状況!$A:$I,F$3,FALSE), "※5", ""))), "")</f>
        <v>361060</v>
      </c>
      <c r="G18" s="39">
        <f>IFERROR(INT(TRIM(SUBSTITUTE(VLOOKUP($A18&amp;"*",各都道府県の状況!$A:$I,G$3,FALSE), "※5", ""))), "")</f>
        <v>1564</v>
      </c>
      <c r="H18" s="39">
        <f>IFERROR(INT(TRIM(SUBSTITUTE(VLOOKUP($A18&amp;"*",各都道府県の状況!$A:$I,H$3,FALSE), "※5", ""))), "")</f>
        <v>51911</v>
      </c>
      <c r="I18" s="39">
        <f>IFERROR(INT(TRIM(SUBSTITUTE(VLOOKUP($A18&amp;"*",各都道府県の状況!$A:$I,I$3,FALSE), "※5", ""))), "")</f>
        <v>100</v>
      </c>
    </row>
    <row r="19" spans="1:9">
      <c r="A19" s="12" t="s">
        <v>195</v>
      </c>
      <c r="B19" s="13">
        <f t="shared" si="0"/>
        <v>44614</v>
      </c>
      <c r="C19" s="29" t="s">
        <v>24</v>
      </c>
      <c r="D19" s="39">
        <f>IFERROR(INT(TRIM(SUBSTITUTE(VLOOKUP($A19&amp;"*",各都道府県の状況!$A:$I,D$3,FALSE), "※5", ""))), "")</f>
        <v>26851</v>
      </c>
      <c r="E19" s="39">
        <f>IFERROR(INT(TRIM(SUBSTITUTE(VLOOKUP($A19&amp;"*",各都道府県の状況!$A:$I,E$3,FALSE), "※5", ""))), "")</f>
        <v>449750</v>
      </c>
      <c r="F19" s="39">
        <f>IFERROR(INT(TRIM(SUBSTITUTE(VLOOKUP($A19&amp;"*",各都道府県の状況!$A:$I,F$3,FALSE), "※5", ""))), "")</f>
        <v>22868</v>
      </c>
      <c r="G19" s="39">
        <f>IFERROR(INT(TRIM(SUBSTITUTE(VLOOKUP($A19&amp;"*",各都道府県の状況!$A:$I,G$3,FALSE), "※5", ""))), "")</f>
        <v>66</v>
      </c>
      <c r="H19" s="39">
        <f>IFERROR(INT(TRIM(SUBSTITUTE(VLOOKUP($A19&amp;"*",各都道府県の状況!$A:$I,H$3,FALSE), "※5", ""))), "")</f>
        <v>3917</v>
      </c>
      <c r="I19" s="39">
        <f>IFERROR(INT(TRIM(SUBSTITUTE(VLOOKUP($A19&amp;"*",各都道府県の状況!$A:$I,I$3,FALSE), "※5", ""))), "")</f>
        <v>3</v>
      </c>
    </row>
    <row r="20" spans="1:9">
      <c r="A20" s="12" t="s">
        <v>196</v>
      </c>
      <c r="B20" s="13">
        <f t="shared" si="0"/>
        <v>44614</v>
      </c>
      <c r="C20" s="29" t="s">
        <v>25</v>
      </c>
      <c r="D20" s="39">
        <f>IFERROR(INT(TRIM(SUBSTITUTE(VLOOKUP($A20&amp;"*",各都道府県の状況!$A:$I,D$3,FALSE), "※5", ""))), "")</f>
        <v>14985</v>
      </c>
      <c r="E20" s="39">
        <f>IFERROR(INT(TRIM(SUBSTITUTE(VLOOKUP($A20&amp;"*",各都道府県の状況!$A:$I,E$3,FALSE), "※5", ""))), "")</f>
        <v>177039</v>
      </c>
      <c r="F20" s="39">
        <f>IFERROR(INT(TRIM(SUBSTITUTE(VLOOKUP($A20&amp;"*",各都道府県の状況!$A:$I,F$3,FALSE), "※5", ""))), "")</f>
        <v>9700</v>
      </c>
      <c r="G20" s="39">
        <f>IFERROR(INT(TRIM(SUBSTITUTE(VLOOKUP($A20&amp;"*",各都道府県の状況!$A:$I,G$3,FALSE), "※5", ""))), "")</f>
        <v>59</v>
      </c>
      <c r="H20" s="39">
        <f>IFERROR(INT(TRIM(SUBSTITUTE(VLOOKUP($A20&amp;"*",各都道府県の状況!$A:$I,H$3,FALSE), "※5", ""))), "")</f>
        <v>5226</v>
      </c>
      <c r="I20" s="39">
        <f>IFERROR(INT(TRIM(SUBSTITUTE(VLOOKUP($A20&amp;"*",各都道府県の状況!$A:$I,I$3,FALSE), "※5", ""))), "")</f>
        <v>3</v>
      </c>
    </row>
    <row r="21" spans="1:9">
      <c r="A21" s="12" t="s">
        <v>197</v>
      </c>
      <c r="B21" s="13">
        <f t="shared" si="0"/>
        <v>44614</v>
      </c>
      <c r="C21" s="29" t="s">
        <v>26</v>
      </c>
      <c r="D21" s="39">
        <f>IFERROR(INT(TRIM(SUBSTITUTE(VLOOKUP($A21&amp;"*",各都道府県の状況!$A:$I,D$3,FALSE), "※5", ""))), "")</f>
        <v>21990</v>
      </c>
      <c r="E21" s="39">
        <f>IFERROR(INT(TRIM(SUBSTITUTE(VLOOKUP($A21&amp;"*",各都道府県の状況!$A:$I,E$3,FALSE), "※5", ""))), "")</f>
        <v>279122</v>
      </c>
      <c r="F21" s="39">
        <f>IFERROR(INT(TRIM(SUBSTITUTE(VLOOKUP($A21&amp;"*",各都道府県の状況!$A:$I,F$3,FALSE), "※5", ""))), "")</f>
        <v>18321</v>
      </c>
      <c r="G21" s="39">
        <f>IFERROR(INT(TRIM(SUBSTITUTE(VLOOKUP($A21&amp;"*",各都道府県の状況!$A:$I,G$3,FALSE), "※5", ""))), "")</f>
        <v>159</v>
      </c>
      <c r="H21" s="39">
        <f>IFERROR(INT(TRIM(SUBSTITUTE(VLOOKUP($A21&amp;"*",各都道府県の状況!$A:$I,H$3,FALSE), "※5", ""))), "")</f>
        <v>3487</v>
      </c>
      <c r="I21" s="39">
        <f>IFERROR(INT(TRIM(SUBSTITUTE(VLOOKUP($A21&amp;"*",各都道府県の状況!$A:$I,I$3,FALSE), "※5", ""))), "")</f>
        <v>2</v>
      </c>
    </row>
    <row r="22" spans="1:9">
      <c r="A22" s="12" t="s">
        <v>198</v>
      </c>
      <c r="B22" s="13">
        <f t="shared" si="0"/>
        <v>44614</v>
      </c>
      <c r="C22" s="29" t="s">
        <v>27</v>
      </c>
      <c r="D22" s="39">
        <f>IFERROR(INT(TRIM(SUBSTITUTE(VLOOKUP($A22&amp;"*",各都道府県の状況!$A:$I,D$3,FALSE), "※5", ""))), "")</f>
        <v>10796</v>
      </c>
      <c r="E22" s="39">
        <f>IFERROR(INT(TRIM(SUBSTITUTE(VLOOKUP($A22&amp;"*",各都道府県の状況!$A:$I,E$3,FALSE), "※5", ""))), "")</f>
        <v>202629</v>
      </c>
      <c r="F22" s="39">
        <f>IFERROR(INT(TRIM(SUBSTITUTE(VLOOKUP($A22&amp;"*",各都道府県の状況!$A:$I,F$3,FALSE), "※5", ""))), "")</f>
        <v>9181</v>
      </c>
      <c r="G22" s="39">
        <f>IFERROR(INT(TRIM(SUBSTITUTE(VLOOKUP($A22&amp;"*",各都道府県の状況!$A:$I,G$3,FALSE), "※5", ""))), "")</f>
        <v>39</v>
      </c>
      <c r="H22" s="39">
        <f>IFERROR(INT(TRIM(SUBSTITUTE(VLOOKUP($A22&amp;"*",各都道府県の状況!$A:$I,H$3,FALSE), "※5", ""))), "")</f>
        <v>1576</v>
      </c>
      <c r="I22" s="39">
        <f>IFERROR(INT(TRIM(SUBSTITUTE(VLOOKUP($A22&amp;"*",各都道府県の状況!$A:$I,I$3,FALSE), "※5", ""))), "")</f>
        <v>3</v>
      </c>
    </row>
    <row r="23" spans="1:9" ht="21" customHeight="1">
      <c r="A23" s="12" t="s">
        <v>199</v>
      </c>
      <c r="B23" s="13">
        <f t="shared" si="0"/>
        <v>44614</v>
      </c>
      <c r="C23" s="29" t="s">
        <v>28</v>
      </c>
      <c r="D23" s="39">
        <f>IFERROR(INT(TRIM(SUBSTITUTE(VLOOKUP($A23&amp;"*",各都道府県の状況!$A:$I,D$3,FALSE), "※5", ""))), "")</f>
        <v>15182</v>
      </c>
      <c r="E23" s="39">
        <f>IFERROR(INT(TRIM(SUBSTITUTE(VLOOKUP($A23&amp;"*",各都道府県の状況!$A:$I,E$3,FALSE), "※5", ""))), "")</f>
        <v>186746</v>
      </c>
      <c r="F23" s="39">
        <f>IFERROR(INT(TRIM(SUBSTITUTE(VLOOKUP($A23&amp;"*",各都道府県の状況!$A:$I,F$3,FALSE), "※5", ""))), "")</f>
        <v>12827</v>
      </c>
      <c r="G23" s="39">
        <f>IFERROR(INT(TRIM(SUBSTITUTE(VLOOKUP($A23&amp;"*",各都道府県の状況!$A:$I,G$3,FALSE), "※5", ""))), "")</f>
        <v>39</v>
      </c>
      <c r="H23" s="39">
        <f>IFERROR(INT(TRIM(SUBSTITUTE(VLOOKUP($A23&amp;"*",各都道府県の状況!$A:$I,H$3,FALSE), "※5", ""))), "")</f>
        <v>2329</v>
      </c>
      <c r="I23" s="39">
        <f>IFERROR(INT(TRIM(SUBSTITUTE(VLOOKUP($A23&amp;"*",各都道府県の状況!$A:$I,I$3,FALSE), "※5", ""))), "")</f>
        <v>4</v>
      </c>
    </row>
    <row r="24" spans="1:9">
      <c r="A24" s="12" t="s">
        <v>200</v>
      </c>
      <c r="B24" s="13">
        <f t="shared" si="0"/>
        <v>44614</v>
      </c>
      <c r="C24" s="29" t="s">
        <v>29</v>
      </c>
      <c r="D24" s="39">
        <f>IFERROR(INT(TRIM(SUBSTITUTE(VLOOKUP($A24&amp;"*",各都道府県の状況!$A:$I,D$3,FALSE), "※5", ""))), "")</f>
        <v>28878</v>
      </c>
      <c r="E24" s="39">
        <f>IFERROR(INT(TRIM(SUBSTITUTE(VLOOKUP($A24&amp;"*",各都道府県の状況!$A:$I,E$3,FALSE), "※5", ""))), "")</f>
        <v>495792</v>
      </c>
      <c r="F24" s="39">
        <f>IFERROR(INT(TRIM(SUBSTITUTE(VLOOKUP($A24&amp;"*",各都道府県の状況!$A:$I,F$3,FALSE), "※5", ""))), "")</f>
        <v>23705</v>
      </c>
      <c r="G24" s="39">
        <f>IFERROR(INT(TRIM(SUBSTITUTE(VLOOKUP($A24&amp;"*",各都道府県の状況!$A:$I,G$3,FALSE), "※5", ""))), "")</f>
        <v>140</v>
      </c>
      <c r="H24" s="39">
        <f>IFERROR(INT(TRIM(SUBSTITUTE(VLOOKUP($A24&amp;"*",各都道府県の状況!$A:$I,H$3,FALSE), "※5", ""))), "")</f>
        <v>4390</v>
      </c>
      <c r="I24" s="39">
        <f>IFERROR(INT(TRIM(SUBSTITUTE(VLOOKUP($A24&amp;"*",各都道府県の状況!$A:$I,I$3,FALSE), "※5", ""))), "")</f>
        <v>2</v>
      </c>
    </row>
    <row r="25" spans="1:9">
      <c r="A25" s="12" t="s">
        <v>201</v>
      </c>
      <c r="B25" s="13">
        <f t="shared" si="0"/>
        <v>44614</v>
      </c>
      <c r="C25" s="29" t="s">
        <v>30</v>
      </c>
      <c r="D25" s="39">
        <f>IFERROR(INT(TRIM(SUBSTITUTE(VLOOKUP($A25&amp;"*",各都道府県の状況!$A:$I,D$3,FALSE), "※5", ""))), "")</f>
        <v>49043</v>
      </c>
      <c r="E25" s="39">
        <f>IFERROR(INT(TRIM(SUBSTITUTE(VLOOKUP($A25&amp;"*",各都道府県の状況!$A:$I,E$3,FALSE), "※5", ""))), "")</f>
        <v>629164</v>
      </c>
      <c r="F25" s="39">
        <f>IFERROR(INT(TRIM(SUBSTITUTE(VLOOKUP($A25&amp;"*",各都道府県の状況!$A:$I,F$3,FALSE), "※5", ""))), "")</f>
        <v>40641</v>
      </c>
      <c r="G25" s="39">
        <f>IFERROR(INT(TRIM(SUBSTITUTE(VLOOKUP($A25&amp;"*",各都道府県の状況!$A:$I,G$3,FALSE), "※5", ""))), "")</f>
        <v>259</v>
      </c>
      <c r="H25" s="39">
        <f>IFERROR(INT(TRIM(SUBSTITUTE(VLOOKUP($A25&amp;"*",各都道府県の状況!$A:$I,H$3,FALSE), "※5", ""))), "")</f>
        <v>7059</v>
      </c>
      <c r="I25" s="39">
        <f>IFERROR(INT(TRIM(SUBSTITUTE(VLOOKUP($A25&amp;"*",各都道府県の状況!$A:$I,I$3,FALSE), "※5", ""))), "")</f>
        <v>8</v>
      </c>
    </row>
    <row r="26" spans="1:9">
      <c r="A26" s="12" t="s">
        <v>202</v>
      </c>
      <c r="B26" s="13">
        <f t="shared" si="0"/>
        <v>44614</v>
      </c>
      <c r="C26" s="29" t="s">
        <v>31</v>
      </c>
      <c r="D26" s="39">
        <f>IFERROR(INT(TRIM(SUBSTITUTE(VLOOKUP($A26&amp;"*",各都道府県の状況!$A:$I,D$3,FALSE), "※5", ""))), "")</f>
        <v>79951</v>
      </c>
      <c r="E26" s="39">
        <f>IFERROR(INT(TRIM(SUBSTITUTE(VLOOKUP($A26&amp;"*",各都道府県の状況!$A:$I,E$3,FALSE), "※5", ""))), "")</f>
        <v>930517</v>
      </c>
      <c r="F26" s="39">
        <f>IFERROR(INT(TRIM(SUBSTITUTE(VLOOKUP($A26&amp;"*",各都道府県の状況!$A:$I,F$3,FALSE), "※5", ""))), "")</f>
        <v>66075</v>
      </c>
      <c r="G26" s="39">
        <f>IFERROR(INT(TRIM(SUBSTITUTE(VLOOKUP($A26&amp;"*",各都道府県の状況!$A:$I,G$3,FALSE), "※5", ""))), "")</f>
        <v>302</v>
      </c>
      <c r="H26" s="39">
        <f>IFERROR(INT(TRIM(SUBSTITUTE(VLOOKUP($A26&amp;"*",各都道府県の状況!$A:$I,H$3,FALSE), "※5", ""))), "")</f>
        <v>12615</v>
      </c>
      <c r="I26" s="39">
        <f>IFERROR(INT(TRIM(SUBSTITUTE(VLOOKUP($A26&amp;"*",各都道府県の状況!$A:$I,I$3,FALSE), "※5", ""))), "")</f>
        <v>4</v>
      </c>
    </row>
    <row r="27" spans="1:9">
      <c r="A27" s="12" t="s">
        <v>203</v>
      </c>
      <c r="B27" s="13">
        <f t="shared" si="0"/>
        <v>44614</v>
      </c>
      <c r="C27" s="29" t="s">
        <v>32</v>
      </c>
      <c r="D27" s="39">
        <f>IFERROR(INT(TRIM(SUBSTITUTE(VLOOKUP($A27&amp;"*",各都道府県の状況!$A:$I,D$3,FALSE), "※5", ""))), "")</f>
        <v>286937</v>
      </c>
      <c r="E27" s="39">
        <f>IFERROR(INT(TRIM(SUBSTITUTE(VLOOKUP($A27&amp;"*",各都道府県の状況!$A:$I,E$3,FALSE), "※5", ""))), "")</f>
        <v>1972979</v>
      </c>
      <c r="F27" s="39">
        <f>IFERROR(INT(TRIM(SUBSTITUTE(VLOOKUP($A27&amp;"*",各都道府県の状況!$A:$I,F$3,FALSE), "※5", ""))), "")</f>
        <v>245990</v>
      </c>
      <c r="G27" s="39">
        <f>IFERROR(INT(TRIM(SUBSTITUTE(VLOOKUP($A27&amp;"*",各都道府県の状況!$A:$I,G$3,FALSE), "※5", ""))), "")</f>
        <v>1470</v>
      </c>
      <c r="H27" s="39">
        <f>IFERROR(INT(TRIM(SUBSTITUTE(VLOOKUP($A27&amp;"*",各都道府県の状況!$A:$I,H$3,FALSE), "※5", ""))), "")</f>
        <v>39477</v>
      </c>
      <c r="I27" s="39">
        <f>IFERROR(INT(TRIM(SUBSTITUTE(VLOOKUP($A27&amp;"*",各都道府県の状況!$A:$I,I$3,FALSE), "※5", ""))), "")</f>
        <v>54</v>
      </c>
    </row>
    <row r="28" spans="1:9">
      <c r="A28" s="12" t="s">
        <v>204</v>
      </c>
      <c r="B28" s="13">
        <f t="shared" si="0"/>
        <v>44614</v>
      </c>
      <c r="C28" s="29" t="s">
        <v>33</v>
      </c>
      <c r="D28" s="39">
        <f>IFERROR(INT(TRIM(SUBSTITUTE(VLOOKUP($A28&amp;"*",各都道府県の状況!$A:$I,D$3,FALSE), "※5", ""))), "")</f>
        <v>37435</v>
      </c>
      <c r="E28" s="39">
        <f>IFERROR(INT(TRIM(SUBSTITUTE(VLOOKUP($A28&amp;"*",各都道府県の状況!$A:$I,E$3,FALSE), "※5", ""))), "")</f>
        <v>354936</v>
      </c>
      <c r="F28" s="39">
        <f>IFERROR(INT(TRIM(SUBSTITUTE(VLOOKUP($A28&amp;"*",各都道府県の状況!$A:$I,F$3,FALSE), "※5", ""))), "")</f>
        <v>32739</v>
      </c>
      <c r="G28" s="39">
        <f>IFERROR(INT(TRIM(SUBSTITUTE(VLOOKUP($A28&amp;"*",各都道府県の状況!$A:$I,G$3,FALSE), "※5", ""))), "")</f>
        <v>226</v>
      </c>
      <c r="H28" s="39">
        <f>IFERROR(INT(TRIM(SUBSTITUTE(VLOOKUP($A28&amp;"*",各都道府県の状況!$A:$I,H$3,FALSE), "※5", ""))), "")</f>
        <v>5544</v>
      </c>
      <c r="I28" s="39">
        <f>IFERROR(INT(TRIM(SUBSTITUTE(VLOOKUP($A28&amp;"*",各都道府県の状況!$A:$I,I$3,FALSE), "※5", ""))), "")</f>
        <v>3</v>
      </c>
    </row>
    <row r="29" spans="1:9">
      <c r="A29" s="12" t="s">
        <v>205</v>
      </c>
      <c r="B29" s="13">
        <f t="shared" si="0"/>
        <v>44614</v>
      </c>
      <c r="C29" s="29" t="s">
        <v>34</v>
      </c>
      <c r="D29" s="39">
        <f>IFERROR(INT(TRIM(SUBSTITUTE(VLOOKUP($A29&amp;"*",各都道府県の状況!$A:$I,D$3,FALSE), "※5", ""))), "")</f>
        <v>43502</v>
      </c>
      <c r="E29" s="39">
        <f>IFERROR(INT(TRIM(SUBSTITUTE(VLOOKUP($A29&amp;"*",各都道府県の状況!$A:$I,E$3,FALSE), "※5", ""))), "")</f>
        <v>408308</v>
      </c>
      <c r="F29" s="39">
        <f>IFERROR(INT(TRIM(SUBSTITUTE(VLOOKUP($A29&amp;"*",各都道府県の状況!$A:$I,F$3,FALSE), "※5", ""))), "")</f>
        <v>34772</v>
      </c>
      <c r="G29" s="39">
        <f>IFERROR(INT(TRIM(SUBSTITUTE(VLOOKUP($A29&amp;"*",各都道府県の状況!$A:$I,G$3,FALSE), "※5", ""))), "")</f>
        <v>129</v>
      </c>
      <c r="H29" s="39">
        <f>IFERROR(INT(TRIM(SUBSTITUTE(VLOOKUP($A29&amp;"*",各都道府県の状況!$A:$I,H$3,FALSE), "※5", ""))), "")</f>
        <v>8601</v>
      </c>
      <c r="I29" s="39">
        <f>IFERROR(INT(TRIM(SUBSTITUTE(VLOOKUP($A29&amp;"*",各都道府県の状況!$A:$I,I$3,FALSE), "※5", ""))), "")</f>
        <v>1</v>
      </c>
    </row>
    <row r="30" spans="1:9">
      <c r="A30" s="12" t="s">
        <v>206</v>
      </c>
      <c r="B30" s="13">
        <f t="shared" si="0"/>
        <v>44614</v>
      </c>
      <c r="C30" s="29" t="s">
        <v>35</v>
      </c>
      <c r="D30" s="39">
        <f>IFERROR(INT(TRIM(SUBSTITUTE(VLOOKUP($A30&amp;"*",各都道府県の状況!$A:$I,D$3,FALSE), "※5", ""))), "")</f>
        <v>114105</v>
      </c>
      <c r="E30" s="39">
        <f>IFERROR(INT(TRIM(SUBSTITUTE(VLOOKUP($A30&amp;"*",各都道府県の状況!$A:$I,E$3,FALSE), "※5", ""))), "")</f>
        <v>635176</v>
      </c>
      <c r="F30" s="39">
        <f>IFERROR(INT(TRIM(SUBSTITUTE(VLOOKUP($A30&amp;"*",各都道府県の状況!$A:$I,F$3,FALSE), "※5", ""))), "")</f>
        <v>91931</v>
      </c>
      <c r="G30" s="39">
        <f>IFERROR(INT(TRIM(SUBSTITUTE(VLOOKUP($A30&amp;"*",各都道府県の状況!$A:$I,G$3,FALSE), "※5", ""))), "")</f>
        <v>382</v>
      </c>
      <c r="H30" s="39">
        <f>IFERROR(INT(TRIM(SUBSTITUTE(VLOOKUP($A30&amp;"*",各都道府県の状況!$A:$I,H$3,FALSE), "※5", ""))), "")</f>
        <v>20640</v>
      </c>
      <c r="I30" s="39">
        <f>IFERROR(INT(TRIM(SUBSTITUTE(VLOOKUP($A30&amp;"*",各都道府県の状況!$A:$I,I$3,FALSE), "※5", ""))), "")</f>
        <v>83</v>
      </c>
    </row>
    <row r="31" spans="1:9">
      <c r="A31" s="12" t="s">
        <v>207</v>
      </c>
      <c r="B31" s="13">
        <f t="shared" si="0"/>
        <v>44614</v>
      </c>
      <c r="C31" s="29" t="s">
        <v>36</v>
      </c>
      <c r="D31" s="39">
        <f>IFERROR(INT(TRIM(SUBSTITUTE(VLOOKUP($A31&amp;"*",各都道府県の状況!$A:$I,D$3,FALSE), "※5", ""))), "")</f>
        <v>599790</v>
      </c>
      <c r="E31" s="39">
        <f>IFERROR(INT(TRIM(SUBSTITUTE(VLOOKUP($A31&amp;"*",各都道府県の状況!$A:$I,E$3,FALSE), "※5", ""))), "")</f>
        <v>5466061</v>
      </c>
      <c r="F31" s="39">
        <f>IFERROR(INT(TRIM(SUBSTITUTE(VLOOKUP($A31&amp;"*",各都道府県の状況!$A:$I,F$3,FALSE), "※5", ""))), "")</f>
        <v>471465</v>
      </c>
      <c r="G31" s="39">
        <f>IFERROR(INT(TRIM(SUBSTITUTE(VLOOKUP($A31&amp;"*",各都道府県の状況!$A:$I,G$3,FALSE), "※5", ""))), "")</f>
        <v>3690</v>
      </c>
      <c r="H31" s="39">
        <f>IFERROR(INT(TRIM(SUBSTITUTE(VLOOKUP($A31&amp;"*",各都道府県の状況!$A:$I,H$3,FALSE), "※5", ""))), "")</f>
        <v>124613</v>
      </c>
      <c r="I31" s="39">
        <f>IFERROR(INT(TRIM(SUBSTITUTE(VLOOKUP($A31&amp;"*",各都道府県の状況!$A:$I,I$3,FALSE), "※5", ""))), "")</f>
        <v>788</v>
      </c>
    </row>
    <row r="32" spans="1:9">
      <c r="A32" s="12" t="s">
        <v>208</v>
      </c>
      <c r="B32" s="13">
        <f t="shared" si="0"/>
        <v>44614</v>
      </c>
      <c r="C32" s="29" t="s">
        <v>37</v>
      </c>
      <c r="D32" s="39">
        <f>IFERROR(INT(TRIM(SUBSTITUTE(VLOOKUP($A32&amp;"*",各都道府県の状況!$A:$I,D$3,FALSE), "※5", ""))), "")</f>
        <v>235982</v>
      </c>
      <c r="E32" s="39">
        <f>IFERROR(INT(TRIM(SUBSTITUTE(VLOOKUP($A32&amp;"*",各都道府県の状況!$A:$I,E$3,FALSE), "※5", ""))), "")</f>
        <v>1195205</v>
      </c>
      <c r="F32" s="39">
        <f>IFERROR(INT(TRIM(SUBSTITUTE(VLOOKUP($A32&amp;"*",各都道府県の状況!$A:$I,F$3,FALSE), "※5", ""))), "")</f>
        <v>189470</v>
      </c>
      <c r="G32" s="39">
        <f>IFERROR(INT(TRIM(SUBSTITUTE(VLOOKUP($A32&amp;"*",各都道府県の状況!$A:$I,G$3,FALSE), "※5", ""))), "")</f>
        <v>1721</v>
      </c>
      <c r="H32" s="39">
        <f>IFERROR(INT(TRIM(SUBSTITUTE(VLOOKUP($A32&amp;"*",各都道府県の状況!$A:$I,H$3,FALSE), "※5", ""))), "")</f>
        <v>44822</v>
      </c>
      <c r="I32" s="39">
        <f>IFERROR(INT(TRIM(SUBSTITUTE(VLOOKUP($A32&amp;"*",各都道府県の状況!$A:$I,I$3,FALSE), "※5", ""))), "")</f>
        <v>47</v>
      </c>
    </row>
    <row r="33" spans="1:9">
      <c r="A33" s="12" t="s">
        <v>209</v>
      </c>
      <c r="B33" s="13">
        <f t="shared" si="0"/>
        <v>44614</v>
      </c>
      <c r="C33" s="29" t="s">
        <v>38</v>
      </c>
      <c r="D33" s="39">
        <f>IFERROR(INT(TRIM(SUBSTITUTE(VLOOKUP($A33&amp;"*",各都道府県の状況!$A:$I,D$3,FALSE), "※5", ""))), "")</f>
        <v>49758</v>
      </c>
      <c r="E33" s="39">
        <f>IFERROR(INT(TRIM(SUBSTITUTE(VLOOKUP($A33&amp;"*",各都道府県の状況!$A:$I,E$3,FALSE), "※5", ""))), "")</f>
        <v>387266</v>
      </c>
      <c r="F33" s="39">
        <f>IFERROR(INT(TRIM(SUBSTITUTE(VLOOKUP($A33&amp;"*",各都道府県の状況!$A:$I,F$3,FALSE), "※5", ""))), "")</f>
        <v>35059</v>
      </c>
      <c r="G33" s="39">
        <f>IFERROR(INT(TRIM(SUBSTITUTE(VLOOKUP($A33&amp;"*",各都道府県の状況!$A:$I,G$3,FALSE), "※5", ""))), "")</f>
        <v>233</v>
      </c>
      <c r="H33" s="39">
        <f>IFERROR(INT(TRIM(SUBSTITUTE(VLOOKUP($A33&amp;"*",各都道府県の状況!$A:$I,H$3,FALSE), "※5", ""))), "")</f>
        <v>14466</v>
      </c>
      <c r="I33" s="39">
        <f>IFERROR(INT(TRIM(SUBSTITUTE(VLOOKUP($A33&amp;"*",各都道府県の状況!$A:$I,I$3,FALSE), "※5", ""))), "")</f>
        <v>26</v>
      </c>
    </row>
    <row r="34" spans="1:9">
      <c r="A34" s="12" t="s">
        <v>210</v>
      </c>
      <c r="B34" s="13">
        <f t="shared" si="0"/>
        <v>44614</v>
      </c>
      <c r="C34" s="29" t="s">
        <v>39</v>
      </c>
      <c r="D34" s="39">
        <f>IFERROR(INT(TRIM(SUBSTITUTE(VLOOKUP($A34&amp;"*",各都道府県の状況!$A:$I,D$3,FALSE), "※5", ""))), "")</f>
        <v>20826</v>
      </c>
      <c r="E34" s="39">
        <f>IFERROR(INT(TRIM(SUBSTITUTE(VLOOKUP($A34&amp;"*",各都道府県の状況!$A:$I,E$3,FALSE), "※5", ""))), "")</f>
        <v>113068</v>
      </c>
      <c r="F34" s="39">
        <f>IFERROR(INT(TRIM(SUBSTITUTE(VLOOKUP($A34&amp;"*",各都道府県の状況!$A:$I,F$3,FALSE), "※5", ""))), "")</f>
        <v>18000</v>
      </c>
      <c r="G34" s="39">
        <f>IFERROR(INT(TRIM(SUBSTITUTE(VLOOKUP($A34&amp;"*",各都道府県の状況!$A:$I,G$3,FALSE), "※5", ""))), "")</f>
        <v>96</v>
      </c>
      <c r="H34" s="39">
        <f>IFERROR(INT(TRIM(SUBSTITUTE(VLOOKUP($A34&amp;"*",各都道府県の状況!$A:$I,H$3,FALSE), "※5", ""))), "")</f>
        <v>2583</v>
      </c>
      <c r="I34" s="39">
        <f>IFERROR(INT(TRIM(SUBSTITUTE(VLOOKUP($A34&amp;"*",各都道府県の状況!$A:$I,I$3,FALSE), "※5", ""))), "")</f>
        <v>12</v>
      </c>
    </row>
    <row r="35" spans="1:9">
      <c r="A35" s="12" t="s">
        <v>211</v>
      </c>
      <c r="B35" s="13">
        <f t="shared" si="0"/>
        <v>44614</v>
      </c>
      <c r="C35" s="29" t="s">
        <v>40</v>
      </c>
      <c r="D35" s="39">
        <f>IFERROR(INT(TRIM(SUBSTITUTE(VLOOKUP($A35&amp;"*",各都道府県の状況!$A:$I,D$3,FALSE), "※5", ""))), "")</f>
        <v>5626</v>
      </c>
      <c r="E35" s="39">
        <f>IFERROR(INT(TRIM(SUBSTITUTE(VLOOKUP($A35&amp;"*",各都道府県の状況!$A:$I,E$3,FALSE), "※5", ""))), "")</f>
        <v>240959</v>
      </c>
      <c r="F35" s="39">
        <f>IFERROR(INT(TRIM(SUBSTITUTE(VLOOKUP($A35&amp;"*",各都道府県の状況!$A:$I,F$3,FALSE), "※5", ""))), "")</f>
        <v>4612</v>
      </c>
      <c r="G35" s="39">
        <f>IFERROR(INT(TRIM(SUBSTITUTE(VLOOKUP($A35&amp;"*",各都道府県の状況!$A:$I,G$3,FALSE), "※5", ""))), "")</f>
        <v>8</v>
      </c>
      <c r="H35" s="39">
        <f>IFERROR(INT(TRIM(SUBSTITUTE(VLOOKUP($A35&amp;"*",各都道府県の状況!$A:$I,H$3,FALSE), "※5", ""))), "")</f>
        <v>931</v>
      </c>
      <c r="I35" s="39">
        <f>IFERROR(INT(TRIM(SUBSTITUTE(VLOOKUP($A35&amp;"*",各都道府県の状況!$A:$I,I$3,FALSE), "※5", ""))), "")</f>
        <v>0</v>
      </c>
    </row>
    <row r="36" spans="1:9">
      <c r="A36" s="12" t="s">
        <v>212</v>
      </c>
      <c r="B36" s="13">
        <f t="shared" si="0"/>
        <v>44614</v>
      </c>
      <c r="C36" s="29" t="s">
        <v>41</v>
      </c>
      <c r="D36" s="39">
        <f>IFERROR(INT(TRIM(SUBSTITUTE(VLOOKUP($A36&amp;"*",各都道府県の状況!$A:$I,D$3,FALSE), "※5", ""))), "")</f>
        <v>5873</v>
      </c>
      <c r="E36" s="39">
        <f>IFERROR(INT(TRIM(SUBSTITUTE(VLOOKUP($A36&amp;"*",各都道府県の状況!$A:$I,E$3,FALSE), "※5", ""))), "")</f>
        <v>103516</v>
      </c>
      <c r="F36" s="39">
        <f>IFERROR(INT(TRIM(SUBSTITUTE(VLOOKUP($A36&amp;"*",各都道府県の状況!$A:$I,F$3,FALSE), "※5", ""))), "")</f>
        <v>5210</v>
      </c>
      <c r="G36" s="39">
        <f>IFERROR(INT(TRIM(SUBSTITUTE(VLOOKUP($A36&amp;"*",各都道府県の状況!$A:$I,G$3,FALSE), "※5", ""))), "")</f>
        <v>8</v>
      </c>
      <c r="H36" s="39">
        <f>IFERROR(INT(TRIM(SUBSTITUTE(VLOOKUP($A36&amp;"*",各都道府県の状況!$A:$I,H$3,FALSE), "※5", ""))), "")</f>
        <v>655</v>
      </c>
      <c r="I36" s="39">
        <f>IFERROR(INT(TRIM(SUBSTITUTE(VLOOKUP($A36&amp;"*",各都道府県の状況!$A:$I,I$3,FALSE), "※5", ""))), "")</f>
        <v>0</v>
      </c>
    </row>
    <row r="37" spans="1:9">
      <c r="A37" s="12" t="s">
        <v>213</v>
      </c>
      <c r="B37" s="13">
        <f t="shared" si="0"/>
        <v>44614</v>
      </c>
      <c r="C37" s="29" t="s">
        <v>42</v>
      </c>
      <c r="D37" s="39">
        <f>IFERROR(INT(TRIM(SUBSTITUTE(VLOOKUP($A37&amp;"*",各都道府県の状況!$A:$I,D$3,FALSE), "※5", ""))), "")</f>
        <v>45042</v>
      </c>
      <c r="E37" s="39">
        <f>IFERROR(INT(TRIM(SUBSTITUTE(VLOOKUP($A37&amp;"*",各都道府県の状況!$A:$I,E$3,FALSE), "※5", ""))), "")</f>
        <v>413636</v>
      </c>
      <c r="F37" s="39">
        <f>IFERROR(INT(TRIM(SUBSTITUTE(VLOOKUP($A37&amp;"*",各都道府県の状況!$A:$I,F$3,FALSE), "※5", ""))), "")</f>
        <v>34676</v>
      </c>
      <c r="G37" s="39">
        <f>IFERROR(INT(TRIM(SUBSTITUTE(VLOOKUP($A37&amp;"*",各都道府県の状況!$A:$I,G$3,FALSE), "※5", ""))), "")</f>
        <v>180</v>
      </c>
      <c r="H37" s="39">
        <f>IFERROR(INT(TRIM(SUBSTITUTE(VLOOKUP($A37&amp;"*",各都道府県の状況!$A:$I,H$3,FALSE), "※5", ""))), "")</f>
        <v>5836</v>
      </c>
      <c r="I37" s="39">
        <f>IFERROR(INT(TRIM(SUBSTITUTE(VLOOKUP($A37&amp;"*",各都道府県の状況!$A:$I,I$3,FALSE), "※5", ""))), "")</f>
        <v>14</v>
      </c>
    </row>
    <row r="38" spans="1:9">
      <c r="A38" s="12" t="s">
        <v>214</v>
      </c>
      <c r="B38" s="13">
        <f t="shared" si="0"/>
        <v>44614</v>
      </c>
      <c r="C38" s="29" t="s">
        <v>43</v>
      </c>
      <c r="D38" s="39">
        <f>IFERROR(INT(TRIM(SUBSTITUTE(VLOOKUP($A38&amp;"*",各都道府県の状況!$A:$I,D$3,FALSE), "※5", ""))), "")</f>
        <v>69416</v>
      </c>
      <c r="E38" s="39">
        <f>IFERROR(INT(TRIM(SUBSTITUTE(VLOOKUP($A38&amp;"*",各都道府県の状況!$A:$I,E$3,FALSE), "※5", ""))), "")</f>
        <v>1355636</v>
      </c>
      <c r="F38" s="39">
        <f>IFERROR(INT(TRIM(SUBSTITUTE(VLOOKUP($A38&amp;"*",各都道府県の状況!$A:$I,F$3,FALSE), "※5", ""))), "")</f>
        <v>57780</v>
      </c>
      <c r="G38" s="39">
        <f>IFERROR(INT(TRIM(SUBSTITUTE(VLOOKUP($A38&amp;"*",各都道府県の状況!$A:$I,G$3,FALSE), "※5", ""))), "")</f>
        <v>354</v>
      </c>
      <c r="H38" s="39">
        <f>IFERROR(INT(TRIM(SUBSTITUTE(VLOOKUP($A38&amp;"*",各都道府県の状況!$A:$I,H$3,FALSE), "※5", ""))), "")</f>
        <v>11282</v>
      </c>
      <c r="I38" s="39">
        <f>IFERROR(INT(TRIM(SUBSTITUTE(VLOOKUP($A38&amp;"*",各都道府県の状況!$A:$I,I$3,FALSE), "※5", ""))), "")</f>
        <v>14</v>
      </c>
    </row>
    <row r="39" spans="1:9">
      <c r="A39" s="12" t="s">
        <v>215</v>
      </c>
      <c r="B39" s="13">
        <f t="shared" si="0"/>
        <v>44614</v>
      </c>
      <c r="C39" s="29" t="s">
        <v>44</v>
      </c>
      <c r="D39" s="39">
        <f>IFERROR(INT(TRIM(SUBSTITUTE(VLOOKUP($A39&amp;"*",各都道府県の状況!$A:$I,D$3,FALSE), "※5", ""))), "")</f>
        <v>19510</v>
      </c>
      <c r="E39" s="39">
        <f>IFERROR(INT(TRIM(SUBSTITUTE(VLOOKUP($A39&amp;"*",各都道府県の状況!$A:$I,E$3,FALSE), "※5", ""))), "")</f>
        <v>377372</v>
      </c>
      <c r="F39" s="39">
        <f>IFERROR(INT(TRIM(SUBSTITUTE(VLOOKUP($A39&amp;"*",各都道府県の状況!$A:$I,F$3,FALSE), "※5", ""))), "")</f>
        <v>16996</v>
      </c>
      <c r="G39" s="39">
        <f>IFERROR(INT(TRIM(SUBSTITUTE(VLOOKUP($A39&amp;"*",各都道府県の状況!$A:$I,G$3,FALSE), "※5", ""))), "")</f>
        <v>119</v>
      </c>
      <c r="H39" s="39">
        <f>IFERROR(INT(TRIM(SUBSTITUTE(VLOOKUP($A39&amp;"*",各都道府県の状況!$A:$I,H$3,FALSE), "※5", ""))), "")</f>
        <v>2395</v>
      </c>
      <c r="I39" s="39">
        <f>IFERROR(INT(TRIM(SUBSTITUTE(VLOOKUP($A39&amp;"*",各都道府県の状況!$A:$I,I$3,FALSE), "※5", ""))), "")</f>
        <v>3</v>
      </c>
    </row>
    <row r="40" spans="1:9">
      <c r="A40" s="12" t="s">
        <v>216</v>
      </c>
      <c r="B40" s="13">
        <f t="shared" si="0"/>
        <v>44614</v>
      </c>
      <c r="C40" s="29" t="s">
        <v>45</v>
      </c>
      <c r="D40" s="39">
        <f>IFERROR(INT(TRIM(SUBSTITUTE(VLOOKUP($A40&amp;"*",各都道府県の状況!$A:$I,D$3,FALSE), "※5", ""))), "")</f>
        <v>9147</v>
      </c>
      <c r="E40" s="39">
        <f>IFERROR(INT(TRIM(SUBSTITUTE(VLOOKUP($A40&amp;"*",各都道府県の状況!$A:$I,E$3,FALSE), "※5", ""))), "")</f>
        <v>151007</v>
      </c>
      <c r="F40" s="39">
        <f>IFERROR(INT(TRIM(SUBSTITUTE(VLOOKUP($A40&amp;"*",各都道府県の状況!$A:$I,F$3,FALSE), "※5", ""))), "")</f>
        <v>7296</v>
      </c>
      <c r="G40" s="39">
        <f>IFERROR(INT(TRIM(SUBSTITUTE(VLOOKUP($A40&amp;"*",各都道府県の状況!$A:$I,G$3,FALSE), "※5", ""))), "")</f>
        <v>73</v>
      </c>
      <c r="H40" s="39">
        <f>IFERROR(INT(TRIM(SUBSTITUTE(VLOOKUP($A40&amp;"*",各都道府県の状況!$A:$I,H$3,FALSE), "※5", ""))), "")</f>
        <v>1791</v>
      </c>
      <c r="I40" s="39">
        <f>IFERROR(INT(TRIM(SUBSTITUTE(VLOOKUP($A40&amp;"*",各都道府県の状況!$A:$I,I$3,FALSE), "※5", ""))), "")</f>
        <v>0</v>
      </c>
    </row>
    <row r="41" spans="1:9">
      <c r="A41" s="12" t="s">
        <v>217</v>
      </c>
      <c r="B41" s="13">
        <f t="shared" si="0"/>
        <v>44614</v>
      </c>
      <c r="C41" s="29" t="s">
        <v>46</v>
      </c>
      <c r="D41" s="39">
        <f>IFERROR(INT(TRIM(SUBSTITUTE(VLOOKUP($A41&amp;"*",各都道府県の状況!$A:$I,D$3,FALSE), "※5", ""))), "")</f>
        <v>16275</v>
      </c>
      <c r="E41" s="39">
        <f>IFERROR(INT(TRIM(SUBSTITUTE(VLOOKUP($A41&amp;"*",各都道府県の状況!$A:$I,E$3,FALSE), "※5", ""))), "")</f>
        <v>190889</v>
      </c>
      <c r="F41" s="39">
        <f>IFERROR(INT(TRIM(SUBSTITUTE(VLOOKUP($A41&amp;"*",各都道府県の状況!$A:$I,F$3,FALSE), "※5", ""))), "")</f>
        <v>12908</v>
      </c>
      <c r="G41" s="39">
        <f>IFERROR(INT(TRIM(SUBSTITUTE(VLOOKUP($A41&amp;"*",各都道府県の状況!$A:$I,G$3,FALSE), "※5", ""))), "")</f>
        <v>64</v>
      </c>
      <c r="H41" s="39">
        <f>IFERROR(INT(TRIM(SUBSTITUTE(VLOOKUP($A41&amp;"*",各都道府県の状況!$A:$I,H$3,FALSE), "※5", ""))), "")</f>
        <v>3303</v>
      </c>
      <c r="I41" s="39">
        <f>IFERROR(INT(TRIM(SUBSTITUTE(VLOOKUP($A41&amp;"*",各都道府県の状況!$A:$I,I$3,FALSE), "※5", ""))), "")</f>
        <v>3</v>
      </c>
    </row>
    <row r="42" spans="1:9">
      <c r="A42" s="12" t="s">
        <v>218</v>
      </c>
      <c r="B42" s="13">
        <f t="shared" si="0"/>
        <v>44614</v>
      </c>
      <c r="C42" s="29" t="s">
        <v>47</v>
      </c>
      <c r="D42" s="39">
        <f>IFERROR(INT(TRIM(SUBSTITUTE(VLOOKUP($A42&amp;"*",各都道府県の状況!$A:$I,D$3,FALSE), "※5", ""))), "")</f>
        <v>15497</v>
      </c>
      <c r="E42" s="39">
        <f>IFERROR(INT(TRIM(SUBSTITUTE(VLOOKUP($A42&amp;"*",各都道府県の状況!$A:$I,E$3,FALSE), "※5", ""))), "")</f>
        <v>247365</v>
      </c>
      <c r="F42" s="39">
        <f>IFERROR(INT(TRIM(SUBSTITUTE(VLOOKUP($A42&amp;"*",各都道府県の状況!$A:$I,F$3,FALSE), "※5", ""))), "")</f>
        <v>13412</v>
      </c>
      <c r="G42" s="39">
        <f>IFERROR(INT(TRIM(SUBSTITUTE(VLOOKUP($A42&amp;"*",各都道府県の状況!$A:$I,G$3,FALSE), "※5", ""))), "")</f>
        <v>110</v>
      </c>
      <c r="H42" s="39">
        <f>IFERROR(INT(TRIM(SUBSTITUTE(VLOOKUP($A42&amp;"*",各都道府県の状況!$A:$I,H$3,FALSE), "※5", ""))), "")</f>
        <v>1975</v>
      </c>
      <c r="I42" s="39">
        <f>IFERROR(INT(TRIM(SUBSTITUTE(VLOOKUP($A42&amp;"*",各都道府県の状況!$A:$I,I$3,FALSE), "※5", ""))), "")</f>
        <v>2</v>
      </c>
    </row>
    <row r="43" spans="1:9">
      <c r="A43" s="12" t="s">
        <v>219</v>
      </c>
      <c r="B43" s="13">
        <f t="shared" si="0"/>
        <v>44614</v>
      </c>
      <c r="C43" s="29" t="s">
        <v>48</v>
      </c>
      <c r="D43" s="39">
        <f>IFERROR(INT(TRIM(SUBSTITUTE(VLOOKUP($A43&amp;"*",各都道府県の状況!$A:$I,D$3,FALSE), "※5", ""))), "")</f>
        <v>10934</v>
      </c>
      <c r="E43" s="39">
        <f>IFERROR(INT(TRIM(SUBSTITUTE(VLOOKUP($A43&amp;"*",各都道府県の状況!$A:$I,E$3,FALSE), "※5", ""))), "")</f>
        <v>170609</v>
      </c>
      <c r="F43" s="39">
        <f>IFERROR(INT(TRIM(SUBSTITUTE(VLOOKUP($A43&amp;"*",各都道府県の状況!$A:$I,F$3,FALSE), "※5", ""))), "")</f>
        <v>8849</v>
      </c>
      <c r="G43" s="39">
        <f>IFERROR(INT(TRIM(SUBSTITUTE(VLOOKUP($A43&amp;"*",各都道府県の状況!$A:$I,G$3,FALSE), "※5", ""))), "")</f>
        <v>69</v>
      </c>
      <c r="H43" s="39">
        <f>IFERROR(INT(TRIM(SUBSTITUTE(VLOOKUP($A43&amp;"*",各都道府県の状況!$A:$I,H$3,FALSE), "※5", ""))), "")</f>
        <v>2016</v>
      </c>
      <c r="I43" s="39">
        <f>IFERROR(INT(TRIM(SUBSTITUTE(VLOOKUP($A43&amp;"*",各都道府県の状況!$A:$I,I$3,FALSE), "※5", ""))), "")</f>
        <v>10</v>
      </c>
    </row>
    <row r="44" spans="1:9">
      <c r="A44" s="12" t="s">
        <v>220</v>
      </c>
      <c r="B44" s="13">
        <f t="shared" si="0"/>
        <v>44614</v>
      </c>
      <c r="C44" s="29" t="s">
        <v>49</v>
      </c>
      <c r="D44" s="39">
        <f>IFERROR(INT(TRIM(SUBSTITUTE(VLOOKUP($A44&amp;"*",各都道府県の状況!$A:$I,D$3,FALSE), "※5", ""))), "")</f>
        <v>214856</v>
      </c>
      <c r="E44" s="39">
        <f>IFERROR(INT(TRIM(SUBSTITUTE(VLOOKUP($A44&amp;"*",各都道府県の状況!$A:$I,E$3,FALSE), "※5", ""))), "")</f>
        <v>1947748</v>
      </c>
      <c r="F44" s="39">
        <f>IFERROR(INT(TRIM(SUBSTITUTE(VLOOKUP($A44&amp;"*",各都道府県の状況!$A:$I,F$3,FALSE), "※5", ""))), "")</f>
        <v>167659</v>
      </c>
      <c r="G44" s="39">
        <f>IFERROR(INT(TRIM(SUBSTITUTE(VLOOKUP($A44&amp;"*",各都道府県の状況!$A:$I,G$3,FALSE), "※5", ""))), "")</f>
        <v>855</v>
      </c>
      <c r="H44" s="39">
        <f>IFERROR(INT(TRIM(SUBSTITUTE(VLOOKUP($A44&amp;"*",各都道府県の状況!$A:$I,H$3,FALSE), "※5", ""))), "")</f>
        <v>41098</v>
      </c>
      <c r="I44" s="39">
        <f>IFERROR(INT(TRIM(SUBSTITUTE(VLOOKUP($A44&amp;"*",各都道府県の状況!$A:$I,I$3,FALSE), "※5", ""))), "")</f>
        <v>16</v>
      </c>
    </row>
    <row r="45" spans="1:9">
      <c r="A45" s="12" t="s">
        <v>221</v>
      </c>
      <c r="B45" s="13">
        <f t="shared" si="0"/>
        <v>44614</v>
      </c>
      <c r="C45" s="29" t="s">
        <v>50</v>
      </c>
      <c r="D45" s="39">
        <f>IFERROR(INT(TRIM(SUBSTITUTE(VLOOKUP($A45&amp;"*",各都道府県の状況!$A:$I,D$3,FALSE), "※5", ""))), "")</f>
        <v>21150</v>
      </c>
      <c r="E45" s="39">
        <f>IFERROR(INT(TRIM(SUBSTITUTE(VLOOKUP($A45&amp;"*",各都道府県の状況!$A:$I,E$3,FALSE), "※5", ""))), "")</f>
        <v>181330</v>
      </c>
      <c r="F45" s="39">
        <f>IFERROR(INT(TRIM(SUBSTITUTE(VLOOKUP($A45&amp;"*",各都道府県の状況!$A:$I,F$3,FALSE), "※5", ""))), "")</f>
        <v>16230</v>
      </c>
      <c r="G45" s="39">
        <f>IFERROR(INT(TRIM(SUBSTITUTE(VLOOKUP($A45&amp;"*",各都道府県の状況!$A:$I,G$3,FALSE), "※5", ""))), "")</f>
        <v>59</v>
      </c>
      <c r="H45" s="39">
        <f>IFERROR(INT(TRIM(SUBSTITUTE(VLOOKUP($A45&amp;"*",各都道府県の状況!$A:$I,H$3,FALSE), "※5", ""))), "")</f>
        <v>3355</v>
      </c>
      <c r="I45" s="39">
        <f>IFERROR(INT(TRIM(SUBSTITUTE(VLOOKUP($A45&amp;"*",各都道府県の状況!$A:$I,I$3,FALSE), "※5", ""))), "")</f>
        <v>4</v>
      </c>
    </row>
    <row r="46" spans="1:9" ht="21" customHeight="1">
      <c r="A46" s="12" t="s">
        <v>222</v>
      </c>
      <c r="B46" s="13">
        <f t="shared" si="0"/>
        <v>44614</v>
      </c>
      <c r="C46" s="29" t="s">
        <v>51</v>
      </c>
      <c r="D46" s="39">
        <f>IFERROR(INT(TRIM(SUBSTITUTE(VLOOKUP($A46&amp;"*",各都道府県の状況!$A:$I,D$3,FALSE), "※5", ""))), "")</f>
        <v>23110</v>
      </c>
      <c r="E46" s="39">
        <f>IFERROR(INT(TRIM(SUBSTITUTE(VLOOKUP($A46&amp;"*",各都道府県の状況!$A:$I,E$3,FALSE), "※5", ""))), "")</f>
        <v>270053</v>
      </c>
      <c r="F46" s="39">
        <f>IFERROR(INT(TRIM(SUBSTITUTE(VLOOKUP($A46&amp;"*",各都道府県の状況!$A:$I,F$3,FALSE), "※5", ""))), "")</f>
        <v>19952</v>
      </c>
      <c r="G46" s="39">
        <f>IFERROR(INT(TRIM(SUBSTITUTE(VLOOKUP($A46&amp;"*",各都道府県の状況!$A:$I,G$3,FALSE), "※5", ""))), "")</f>
        <v>102</v>
      </c>
      <c r="H46" s="39">
        <f>IFERROR(INT(TRIM(SUBSTITUTE(VLOOKUP($A46&amp;"*",各都道府県の状況!$A:$I,H$3,FALSE), "※5", ""))), "")</f>
        <v>3873</v>
      </c>
      <c r="I46" s="39">
        <f>IFERROR(INT(TRIM(SUBSTITUTE(VLOOKUP($A46&amp;"*",各都道府県の状況!$A:$I,I$3,FALSE), "※5", ""))), "")</f>
        <v>3</v>
      </c>
    </row>
    <row r="47" spans="1:9">
      <c r="A47" s="12" t="s">
        <v>223</v>
      </c>
      <c r="B47" s="13">
        <f t="shared" si="0"/>
        <v>44614</v>
      </c>
      <c r="C47" s="29" t="s">
        <v>52</v>
      </c>
      <c r="D47" s="39">
        <f>IFERROR(INT(TRIM(SUBSTITUTE(VLOOKUP($A47&amp;"*",各都道府県の状況!$A:$I,D$3,FALSE), "※5", ""))), "")</f>
        <v>45272</v>
      </c>
      <c r="E47" s="39">
        <f>IFERROR(INT(TRIM(SUBSTITUTE(VLOOKUP($A47&amp;"*",各都道府県の状況!$A:$I,E$3,FALSE), "※5", ""))), "")</f>
        <v>189155</v>
      </c>
      <c r="F47" s="39">
        <f>IFERROR(INT(TRIM(SUBSTITUTE(VLOOKUP($A47&amp;"*",各都道府県の状況!$A:$I,F$3,FALSE), "※5", ""))), "")</f>
        <v>37333</v>
      </c>
      <c r="G47" s="39">
        <f>IFERROR(INT(TRIM(SUBSTITUTE(VLOOKUP($A47&amp;"*",各都道府県の状況!$A:$I,G$3,FALSE), "※5", ""))), "")</f>
        <v>201</v>
      </c>
      <c r="H47" s="39">
        <f>IFERROR(INT(TRIM(SUBSTITUTE(VLOOKUP($A47&amp;"*",各都道府県の状況!$A:$I,H$3,FALSE), "※5", ""))), "")</f>
        <v>7738</v>
      </c>
      <c r="I47" s="39">
        <f>IFERROR(INT(TRIM(SUBSTITUTE(VLOOKUP($A47&amp;"*",各都道府県の状況!$A:$I,I$3,FALSE), "※5", ""))), "")</f>
        <v>15</v>
      </c>
    </row>
    <row r="48" spans="1:9">
      <c r="A48" s="12" t="s">
        <v>224</v>
      </c>
      <c r="B48" s="13">
        <f t="shared" si="0"/>
        <v>44614</v>
      </c>
      <c r="C48" s="29" t="s">
        <v>53</v>
      </c>
      <c r="D48" s="39">
        <f>IFERROR(INT(TRIM(SUBSTITUTE(VLOOKUP($A48&amp;"*",各都道府県の状況!$A:$I,D$3,FALSE), "※5", ""))), "")</f>
        <v>21826</v>
      </c>
      <c r="E48" s="39">
        <f>IFERROR(INT(TRIM(SUBSTITUTE(VLOOKUP($A48&amp;"*",各都道府県の状況!$A:$I,E$3,FALSE), "※5", ""))), "")</f>
        <v>410749</v>
      </c>
      <c r="F48" s="39">
        <f>IFERROR(INT(TRIM(SUBSTITUTE(VLOOKUP($A48&amp;"*",各都道府県の状況!$A:$I,F$3,FALSE), "※5", ""))), "")</f>
        <v>19344</v>
      </c>
      <c r="G48" s="39">
        <f>IFERROR(INT(TRIM(SUBSTITUTE(VLOOKUP($A48&amp;"*",各都道府県の状況!$A:$I,G$3,FALSE), "※5", ""))), "")</f>
        <v>94</v>
      </c>
      <c r="H48" s="39">
        <f>IFERROR(INT(TRIM(SUBSTITUTE(VLOOKUP($A48&amp;"*",各都道府県の状況!$A:$I,H$3,FALSE), "※5", ""))), "")</f>
        <v>2388</v>
      </c>
      <c r="I48" s="39">
        <f>IFERROR(INT(TRIM(SUBSTITUTE(VLOOKUP($A48&amp;"*",各都道府県の状況!$A:$I,I$3,FALSE), "※5", ""))), "")</f>
        <v>0</v>
      </c>
    </row>
    <row r="49" spans="1:9">
      <c r="A49" s="12" t="s">
        <v>225</v>
      </c>
      <c r="B49" s="13">
        <f t="shared" si="0"/>
        <v>44614</v>
      </c>
      <c r="C49" s="29" t="s">
        <v>54</v>
      </c>
      <c r="D49" s="39">
        <f>IFERROR(INT(TRIM(SUBSTITUTE(VLOOKUP($A49&amp;"*",各都道府県の状況!$A:$I,D$3,FALSE), "※5", ""))), "")</f>
        <v>17256</v>
      </c>
      <c r="E49" s="39">
        <f>IFERROR(INT(TRIM(SUBSTITUTE(VLOOKUP($A49&amp;"*",各都道府県の状況!$A:$I,E$3,FALSE), "※5", ""))), "")</f>
        <v>122543</v>
      </c>
      <c r="F49" s="39">
        <f>IFERROR(INT(TRIM(SUBSTITUTE(VLOOKUP($A49&amp;"*",各都道府県の状況!$A:$I,F$3,FALSE), "※5", ""))), "")</f>
        <v>15148</v>
      </c>
      <c r="G49" s="39">
        <f>IFERROR(INT(TRIM(SUBSTITUTE(VLOOKUP($A49&amp;"*",各都道府県の状況!$A:$I,G$3,FALSE), "※5", ""))), "")</f>
        <v>81</v>
      </c>
      <c r="H49" s="39">
        <f>IFERROR(INT(TRIM(SUBSTITUTE(VLOOKUP($A49&amp;"*",各都道府県の状況!$A:$I,H$3,FALSE), "※5", ""))), "")</f>
        <v>2076</v>
      </c>
      <c r="I49" s="39">
        <f>IFERROR(INT(TRIM(SUBSTITUTE(VLOOKUP($A49&amp;"*",各都道府県の状況!$A:$I,I$3,FALSE), "※5", ""))), "")</f>
        <v>0</v>
      </c>
    </row>
    <row r="50" spans="1:9">
      <c r="A50" s="12" t="s">
        <v>226</v>
      </c>
      <c r="B50" s="13">
        <f t="shared" si="0"/>
        <v>44614</v>
      </c>
      <c r="C50" s="29" t="s">
        <v>55</v>
      </c>
      <c r="D50" s="39">
        <f>IFERROR(INT(TRIM(SUBSTITUTE(VLOOKUP($A50&amp;"*",各都道府県の状況!$A:$I,D$3,FALSE), "※5", ""))), "")</f>
        <v>28499</v>
      </c>
      <c r="E50" s="39">
        <f>IFERROR(INT(TRIM(SUBSTITUTE(VLOOKUP($A50&amp;"*",各都道府県の状況!$A:$I,E$3,FALSE), "※5", ""))), "")</f>
        <v>253228</v>
      </c>
      <c r="F50" s="39">
        <f>IFERROR(INT(TRIM(SUBSTITUTE(VLOOKUP($A50&amp;"*",各都道府県の状況!$A:$I,F$3,FALSE), "※5", ""))), "")</f>
        <v>24221</v>
      </c>
      <c r="G50" s="39">
        <f>IFERROR(INT(TRIM(SUBSTITUTE(VLOOKUP($A50&amp;"*",各都道府県の状況!$A:$I,G$3,FALSE), "※5", ""))), "")</f>
        <v>112</v>
      </c>
      <c r="H50" s="39">
        <f>IFERROR(INT(TRIM(SUBSTITUTE(VLOOKUP($A50&amp;"*",各都道府県の状況!$A:$I,H$3,FALSE), "※5", ""))), "")</f>
        <v>3666</v>
      </c>
      <c r="I50" s="39">
        <f>IFERROR(INT(TRIM(SUBSTITUTE(VLOOKUP($A50&amp;"*",各都道府県の状況!$A:$I,I$3,FALSE), "※5", ""))), "")</f>
        <v>7</v>
      </c>
    </row>
    <row r="51" spans="1:9">
      <c r="A51" s="12" t="s">
        <v>227</v>
      </c>
      <c r="B51" s="13">
        <f t="shared" si="0"/>
        <v>44614</v>
      </c>
      <c r="C51" s="29" t="s">
        <v>56</v>
      </c>
      <c r="D51" s="39">
        <f>IFERROR(INT(TRIM(SUBSTITUTE(VLOOKUP($A51&amp;"*",各都道府県の状況!$A:$I,D$3,FALSE), "※5", ""))), "")</f>
        <v>95939</v>
      </c>
      <c r="E51" s="39">
        <f>IFERROR(INT(TRIM(SUBSTITUTE(VLOOKUP($A51&amp;"*",各都道府県の状況!$A:$I,E$3,FALSE), "※5", ""))), "")</f>
        <v>578265</v>
      </c>
      <c r="F51" s="39">
        <f>IFERROR(INT(TRIM(SUBSTITUTE(VLOOKUP($A51&amp;"*",各都道府県の状況!$A:$I,F$3,FALSE), "※5", ""))), "")</f>
        <v>90286</v>
      </c>
      <c r="G51" s="39">
        <f>IFERROR(INT(TRIM(SUBSTITUTE(VLOOKUP($A51&amp;"*",各都道府県の状況!$A:$I,G$3,FALSE), "※5", ""))), "")</f>
        <v>423</v>
      </c>
      <c r="H51" s="39">
        <f>IFERROR(INT(TRIM(SUBSTITUTE(VLOOKUP($A51&amp;"*",各都道府県の状況!$A:$I,H$3,FALSE), "※5", ""))), "")</f>
        <v>5220</v>
      </c>
      <c r="I51" s="39">
        <f>IFERROR(INT(TRIM(SUBSTITUTE(VLOOKUP($A51&amp;"*",各都道府県の状況!$A:$I,I$3,FALSE), "※5", ""))), "")</f>
        <v>26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931" activePane="bottomLeft" state="frozen"/>
      <selection pane="bottomLeft" activeCell="D957" sqref="A6:D957"/>
    </sheetView>
  </sheetViews>
  <sheetFormatPr defaultColWidth="8.7109375" defaultRowHeight="18.3"/>
  <cols>
    <col min="1" max="1" width="10.76171875" style="49" customWidth="1"/>
    <col min="2" max="2" width="11.47265625" style="83" bestFit="1" customWidth="1"/>
    <col min="3" max="3" width="11.47265625" style="83" customWidth="1"/>
    <col min="4" max="4" width="11.47265625" style="104" customWidth="1"/>
    <col min="5" max="5" width="11.09375" style="68" bestFit="1" customWidth="1"/>
    <col min="6" max="6" width="7.47265625" style="83" bestFit="1" customWidth="1"/>
    <col min="7" max="10" width="8.7109375" style="52"/>
    <col min="11" max="16" width="8.7109375" style="83"/>
    <col min="17" max="17" width="9" style="83" bestFit="1" customWidth="1"/>
    <col min="18" max="16384" width="8.7109375" style="83"/>
  </cols>
  <sheetData>
    <row r="1" spans="1:19">
      <c r="A1" s="152" t="s">
        <v>291</v>
      </c>
      <c r="B1" s="152"/>
      <c r="C1" s="152"/>
      <c r="D1" s="152"/>
      <c r="E1" s="152"/>
      <c r="F1" s="152"/>
      <c r="G1" s="152"/>
      <c r="H1" s="152"/>
      <c r="I1" s="152"/>
      <c r="J1" s="152"/>
      <c r="K1" s="152"/>
      <c r="L1" s="152"/>
      <c r="M1" s="152"/>
      <c r="N1" s="152"/>
      <c r="O1" s="152"/>
      <c r="P1" s="152"/>
    </row>
    <row r="2" spans="1:19" ht="17.7">
      <c r="A2" s="123" t="s">
        <v>314</v>
      </c>
      <c r="B2" s="123"/>
      <c r="C2" s="123"/>
      <c r="E2" s="154" t="s">
        <v>340</v>
      </c>
      <c r="F2" s="154"/>
      <c r="G2" s="154"/>
      <c r="H2" s="154"/>
      <c r="I2" s="154"/>
      <c r="J2" s="154"/>
      <c r="K2" s="154"/>
      <c r="L2" s="154"/>
      <c r="M2" s="154"/>
      <c r="N2" s="154"/>
      <c r="O2" s="123" t="s">
        <v>344</v>
      </c>
      <c r="P2" s="123"/>
      <c r="Q2" s="123"/>
      <c r="R2" s="123"/>
      <c r="S2" s="123"/>
    </row>
    <row r="3" spans="1:19" ht="17.7">
      <c r="A3" s="83"/>
      <c r="E3" s="151" t="s">
        <v>343</v>
      </c>
      <c r="F3" s="151"/>
      <c r="G3" s="151"/>
      <c r="H3" s="151"/>
      <c r="I3" s="151"/>
      <c r="J3" s="151"/>
      <c r="K3" s="153" t="s">
        <v>342</v>
      </c>
      <c r="L3" s="153"/>
      <c r="M3" s="153"/>
      <c r="N3" s="153"/>
      <c r="O3" s="153" t="s">
        <v>338</v>
      </c>
      <c r="P3" s="153"/>
      <c r="Q3" s="123" t="s">
        <v>341</v>
      </c>
      <c r="R3" s="123"/>
      <c r="S3" s="83" t="s">
        <v>358</v>
      </c>
    </row>
    <row r="4" spans="1:19">
      <c r="A4" s="123"/>
      <c r="B4" s="123"/>
      <c r="C4" s="123"/>
      <c r="E4" s="67"/>
      <c r="F4" s="84">
        <v>2</v>
      </c>
      <c r="G4" s="84">
        <v>4</v>
      </c>
      <c r="H4" s="84">
        <v>5</v>
      </c>
      <c r="I4" s="84">
        <v>6</v>
      </c>
      <c r="J4" s="84">
        <v>7</v>
      </c>
      <c r="K4" s="84">
        <v>4</v>
      </c>
      <c r="L4" s="84">
        <v>5</v>
      </c>
      <c r="M4" s="84">
        <v>6</v>
      </c>
      <c r="N4" s="85">
        <v>7</v>
      </c>
      <c r="O4" s="85">
        <v>4</v>
      </c>
      <c r="P4" s="85">
        <v>5</v>
      </c>
      <c r="Q4" s="85">
        <v>4</v>
      </c>
      <c r="R4" s="85">
        <v>5</v>
      </c>
      <c r="S4" s="83" t="s">
        <v>359</v>
      </c>
    </row>
    <row r="5" spans="1:19">
      <c r="A5" s="83"/>
      <c r="E5" s="67"/>
      <c r="F5" s="84"/>
      <c r="G5" s="150" t="s">
        <v>281</v>
      </c>
      <c r="H5" s="150"/>
      <c r="I5" s="150" t="s">
        <v>311</v>
      </c>
      <c r="J5" s="150"/>
      <c r="K5" s="150" t="s">
        <v>281</v>
      </c>
      <c r="L5" s="150"/>
      <c r="M5" s="150" t="s">
        <v>311</v>
      </c>
      <c r="N5" s="150"/>
      <c r="O5" s="86" t="s">
        <v>281</v>
      </c>
      <c r="P5" s="86" t="s">
        <v>282</v>
      </c>
      <c r="Q5" s="86" t="s">
        <v>281</v>
      </c>
      <c r="R5" s="86" t="s">
        <v>282</v>
      </c>
      <c r="S5" s="104" t="s">
        <v>358</v>
      </c>
    </row>
    <row r="6" spans="1:19" ht="17.7">
      <c r="A6" s="88" t="s">
        <v>289</v>
      </c>
      <c r="B6" s="69" t="s">
        <v>281</v>
      </c>
      <c r="C6" s="69" t="s">
        <v>282</v>
      </c>
      <c r="D6" s="69" t="s">
        <v>360</v>
      </c>
      <c r="E6" s="89" t="s">
        <v>289</v>
      </c>
      <c r="F6" s="90" t="s">
        <v>288</v>
      </c>
      <c r="G6" s="87" t="s">
        <v>312</v>
      </c>
      <c r="H6" s="87" t="s">
        <v>313</v>
      </c>
      <c r="I6" s="87" t="s">
        <v>312</v>
      </c>
      <c r="J6" s="87" t="s">
        <v>313</v>
      </c>
      <c r="K6" s="87" t="s">
        <v>312</v>
      </c>
      <c r="L6" s="87" t="s">
        <v>313</v>
      </c>
      <c r="M6" s="87" t="s">
        <v>312</v>
      </c>
      <c r="N6" s="87" t="s">
        <v>313</v>
      </c>
      <c r="O6" s="87" t="s">
        <v>313</v>
      </c>
      <c r="P6" s="87" t="s">
        <v>313</v>
      </c>
      <c r="Q6" s="87" t="s">
        <v>339</v>
      </c>
      <c r="R6" s="87" t="s">
        <v>339</v>
      </c>
      <c r="S6" s="83" t="s">
        <v>339</v>
      </c>
    </row>
    <row r="7" spans="1:19" ht="17.7">
      <c r="A7" s="49">
        <v>44298</v>
      </c>
      <c r="B7" s="109">
        <f>IF(COUNTIF($A$7:$A7, $A7)&gt;1, 0, IF($E7="","",G7+H7+K7+L7+O7-Q7))</f>
        <v>31550</v>
      </c>
      <c r="C7" s="109">
        <f>IF(COUNTIF($A$7:$A7, $A7)&gt;1, 0, IF($E7="", "", I7+J7+M7+N7+P7-R7))</f>
        <v>70086</v>
      </c>
      <c r="D7" s="109">
        <f>IF(COUNTIF($A$7:$A7, $A7)&gt;1, 0, S7)</f>
        <v>0</v>
      </c>
      <c r="E7" s="110">
        <v>44298</v>
      </c>
      <c r="F7" s="91" t="str">
        <f>IFERROR(VLOOKUP($E7, V医療従事者等!$A:$J, $F$4, FALSE), TEXT(E7, "aaa"))</f>
        <v>(月)</v>
      </c>
      <c r="G7" s="91">
        <f>IFERROR(VLOOKUP($E7, V医療従事者等!$A:$J, $G$4, FALSE), 0)</f>
        <v>26850</v>
      </c>
      <c r="H7" s="91">
        <f>IFERROR(VLOOKUP($E7, V医療従事者等!$A:$J, $H$4, FALSE), 0)</f>
        <v>0</v>
      </c>
      <c r="I7" s="91">
        <f>IFERROR(VLOOKUP($E7, V医療従事者等!$A:$J, $I$4, FALSE), 0)</f>
        <v>70086</v>
      </c>
      <c r="J7" s="91">
        <f>IFERROR(VLOOKUP($E7, V医療従事者等!$A:$J, $J$4, FALSE), 0)</f>
        <v>0</v>
      </c>
      <c r="K7" s="92">
        <f>IFERROR(VLOOKUP($E7, V一般接種!$A:$G, K$4, FALSE), 0)</f>
        <v>4700</v>
      </c>
      <c r="L7" s="92">
        <f>IFERROR(VLOOKUP($E7, V一般接種!$A:$G, L$4, FALSE), 0)</f>
        <v>0</v>
      </c>
      <c r="M7" s="92">
        <f>IFERROR(VLOOKUP($E7, V一般接種!$A:$G, M$4, FALSE), 0)</f>
        <v>0</v>
      </c>
      <c r="N7" s="93">
        <f>IFERROR(VLOOKUP($E7, V一般接種!$A:$G, N$4, FALSE), 0)</f>
        <v>0</v>
      </c>
      <c r="O7" s="92">
        <f>SUMIF(V職域接種!$C:$C, 'Conv-vaccine'!$E7, V職域接種!F:F)</f>
        <v>0</v>
      </c>
      <c r="P7" s="92">
        <f>SUMIF(V職域接種!$C:$C, 'Conv-vaccine'!$E7, V職域接種!G:G)</f>
        <v>0</v>
      </c>
      <c r="Q7" s="92">
        <f>_xlfn.MAXIFS(V重複!F:F, V重複!$C:$C, 'Conv-vaccine'!$E7)</f>
        <v>0</v>
      </c>
      <c r="R7" s="92">
        <f>_xlfn.MAXIFS(V重複!G:G, V重複!$C:$C, 'Conv-vaccine'!$E7)</f>
        <v>0</v>
      </c>
      <c r="S7" s="83">
        <f>SUMIF('V3回目-総接種回数'!$A:$A, 'Conv-vaccine'!$E7, 'V3回目-総接種回数'!D:D)</f>
        <v>0</v>
      </c>
    </row>
    <row r="8" spans="1:19" ht="17.7">
      <c r="A8" s="49">
        <v>44298</v>
      </c>
      <c r="B8" s="109">
        <f>IF(COUNTIF($A$7:$A8, $A8)&gt;1, 0, IF($E8="","",G8+H8+K8+L8+O8-Q8))</f>
        <v>0</v>
      </c>
      <c r="C8" s="109">
        <f>IF(COUNTIF($A$7:$A8, $A8)&gt;1, 0, IF($E8="", "", I8+J8+M8+N8+P8-R8))</f>
        <v>0</v>
      </c>
      <c r="D8" s="109">
        <f>IF(COUNTIF($A$7:$A8, $A8)&gt;1, 0, S8)</f>
        <v>0</v>
      </c>
      <c r="E8" s="110">
        <v>44298</v>
      </c>
      <c r="F8" s="91" t="str">
        <f>IFERROR(VLOOKUP($E8, V医療従事者等!$A:$J, $F$4, FALSE), TEXT(E8, "aaa"))</f>
        <v>(月)</v>
      </c>
      <c r="G8" s="91">
        <f>IFERROR(VLOOKUP($E8, V医療従事者等!$A:$J, $G$4, FALSE), 0)</f>
        <v>26850</v>
      </c>
      <c r="H8" s="91">
        <f>IFERROR(VLOOKUP($E8, V医療従事者等!$A:$J, $H$4, FALSE), 0)</f>
        <v>0</v>
      </c>
      <c r="I8" s="91">
        <f>IFERROR(VLOOKUP($E8, V医療従事者等!$A:$J, $I$4, FALSE), 0)</f>
        <v>70086</v>
      </c>
      <c r="J8" s="91">
        <f>IFERROR(VLOOKUP($E8, V医療従事者等!$A:$J, $J$4, FALSE), 0)</f>
        <v>0</v>
      </c>
      <c r="K8" s="92">
        <f>IFERROR(VLOOKUP($E8, V一般接種!$A:$G, K$4, FALSE), 0)</f>
        <v>4700</v>
      </c>
      <c r="L8" s="92">
        <f>IFERROR(VLOOKUP($E8, V一般接種!$A:$G, L$4, FALSE), 0)</f>
        <v>0</v>
      </c>
      <c r="M8" s="92">
        <f>IFERROR(VLOOKUP($E8, V一般接種!$A:$G, M$4, FALSE), 0)</f>
        <v>0</v>
      </c>
      <c r="N8" s="93">
        <f>IFERROR(VLOOKUP($E8, V一般接種!$A:$G, N$4, FALSE), 0)</f>
        <v>0</v>
      </c>
      <c r="O8" s="92">
        <f>SUMIF(V職域接種!$C:$C, 'Conv-vaccine'!$E8, V職域接種!F:F)</f>
        <v>0</v>
      </c>
      <c r="P8" s="92">
        <f>SUMIF(V職域接種!$C:$C, 'Conv-vaccine'!$E8, V職域接種!G:G)</f>
        <v>0</v>
      </c>
      <c r="Q8" s="92">
        <f>_xlfn.MAXIFS(V重複!F:F, V重複!$C:$C, 'Conv-vaccine'!$E8)</f>
        <v>0</v>
      </c>
      <c r="R8" s="92">
        <f>_xlfn.MAXIFS(V重複!G:G, V重複!$C:$C, 'Conv-vaccine'!$E8)</f>
        <v>0</v>
      </c>
      <c r="S8" s="117">
        <f>SUMIF('V3回目-総接種回数'!$A:$A, 'Conv-vaccine'!$E8, 'V3回目-総接種回数'!D:D)</f>
        <v>0</v>
      </c>
    </row>
    <row r="9" spans="1:19" ht="17.7">
      <c r="A9" s="49">
        <v>44298</v>
      </c>
      <c r="B9" s="109">
        <f>IF(COUNTIF($A$7:$A9, $A9)&gt;1, 0, IF($E9="","",G9+H9+K9+L9+O9-Q9))</f>
        <v>0</v>
      </c>
      <c r="C9" s="109">
        <f>IF(COUNTIF($A$7:$A9, $A9)&gt;1, 0, IF($E9="", "", I9+J9+M9+N9+P9-R9))</f>
        <v>0</v>
      </c>
      <c r="D9" s="109">
        <f>IF(COUNTIF($A$7:$A9, $A9)&gt;1, 0, S9)</f>
        <v>0</v>
      </c>
      <c r="E9" s="110">
        <v>44298</v>
      </c>
      <c r="F9" s="91" t="str">
        <f>IFERROR(VLOOKUP($E9, V医療従事者等!$A:$J, $F$4, FALSE), TEXT(E9, "aaa"))</f>
        <v>(月)</v>
      </c>
      <c r="G9" s="91">
        <f>IFERROR(VLOOKUP($E9, V医療従事者等!$A:$J, $G$4, FALSE), 0)</f>
        <v>26850</v>
      </c>
      <c r="H9" s="91">
        <f>IFERROR(VLOOKUP($E9, V医療従事者等!$A:$J, $H$4, FALSE), 0)</f>
        <v>0</v>
      </c>
      <c r="I9" s="91">
        <f>IFERROR(VLOOKUP($E9, V医療従事者等!$A:$J, $I$4, FALSE), 0)</f>
        <v>70086</v>
      </c>
      <c r="J9" s="91">
        <f>IFERROR(VLOOKUP($E9, V医療従事者等!$A:$J, $J$4, FALSE), 0)</f>
        <v>0</v>
      </c>
      <c r="K9" s="92">
        <f>IFERROR(VLOOKUP($E9, V一般接種!$A:$G, K$4, FALSE), 0)</f>
        <v>4700</v>
      </c>
      <c r="L9" s="92">
        <f>IFERROR(VLOOKUP($E9, V一般接種!$A:$G, L$4, FALSE), 0)</f>
        <v>0</v>
      </c>
      <c r="M9" s="92">
        <f>IFERROR(VLOOKUP($E9, V一般接種!$A:$G, M$4, FALSE), 0)</f>
        <v>0</v>
      </c>
      <c r="N9" s="93">
        <f>IFERROR(VLOOKUP($E9, V一般接種!$A:$G, N$4, FALSE), 0)</f>
        <v>0</v>
      </c>
      <c r="O9" s="92">
        <f>SUMIF(V職域接種!$C:$C, 'Conv-vaccine'!$E9, V職域接種!F:F)</f>
        <v>0</v>
      </c>
      <c r="P9" s="92">
        <f>SUMIF(V職域接種!$C:$C, 'Conv-vaccine'!$E9, V職域接種!G:G)</f>
        <v>0</v>
      </c>
      <c r="Q9" s="92">
        <f>_xlfn.MAXIFS(V重複!F:F, V重複!$C:$C, 'Conv-vaccine'!$E9)</f>
        <v>0</v>
      </c>
      <c r="R9" s="92">
        <f>_xlfn.MAXIFS(V重複!G:G, V重複!$C:$C, 'Conv-vaccine'!$E9)</f>
        <v>0</v>
      </c>
      <c r="S9" s="117">
        <f>SUMIF('V3回目-総接種回数'!$A:$A, 'Conv-vaccine'!$E9, 'V3回目-総接種回数'!D:D)</f>
        <v>0</v>
      </c>
    </row>
    <row r="10" spans="1:19" ht="17.7">
      <c r="A10" s="49">
        <v>44299</v>
      </c>
      <c r="B10" s="109">
        <f>IF(COUNTIF($A$7:$A10, $A10)&gt;1, 0, IF($E10="","",G10+H10+K10+L10+O10-Q10))</f>
        <v>18219</v>
      </c>
      <c r="C10" s="109">
        <f>IF(COUNTIF($A$7:$A10, $A10)&gt;1, 0, IF($E10="", "", I10+J10+M10+N10+P10-R10))</f>
        <v>40090</v>
      </c>
      <c r="D10" s="109">
        <f>IF(COUNTIF($A$7:$A10, $A10)&gt;1, 0, S10)</f>
        <v>0</v>
      </c>
      <c r="E10" s="110">
        <v>44299</v>
      </c>
      <c r="F10" s="91" t="str">
        <f>IFERROR(VLOOKUP($E10, V医療従事者等!$A:$J, $F$4, FALSE), TEXT(E10, "aaa"))</f>
        <v>(火)</v>
      </c>
      <c r="G10" s="91">
        <f>IFERROR(VLOOKUP($E10, V医療従事者等!$A:$J, $G$4, FALSE), 0)</f>
        <v>13896</v>
      </c>
      <c r="H10" s="91">
        <f>IFERROR(VLOOKUP($E10, V医療従事者等!$A:$J, $H$4, FALSE), 0)</f>
        <v>0</v>
      </c>
      <c r="I10" s="91">
        <f>IFERROR(VLOOKUP($E10, V医療従事者等!$A:$J, $I$4, FALSE), 0)</f>
        <v>40090</v>
      </c>
      <c r="J10" s="91">
        <f>IFERROR(VLOOKUP($E10, V医療従事者等!$A:$J, $J$4, FALSE), 0)</f>
        <v>0</v>
      </c>
      <c r="K10" s="92">
        <f>IFERROR(VLOOKUP($E10, V一般接種!$A:$G, K$4, FALSE), 0)</f>
        <v>4323</v>
      </c>
      <c r="L10" s="92">
        <f>IFERROR(VLOOKUP($E10, V一般接種!$A:$G, L$4, FALSE), 0)</f>
        <v>0</v>
      </c>
      <c r="M10" s="92">
        <f>IFERROR(VLOOKUP($E10, V一般接種!$A:$G, M$4, FALSE), 0)</f>
        <v>0</v>
      </c>
      <c r="N10" s="93">
        <f>IFERROR(VLOOKUP($E10, V一般接種!$A:$G, N$4, FALSE), 0)</f>
        <v>0</v>
      </c>
      <c r="O10" s="92">
        <f>SUMIF(V職域接種!$C:$C, 'Conv-vaccine'!$E10, V職域接種!F:F)</f>
        <v>0</v>
      </c>
      <c r="P10" s="92">
        <f>SUMIF(V職域接種!$C:$C, 'Conv-vaccine'!$E10, V職域接種!G:G)</f>
        <v>0</v>
      </c>
      <c r="Q10" s="92">
        <f>_xlfn.MAXIFS(V重複!F:F, V重複!$C:$C, 'Conv-vaccine'!$E10)</f>
        <v>0</v>
      </c>
      <c r="R10" s="92">
        <f>_xlfn.MAXIFS(V重複!G:G, V重複!$C:$C, 'Conv-vaccine'!$E10)</f>
        <v>0</v>
      </c>
      <c r="S10" s="117">
        <f>SUMIF('V3回目-総接種回数'!$A:$A, 'Conv-vaccine'!$E10, 'V3回目-総接種回数'!D:D)</f>
        <v>0</v>
      </c>
    </row>
    <row r="11" spans="1:19" ht="17.7">
      <c r="A11" s="49">
        <v>44299</v>
      </c>
      <c r="B11" s="109">
        <f>IF(COUNTIF($A$7:$A11, $A11)&gt;1, 0, IF($E11="","",G11+H11+K11+L11+O11-Q11))</f>
        <v>0</v>
      </c>
      <c r="C11" s="109">
        <f>IF(COUNTIF($A$7:$A11, $A11)&gt;1, 0, IF($E11="", "", I11+J11+M11+N11+P11-R11))</f>
        <v>0</v>
      </c>
      <c r="D11" s="109">
        <f>IF(COUNTIF($A$7:$A11, $A11)&gt;1, 0, S11)</f>
        <v>0</v>
      </c>
      <c r="E11" s="110">
        <v>44299</v>
      </c>
      <c r="F11" s="91" t="str">
        <f>IFERROR(VLOOKUP($E11, V医療従事者等!$A:$J, $F$4, FALSE), TEXT(E11, "aaa"))</f>
        <v>(火)</v>
      </c>
      <c r="G11" s="91">
        <f>IFERROR(VLOOKUP($E11, V医療従事者等!$A:$J, $G$4, FALSE), 0)</f>
        <v>13896</v>
      </c>
      <c r="H11" s="91">
        <f>IFERROR(VLOOKUP($E11, V医療従事者等!$A:$J, $H$4, FALSE), 0)</f>
        <v>0</v>
      </c>
      <c r="I11" s="91">
        <f>IFERROR(VLOOKUP($E11, V医療従事者等!$A:$J, $I$4, FALSE), 0)</f>
        <v>40090</v>
      </c>
      <c r="J11" s="91">
        <f>IFERROR(VLOOKUP($E11, V医療従事者等!$A:$J, $J$4, FALSE), 0)</f>
        <v>0</v>
      </c>
      <c r="K11" s="92">
        <f>IFERROR(VLOOKUP($E11, V一般接種!$A:$G, K$4, FALSE), 0)</f>
        <v>4323</v>
      </c>
      <c r="L11" s="92">
        <f>IFERROR(VLOOKUP($E11, V一般接種!$A:$G, L$4, FALSE), 0)</f>
        <v>0</v>
      </c>
      <c r="M11" s="92">
        <f>IFERROR(VLOOKUP($E11, V一般接種!$A:$G, M$4, FALSE), 0)</f>
        <v>0</v>
      </c>
      <c r="N11" s="93">
        <f>IFERROR(VLOOKUP($E11, V一般接種!$A:$G, N$4, FALSE), 0)</f>
        <v>0</v>
      </c>
      <c r="O11" s="92">
        <f>SUMIF(V職域接種!$C:$C, 'Conv-vaccine'!$E11, V職域接種!F:F)</f>
        <v>0</v>
      </c>
      <c r="P11" s="92">
        <f>SUMIF(V職域接種!$C:$C, 'Conv-vaccine'!$E11, V職域接種!G:G)</f>
        <v>0</v>
      </c>
      <c r="Q11" s="92">
        <f>_xlfn.MAXIFS(V重複!F:F, V重複!$C:$C, 'Conv-vaccine'!$E11)</f>
        <v>0</v>
      </c>
      <c r="R11" s="92">
        <f>_xlfn.MAXIFS(V重複!G:G, V重複!$C:$C, 'Conv-vaccine'!$E11)</f>
        <v>0</v>
      </c>
      <c r="S11" s="117">
        <f>SUMIF('V3回目-総接種回数'!$A:$A, 'Conv-vaccine'!$E11, 'V3回目-総接種回数'!D:D)</f>
        <v>0</v>
      </c>
    </row>
    <row r="12" spans="1:19" ht="17.7">
      <c r="A12" s="49">
        <v>44299</v>
      </c>
      <c r="B12" s="109">
        <f>IF(COUNTIF($A$7:$A12, $A12)&gt;1, 0, IF($E12="","",G12+H12+K12+L12+O12-Q12))</f>
        <v>0</v>
      </c>
      <c r="C12" s="109">
        <f>IF(COUNTIF($A$7:$A12, $A12)&gt;1, 0, IF($E12="", "", I12+J12+M12+N12+P12-R12))</f>
        <v>0</v>
      </c>
      <c r="D12" s="109">
        <f>IF(COUNTIF($A$7:$A12, $A12)&gt;1, 0, S12)</f>
        <v>0</v>
      </c>
      <c r="E12" s="110">
        <v>44299</v>
      </c>
      <c r="F12" s="91" t="str">
        <f>IFERROR(VLOOKUP($E12, V医療従事者等!$A:$J, $F$4, FALSE), TEXT(E12, "aaa"))</f>
        <v>(火)</v>
      </c>
      <c r="G12" s="91">
        <f>IFERROR(VLOOKUP($E12, V医療従事者等!$A:$J, $G$4, FALSE), 0)</f>
        <v>13896</v>
      </c>
      <c r="H12" s="91">
        <f>IFERROR(VLOOKUP($E12, V医療従事者等!$A:$J, $H$4, FALSE), 0)</f>
        <v>0</v>
      </c>
      <c r="I12" s="91">
        <f>IFERROR(VLOOKUP($E12, V医療従事者等!$A:$J, $I$4, FALSE), 0)</f>
        <v>40090</v>
      </c>
      <c r="J12" s="91">
        <f>IFERROR(VLOOKUP($E12, V医療従事者等!$A:$J, $J$4, FALSE), 0)</f>
        <v>0</v>
      </c>
      <c r="K12" s="92">
        <f>IFERROR(VLOOKUP($E12, V一般接種!$A:$G, K$4, FALSE), 0)</f>
        <v>4323</v>
      </c>
      <c r="L12" s="92">
        <f>IFERROR(VLOOKUP($E12, V一般接種!$A:$G, L$4, FALSE), 0)</f>
        <v>0</v>
      </c>
      <c r="M12" s="92">
        <f>IFERROR(VLOOKUP($E12, V一般接種!$A:$G, M$4, FALSE), 0)</f>
        <v>0</v>
      </c>
      <c r="N12" s="93">
        <f>IFERROR(VLOOKUP($E12, V一般接種!$A:$G, N$4, FALSE), 0)</f>
        <v>0</v>
      </c>
      <c r="O12" s="92">
        <f>SUMIF(V職域接種!$C:$C, 'Conv-vaccine'!$E12, V職域接種!F:F)</f>
        <v>0</v>
      </c>
      <c r="P12" s="92">
        <f>SUMIF(V職域接種!$C:$C, 'Conv-vaccine'!$E12, V職域接種!G:G)</f>
        <v>0</v>
      </c>
      <c r="Q12" s="92">
        <f>_xlfn.MAXIFS(V重複!F:F, V重複!$C:$C, 'Conv-vaccine'!$E12)</f>
        <v>0</v>
      </c>
      <c r="R12" s="92">
        <f>_xlfn.MAXIFS(V重複!G:G, V重複!$C:$C, 'Conv-vaccine'!$E12)</f>
        <v>0</v>
      </c>
      <c r="S12" s="117">
        <f>SUMIF('V3回目-総接種回数'!$A:$A, 'Conv-vaccine'!$E12, 'V3回目-総接種回数'!D:D)</f>
        <v>0</v>
      </c>
    </row>
    <row r="13" spans="1:19" ht="17.7">
      <c r="A13" s="49">
        <v>44300</v>
      </c>
      <c r="B13" s="109">
        <f>IF(COUNTIF($A$7:$A13, $A13)&gt;1, 0, IF($E13="","",G13+H13+K13+L13+O13-Q13))</f>
        <v>14865</v>
      </c>
      <c r="C13" s="109">
        <f>IF(COUNTIF($A$7:$A13, $A13)&gt;1, 0, IF($E13="", "", I13+J13+M13+N13+P13-R13))</f>
        <v>41427</v>
      </c>
      <c r="D13" s="109">
        <f>IF(COUNTIF($A$7:$A13, $A13)&gt;1, 0, S13)</f>
        <v>0</v>
      </c>
      <c r="E13" s="110">
        <v>44300</v>
      </c>
      <c r="F13" s="91" t="str">
        <f>IFERROR(VLOOKUP($E13, V医療従事者等!$A:$J, $F$4, FALSE), TEXT(E13, "aaa"))</f>
        <v>(水)</v>
      </c>
      <c r="G13" s="91">
        <f>IFERROR(VLOOKUP($E13, V医療従事者等!$A:$J, $G$4, FALSE), 0)</f>
        <v>9569</v>
      </c>
      <c r="H13" s="91">
        <f>IFERROR(VLOOKUP($E13, V医療従事者等!$A:$J, $H$4, FALSE), 0)</f>
        <v>0</v>
      </c>
      <c r="I13" s="91">
        <f>IFERROR(VLOOKUP($E13, V医療従事者等!$A:$J, $I$4, FALSE), 0)</f>
        <v>41427</v>
      </c>
      <c r="J13" s="91">
        <f>IFERROR(VLOOKUP($E13, V医療従事者等!$A:$J, $J$4, FALSE), 0)</f>
        <v>0</v>
      </c>
      <c r="K13" s="92">
        <f>IFERROR(VLOOKUP($E13, V一般接種!$A:$G, K$4, FALSE), 0)</f>
        <v>5296</v>
      </c>
      <c r="L13" s="92">
        <f>IFERROR(VLOOKUP($E13, V一般接種!$A:$G, L$4, FALSE), 0)</f>
        <v>0</v>
      </c>
      <c r="M13" s="92">
        <f>IFERROR(VLOOKUP($E13, V一般接種!$A:$G, M$4, FALSE), 0)</f>
        <v>0</v>
      </c>
      <c r="N13" s="93">
        <f>IFERROR(VLOOKUP($E13, V一般接種!$A:$G, N$4, FALSE), 0)</f>
        <v>0</v>
      </c>
      <c r="O13" s="92">
        <f>SUMIF(V職域接種!$C:$C, 'Conv-vaccine'!$E13, V職域接種!F:F)</f>
        <v>0</v>
      </c>
      <c r="P13" s="92">
        <f>SUMIF(V職域接種!$C:$C, 'Conv-vaccine'!$E13, V職域接種!G:G)</f>
        <v>0</v>
      </c>
      <c r="Q13" s="92">
        <f>_xlfn.MAXIFS(V重複!F:F, V重複!$C:$C, 'Conv-vaccine'!$E13)</f>
        <v>0</v>
      </c>
      <c r="R13" s="92">
        <f>_xlfn.MAXIFS(V重複!G:G, V重複!$C:$C, 'Conv-vaccine'!$E13)</f>
        <v>0</v>
      </c>
      <c r="S13" s="117">
        <f>SUMIF('V3回目-総接種回数'!$A:$A, 'Conv-vaccine'!$E13, 'V3回目-総接種回数'!D:D)</f>
        <v>0</v>
      </c>
    </row>
    <row r="14" spans="1:19" ht="17.7">
      <c r="A14" s="49">
        <v>44300</v>
      </c>
      <c r="B14" s="109">
        <f>IF(COUNTIF($A$7:$A14, $A14)&gt;1, 0, IF($E14="","",G14+H14+K14+L14+O14-Q14))</f>
        <v>0</v>
      </c>
      <c r="C14" s="109">
        <f>IF(COUNTIF($A$7:$A14, $A14)&gt;1, 0, IF($E14="", "", I14+J14+M14+N14+P14-R14))</f>
        <v>0</v>
      </c>
      <c r="D14" s="109">
        <f>IF(COUNTIF($A$7:$A14, $A14)&gt;1, 0, S14)</f>
        <v>0</v>
      </c>
      <c r="E14" s="110">
        <v>44300</v>
      </c>
      <c r="F14" s="91" t="str">
        <f>IFERROR(VLOOKUP($E14, V医療従事者等!$A:$J, $F$4, FALSE), TEXT(E14, "aaa"))</f>
        <v>(水)</v>
      </c>
      <c r="G14" s="91">
        <f>IFERROR(VLOOKUP($E14, V医療従事者等!$A:$J, $G$4, FALSE), 0)</f>
        <v>9569</v>
      </c>
      <c r="H14" s="91">
        <f>IFERROR(VLOOKUP($E14, V医療従事者等!$A:$J, $H$4, FALSE), 0)</f>
        <v>0</v>
      </c>
      <c r="I14" s="91">
        <f>IFERROR(VLOOKUP($E14, V医療従事者等!$A:$J, $I$4, FALSE), 0)</f>
        <v>41427</v>
      </c>
      <c r="J14" s="91">
        <f>IFERROR(VLOOKUP($E14, V医療従事者等!$A:$J, $J$4, FALSE), 0)</f>
        <v>0</v>
      </c>
      <c r="K14" s="92">
        <f>IFERROR(VLOOKUP($E14, V一般接種!$A:$G, K$4, FALSE), 0)</f>
        <v>5296</v>
      </c>
      <c r="L14" s="92">
        <f>IFERROR(VLOOKUP($E14, V一般接種!$A:$G, L$4, FALSE), 0)</f>
        <v>0</v>
      </c>
      <c r="M14" s="92">
        <f>IFERROR(VLOOKUP($E14, V一般接種!$A:$G, M$4, FALSE), 0)</f>
        <v>0</v>
      </c>
      <c r="N14" s="93">
        <f>IFERROR(VLOOKUP($E14, V一般接種!$A:$G, N$4, FALSE), 0)</f>
        <v>0</v>
      </c>
      <c r="O14" s="92">
        <f>SUMIF(V職域接種!$C:$C, 'Conv-vaccine'!$E14, V職域接種!F:F)</f>
        <v>0</v>
      </c>
      <c r="P14" s="92">
        <f>SUMIF(V職域接種!$C:$C, 'Conv-vaccine'!$E14, V職域接種!G:G)</f>
        <v>0</v>
      </c>
      <c r="Q14" s="92">
        <f>_xlfn.MAXIFS(V重複!F:F, V重複!$C:$C, 'Conv-vaccine'!$E14)</f>
        <v>0</v>
      </c>
      <c r="R14" s="92">
        <f>_xlfn.MAXIFS(V重複!G:G, V重複!$C:$C, 'Conv-vaccine'!$E14)</f>
        <v>0</v>
      </c>
      <c r="S14" s="117">
        <f>SUMIF('V3回目-総接種回数'!$A:$A, 'Conv-vaccine'!$E14, 'V3回目-総接種回数'!D:D)</f>
        <v>0</v>
      </c>
    </row>
    <row r="15" spans="1:19" ht="17.7">
      <c r="A15" s="49">
        <v>44300</v>
      </c>
      <c r="B15" s="109">
        <f>IF(COUNTIF($A$7:$A15, $A15)&gt;1, 0, IF($E15="","",G15+H15+K15+L15+O15-Q15))</f>
        <v>0</v>
      </c>
      <c r="C15" s="109">
        <f>IF(COUNTIF($A$7:$A15, $A15)&gt;1, 0, IF($E15="", "", I15+J15+M15+N15+P15-R15))</f>
        <v>0</v>
      </c>
      <c r="D15" s="109">
        <f>IF(COUNTIF($A$7:$A15, $A15)&gt;1, 0, S15)</f>
        <v>0</v>
      </c>
      <c r="E15" s="110">
        <v>44300</v>
      </c>
      <c r="F15" s="91" t="str">
        <f>IFERROR(VLOOKUP($E15, V医療従事者等!$A:$J, $F$4, FALSE), TEXT(E15, "aaa"))</f>
        <v>(水)</v>
      </c>
      <c r="G15" s="91">
        <f>IFERROR(VLOOKUP($E15, V医療従事者等!$A:$J, $G$4, FALSE), 0)</f>
        <v>9569</v>
      </c>
      <c r="H15" s="91">
        <f>IFERROR(VLOOKUP($E15, V医療従事者等!$A:$J, $H$4, FALSE), 0)</f>
        <v>0</v>
      </c>
      <c r="I15" s="91">
        <f>IFERROR(VLOOKUP($E15, V医療従事者等!$A:$J, $I$4, FALSE), 0)</f>
        <v>41427</v>
      </c>
      <c r="J15" s="91">
        <f>IFERROR(VLOOKUP($E15, V医療従事者等!$A:$J, $J$4, FALSE), 0)</f>
        <v>0</v>
      </c>
      <c r="K15" s="92">
        <f>IFERROR(VLOOKUP($E15, V一般接種!$A:$G, K$4, FALSE), 0)</f>
        <v>5296</v>
      </c>
      <c r="L15" s="92">
        <f>IFERROR(VLOOKUP($E15, V一般接種!$A:$G, L$4, FALSE), 0)</f>
        <v>0</v>
      </c>
      <c r="M15" s="92">
        <f>IFERROR(VLOOKUP($E15, V一般接種!$A:$G, M$4, FALSE), 0)</f>
        <v>0</v>
      </c>
      <c r="N15" s="93">
        <f>IFERROR(VLOOKUP($E15, V一般接種!$A:$G, N$4, FALSE), 0)</f>
        <v>0</v>
      </c>
      <c r="O15" s="92">
        <f>SUMIF(V職域接種!$C:$C, 'Conv-vaccine'!$E15, V職域接種!F:F)</f>
        <v>0</v>
      </c>
      <c r="P15" s="92">
        <f>SUMIF(V職域接種!$C:$C, 'Conv-vaccine'!$E15, V職域接種!G:G)</f>
        <v>0</v>
      </c>
      <c r="Q15" s="92">
        <f>_xlfn.MAXIFS(V重複!F:F, V重複!$C:$C, 'Conv-vaccine'!$E15)</f>
        <v>0</v>
      </c>
      <c r="R15" s="92">
        <f>_xlfn.MAXIFS(V重複!G:G, V重複!$C:$C, 'Conv-vaccine'!$E15)</f>
        <v>0</v>
      </c>
      <c r="S15" s="117">
        <f>SUMIF('V3回目-総接種回数'!$A:$A, 'Conv-vaccine'!$E15, 'V3回目-総接種回数'!D:D)</f>
        <v>0</v>
      </c>
    </row>
    <row r="16" spans="1:19" ht="17.7">
      <c r="A16" s="49">
        <v>44301</v>
      </c>
      <c r="B16" s="109">
        <f>IF(COUNTIF($A$7:$A16, $A16)&gt;1, 0, IF($E16="","",G16+H16+K16+L16+O16-Q16))</f>
        <v>25373</v>
      </c>
      <c r="C16" s="109">
        <f>IF(COUNTIF($A$7:$A16, $A16)&gt;1, 0, IF($E16="", "", I16+J16+M16+N16+P16-R16))</f>
        <v>35983</v>
      </c>
      <c r="D16" s="109">
        <f>IF(COUNTIF($A$7:$A16, $A16)&gt;1, 0, S16)</f>
        <v>0</v>
      </c>
      <c r="E16" s="110">
        <v>44301</v>
      </c>
      <c r="F16" s="91" t="str">
        <f>IFERROR(VLOOKUP($E16, V医療従事者等!$A:$J, $F$4, FALSE), TEXT(E16, "aaa"))</f>
        <v>(木)</v>
      </c>
      <c r="G16" s="91">
        <f>IFERROR(VLOOKUP($E16, V医療従事者等!$A:$J, $G$4, FALSE), 0)</f>
        <v>16637</v>
      </c>
      <c r="H16" s="91">
        <f>IFERROR(VLOOKUP($E16, V医療従事者等!$A:$J, $H$4, FALSE), 0)</f>
        <v>0</v>
      </c>
      <c r="I16" s="91">
        <f>IFERROR(VLOOKUP($E16, V医療従事者等!$A:$J, $I$4, FALSE), 0)</f>
        <v>35983</v>
      </c>
      <c r="J16" s="91">
        <f>IFERROR(VLOOKUP($E16, V医療従事者等!$A:$J, $J$4, FALSE), 0)</f>
        <v>0</v>
      </c>
      <c r="K16" s="92">
        <f>IFERROR(VLOOKUP($E16, V一般接種!$A:$G, K$4, FALSE), 0)</f>
        <v>8736</v>
      </c>
      <c r="L16" s="92">
        <f>IFERROR(VLOOKUP($E16, V一般接種!$A:$G, L$4, FALSE), 0)</f>
        <v>0</v>
      </c>
      <c r="M16" s="92">
        <f>IFERROR(VLOOKUP($E16, V一般接種!$A:$G, M$4, FALSE), 0)</f>
        <v>0</v>
      </c>
      <c r="N16" s="93">
        <f>IFERROR(VLOOKUP($E16, V一般接種!$A:$G, N$4, FALSE), 0)</f>
        <v>0</v>
      </c>
      <c r="O16" s="92">
        <f>SUMIF(V職域接種!$C:$C, 'Conv-vaccine'!$E16, V職域接種!F:F)</f>
        <v>0</v>
      </c>
      <c r="P16" s="92">
        <f>SUMIF(V職域接種!$C:$C, 'Conv-vaccine'!$E16, V職域接種!G:G)</f>
        <v>0</v>
      </c>
      <c r="Q16" s="92">
        <f>_xlfn.MAXIFS(V重複!F:F, V重複!$C:$C, 'Conv-vaccine'!$E16)</f>
        <v>0</v>
      </c>
      <c r="R16" s="92">
        <f>_xlfn.MAXIFS(V重複!G:G, V重複!$C:$C, 'Conv-vaccine'!$E16)</f>
        <v>0</v>
      </c>
      <c r="S16" s="117">
        <f>SUMIF('V3回目-総接種回数'!$A:$A, 'Conv-vaccine'!$E16, 'V3回目-総接種回数'!D:D)</f>
        <v>0</v>
      </c>
    </row>
    <row r="17" spans="1:19" ht="17.7">
      <c r="A17" s="49">
        <v>44301</v>
      </c>
      <c r="B17" s="109">
        <f>IF(COUNTIF($A$7:$A17, $A17)&gt;1, 0, IF($E17="","",G17+H17+K17+L17+O17-Q17))</f>
        <v>0</v>
      </c>
      <c r="C17" s="109">
        <f>IF(COUNTIF($A$7:$A17, $A17)&gt;1, 0, IF($E17="", "", I17+J17+M17+N17+P17-R17))</f>
        <v>0</v>
      </c>
      <c r="D17" s="109">
        <f>IF(COUNTIF($A$7:$A17, $A17)&gt;1, 0, S17)</f>
        <v>0</v>
      </c>
      <c r="E17" s="110">
        <v>44301</v>
      </c>
      <c r="F17" s="91" t="str">
        <f>IFERROR(VLOOKUP($E17, V医療従事者等!$A:$J, $F$4, FALSE), TEXT(E17, "aaa"))</f>
        <v>(木)</v>
      </c>
      <c r="G17" s="91">
        <f>IFERROR(VLOOKUP($E17, V医療従事者等!$A:$J, $G$4, FALSE), 0)</f>
        <v>16637</v>
      </c>
      <c r="H17" s="91">
        <f>IFERROR(VLOOKUP($E17, V医療従事者等!$A:$J, $H$4, FALSE), 0)</f>
        <v>0</v>
      </c>
      <c r="I17" s="91">
        <f>IFERROR(VLOOKUP($E17, V医療従事者等!$A:$J, $I$4, FALSE), 0)</f>
        <v>35983</v>
      </c>
      <c r="J17" s="91">
        <f>IFERROR(VLOOKUP($E17, V医療従事者等!$A:$J, $J$4, FALSE), 0)</f>
        <v>0</v>
      </c>
      <c r="K17" s="92">
        <f>IFERROR(VLOOKUP($E17, V一般接種!$A:$G, K$4, FALSE), 0)</f>
        <v>8736</v>
      </c>
      <c r="L17" s="92">
        <f>IFERROR(VLOOKUP($E17, V一般接種!$A:$G, L$4, FALSE), 0)</f>
        <v>0</v>
      </c>
      <c r="M17" s="92">
        <f>IFERROR(VLOOKUP($E17, V一般接種!$A:$G, M$4, FALSE), 0)</f>
        <v>0</v>
      </c>
      <c r="N17" s="93">
        <f>IFERROR(VLOOKUP($E17, V一般接種!$A:$G, N$4, FALSE), 0)</f>
        <v>0</v>
      </c>
      <c r="O17" s="92">
        <f>SUMIF(V職域接種!$C:$C, 'Conv-vaccine'!$E17, V職域接種!F:F)</f>
        <v>0</v>
      </c>
      <c r="P17" s="92">
        <f>SUMIF(V職域接種!$C:$C, 'Conv-vaccine'!$E17, V職域接種!G:G)</f>
        <v>0</v>
      </c>
      <c r="Q17" s="92">
        <f>_xlfn.MAXIFS(V重複!F:F, V重複!$C:$C, 'Conv-vaccine'!$E17)</f>
        <v>0</v>
      </c>
      <c r="R17" s="92">
        <f>_xlfn.MAXIFS(V重複!G:G, V重複!$C:$C, 'Conv-vaccine'!$E17)</f>
        <v>0</v>
      </c>
      <c r="S17" s="117">
        <f>SUMIF('V3回目-総接種回数'!$A:$A, 'Conv-vaccine'!$E17, 'V3回目-総接種回数'!D:D)</f>
        <v>0</v>
      </c>
    </row>
    <row r="18" spans="1:19" ht="17.7">
      <c r="A18" s="49">
        <v>44301</v>
      </c>
      <c r="B18" s="109">
        <f>IF(COUNTIF($A$7:$A18, $A18)&gt;1, 0, IF($E18="","",G18+H18+K18+L18+O18-Q18))</f>
        <v>0</v>
      </c>
      <c r="C18" s="109">
        <f>IF(COUNTIF($A$7:$A18, $A18)&gt;1, 0, IF($E18="", "", I18+J18+M18+N18+P18-R18))</f>
        <v>0</v>
      </c>
      <c r="D18" s="109">
        <f>IF(COUNTIF($A$7:$A18, $A18)&gt;1, 0, S18)</f>
        <v>0</v>
      </c>
      <c r="E18" s="110">
        <v>44301</v>
      </c>
      <c r="F18" s="91" t="str">
        <f>IFERROR(VLOOKUP($E18, V医療従事者等!$A:$J, $F$4, FALSE), TEXT(E18, "aaa"))</f>
        <v>(木)</v>
      </c>
      <c r="G18" s="91">
        <f>IFERROR(VLOOKUP($E18, V医療従事者等!$A:$J, $G$4, FALSE), 0)</f>
        <v>16637</v>
      </c>
      <c r="H18" s="91">
        <f>IFERROR(VLOOKUP($E18, V医療従事者等!$A:$J, $H$4, FALSE), 0)</f>
        <v>0</v>
      </c>
      <c r="I18" s="91">
        <f>IFERROR(VLOOKUP($E18, V医療従事者等!$A:$J, $I$4, FALSE), 0)</f>
        <v>35983</v>
      </c>
      <c r="J18" s="91">
        <f>IFERROR(VLOOKUP($E18, V医療従事者等!$A:$J, $J$4, FALSE), 0)</f>
        <v>0</v>
      </c>
      <c r="K18" s="92">
        <f>IFERROR(VLOOKUP($E18, V一般接種!$A:$G, K$4, FALSE), 0)</f>
        <v>8736</v>
      </c>
      <c r="L18" s="92">
        <f>IFERROR(VLOOKUP($E18, V一般接種!$A:$G, L$4, FALSE), 0)</f>
        <v>0</v>
      </c>
      <c r="M18" s="92">
        <f>IFERROR(VLOOKUP($E18, V一般接種!$A:$G, M$4, FALSE), 0)</f>
        <v>0</v>
      </c>
      <c r="N18" s="93">
        <f>IFERROR(VLOOKUP($E18, V一般接種!$A:$G, N$4, FALSE), 0)</f>
        <v>0</v>
      </c>
      <c r="O18" s="92">
        <f>SUMIF(V職域接種!$C:$C, 'Conv-vaccine'!$E18, V職域接種!F:F)</f>
        <v>0</v>
      </c>
      <c r="P18" s="92">
        <f>SUMIF(V職域接種!$C:$C, 'Conv-vaccine'!$E18, V職域接種!G:G)</f>
        <v>0</v>
      </c>
      <c r="Q18" s="92">
        <f>_xlfn.MAXIFS(V重複!F:F, V重複!$C:$C, 'Conv-vaccine'!$E18)</f>
        <v>0</v>
      </c>
      <c r="R18" s="92">
        <f>_xlfn.MAXIFS(V重複!G:G, V重複!$C:$C, 'Conv-vaccine'!$E18)</f>
        <v>0</v>
      </c>
      <c r="S18" s="117">
        <f>SUMIF('V3回目-総接種回数'!$A:$A, 'Conv-vaccine'!$E18, 'V3回目-総接種回数'!D:D)</f>
        <v>0</v>
      </c>
    </row>
    <row r="19" spans="1:19" ht="17.7">
      <c r="A19" s="49">
        <v>44302</v>
      </c>
      <c r="B19" s="109">
        <f>IF(COUNTIF($A$7:$A19, $A19)&gt;1, 0, IF($E19="","",G19+H19+K19+L19+O19-Q19))</f>
        <v>40264</v>
      </c>
      <c r="C19" s="109">
        <f>IF(COUNTIF($A$7:$A19, $A19)&gt;1, 0, IF($E19="", "", I19+J19+M19+N19+P19-R19))</f>
        <v>39991</v>
      </c>
      <c r="D19" s="109">
        <f>IF(COUNTIF($A$7:$A19, $A19)&gt;1, 0, S19)</f>
        <v>0</v>
      </c>
      <c r="E19" s="110">
        <v>44302</v>
      </c>
      <c r="F19" s="91" t="str">
        <f>IFERROR(VLOOKUP($E19, V医療従事者等!$A:$J, $F$4, FALSE), TEXT(E19, "aaa"))</f>
        <v>(金)</v>
      </c>
      <c r="G19" s="91">
        <f>IFERROR(VLOOKUP($E19, V医療従事者等!$A:$J, $G$4, FALSE), 0)</f>
        <v>29696</v>
      </c>
      <c r="H19" s="91">
        <f>IFERROR(VLOOKUP($E19, V医療従事者等!$A:$J, $H$4, FALSE), 0)</f>
        <v>0</v>
      </c>
      <c r="I19" s="91">
        <f>IFERROR(VLOOKUP($E19, V医療従事者等!$A:$J, $I$4, FALSE), 0)</f>
        <v>39991</v>
      </c>
      <c r="J19" s="91">
        <f>IFERROR(VLOOKUP($E19, V医療従事者等!$A:$J, $J$4, FALSE), 0)</f>
        <v>0</v>
      </c>
      <c r="K19" s="92">
        <f>IFERROR(VLOOKUP($E19, V一般接種!$A:$G, K$4, FALSE), 0)</f>
        <v>10568</v>
      </c>
      <c r="L19" s="92">
        <f>IFERROR(VLOOKUP($E19, V一般接種!$A:$G, L$4, FALSE), 0)</f>
        <v>0</v>
      </c>
      <c r="M19" s="92">
        <f>IFERROR(VLOOKUP($E19, V一般接種!$A:$G, M$4, FALSE), 0)</f>
        <v>0</v>
      </c>
      <c r="N19" s="93">
        <f>IFERROR(VLOOKUP($E19, V一般接種!$A:$G, N$4, FALSE), 0)</f>
        <v>0</v>
      </c>
      <c r="O19" s="92">
        <f>SUMIF(V職域接種!$C:$C, 'Conv-vaccine'!$E19, V職域接種!F:F)</f>
        <v>0</v>
      </c>
      <c r="P19" s="92">
        <f>SUMIF(V職域接種!$C:$C, 'Conv-vaccine'!$E19, V職域接種!G:G)</f>
        <v>0</v>
      </c>
      <c r="Q19" s="92">
        <f>_xlfn.MAXIFS(V重複!F:F, V重複!$C:$C, 'Conv-vaccine'!$E19)</f>
        <v>0</v>
      </c>
      <c r="R19" s="92">
        <f>_xlfn.MAXIFS(V重複!G:G, V重複!$C:$C, 'Conv-vaccine'!$E19)</f>
        <v>0</v>
      </c>
      <c r="S19" s="117">
        <f>SUMIF('V3回目-総接種回数'!$A:$A, 'Conv-vaccine'!$E19, 'V3回目-総接種回数'!D:D)</f>
        <v>0</v>
      </c>
    </row>
    <row r="20" spans="1:19" ht="17.7">
      <c r="A20" s="49">
        <v>44302</v>
      </c>
      <c r="B20" s="109">
        <f>IF(COUNTIF($A$7:$A20, $A20)&gt;1, 0, IF($E20="","",G20+H20+K20+L20+O20-Q20))</f>
        <v>0</v>
      </c>
      <c r="C20" s="109">
        <f>IF(COUNTIF($A$7:$A20, $A20)&gt;1, 0, IF($E20="", "", I20+J20+M20+N20+P20-R20))</f>
        <v>0</v>
      </c>
      <c r="D20" s="109">
        <f>IF(COUNTIF($A$7:$A20, $A20)&gt;1, 0, S20)</f>
        <v>0</v>
      </c>
      <c r="E20" s="110">
        <v>44302</v>
      </c>
      <c r="F20" s="91" t="str">
        <f>IFERROR(VLOOKUP($E20, V医療従事者等!$A:$J, $F$4, FALSE), TEXT(E20, "aaa"))</f>
        <v>(金)</v>
      </c>
      <c r="G20" s="91">
        <f>IFERROR(VLOOKUP($E20, V医療従事者等!$A:$J, $G$4, FALSE), 0)</f>
        <v>29696</v>
      </c>
      <c r="H20" s="91">
        <f>IFERROR(VLOOKUP($E20, V医療従事者等!$A:$J, $H$4, FALSE), 0)</f>
        <v>0</v>
      </c>
      <c r="I20" s="91">
        <f>IFERROR(VLOOKUP($E20, V医療従事者等!$A:$J, $I$4, FALSE), 0)</f>
        <v>39991</v>
      </c>
      <c r="J20" s="91">
        <f>IFERROR(VLOOKUP($E20, V医療従事者等!$A:$J, $J$4, FALSE), 0)</f>
        <v>0</v>
      </c>
      <c r="K20" s="92">
        <f>IFERROR(VLOOKUP($E20, V一般接種!$A:$G, K$4, FALSE), 0)</f>
        <v>10568</v>
      </c>
      <c r="L20" s="92">
        <f>IFERROR(VLOOKUP($E20, V一般接種!$A:$G, L$4, FALSE), 0)</f>
        <v>0</v>
      </c>
      <c r="M20" s="92">
        <f>IFERROR(VLOOKUP($E20, V一般接種!$A:$G, M$4, FALSE), 0)</f>
        <v>0</v>
      </c>
      <c r="N20" s="93">
        <f>IFERROR(VLOOKUP($E20, V一般接種!$A:$G, N$4, FALSE), 0)</f>
        <v>0</v>
      </c>
      <c r="O20" s="92">
        <f>SUMIF(V職域接種!$C:$C, 'Conv-vaccine'!$E20, V職域接種!F:F)</f>
        <v>0</v>
      </c>
      <c r="P20" s="92">
        <f>SUMIF(V職域接種!$C:$C, 'Conv-vaccine'!$E20, V職域接種!G:G)</f>
        <v>0</v>
      </c>
      <c r="Q20" s="92">
        <f>_xlfn.MAXIFS(V重複!F:F, V重複!$C:$C, 'Conv-vaccine'!$E20)</f>
        <v>0</v>
      </c>
      <c r="R20" s="92">
        <f>_xlfn.MAXIFS(V重複!G:G, V重複!$C:$C, 'Conv-vaccine'!$E20)</f>
        <v>0</v>
      </c>
      <c r="S20" s="117">
        <f>SUMIF('V3回目-総接種回数'!$A:$A, 'Conv-vaccine'!$E20, 'V3回目-総接種回数'!D:D)</f>
        <v>0</v>
      </c>
    </row>
    <row r="21" spans="1:19" ht="17.7">
      <c r="A21" s="49">
        <v>44302</v>
      </c>
      <c r="B21" s="109">
        <f>IF(COUNTIF($A$7:$A21, $A21)&gt;1, 0, IF($E21="","",G21+H21+K21+L21+O21-Q21))</f>
        <v>0</v>
      </c>
      <c r="C21" s="109">
        <f>IF(COUNTIF($A$7:$A21, $A21)&gt;1, 0, IF($E21="", "", I21+J21+M21+N21+P21-R21))</f>
        <v>0</v>
      </c>
      <c r="D21" s="109">
        <f>IF(COUNTIF($A$7:$A21, $A21)&gt;1, 0, S21)</f>
        <v>0</v>
      </c>
      <c r="E21" s="110">
        <v>44302</v>
      </c>
      <c r="F21" s="91" t="str">
        <f>IFERROR(VLOOKUP($E21, V医療従事者等!$A:$J, $F$4, FALSE), TEXT(E21, "aaa"))</f>
        <v>(金)</v>
      </c>
      <c r="G21" s="91">
        <f>IFERROR(VLOOKUP($E21, V医療従事者等!$A:$J, $G$4, FALSE), 0)</f>
        <v>29696</v>
      </c>
      <c r="H21" s="91">
        <f>IFERROR(VLOOKUP($E21, V医療従事者等!$A:$J, $H$4, FALSE), 0)</f>
        <v>0</v>
      </c>
      <c r="I21" s="91">
        <f>IFERROR(VLOOKUP($E21, V医療従事者等!$A:$J, $I$4, FALSE), 0)</f>
        <v>39991</v>
      </c>
      <c r="J21" s="91">
        <f>IFERROR(VLOOKUP($E21, V医療従事者等!$A:$J, $J$4, FALSE), 0)</f>
        <v>0</v>
      </c>
      <c r="K21" s="92">
        <f>IFERROR(VLOOKUP($E21, V一般接種!$A:$G, K$4, FALSE), 0)</f>
        <v>10568</v>
      </c>
      <c r="L21" s="92">
        <f>IFERROR(VLOOKUP($E21, V一般接種!$A:$G, L$4, FALSE), 0)</f>
        <v>0</v>
      </c>
      <c r="M21" s="92">
        <f>IFERROR(VLOOKUP($E21, V一般接種!$A:$G, M$4, FALSE), 0)</f>
        <v>0</v>
      </c>
      <c r="N21" s="93">
        <f>IFERROR(VLOOKUP($E21, V一般接種!$A:$G, N$4, FALSE), 0)</f>
        <v>0</v>
      </c>
      <c r="O21" s="92">
        <f>SUMIF(V職域接種!$C:$C, 'Conv-vaccine'!$E21, V職域接種!F:F)</f>
        <v>0</v>
      </c>
      <c r="P21" s="92">
        <f>SUMIF(V職域接種!$C:$C, 'Conv-vaccine'!$E21, V職域接種!G:G)</f>
        <v>0</v>
      </c>
      <c r="Q21" s="92">
        <f>_xlfn.MAXIFS(V重複!F:F, V重複!$C:$C, 'Conv-vaccine'!$E21)</f>
        <v>0</v>
      </c>
      <c r="R21" s="92">
        <f>_xlfn.MAXIFS(V重複!G:G, V重複!$C:$C, 'Conv-vaccine'!$E21)</f>
        <v>0</v>
      </c>
      <c r="S21" s="117">
        <f>SUMIF('V3回目-総接種回数'!$A:$A, 'Conv-vaccine'!$E21, 'V3回目-総接種回数'!D:D)</f>
        <v>0</v>
      </c>
    </row>
    <row r="22" spans="1:19" ht="17.7">
      <c r="A22" s="49">
        <v>44303</v>
      </c>
      <c r="B22" s="109">
        <f>IF(COUNTIF($A$7:$A22, $A22)&gt;1, 0, IF($E22="","",G22+H22+K22+L22+O22-Q22))</f>
        <v>7628</v>
      </c>
      <c r="C22" s="109">
        <f>IF(COUNTIF($A$7:$A22, $A22)&gt;1, 0, IF($E22="", "", I22+J22+M22+N22+P22-R22))</f>
        <v>0</v>
      </c>
      <c r="D22" s="109">
        <f>IF(COUNTIF($A$7:$A22, $A22)&gt;1, 0, S22)</f>
        <v>0</v>
      </c>
      <c r="E22" s="110">
        <v>44303</v>
      </c>
      <c r="F22" s="91" t="str">
        <f>IFERROR(VLOOKUP($E22, V医療従事者等!$A:$J, $F$4, FALSE), TEXT(E22, "aaa"))</f>
        <v>土</v>
      </c>
      <c r="G22" s="91">
        <f>IFERROR(VLOOKUP($E22, V医療従事者等!$A:$J, $G$4, FALSE), 0)</f>
        <v>0</v>
      </c>
      <c r="H22" s="91">
        <f>IFERROR(VLOOKUP($E22, V医療従事者等!$A:$J, $H$4, FALSE), 0)</f>
        <v>0</v>
      </c>
      <c r="I22" s="91">
        <f>IFERROR(VLOOKUP($E22, V医療従事者等!$A:$J, $I$4, FALSE), 0)</f>
        <v>0</v>
      </c>
      <c r="J22" s="91">
        <f>IFERROR(VLOOKUP($E22, V医療従事者等!$A:$J, $J$4, FALSE), 0)</f>
        <v>0</v>
      </c>
      <c r="K22" s="92">
        <f>IFERROR(VLOOKUP($E22, V一般接種!$A:$G, K$4, FALSE), 0)</f>
        <v>7628</v>
      </c>
      <c r="L22" s="92">
        <f>IFERROR(VLOOKUP($E22, V一般接種!$A:$G, L$4, FALSE), 0)</f>
        <v>0</v>
      </c>
      <c r="M22" s="92">
        <f>IFERROR(VLOOKUP($E22, V一般接種!$A:$G, M$4, FALSE), 0)</f>
        <v>0</v>
      </c>
      <c r="N22" s="93">
        <f>IFERROR(VLOOKUP($E22, V一般接種!$A:$G, N$4, FALSE), 0)</f>
        <v>0</v>
      </c>
      <c r="O22" s="92">
        <f>SUMIF(V職域接種!$C:$C, 'Conv-vaccine'!$E22, V職域接種!F:F)</f>
        <v>0</v>
      </c>
      <c r="P22" s="92">
        <f>SUMIF(V職域接種!$C:$C, 'Conv-vaccine'!$E22, V職域接種!G:G)</f>
        <v>0</v>
      </c>
      <c r="Q22" s="92">
        <f>_xlfn.MAXIFS(V重複!F:F, V重複!$C:$C, 'Conv-vaccine'!$E22)</f>
        <v>0</v>
      </c>
      <c r="R22" s="92">
        <f>_xlfn.MAXIFS(V重複!G:G, V重複!$C:$C, 'Conv-vaccine'!$E22)</f>
        <v>0</v>
      </c>
      <c r="S22" s="117">
        <f>SUMIF('V3回目-総接種回数'!$A:$A, 'Conv-vaccine'!$E22, 'V3回目-総接種回数'!D:D)</f>
        <v>0</v>
      </c>
    </row>
    <row r="23" spans="1:19" ht="17.7">
      <c r="A23" s="49">
        <v>44303</v>
      </c>
      <c r="B23" s="109">
        <f>IF(COUNTIF($A$7:$A23, $A23)&gt;1, 0, IF($E23="","",G23+H23+K23+L23+O23-Q23))</f>
        <v>0</v>
      </c>
      <c r="C23" s="109">
        <f>IF(COUNTIF($A$7:$A23, $A23)&gt;1, 0, IF($E23="", "", I23+J23+M23+N23+P23-R23))</f>
        <v>0</v>
      </c>
      <c r="D23" s="109">
        <f>IF(COUNTIF($A$7:$A23, $A23)&gt;1, 0, S23)</f>
        <v>0</v>
      </c>
      <c r="E23" s="110">
        <v>44303</v>
      </c>
      <c r="F23" s="91" t="str">
        <f>IFERROR(VLOOKUP($E23, V医療従事者等!$A:$J, $F$4, FALSE), TEXT(E23, "aaa"))</f>
        <v>土</v>
      </c>
      <c r="G23" s="91">
        <f>IFERROR(VLOOKUP($E23, V医療従事者等!$A:$J, $G$4, FALSE), 0)</f>
        <v>0</v>
      </c>
      <c r="H23" s="91">
        <f>IFERROR(VLOOKUP($E23, V医療従事者等!$A:$J, $H$4, FALSE), 0)</f>
        <v>0</v>
      </c>
      <c r="I23" s="91">
        <f>IFERROR(VLOOKUP($E23, V医療従事者等!$A:$J, $I$4, FALSE), 0)</f>
        <v>0</v>
      </c>
      <c r="J23" s="91">
        <f>IFERROR(VLOOKUP($E23, V医療従事者等!$A:$J, $J$4, FALSE), 0)</f>
        <v>0</v>
      </c>
      <c r="K23" s="92">
        <f>IFERROR(VLOOKUP($E23, V一般接種!$A:$G, K$4, FALSE), 0)</f>
        <v>7628</v>
      </c>
      <c r="L23" s="92">
        <f>IFERROR(VLOOKUP($E23, V一般接種!$A:$G, L$4, FALSE), 0)</f>
        <v>0</v>
      </c>
      <c r="M23" s="92">
        <f>IFERROR(VLOOKUP($E23, V一般接種!$A:$G, M$4, FALSE), 0)</f>
        <v>0</v>
      </c>
      <c r="N23" s="93">
        <f>IFERROR(VLOOKUP($E23, V一般接種!$A:$G, N$4, FALSE), 0)</f>
        <v>0</v>
      </c>
      <c r="O23" s="92">
        <f>SUMIF(V職域接種!$C:$C, 'Conv-vaccine'!$E23, V職域接種!F:F)</f>
        <v>0</v>
      </c>
      <c r="P23" s="92">
        <f>SUMIF(V職域接種!$C:$C, 'Conv-vaccine'!$E23, V職域接種!G:G)</f>
        <v>0</v>
      </c>
      <c r="Q23" s="92">
        <f>_xlfn.MAXIFS(V重複!F:F, V重複!$C:$C, 'Conv-vaccine'!$E23)</f>
        <v>0</v>
      </c>
      <c r="R23" s="92">
        <f>_xlfn.MAXIFS(V重複!G:G, V重複!$C:$C, 'Conv-vaccine'!$E23)</f>
        <v>0</v>
      </c>
      <c r="S23" s="117">
        <f>SUMIF('V3回目-総接種回数'!$A:$A, 'Conv-vaccine'!$E23, 'V3回目-総接種回数'!D:D)</f>
        <v>0</v>
      </c>
    </row>
    <row r="24" spans="1:19" ht="17.7">
      <c r="A24" s="49">
        <v>44303</v>
      </c>
      <c r="B24" s="109">
        <f>IF(COUNTIF($A$7:$A24, $A24)&gt;1, 0, IF($E24="","",G24+H24+K24+L24+O24-Q24))</f>
        <v>0</v>
      </c>
      <c r="C24" s="109">
        <f>IF(COUNTIF($A$7:$A24, $A24)&gt;1, 0, IF($E24="", "", I24+J24+M24+N24+P24-R24))</f>
        <v>0</v>
      </c>
      <c r="D24" s="109">
        <f>IF(COUNTIF($A$7:$A24, $A24)&gt;1, 0, S24)</f>
        <v>0</v>
      </c>
      <c r="E24" s="110">
        <v>44303</v>
      </c>
      <c r="F24" s="91" t="str">
        <f>IFERROR(VLOOKUP($E24, V医療従事者等!$A:$J, $F$4, FALSE), TEXT(E24, "aaa"))</f>
        <v>土</v>
      </c>
      <c r="G24" s="91">
        <f>IFERROR(VLOOKUP($E24, V医療従事者等!$A:$J, $G$4, FALSE), 0)</f>
        <v>0</v>
      </c>
      <c r="H24" s="91">
        <f>IFERROR(VLOOKUP($E24, V医療従事者等!$A:$J, $H$4, FALSE), 0)</f>
        <v>0</v>
      </c>
      <c r="I24" s="91">
        <f>IFERROR(VLOOKUP($E24, V医療従事者等!$A:$J, $I$4, FALSE), 0)</f>
        <v>0</v>
      </c>
      <c r="J24" s="91">
        <f>IFERROR(VLOOKUP($E24, V医療従事者等!$A:$J, $J$4, FALSE), 0)</f>
        <v>0</v>
      </c>
      <c r="K24" s="92">
        <f>IFERROR(VLOOKUP($E24, V一般接種!$A:$G, K$4, FALSE), 0)</f>
        <v>7628</v>
      </c>
      <c r="L24" s="92">
        <f>IFERROR(VLOOKUP($E24, V一般接種!$A:$G, L$4, FALSE), 0)</f>
        <v>0</v>
      </c>
      <c r="M24" s="92">
        <f>IFERROR(VLOOKUP($E24, V一般接種!$A:$G, M$4, FALSE), 0)</f>
        <v>0</v>
      </c>
      <c r="N24" s="93">
        <f>IFERROR(VLOOKUP($E24, V一般接種!$A:$G, N$4, FALSE), 0)</f>
        <v>0</v>
      </c>
      <c r="O24" s="92">
        <f>SUMIF(V職域接種!$C:$C, 'Conv-vaccine'!$E24, V職域接種!F:F)</f>
        <v>0</v>
      </c>
      <c r="P24" s="92">
        <f>SUMIF(V職域接種!$C:$C, 'Conv-vaccine'!$E24, V職域接種!G:G)</f>
        <v>0</v>
      </c>
      <c r="Q24" s="92">
        <f>_xlfn.MAXIFS(V重複!F:F, V重複!$C:$C, 'Conv-vaccine'!$E24)</f>
        <v>0</v>
      </c>
      <c r="R24" s="92">
        <f>_xlfn.MAXIFS(V重複!G:G, V重複!$C:$C, 'Conv-vaccine'!$E24)</f>
        <v>0</v>
      </c>
      <c r="S24" s="117">
        <f>SUMIF('V3回目-総接種回数'!$A:$A, 'Conv-vaccine'!$E24, 'V3回目-総接種回数'!D:D)</f>
        <v>0</v>
      </c>
    </row>
    <row r="25" spans="1:19" ht="17.7">
      <c r="A25" s="49">
        <v>44304</v>
      </c>
      <c r="B25" s="109">
        <f>IF(COUNTIF($A$7:$A25, $A25)&gt;1, 0, IF($E25="","",G25+H25+K25+L25+O25-Q25))</f>
        <v>8363</v>
      </c>
      <c r="C25" s="109">
        <f>IF(COUNTIF($A$7:$A25, $A25)&gt;1, 0, IF($E25="", "", I25+J25+M25+N25+P25-R25))</f>
        <v>0</v>
      </c>
      <c r="D25" s="109">
        <f>IF(COUNTIF($A$7:$A25, $A25)&gt;1, 0, S25)</f>
        <v>0</v>
      </c>
      <c r="E25" s="110">
        <v>44304</v>
      </c>
      <c r="F25" s="91" t="str">
        <f>IFERROR(VLOOKUP($E25, V医療従事者等!$A:$J, $F$4, FALSE), TEXT(E25, "aaa"))</f>
        <v>日</v>
      </c>
      <c r="G25" s="91">
        <f>IFERROR(VLOOKUP($E25, V医療従事者等!$A:$J, $G$4, FALSE), 0)</f>
        <v>0</v>
      </c>
      <c r="H25" s="91">
        <f>IFERROR(VLOOKUP($E25, V医療従事者等!$A:$J, $H$4, FALSE), 0)</f>
        <v>0</v>
      </c>
      <c r="I25" s="91">
        <f>IFERROR(VLOOKUP($E25, V医療従事者等!$A:$J, $I$4, FALSE), 0)</f>
        <v>0</v>
      </c>
      <c r="J25" s="91">
        <f>IFERROR(VLOOKUP($E25, V医療従事者等!$A:$J, $J$4, FALSE), 0)</f>
        <v>0</v>
      </c>
      <c r="K25" s="92">
        <f>IFERROR(VLOOKUP($E25, V一般接種!$A:$G, K$4, FALSE), 0)</f>
        <v>8363</v>
      </c>
      <c r="L25" s="92">
        <f>IFERROR(VLOOKUP($E25, V一般接種!$A:$G, L$4, FALSE), 0)</f>
        <v>0</v>
      </c>
      <c r="M25" s="92">
        <f>IFERROR(VLOOKUP($E25, V一般接種!$A:$G, M$4, FALSE), 0)</f>
        <v>0</v>
      </c>
      <c r="N25" s="93">
        <f>IFERROR(VLOOKUP($E25, V一般接種!$A:$G, N$4, FALSE), 0)</f>
        <v>0</v>
      </c>
      <c r="O25" s="92">
        <f>SUMIF(V職域接種!$C:$C, 'Conv-vaccine'!$E25, V職域接種!F:F)</f>
        <v>0</v>
      </c>
      <c r="P25" s="92">
        <f>SUMIF(V職域接種!$C:$C, 'Conv-vaccine'!$E25, V職域接種!G:G)</f>
        <v>0</v>
      </c>
      <c r="Q25" s="92">
        <f>_xlfn.MAXIFS(V重複!F:F, V重複!$C:$C, 'Conv-vaccine'!$E25)</f>
        <v>0</v>
      </c>
      <c r="R25" s="92">
        <f>_xlfn.MAXIFS(V重複!G:G, V重複!$C:$C, 'Conv-vaccine'!$E25)</f>
        <v>0</v>
      </c>
      <c r="S25" s="117">
        <f>SUMIF('V3回目-総接種回数'!$A:$A, 'Conv-vaccine'!$E25, 'V3回目-総接種回数'!D:D)</f>
        <v>0</v>
      </c>
    </row>
    <row r="26" spans="1:19" ht="17.7">
      <c r="A26" s="49">
        <v>44304</v>
      </c>
      <c r="B26" s="109">
        <f>IF(COUNTIF($A$7:$A26, $A26)&gt;1, 0, IF($E26="","",G26+H26+K26+L26+O26-Q26))</f>
        <v>0</v>
      </c>
      <c r="C26" s="109">
        <f>IF(COUNTIF($A$7:$A26, $A26)&gt;1, 0, IF($E26="", "", I26+J26+M26+N26+P26-R26))</f>
        <v>0</v>
      </c>
      <c r="D26" s="109">
        <f>IF(COUNTIF($A$7:$A26, $A26)&gt;1, 0, S26)</f>
        <v>0</v>
      </c>
      <c r="E26" s="110">
        <v>44304</v>
      </c>
      <c r="F26" s="91" t="str">
        <f>IFERROR(VLOOKUP($E26, V医療従事者等!$A:$J, $F$4, FALSE), TEXT(E26, "aaa"))</f>
        <v>日</v>
      </c>
      <c r="G26" s="91">
        <f>IFERROR(VLOOKUP($E26, V医療従事者等!$A:$J, $G$4, FALSE), 0)</f>
        <v>0</v>
      </c>
      <c r="H26" s="91">
        <f>IFERROR(VLOOKUP($E26, V医療従事者等!$A:$J, $H$4, FALSE), 0)</f>
        <v>0</v>
      </c>
      <c r="I26" s="91">
        <f>IFERROR(VLOOKUP($E26, V医療従事者等!$A:$J, $I$4, FALSE), 0)</f>
        <v>0</v>
      </c>
      <c r="J26" s="91">
        <f>IFERROR(VLOOKUP($E26, V医療従事者等!$A:$J, $J$4, FALSE), 0)</f>
        <v>0</v>
      </c>
      <c r="K26" s="92">
        <f>IFERROR(VLOOKUP($E26, V一般接種!$A:$G, K$4, FALSE), 0)</f>
        <v>8363</v>
      </c>
      <c r="L26" s="92">
        <f>IFERROR(VLOOKUP($E26, V一般接種!$A:$G, L$4, FALSE), 0)</f>
        <v>0</v>
      </c>
      <c r="M26" s="92">
        <f>IFERROR(VLOOKUP($E26, V一般接種!$A:$G, M$4, FALSE), 0)</f>
        <v>0</v>
      </c>
      <c r="N26" s="93">
        <f>IFERROR(VLOOKUP($E26, V一般接種!$A:$G, N$4, FALSE), 0)</f>
        <v>0</v>
      </c>
      <c r="O26" s="92">
        <f>SUMIF(V職域接種!$C:$C, 'Conv-vaccine'!$E26, V職域接種!F:F)</f>
        <v>0</v>
      </c>
      <c r="P26" s="92">
        <f>SUMIF(V職域接種!$C:$C, 'Conv-vaccine'!$E26, V職域接種!G:G)</f>
        <v>0</v>
      </c>
      <c r="Q26" s="92">
        <f>_xlfn.MAXIFS(V重複!F:F, V重複!$C:$C, 'Conv-vaccine'!$E26)</f>
        <v>0</v>
      </c>
      <c r="R26" s="92">
        <f>_xlfn.MAXIFS(V重複!G:G, V重複!$C:$C, 'Conv-vaccine'!$E26)</f>
        <v>0</v>
      </c>
      <c r="S26" s="117">
        <f>SUMIF('V3回目-総接種回数'!$A:$A, 'Conv-vaccine'!$E26, 'V3回目-総接種回数'!D:D)</f>
        <v>0</v>
      </c>
    </row>
    <row r="27" spans="1:19" ht="17.7">
      <c r="A27" s="49">
        <v>44304</v>
      </c>
      <c r="B27" s="109">
        <f>IF(COUNTIF($A$7:$A27, $A27)&gt;1, 0, IF($E27="","",G27+H27+K27+L27+O27-Q27))</f>
        <v>0</v>
      </c>
      <c r="C27" s="109">
        <f>IF(COUNTIF($A$7:$A27, $A27)&gt;1, 0, IF($E27="", "", I27+J27+M27+N27+P27-R27))</f>
        <v>0</v>
      </c>
      <c r="D27" s="109">
        <f>IF(COUNTIF($A$7:$A27, $A27)&gt;1, 0, S27)</f>
        <v>0</v>
      </c>
      <c r="E27" s="110">
        <v>44304</v>
      </c>
      <c r="F27" s="91" t="str">
        <f>IFERROR(VLOOKUP($E27, V医療従事者等!$A:$J, $F$4, FALSE), TEXT(E27, "aaa"))</f>
        <v>日</v>
      </c>
      <c r="G27" s="91">
        <f>IFERROR(VLOOKUP($E27, V医療従事者等!$A:$J, $G$4, FALSE), 0)</f>
        <v>0</v>
      </c>
      <c r="H27" s="91">
        <f>IFERROR(VLOOKUP($E27, V医療従事者等!$A:$J, $H$4, FALSE), 0)</f>
        <v>0</v>
      </c>
      <c r="I27" s="91">
        <f>IFERROR(VLOOKUP($E27, V医療従事者等!$A:$J, $I$4, FALSE), 0)</f>
        <v>0</v>
      </c>
      <c r="J27" s="91">
        <f>IFERROR(VLOOKUP($E27, V医療従事者等!$A:$J, $J$4, FALSE), 0)</f>
        <v>0</v>
      </c>
      <c r="K27" s="92">
        <f>IFERROR(VLOOKUP($E27, V一般接種!$A:$G, K$4, FALSE), 0)</f>
        <v>8363</v>
      </c>
      <c r="L27" s="92">
        <f>IFERROR(VLOOKUP($E27, V一般接種!$A:$G, L$4, FALSE), 0)</f>
        <v>0</v>
      </c>
      <c r="M27" s="92">
        <f>IFERROR(VLOOKUP($E27, V一般接種!$A:$G, M$4, FALSE), 0)</f>
        <v>0</v>
      </c>
      <c r="N27" s="93">
        <f>IFERROR(VLOOKUP($E27, V一般接種!$A:$G, N$4, FALSE), 0)</f>
        <v>0</v>
      </c>
      <c r="O27" s="92">
        <f>SUMIF(V職域接種!$C:$C, 'Conv-vaccine'!$E27, V職域接種!F:F)</f>
        <v>0</v>
      </c>
      <c r="P27" s="92">
        <f>SUMIF(V職域接種!$C:$C, 'Conv-vaccine'!$E27, V職域接種!G:G)</f>
        <v>0</v>
      </c>
      <c r="Q27" s="92">
        <f>_xlfn.MAXIFS(V重複!F:F, V重複!$C:$C, 'Conv-vaccine'!$E27)</f>
        <v>0</v>
      </c>
      <c r="R27" s="92">
        <f>_xlfn.MAXIFS(V重複!G:G, V重複!$C:$C, 'Conv-vaccine'!$E27)</f>
        <v>0</v>
      </c>
      <c r="S27" s="117">
        <f>SUMIF('V3回目-総接種回数'!$A:$A, 'Conv-vaccine'!$E27, 'V3回目-総接種回数'!D:D)</f>
        <v>0</v>
      </c>
    </row>
    <row r="28" spans="1:19" ht="17.7">
      <c r="A28" s="49">
        <v>44305</v>
      </c>
      <c r="B28" s="109">
        <f>IF(COUNTIF($A$7:$A28, $A28)&gt;1, 0, IF($E28="","",G28+H28+K28+L28+O28-Q28))</f>
        <v>95103</v>
      </c>
      <c r="C28" s="109">
        <f>IF(COUNTIF($A$7:$A28, $A28)&gt;1, 0, IF($E28="", "", I28+J28+M28+N28+P28-R28))</f>
        <v>54307</v>
      </c>
      <c r="D28" s="109">
        <f>IF(COUNTIF($A$7:$A28, $A28)&gt;1, 0, S28)</f>
        <v>0</v>
      </c>
      <c r="E28" s="110">
        <v>44305</v>
      </c>
      <c r="F28" s="91" t="str">
        <f>IFERROR(VLOOKUP($E28, V医療従事者等!$A:$J, $F$4, FALSE), TEXT(E28, "aaa"))</f>
        <v>(月)</v>
      </c>
      <c r="G28" s="91">
        <f>IFERROR(VLOOKUP($E28, V医療従事者等!$A:$J, $G$4, FALSE), 0)</f>
        <v>64725</v>
      </c>
      <c r="H28" s="91">
        <f>IFERROR(VLOOKUP($E28, V医療従事者等!$A:$J, $H$4, FALSE), 0)</f>
        <v>0</v>
      </c>
      <c r="I28" s="91">
        <f>IFERROR(VLOOKUP($E28, V医療従事者等!$A:$J, $I$4, FALSE), 0)</f>
        <v>54307</v>
      </c>
      <c r="J28" s="91">
        <f>IFERROR(VLOOKUP($E28, V医療従事者等!$A:$J, $J$4, FALSE), 0)</f>
        <v>0</v>
      </c>
      <c r="K28" s="92">
        <f>IFERROR(VLOOKUP($E28, V一般接種!$A:$G, K$4, FALSE), 0)</f>
        <v>30378</v>
      </c>
      <c r="L28" s="92">
        <f>IFERROR(VLOOKUP($E28, V一般接種!$A:$G, L$4, FALSE), 0)</f>
        <v>0</v>
      </c>
      <c r="M28" s="92">
        <f>IFERROR(VLOOKUP($E28, V一般接種!$A:$G, M$4, FALSE), 0)</f>
        <v>0</v>
      </c>
      <c r="N28" s="93">
        <f>IFERROR(VLOOKUP($E28, V一般接種!$A:$G, N$4, FALSE), 0)</f>
        <v>0</v>
      </c>
      <c r="O28" s="92">
        <f>SUMIF(V職域接種!$C:$C, 'Conv-vaccine'!$E28, V職域接種!F:F)</f>
        <v>0</v>
      </c>
      <c r="P28" s="92">
        <f>SUMIF(V職域接種!$C:$C, 'Conv-vaccine'!$E28, V職域接種!G:G)</f>
        <v>0</v>
      </c>
      <c r="Q28" s="92">
        <f>_xlfn.MAXIFS(V重複!F:F, V重複!$C:$C, 'Conv-vaccine'!$E28)</f>
        <v>0</v>
      </c>
      <c r="R28" s="92">
        <f>_xlfn.MAXIFS(V重複!G:G, V重複!$C:$C, 'Conv-vaccine'!$E28)</f>
        <v>0</v>
      </c>
      <c r="S28" s="117">
        <f>SUMIF('V3回目-総接種回数'!$A:$A, 'Conv-vaccine'!$E28, 'V3回目-総接種回数'!D:D)</f>
        <v>0</v>
      </c>
    </row>
    <row r="29" spans="1:19" ht="17.7">
      <c r="A29" s="49">
        <v>44305</v>
      </c>
      <c r="B29" s="109">
        <f>IF(COUNTIF($A$7:$A29, $A29)&gt;1, 0, IF($E29="","",G29+H29+K29+L29+O29-Q29))</f>
        <v>0</v>
      </c>
      <c r="C29" s="109">
        <f>IF(COUNTIF($A$7:$A29, $A29)&gt;1, 0, IF($E29="", "", I29+J29+M29+N29+P29-R29))</f>
        <v>0</v>
      </c>
      <c r="D29" s="109">
        <f>IF(COUNTIF($A$7:$A29, $A29)&gt;1, 0, S29)</f>
        <v>0</v>
      </c>
      <c r="E29" s="110">
        <v>44305</v>
      </c>
      <c r="F29" s="91" t="str">
        <f>IFERROR(VLOOKUP($E29, V医療従事者等!$A:$J, $F$4, FALSE), TEXT(E29, "aaa"))</f>
        <v>(月)</v>
      </c>
      <c r="G29" s="91">
        <f>IFERROR(VLOOKUP($E29, V医療従事者等!$A:$J, $G$4, FALSE), 0)</f>
        <v>64725</v>
      </c>
      <c r="H29" s="91">
        <f>IFERROR(VLOOKUP($E29, V医療従事者等!$A:$J, $H$4, FALSE), 0)</f>
        <v>0</v>
      </c>
      <c r="I29" s="91">
        <f>IFERROR(VLOOKUP($E29, V医療従事者等!$A:$J, $I$4, FALSE), 0)</f>
        <v>54307</v>
      </c>
      <c r="J29" s="91">
        <f>IFERROR(VLOOKUP($E29, V医療従事者等!$A:$J, $J$4, FALSE), 0)</f>
        <v>0</v>
      </c>
      <c r="K29" s="92">
        <f>IFERROR(VLOOKUP($E29, V一般接種!$A:$G, K$4, FALSE), 0)</f>
        <v>30378</v>
      </c>
      <c r="L29" s="92">
        <f>IFERROR(VLOOKUP($E29, V一般接種!$A:$G, L$4, FALSE), 0)</f>
        <v>0</v>
      </c>
      <c r="M29" s="92">
        <f>IFERROR(VLOOKUP($E29, V一般接種!$A:$G, M$4, FALSE), 0)</f>
        <v>0</v>
      </c>
      <c r="N29" s="93">
        <f>IFERROR(VLOOKUP($E29, V一般接種!$A:$G, N$4, FALSE), 0)</f>
        <v>0</v>
      </c>
      <c r="O29" s="92">
        <f>SUMIF(V職域接種!$C:$C, 'Conv-vaccine'!$E29, V職域接種!F:F)</f>
        <v>0</v>
      </c>
      <c r="P29" s="92">
        <f>SUMIF(V職域接種!$C:$C, 'Conv-vaccine'!$E29, V職域接種!G:G)</f>
        <v>0</v>
      </c>
      <c r="Q29" s="92">
        <f>_xlfn.MAXIFS(V重複!F:F, V重複!$C:$C, 'Conv-vaccine'!$E29)</f>
        <v>0</v>
      </c>
      <c r="R29" s="92">
        <f>_xlfn.MAXIFS(V重複!G:G, V重複!$C:$C, 'Conv-vaccine'!$E29)</f>
        <v>0</v>
      </c>
      <c r="S29" s="117">
        <f>SUMIF('V3回目-総接種回数'!$A:$A, 'Conv-vaccine'!$E29, 'V3回目-総接種回数'!D:D)</f>
        <v>0</v>
      </c>
    </row>
    <row r="30" spans="1:19" ht="17.7">
      <c r="A30" s="49">
        <v>44305</v>
      </c>
      <c r="B30" s="109">
        <f>IF(COUNTIF($A$7:$A30, $A30)&gt;1, 0, IF($E30="","",G30+H30+K30+L30+O30-Q30))</f>
        <v>0</v>
      </c>
      <c r="C30" s="109">
        <f>IF(COUNTIF($A$7:$A30, $A30)&gt;1, 0, IF($E30="", "", I30+J30+M30+N30+P30-R30))</f>
        <v>0</v>
      </c>
      <c r="D30" s="109">
        <f>IF(COUNTIF($A$7:$A30, $A30)&gt;1, 0, S30)</f>
        <v>0</v>
      </c>
      <c r="E30" s="110">
        <v>44305</v>
      </c>
      <c r="F30" s="91" t="str">
        <f>IFERROR(VLOOKUP($E30, V医療従事者等!$A:$J, $F$4, FALSE), TEXT(E30, "aaa"))</f>
        <v>(月)</v>
      </c>
      <c r="G30" s="91">
        <f>IFERROR(VLOOKUP($E30, V医療従事者等!$A:$J, $G$4, FALSE), 0)</f>
        <v>64725</v>
      </c>
      <c r="H30" s="91">
        <f>IFERROR(VLOOKUP($E30, V医療従事者等!$A:$J, $H$4, FALSE), 0)</f>
        <v>0</v>
      </c>
      <c r="I30" s="91">
        <f>IFERROR(VLOOKUP($E30, V医療従事者等!$A:$J, $I$4, FALSE), 0)</f>
        <v>54307</v>
      </c>
      <c r="J30" s="91">
        <f>IFERROR(VLOOKUP($E30, V医療従事者等!$A:$J, $J$4, FALSE), 0)</f>
        <v>0</v>
      </c>
      <c r="K30" s="92">
        <f>IFERROR(VLOOKUP($E30, V一般接種!$A:$G, K$4, FALSE), 0)</f>
        <v>30378</v>
      </c>
      <c r="L30" s="92">
        <f>IFERROR(VLOOKUP($E30, V一般接種!$A:$G, L$4, FALSE), 0)</f>
        <v>0</v>
      </c>
      <c r="M30" s="92">
        <f>IFERROR(VLOOKUP($E30, V一般接種!$A:$G, M$4, FALSE), 0)</f>
        <v>0</v>
      </c>
      <c r="N30" s="93">
        <f>IFERROR(VLOOKUP($E30, V一般接種!$A:$G, N$4, FALSE), 0)</f>
        <v>0</v>
      </c>
      <c r="O30" s="92">
        <f>SUMIF(V職域接種!$C:$C, 'Conv-vaccine'!$E30, V職域接種!F:F)</f>
        <v>0</v>
      </c>
      <c r="P30" s="92">
        <f>SUMIF(V職域接種!$C:$C, 'Conv-vaccine'!$E30, V職域接種!G:G)</f>
        <v>0</v>
      </c>
      <c r="Q30" s="92">
        <f>_xlfn.MAXIFS(V重複!F:F, V重複!$C:$C, 'Conv-vaccine'!$E30)</f>
        <v>0</v>
      </c>
      <c r="R30" s="92">
        <f>_xlfn.MAXIFS(V重複!G:G, V重複!$C:$C, 'Conv-vaccine'!$E30)</f>
        <v>0</v>
      </c>
      <c r="S30" s="117">
        <f>SUMIF('V3回目-総接種回数'!$A:$A, 'Conv-vaccine'!$E30, 'V3回目-総接種回数'!D:D)</f>
        <v>0</v>
      </c>
    </row>
    <row r="31" spans="1:19" ht="17.7">
      <c r="A31" s="49">
        <v>44306</v>
      </c>
      <c r="B31" s="109">
        <f>IF(COUNTIF($A$7:$A31, $A31)&gt;1, 0, IF($E31="","",G31+H31+K31+L31+O31-Q31))</f>
        <v>145550</v>
      </c>
      <c r="C31" s="109">
        <f>IF(COUNTIF($A$7:$A31, $A31)&gt;1, 0, IF($E31="", "", I31+J31+M31+N31+P31-R31))</f>
        <v>27797</v>
      </c>
      <c r="D31" s="109">
        <f>IF(COUNTIF($A$7:$A31, $A31)&gt;1, 0, S31)</f>
        <v>0</v>
      </c>
      <c r="E31" s="110">
        <v>44306</v>
      </c>
      <c r="F31" s="91" t="str">
        <f>IFERROR(VLOOKUP($E31, V医療従事者等!$A:$J, $F$4, FALSE), TEXT(E31, "aaa"))</f>
        <v>(火)</v>
      </c>
      <c r="G31" s="91">
        <f>IFERROR(VLOOKUP($E31, V医療従事者等!$A:$J, $G$4, FALSE), 0)</f>
        <v>98622</v>
      </c>
      <c r="H31" s="91">
        <f>IFERROR(VLOOKUP($E31, V医療従事者等!$A:$J, $H$4, FALSE), 0)</f>
        <v>0</v>
      </c>
      <c r="I31" s="91">
        <f>IFERROR(VLOOKUP($E31, V医療従事者等!$A:$J, $I$4, FALSE), 0)</f>
        <v>27797</v>
      </c>
      <c r="J31" s="91">
        <f>IFERROR(VLOOKUP($E31, V医療従事者等!$A:$J, $J$4, FALSE), 0)</f>
        <v>0</v>
      </c>
      <c r="K31" s="92">
        <f>IFERROR(VLOOKUP($E31, V一般接種!$A:$G, K$4, FALSE), 0)</f>
        <v>46928</v>
      </c>
      <c r="L31" s="92">
        <f>IFERROR(VLOOKUP($E31, V一般接種!$A:$G, L$4, FALSE), 0)</f>
        <v>0</v>
      </c>
      <c r="M31" s="92">
        <f>IFERROR(VLOOKUP($E31, V一般接種!$A:$G, M$4, FALSE), 0)</f>
        <v>0</v>
      </c>
      <c r="N31" s="93">
        <f>IFERROR(VLOOKUP($E31, V一般接種!$A:$G, N$4, FALSE), 0)</f>
        <v>0</v>
      </c>
      <c r="O31" s="92">
        <f>SUMIF(V職域接種!$C:$C, 'Conv-vaccine'!$E31, V職域接種!F:F)</f>
        <v>0</v>
      </c>
      <c r="P31" s="92">
        <f>SUMIF(V職域接種!$C:$C, 'Conv-vaccine'!$E31, V職域接種!G:G)</f>
        <v>0</v>
      </c>
      <c r="Q31" s="92">
        <f>_xlfn.MAXIFS(V重複!F:F, V重複!$C:$C, 'Conv-vaccine'!$E31)</f>
        <v>0</v>
      </c>
      <c r="R31" s="92">
        <f>_xlfn.MAXIFS(V重複!G:G, V重複!$C:$C, 'Conv-vaccine'!$E31)</f>
        <v>0</v>
      </c>
      <c r="S31" s="117">
        <f>SUMIF('V3回目-総接種回数'!$A:$A, 'Conv-vaccine'!$E31, 'V3回目-総接種回数'!D:D)</f>
        <v>0</v>
      </c>
    </row>
    <row r="32" spans="1:19" ht="17.7">
      <c r="A32" s="49">
        <v>44306</v>
      </c>
      <c r="B32" s="109">
        <f>IF(COUNTIF($A$7:$A32, $A32)&gt;1, 0, IF($E32="","",G32+H32+K32+L32+O32-Q32))</f>
        <v>0</v>
      </c>
      <c r="C32" s="109">
        <f>IF(COUNTIF($A$7:$A32, $A32)&gt;1, 0, IF($E32="", "", I32+J32+M32+N32+P32-R32))</f>
        <v>0</v>
      </c>
      <c r="D32" s="109">
        <f>IF(COUNTIF($A$7:$A32, $A32)&gt;1, 0, S32)</f>
        <v>0</v>
      </c>
      <c r="E32" s="110">
        <v>44306</v>
      </c>
      <c r="F32" s="91" t="str">
        <f>IFERROR(VLOOKUP($E32, V医療従事者等!$A:$J, $F$4, FALSE), TEXT(E32, "aaa"))</f>
        <v>(火)</v>
      </c>
      <c r="G32" s="91">
        <f>IFERROR(VLOOKUP($E32, V医療従事者等!$A:$J, $G$4, FALSE), 0)</f>
        <v>98622</v>
      </c>
      <c r="H32" s="91">
        <f>IFERROR(VLOOKUP($E32, V医療従事者等!$A:$J, $H$4, FALSE), 0)</f>
        <v>0</v>
      </c>
      <c r="I32" s="91">
        <f>IFERROR(VLOOKUP($E32, V医療従事者等!$A:$J, $I$4, FALSE), 0)</f>
        <v>27797</v>
      </c>
      <c r="J32" s="91">
        <f>IFERROR(VLOOKUP($E32, V医療従事者等!$A:$J, $J$4, FALSE), 0)</f>
        <v>0</v>
      </c>
      <c r="K32" s="92">
        <f>IFERROR(VLOOKUP($E32, V一般接種!$A:$G, K$4, FALSE), 0)</f>
        <v>46928</v>
      </c>
      <c r="L32" s="92">
        <f>IFERROR(VLOOKUP($E32, V一般接種!$A:$G, L$4, FALSE), 0)</f>
        <v>0</v>
      </c>
      <c r="M32" s="92">
        <f>IFERROR(VLOOKUP($E32, V一般接種!$A:$G, M$4, FALSE), 0)</f>
        <v>0</v>
      </c>
      <c r="N32" s="93">
        <f>IFERROR(VLOOKUP($E32, V一般接種!$A:$G, N$4, FALSE), 0)</f>
        <v>0</v>
      </c>
      <c r="O32" s="92">
        <f>SUMIF(V職域接種!$C:$C, 'Conv-vaccine'!$E32, V職域接種!F:F)</f>
        <v>0</v>
      </c>
      <c r="P32" s="92">
        <f>SUMIF(V職域接種!$C:$C, 'Conv-vaccine'!$E32, V職域接種!G:G)</f>
        <v>0</v>
      </c>
      <c r="Q32" s="92">
        <f>_xlfn.MAXIFS(V重複!F:F, V重複!$C:$C, 'Conv-vaccine'!$E32)</f>
        <v>0</v>
      </c>
      <c r="R32" s="92">
        <f>_xlfn.MAXIFS(V重複!G:G, V重複!$C:$C, 'Conv-vaccine'!$E32)</f>
        <v>0</v>
      </c>
      <c r="S32" s="117">
        <f>SUMIF('V3回目-総接種回数'!$A:$A, 'Conv-vaccine'!$E32, 'V3回目-総接種回数'!D:D)</f>
        <v>0</v>
      </c>
    </row>
    <row r="33" spans="1:19" ht="17.7">
      <c r="A33" s="49">
        <v>44306</v>
      </c>
      <c r="B33" s="109">
        <f>IF(COUNTIF($A$7:$A33, $A33)&gt;1, 0, IF($E33="","",G33+H33+K33+L33+O33-Q33))</f>
        <v>0</v>
      </c>
      <c r="C33" s="109">
        <f>IF(COUNTIF($A$7:$A33, $A33)&gt;1, 0, IF($E33="", "", I33+J33+M33+N33+P33-R33))</f>
        <v>0</v>
      </c>
      <c r="D33" s="109">
        <f>IF(COUNTIF($A$7:$A33, $A33)&gt;1, 0, S33)</f>
        <v>0</v>
      </c>
      <c r="E33" s="110">
        <v>44306</v>
      </c>
      <c r="F33" s="91" t="str">
        <f>IFERROR(VLOOKUP($E33, V医療従事者等!$A:$J, $F$4, FALSE), TEXT(E33, "aaa"))</f>
        <v>(火)</v>
      </c>
      <c r="G33" s="91">
        <f>IFERROR(VLOOKUP($E33, V医療従事者等!$A:$J, $G$4, FALSE), 0)</f>
        <v>98622</v>
      </c>
      <c r="H33" s="91">
        <f>IFERROR(VLOOKUP($E33, V医療従事者等!$A:$J, $H$4, FALSE), 0)</f>
        <v>0</v>
      </c>
      <c r="I33" s="91">
        <f>IFERROR(VLOOKUP($E33, V医療従事者等!$A:$J, $I$4, FALSE), 0)</f>
        <v>27797</v>
      </c>
      <c r="J33" s="91">
        <f>IFERROR(VLOOKUP($E33, V医療従事者等!$A:$J, $J$4, FALSE), 0)</f>
        <v>0</v>
      </c>
      <c r="K33" s="92">
        <f>IFERROR(VLOOKUP($E33, V一般接種!$A:$G, K$4, FALSE), 0)</f>
        <v>46928</v>
      </c>
      <c r="L33" s="92">
        <f>IFERROR(VLOOKUP($E33, V一般接種!$A:$G, L$4, FALSE), 0)</f>
        <v>0</v>
      </c>
      <c r="M33" s="92">
        <f>IFERROR(VLOOKUP($E33, V一般接種!$A:$G, M$4, FALSE), 0)</f>
        <v>0</v>
      </c>
      <c r="N33" s="93">
        <f>IFERROR(VLOOKUP($E33, V一般接種!$A:$G, N$4, FALSE), 0)</f>
        <v>0</v>
      </c>
      <c r="O33" s="92">
        <f>SUMIF(V職域接種!$C:$C, 'Conv-vaccine'!$E33, V職域接種!F:F)</f>
        <v>0</v>
      </c>
      <c r="P33" s="92">
        <f>SUMIF(V職域接種!$C:$C, 'Conv-vaccine'!$E33, V職域接種!G:G)</f>
        <v>0</v>
      </c>
      <c r="Q33" s="92">
        <f>_xlfn.MAXIFS(V重複!F:F, V重複!$C:$C, 'Conv-vaccine'!$E33)</f>
        <v>0</v>
      </c>
      <c r="R33" s="92">
        <f>_xlfn.MAXIFS(V重複!G:G, V重複!$C:$C, 'Conv-vaccine'!$E33)</f>
        <v>0</v>
      </c>
      <c r="S33" s="117">
        <f>SUMIF('V3回目-総接種回数'!$A:$A, 'Conv-vaccine'!$E33, 'V3回目-総接種回数'!D:D)</f>
        <v>0</v>
      </c>
    </row>
    <row r="34" spans="1:19" ht="17.7">
      <c r="A34" s="49">
        <v>44307</v>
      </c>
      <c r="B34" s="109">
        <f>IF(COUNTIF($A$7:$A34, $A34)&gt;1, 0, IF($E34="","",G34+H34+K34+L34+O34-Q34))</f>
        <v>182018</v>
      </c>
      <c r="C34" s="109">
        <f>IF(COUNTIF($A$7:$A34, $A34)&gt;1, 0, IF($E34="", "", I34+J34+M34+N34+P34-R34))</f>
        <v>26696</v>
      </c>
      <c r="D34" s="109">
        <f>IF(COUNTIF($A$7:$A34, $A34)&gt;1, 0, S34)</f>
        <v>0</v>
      </c>
      <c r="E34" s="110">
        <v>44307</v>
      </c>
      <c r="F34" s="91" t="str">
        <f>IFERROR(VLOOKUP($E34, V医療従事者等!$A:$J, $F$4, FALSE), TEXT(E34, "aaa"))</f>
        <v>(水)</v>
      </c>
      <c r="G34" s="91">
        <f>IFERROR(VLOOKUP($E34, V医療従事者等!$A:$J, $G$4, FALSE), 0)</f>
        <v>126188</v>
      </c>
      <c r="H34" s="91">
        <f>IFERROR(VLOOKUP($E34, V医療従事者等!$A:$J, $H$4, FALSE), 0)</f>
        <v>0</v>
      </c>
      <c r="I34" s="91">
        <f>IFERROR(VLOOKUP($E34, V医療従事者等!$A:$J, $I$4, FALSE), 0)</f>
        <v>26696</v>
      </c>
      <c r="J34" s="91">
        <f>IFERROR(VLOOKUP($E34, V医療従事者等!$A:$J, $J$4, FALSE), 0)</f>
        <v>0</v>
      </c>
      <c r="K34" s="92">
        <f>IFERROR(VLOOKUP($E34, V一般接種!$A:$G, K$4, FALSE), 0)</f>
        <v>55830</v>
      </c>
      <c r="L34" s="92">
        <f>IFERROR(VLOOKUP($E34, V一般接種!$A:$G, L$4, FALSE), 0)</f>
        <v>0</v>
      </c>
      <c r="M34" s="92">
        <f>IFERROR(VLOOKUP($E34, V一般接種!$A:$G, M$4, FALSE), 0)</f>
        <v>0</v>
      </c>
      <c r="N34" s="93">
        <f>IFERROR(VLOOKUP($E34, V一般接種!$A:$G, N$4, FALSE), 0)</f>
        <v>0</v>
      </c>
      <c r="O34" s="92">
        <f>SUMIF(V職域接種!$C:$C, 'Conv-vaccine'!$E34, V職域接種!F:F)</f>
        <v>0</v>
      </c>
      <c r="P34" s="92">
        <f>SUMIF(V職域接種!$C:$C, 'Conv-vaccine'!$E34, V職域接種!G:G)</f>
        <v>0</v>
      </c>
      <c r="Q34" s="92">
        <f>_xlfn.MAXIFS(V重複!F:F, V重複!$C:$C, 'Conv-vaccine'!$E34)</f>
        <v>0</v>
      </c>
      <c r="R34" s="92">
        <f>_xlfn.MAXIFS(V重複!G:G, V重複!$C:$C, 'Conv-vaccine'!$E34)</f>
        <v>0</v>
      </c>
      <c r="S34" s="117">
        <f>SUMIF('V3回目-総接種回数'!$A:$A, 'Conv-vaccine'!$E34, 'V3回目-総接種回数'!D:D)</f>
        <v>0</v>
      </c>
    </row>
    <row r="35" spans="1:19" ht="17.7">
      <c r="A35" s="49">
        <v>44307</v>
      </c>
      <c r="B35" s="109">
        <f>IF(COUNTIF($A$7:$A35, $A35)&gt;1, 0, IF($E35="","",G35+H35+K35+L35+O35-Q35))</f>
        <v>0</v>
      </c>
      <c r="C35" s="109">
        <f>IF(COUNTIF($A$7:$A35, $A35)&gt;1, 0, IF($E35="", "", I35+J35+M35+N35+P35-R35))</f>
        <v>0</v>
      </c>
      <c r="D35" s="109">
        <f>IF(COUNTIF($A$7:$A35, $A35)&gt;1, 0, S35)</f>
        <v>0</v>
      </c>
      <c r="E35" s="110">
        <v>44307</v>
      </c>
      <c r="F35" s="91" t="str">
        <f>IFERROR(VLOOKUP($E35, V医療従事者等!$A:$J, $F$4, FALSE), TEXT(E35, "aaa"))</f>
        <v>(水)</v>
      </c>
      <c r="G35" s="91">
        <f>IFERROR(VLOOKUP($E35, V医療従事者等!$A:$J, $G$4, FALSE), 0)</f>
        <v>126188</v>
      </c>
      <c r="H35" s="91">
        <f>IFERROR(VLOOKUP($E35, V医療従事者等!$A:$J, $H$4, FALSE), 0)</f>
        <v>0</v>
      </c>
      <c r="I35" s="91">
        <f>IFERROR(VLOOKUP($E35, V医療従事者等!$A:$J, $I$4, FALSE), 0)</f>
        <v>26696</v>
      </c>
      <c r="J35" s="91">
        <f>IFERROR(VLOOKUP($E35, V医療従事者等!$A:$J, $J$4, FALSE), 0)</f>
        <v>0</v>
      </c>
      <c r="K35" s="92">
        <f>IFERROR(VLOOKUP($E35, V一般接種!$A:$G, K$4, FALSE), 0)</f>
        <v>55830</v>
      </c>
      <c r="L35" s="92">
        <f>IFERROR(VLOOKUP($E35, V一般接種!$A:$G, L$4, FALSE), 0)</f>
        <v>0</v>
      </c>
      <c r="M35" s="92">
        <f>IFERROR(VLOOKUP($E35, V一般接種!$A:$G, M$4, FALSE), 0)</f>
        <v>0</v>
      </c>
      <c r="N35" s="93">
        <f>IFERROR(VLOOKUP($E35, V一般接種!$A:$G, N$4, FALSE), 0)</f>
        <v>0</v>
      </c>
      <c r="O35" s="92">
        <f>SUMIF(V職域接種!$C:$C, 'Conv-vaccine'!$E35, V職域接種!F:F)</f>
        <v>0</v>
      </c>
      <c r="P35" s="92">
        <f>SUMIF(V職域接種!$C:$C, 'Conv-vaccine'!$E35, V職域接種!G:G)</f>
        <v>0</v>
      </c>
      <c r="Q35" s="92">
        <f>_xlfn.MAXIFS(V重複!F:F, V重複!$C:$C, 'Conv-vaccine'!$E35)</f>
        <v>0</v>
      </c>
      <c r="R35" s="92">
        <f>_xlfn.MAXIFS(V重複!G:G, V重複!$C:$C, 'Conv-vaccine'!$E35)</f>
        <v>0</v>
      </c>
      <c r="S35" s="117">
        <f>SUMIF('V3回目-総接種回数'!$A:$A, 'Conv-vaccine'!$E35, 'V3回目-総接種回数'!D:D)</f>
        <v>0</v>
      </c>
    </row>
    <row r="36" spans="1:19" ht="17.7">
      <c r="A36" s="49">
        <v>44307</v>
      </c>
      <c r="B36" s="109">
        <f>IF(COUNTIF($A$7:$A36, $A36)&gt;1, 0, IF($E36="","",G36+H36+K36+L36+O36-Q36))</f>
        <v>0</v>
      </c>
      <c r="C36" s="109">
        <f>IF(COUNTIF($A$7:$A36, $A36)&gt;1, 0, IF($E36="", "", I36+J36+M36+N36+P36-R36))</f>
        <v>0</v>
      </c>
      <c r="D36" s="109">
        <f>IF(COUNTIF($A$7:$A36, $A36)&gt;1, 0, S36)</f>
        <v>0</v>
      </c>
      <c r="E36" s="110">
        <v>44307</v>
      </c>
      <c r="F36" s="91" t="str">
        <f>IFERROR(VLOOKUP($E36, V医療従事者等!$A:$J, $F$4, FALSE), TEXT(E36, "aaa"))</f>
        <v>(水)</v>
      </c>
      <c r="G36" s="91">
        <f>IFERROR(VLOOKUP($E36, V医療従事者等!$A:$J, $G$4, FALSE), 0)</f>
        <v>126188</v>
      </c>
      <c r="H36" s="91">
        <f>IFERROR(VLOOKUP($E36, V医療従事者等!$A:$J, $H$4, FALSE), 0)</f>
        <v>0</v>
      </c>
      <c r="I36" s="91">
        <f>IFERROR(VLOOKUP($E36, V医療従事者等!$A:$J, $I$4, FALSE), 0)</f>
        <v>26696</v>
      </c>
      <c r="J36" s="91">
        <f>IFERROR(VLOOKUP($E36, V医療従事者等!$A:$J, $J$4, FALSE), 0)</f>
        <v>0</v>
      </c>
      <c r="K36" s="92">
        <f>IFERROR(VLOOKUP($E36, V一般接種!$A:$G, K$4, FALSE), 0)</f>
        <v>55830</v>
      </c>
      <c r="L36" s="92">
        <f>IFERROR(VLOOKUP($E36, V一般接種!$A:$G, L$4, FALSE), 0)</f>
        <v>0</v>
      </c>
      <c r="M36" s="92">
        <f>IFERROR(VLOOKUP($E36, V一般接種!$A:$G, M$4, FALSE), 0)</f>
        <v>0</v>
      </c>
      <c r="N36" s="93">
        <f>IFERROR(VLOOKUP($E36, V一般接種!$A:$G, N$4, FALSE), 0)</f>
        <v>0</v>
      </c>
      <c r="O36" s="92">
        <f>SUMIF(V職域接種!$C:$C, 'Conv-vaccine'!$E36, V職域接種!F:F)</f>
        <v>0</v>
      </c>
      <c r="P36" s="92">
        <f>SUMIF(V職域接種!$C:$C, 'Conv-vaccine'!$E36, V職域接種!G:G)</f>
        <v>0</v>
      </c>
      <c r="Q36" s="92">
        <f>_xlfn.MAXIFS(V重複!F:F, V重複!$C:$C, 'Conv-vaccine'!$E36)</f>
        <v>0</v>
      </c>
      <c r="R36" s="92">
        <f>_xlfn.MAXIFS(V重複!G:G, V重複!$C:$C, 'Conv-vaccine'!$E36)</f>
        <v>0</v>
      </c>
      <c r="S36" s="117">
        <f>SUMIF('V3回目-総接種回数'!$A:$A, 'Conv-vaccine'!$E36, 'V3回目-総接種回数'!D:D)</f>
        <v>0</v>
      </c>
    </row>
    <row r="37" spans="1:19" ht="17.7">
      <c r="A37" s="49">
        <v>44308</v>
      </c>
      <c r="B37" s="109">
        <f>IF(COUNTIF($A$7:$A37, $A37)&gt;1, 0, IF($E37="","",G37+H37+K37+L37+O37-Q37))</f>
        <v>182449</v>
      </c>
      <c r="C37" s="109">
        <f>IF(COUNTIF($A$7:$A37, $A37)&gt;1, 0, IF($E37="", "", I37+J37+M37+N37+P37-R37))</f>
        <v>21855</v>
      </c>
      <c r="D37" s="109">
        <f>IF(COUNTIF($A$7:$A37, $A37)&gt;1, 0, S37)</f>
        <v>0</v>
      </c>
      <c r="E37" s="110">
        <v>44308</v>
      </c>
      <c r="F37" s="91" t="str">
        <f>IFERROR(VLOOKUP($E37, V医療従事者等!$A:$J, $F$4, FALSE), TEXT(E37, "aaa"))</f>
        <v>(木)</v>
      </c>
      <c r="G37" s="91">
        <f>IFERROR(VLOOKUP($E37, V医療従事者等!$A:$J, $G$4, FALSE), 0)</f>
        <v>128634</v>
      </c>
      <c r="H37" s="91">
        <f>IFERROR(VLOOKUP($E37, V医療従事者等!$A:$J, $H$4, FALSE), 0)</f>
        <v>0</v>
      </c>
      <c r="I37" s="91">
        <f>IFERROR(VLOOKUP($E37, V医療従事者等!$A:$J, $I$4, FALSE), 0)</f>
        <v>21855</v>
      </c>
      <c r="J37" s="91">
        <f>IFERROR(VLOOKUP($E37, V医療従事者等!$A:$J, $J$4, FALSE), 0)</f>
        <v>0</v>
      </c>
      <c r="K37" s="92">
        <f>IFERROR(VLOOKUP($E37, V一般接種!$A:$G, K$4, FALSE), 0)</f>
        <v>53815</v>
      </c>
      <c r="L37" s="92">
        <f>IFERROR(VLOOKUP($E37, V一般接種!$A:$G, L$4, FALSE), 0)</f>
        <v>0</v>
      </c>
      <c r="M37" s="92">
        <f>IFERROR(VLOOKUP($E37, V一般接種!$A:$G, M$4, FALSE), 0)</f>
        <v>0</v>
      </c>
      <c r="N37" s="93">
        <f>IFERROR(VLOOKUP($E37, V一般接種!$A:$G, N$4, FALSE), 0)</f>
        <v>0</v>
      </c>
      <c r="O37" s="92">
        <f>SUMIF(V職域接種!$C:$C, 'Conv-vaccine'!$E37, V職域接種!F:F)</f>
        <v>0</v>
      </c>
      <c r="P37" s="92">
        <f>SUMIF(V職域接種!$C:$C, 'Conv-vaccine'!$E37, V職域接種!G:G)</f>
        <v>0</v>
      </c>
      <c r="Q37" s="92">
        <f>_xlfn.MAXIFS(V重複!F:F, V重複!$C:$C, 'Conv-vaccine'!$E37)</f>
        <v>0</v>
      </c>
      <c r="R37" s="92">
        <f>_xlfn.MAXIFS(V重複!G:G, V重複!$C:$C, 'Conv-vaccine'!$E37)</f>
        <v>0</v>
      </c>
      <c r="S37" s="117">
        <f>SUMIF('V3回目-総接種回数'!$A:$A, 'Conv-vaccine'!$E37, 'V3回目-総接種回数'!D:D)</f>
        <v>0</v>
      </c>
    </row>
    <row r="38" spans="1:19" ht="17.7">
      <c r="A38" s="49">
        <v>44308</v>
      </c>
      <c r="B38" s="109">
        <f>IF(COUNTIF($A$7:$A38, $A38)&gt;1, 0, IF($E38="","",G38+H38+K38+L38+O38-Q38))</f>
        <v>0</v>
      </c>
      <c r="C38" s="109">
        <f>IF(COUNTIF($A$7:$A38, $A38)&gt;1, 0, IF($E38="", "", I38+J38+M38+N38+P38-R38))</f>
        <v>0</v>
      </c>
      <c r="D38" s="109">
        <f>IF(COUNTIF($A$7:$A38, $A38)&gt;1, 0, S38)</f>
        <v>0</v>
      </c>
      <c r="E38" s="110">
        <v>44308</v>
      </c>
      <c r="F38" s="91" t="str">
        <f>IFERROR(VLOOKUP($E38, V医療従事者等!$A:$J, $F$4, FALSE), TEXT(E38, "aaa"))</f>
        <v>(木)</v>
      </c>
      <c r="G38" s="91">
        <f>IFERROR(VLOOKUP($E38, V医療従事者等!$A:$J, $G$4, FALSE), 0)</f>
        <v>128634</v>
      </c>
      <c r="H38" s="91">
        <f>IFERROR(VLOOKUP($E38, V医療従事者等!$A:$J, $H$4, FALSE), 0)</f>
        <v>0</v>
      </c>
      <c r="I38" s="91">
        <f>IFERROR(VLOOKUP($E38, V医療従事者等!$A:$J, $I$4, FALSE), 0)</f>
        <v>21855</v>
      </c>
      <c r="J38" s="91">
        <f>IFERROR(VLOOKUP($E38, V医療従事者等!$A:$J, $J$4, FALSE), 0)</f>
        <v>0</v>
      </c>
      <c r="K38" s="92">
        <f>IFERROR(VLOOKUP($E38, V一般接種!$A:$G, K$4, FALSE), 0)</f>
        <v>53815</v>
      </c>
      <c r="L38" s="92">
        <f>IFERROR(VLOOKUP($E38, V一般接種!$A:$G, L$4, FALSE), 0)</f>
        <v>0</v>
      </c>
      <c r="M38" s="92">
        <f>IFERROR(VLOOKUP($E38, V一般接種!$A:$G, M$4, FALSE), 0)</f>
        <v>0</v>
      </c>
      <c r="N38" s="93">
        <f>IFERROR(VLOOKUP($E38, V一般接種!$A:$G, N$4, FALSE), 0)</f>
        <v>0</v>
      </c>
      <c r="O38" s="92">
        <f>SUMIF(V職域接種!$C:$C, 'Conv-vaccine'!$E38, V職域接種!F:F)</f>
        <v>0</v>
      </c>
      <c r="P38" s="92">
        <f>SUMIF(V職域接種!$C:$C, 'Conv-vaccine'!$E38, V職域接種!G:G)</f>
        <v>0</v>
      </c>
      <c r="Q38" s="92">
        <f>_xlfn.MAXIFS(V重複!F:F, V重複!$C:$C, 'Conv-vaccine'!$E38)</f>
        <v>0</v>
      </c>
      <c r="R38" s="92">
        <f>_xlfn.MAXIFS(V重複!G:G, V重複!$C:$C, 'Conv-vaccine'!$E38)</f>
        <v>0</v>
      </c>
      <c r="S38" s="117">
        <f>SUMIF('V3回目-総接種回数'!$A:$A, 'Conv-vaccine'!$E38, 'V3回目-総接種回数'!D:D)</f>
        <v>0</v>
      </c>
    </row>
    <row r="39" spans="1:19" ht="17.7">
      <c r="A39" s="49">
        <v>44308</v>
      </c>
      <c r="B39" s="109">
        <f>IF(COUNTIF($A$7:$A39, $A39)&gt;1, 0, IF($E39="","",G39+H39+K39+L39+O39-Q39))</f>
        <v>0</v>
      </c>
      <c r="C39" s="109">
        <f>IF(COUNTIF($A$7:$A39, $A39)&gt;1, 0, IF($E39="", "", I39+J39+M39+N39+P39-R39))</f>
        <v>0</v>
      </c>
      <c r="D39" s="109">
        <f>IF(COUNTIF($A$7:$A39, $A39)&gt;1, 0, S39)</f>
        <v>0</v>
      </c>
      <c r="E39" s="110">
        <v>44308</v>
      </c>
      <c r="F39" s="91" t="str">
        <f>IFERROR(VLOOKUP($E39, V医療従事者等!$A:$J, $F$4, FALSE), TEXT(E39, "aaa"))</f>
        <v>(木)</v>
      </c>
      <c r="G39" s="91">
        <f>IFERROR(VLOOKUP($E39, V医療従事者等!$A:$J, $G$4, FALSE), 0)</f>
        <v>128634</v>
      </c>
      <c r="H39" s="91">
        <f>IFERROR(VLOOKUP($E39, V医療従事者等!$A:$J, $H$4, FALSE), 0)</f>
        <v>0</v>
      </c>
      <c r="I39" s="91">
        <f>IFERROR(VLOOKUP($E39, V医療従事者等!$A:$J, $I$4, FALSE), 0)</f>
        <v>21855</v>
      </c>
      <c r="J39" s="91">
        <f>IFERROR(VLOOKUP($E39, V医療従事者等!$A:$J, $J$4, FALSE), 0)</f>
        <v>0</v>
      </c>
      <c r="K39" s="92">
        <f>IFERROR(VLOOKUP($E39, V一般接種!$A:$G, K$4, FALSE), 0)</f>
        <v>53815</v>
      </c>
      <c r="L39" s="92">
        <f>IFERROR(VLOOKUP($E39, V一般接種!$A:$G, L$4, FALSE), 0)</f>
        <v>0</v>
      </c>
      <c r="M39" s="92">
        <f>IFERROR(VLOOKUP($E39, V一般接種!$A:$G, M$4, FALSE), 0)</f>
        <v>0</v>
      </c>
      <c r="N39" s="93">
        <f>IFERROR(VLOOKUP($E39, V一般接種!$A:$G, N$4, FALSE), 0)</f>
        <v>0</v>
      </c>
      <c r="O39" s="92">
        <f>SUMIF(V職域接種!$C:$C, 'Conv-vaccine'!$E39, V職域接種!F:F)</f>
        <v>0</v>
      </c>
      <c r="P39" s="92">
        <f>SUMIF(V職域接種!$C:$C, 'Conv-vaccine'!$E39, V職域接種!G:G)</f>
        <v>0</v>
      </c>
      <c r="Q39" s="92">
        <f>_xlfn.MAXIFS(V重複!F:F, V重複!$C:$C, 'Conv-vaccine'!$E39)</f>
        <v>0</v>
      </c>
      <c r="R39" s="92">
        <f>_xlfn.MAXIFS(V重複!G:G, V重複!$C:$C, 'Conv-vaccine'!$E39)</f>
        <v>0</v>
      </c>
      <c r="S39" s="117">
        <f>SUMIF('V3回目-総接種回数'!$A:$A, 'Conv-vaccine'!$E39, 'V3回目-総接種回数'!D:D)</f>
        <v>0</v>
      </c>
    </row>
    <row r="40" spans="1:19" ht="17.7">
      <c r="A40" s="49">
        <v>44309</v>
      </c>
      <c r="B40" s="109">
        <f>IF(COUNTIF($A$7:$A40, $A40)&gt;1, 0, IF($E40="","",G40+H40+K40+L40+O40-Q40))</f>
        <v>198365</v>
      </c>
      <c r="C40" s="109">
        <f>IF(COUNTIF($A$7:$A40, $A40)&gt;1, 0, IF($E40="", "", I40+J40+M40+N40+P40-R40))</f>
        <v>29683</v>
      </c>
      <c r="D40" s="109">
        <f>IF(COUNTIF($A$7:$A40, $A40)&gt;1, 0, S40)</f>
        <v>0</v>
      </c>
      <c r="E40" s="110">
        <v>44309</v>
      </c>
      <c r="F40" s="91" t="str">
        <f>IFERROR(VLOOKUP($E40, V医療従事者等!$A:$J, $F$4, FALSE), TEXT(E40, "aaa"))</f>
        <v>(金)</v>
      </c>
      <c r="G40" s="91">
        <f>IFERROR(VLOOKUP($E40, V医療従事者等!$A:$J, $G$4, FALSE), 0)</f>
        <v>147989</v>
      </c>
      <c r="H40" s="91">
        <f>IFERROR(VLOOKUP($E40, V医療従事者等!$A:$J, $H$4, FALSE), 0)</f>
        <v>0</v>
      </c>
      <c r="I40" s="91">
        <f>IFERROR(VLOOKUP($E40, V医療従事者等!$A:$J, $I$4, FALSE), 0)</f>
        <v>29683</v>
      </c>
      <c r="J40" s="91">
        <f>IFERROR(VLOOKUP($E40, V医療従事者等!$A:$J, $J$4, FALSE), 0)</f>
        <v>0</v>
      </c>
      <c r="K40" s="92">
        <f>IFERROR(VLOOKUP($E40, V一般接種!$A:$G, K$4, FALSE), 0)</f>
        <v>50376</v>
      </c>
      <c r="L40" s="92">
        <f>IFERROR(VLOOKUP($E40, V一般接種!$A:$G, L$4, FALSE), 0)</f>
        <v>0</v>
      </c>
      <c r="M40" s="92">
        <f>IFERROR(VLOOKUP($E40, V一般接種!$A:$G, M$4, FALSE), 0)</f>
        <v>0</v>
      </c>
      <c r="N40" s="93">
        <f>IFERROR(VLOOKUP($E40, V一般接種!$A:$G, N$4, FALSE), 0)</f>
        <v>0</v>
      </c>
      <c r="O40" s="92">
        <f>SUMIF(V職域接種!$C:$C, 'Conv-vaccine'!$E40, V職域接種!F:F)</f>
        <v>0</v>
      </c>
      <c r="P40" s="92">
        <f>SUMIF(V職域接種!$C:$C, 'Conv-vaccine'!$E40, V職域接種!G:G)</f>
        <v>0</v>
      </c>
      <c r="Q40" s="92">
        <f>_xlfn.MAXIFS(V重複!F:F, V重複!$C:$C, 'Conv-vaccine'!$E40)</f>
        <v>0</v>
      </c>
      <c r="R40" s="92">
        <f>_xlfn.MAXIFS(V重複!G:G, V重複!$C:$C, 'Conv-vaccine'!$E40)</f>
        <v>0</v>
      </c>
      <c r="S40" s="117">
        <f>SUMIF('V3回目-総接種回数'!$A:$A, 'Conv-vaccine'!$E40, 'V3回目-総接種回数'!D:D)</f>
        <v>0</v>
      </c>
    </row>
    <row r="41" spans="1:19" ht="17.7">
      <c r="A41" s="49">
        <v>44309</v>
      </c>
      <c r="B41" s="109">
        <f>IF(COUNTIF($A$7:$A41, $A41)&gt;1, 0, IF($E41="","",G41+H41+K41+L41+O41-Q41))</f>
        <v>0</v>
      </c>
      <c r="C41" s="109">
        <f>IF(COUNTIF($A$7:$A41, $A41)&gt;1, 0, IF($E41="", "", I41+J41+M41+N41+P41-R41))</f>
        <v>0</v>
      </c>
      <c r="D41" s="109">
        <f>IF(COUNTIF($A$7:$A41, $A41)&gt;1, 0, S41)</f>
        <v>0</v>
      </c>
      <c r="E41" s="110">
        <v>44309</v>
      </c>
      <c r="F41" s="91" t="str">
        <f>IFERROR(VLOOKUP($E41, V医療従事者等!$A:$J, $F$4, FALSE), TEXT(E41, "aaa"))</f>
        <v>(金)</v>
      </c>
      <c r="G41" s="91">
        <f>IFERROR(VLOOKUP($E41, V医療従事者等!$A:$J, $G$4, FALSE), 0)</f>
        <v>147989</v>
      </c>
      <c r="H41" s="91">
        <f>IFERROR(VLOOKUP($E41, V医療従事者等!$A:$J, $H$4, FALSE), 0)</f>
        <v>0</v>
      </c>
      <c r="I41" s="91">
        <f>IFERROR(VLOOKUP($E41, V医療従事者等!$A:$J, $I$4, FALSE), 0)</f>
        <v>29683</v>
      </c>
      <c r="J41" s="91">
        <f>IFERROR(VLOOKUP($E41, V医療従事者等!$A:$J, $J$4, FALSE), 0)</f>
        <v>0</v>
      </c>
      <c r="K41" s="92">
        <f>IFERROR(VLOOKUP($E41, V一般接種!$A:$G, K$4, FALSE), 0)</f>
        <v>50376</v>
      </c>
      <c r="L41" s="92">
        <f>IFERROR(VLOOKUP($E41, V一般接種!$A:$G, L$4, FALSE), 0)</f>
        <v>0</v>
      </c>
      <c r="M41" s="92">
        <f>IFERROR(VLOOKUP($E41, V一般接種!$A:$G, M$4, FALSE), 0)</f>
        <v>0</v>
      </c>
      <c r="N41" s="93">
        <f>IFERROR(VLOOKUP($E41, V一般接種!$A:$G, N$4, FALSE), 0)</f>
        <v>0</v>
      </c>
      <c r="O41" s="92">
        <f>SUMIF(V職域接種!$C:$C, 'Conv-vaccine'!$E41, V職域接種!F:F)</f>
        <v>0</v>
      </c>
      <c r="P41" s="92">
        <f>SUMIF(V職域接種!$C:$C, 'Conv-vaccine'!$E41, V職域接種!G:G)</f>
        <v>0</v>
      </c>
      <c r="Q41" s="92">
        <f>_xlfn.MAXIFS(V重複!F:F, V重複!$C:$C, 'Conv-vaccine'!$E41)</f>
        <v>0</v>
      </c>
      <c r="R41" s="92">
        <f>_xlfn.MAXIFS(V重複!G:G, V重複!$C:$C, 'Conv-vaccine'!$E41)</f>
        <v>0</v>
      </c>
      <c r="S41" s="117">
        <f>SUMIF('V3回目-総接種回数'!$A:$A, 'Conv-vaccine'!$E41, 'V3回目-総接種回数'!D:D)</f>
        <v>0</v>
      </c>
    </row>
    <row r="42" spans="1:19" ht="17.7">
      <c r="A42" s="49">
        <v>44309</v>
      </c>
      <c r="B42" s="109">
        <f>IF(COUNTIF($A$7:$A42, $A42)&gt;1, 0, IF($E42="","",G42+H42+K42+L42+O42-Q42))</f>
        <v>0</v>
      </c>
      <c r="C42" s="109">
        <f>IF(COUNTIF($A$7:$A42, $A42)&gt;1, 0, IF($E42="", "", I42+J42+M42+N42+P42-R42))</f>
        <v>0</v>
      </c>
      <c r="D42" s="109">
        <f>IF(COUNTIF($A$7:$A42, $A42)&gt;1, 0, S42)</f>
        <v>0</v>
      </c>
      <c r="E42" s="110">
        <v>44309</v>
      </c>
      <c r="F42" s="91" t="str">
        <f>IFERROR(VLOOKUP($E42, V医療従事者等!$A:$J, $F$4, FALSE), TEXT(E42, "aaa"))</f>
        <v>(金)</v>
      </c>
      <c r="G42" s="91">
        <f>IFERROR(VLOOKUP($E42, V医療従事者等!$A:$J, $G$4, FALSE), 0)</f>
        <v>147989</v>
      </c>
      <c r="H42" s="91">
        <f>IFERROR(VLOOKUP($E42, V医療従事者等!$A:$J, $H$4, FALSE), 0)</f>
        <v>0</v>
      </c>
      <c r="I42" s="91">
        <f>IFERROR(VLOOKUP($E42, V医療従事者等!$A:$J, $I$4, FALSE), 0)</f>
        <v>29683</v>
      </c>
      <c r="J42" s="91">
        <f>IFERROR(VLOOKUP($E42, V医療従事者等!$A:$J, $J$4, FALSE), 0)</f>
        <v>0</v>
      </c>
      <c r="K42" s="92">
        <f>IFERROR(VLOOKUP($E42, V一般接種!$A:$G, K$4, FALSE), 0)</f>
        <v>50376</v>
      </c>
      <c r="L42" s="92">
        <f>IFERROR(VLOOKUP($E42, V一般接種!$A:$G, L$4, FALSE), 0)</f>
        <v>0</v>
      </c>
      <c r="M42" s="92">
        <f>IFERROR(VLOOKUP($E42, V一般接種!$A:$G, M$4, FALSE), 0)</f>
        <v>0</v>
      </c>
      <c r="N42" s="93">
        <f>IFERROR(VLOOKUP($E42, V一般接種!$A:$G, N$4, FALSE), 0)</f>
        <v>0</v>
      </c>
      <c r="O42" s="92">
        <f>SUMIF(V職域接種!$C:$C, 'Conv-vaccine'!$E42, V職域接種!F:F)</f>
        <v>0</v>
      </c>
      <c r="P42" s="92">
        <f>SUMIF(V職域接種!$C:$C, 'Conv-vaccine'!$E42, V職域接種!G:G)</f>
        <v>0</v>
      </c>
      <c r="Q42" s="92">
        <f>_xlfn.MAXIFS(V重複!F:F, V重複!$C:$C, 'Conv-vaccine'!$E42)</f>
        <v>0</v>
      </c>
      <c r="R42" s="92">
        <f>_xlfn.MAXIFS(V重複!G:G, V重複!$C:$C, 'Conv-vaccine'!$E42)</f>
        <v>0</v>
      </c>
      <c r="S42" s="117">
        <f>SUMIF('V3回目-総接種回数'!$A:$A, 'Conv-vaccine'!$E42, 'V3回目-総接種回数'!D:D)</f>
        <v>0</v>
      </c>
    </row>
    <row r="43" spans="1:19" ht="17.7">
      <c r="A43" s="49">
        <v>44310</v>
      </c>
      <c r="B43" s="109">
        <f>IF(COUNTIF($A$7:$A43, $A43)&gt;1, 0, IF($E43="","",G43+H43+K43+L43+O43-Q43))</f>
        <v>34893</v>
      </c>
      <c r="C43" s="109">
        <f>IF(COUNTIF($A$7:$A43, $A43)&gt;1, 0, IF($E43="", "", I43+J43+M43+N43+P43-R43))</f>
        <v>0</v>
      </c>
      <c r="D43" s="109">
        <f>IF(COUNTIF($A$7:$A43, $A43)&gt;1, 0, S43)</f>
        <v>0</v>
      </c>
      <c r="E43" s="110">
        <v>44310</v>
      </c>
      <c r="F43" s="91" t="str">
        <f>IFERROR(VLOOKUP($E43, V医療従事者等!$A:$J, $F$4, FALSE), TEXT(E43, "aaa"))</f>
        <v>土</v>
      </c>
      <c r="G43" s="91">
        <f>IFERROR(VLOOKUP($E43, V医療従事者等!$A:$J, $G$4, FALSE), 0)</f>
        <v>0</v>
      </c>
      <c r="H43" s="91">
        <f>IFERROR(VLOOKUP($E43, V医療従事者等!$A:$J, $H$4, FALSE), 0)</f>
        <v>0</v>
      </c>
      <c r="I43" s="91">
        <f>IFERROR(VLOOKUP($E43, V医療従事者等!$A:$J, $I$4, FALSE), 0)</f>
        <v>0</v>
      </c>
      <c r="J43" s="91">
        <f>IFERROR(VLOOKUP($E43, V医療従事者等!$A:$J, $J$4, FALSE), 0)</f>
        <v>0</v>
      </c>
      <c r="K43" s="92">
        <f>IFERROR(VLOOKUP($E43, V一般接種!$A:$G, K$4, FALSE), 0)</f>
        <v>34893</v>
      </c>
      <c r="L43" s="92">
        <f>IFERROR(VLOOKUP($E43, V一般接種!$A:$G, L$4, FALSE), 0)</f>
        <v>0</v>
      </c>
      <c r="M43" s="92">
        <f>IFERROR(VLOOKUP($E43, V一般接種!$A:$G, M$4, FALSE), 0)</f>
        <v>0</v>
      </c>
      <c r="N43" s="93">
        <f>IFERROR(VLOOKUP($E43, V一般接種!$A:$G, N$4, FALSE), 0)</f>
        <v>0</v>
      </c>
      <c r="O43" s="92">
        <f>SUMIF(V職域接種!$C:$C, 'Conv-vaccine'!$E43, V職域接種!F:F)</f>
        <v>0</v>
      </c>
      <c r="P43" s="92">
        <f>SUMIF(V職域接種!$C:$C, 'Conv-vaccine'!$E43, V職域接種!G:G)</f>
        <v>0</v>
      </c>
      <c r="Q43" s="92">
        <f>_xlfn.MAXIFS(V重複!F:F, V重複!$C:$C, 'Conv-vaccine'!$E43)</f>
        <v>0</v>
      </c>
      <c r="R43" s="92">
        <f>_xlfn.MAXIFS(V重複!G:G, V重複!$C:$C, 'Conv-vaccine'!$E43)</f>
        <v>0</v>
      </c>
      <c r="S43" s="117">
        <f>SUMIF('V3回目-総接種回数'!$A:$A, 'Conv-vaccine'!$E43, 'V3回目-総接種回数'!D:D)</f>
        <v>0</v>
      </c>
    </row>
    <row r="44" spans="1:19" ht="17.7">
      <c r="A44" s="49">
        <v>44310</v>
      </c>
      <c r="B44" s="109">
        <f>IF(COUNTIF($A$7:$A44, $A44)&gt;1, 0, IF($E44="","",G44+H44+K44+L44+O44-Q44))</f>
        <v>0</v>
      </c>
      <c r="C44" s="109">
        <f>IF(COUNTIF($A$7:$A44, $A44)&gt;1, 0, IF($E44="", "", I44+J44+M44+N44+P44-R44))</f>
        <v>0</v>
      </c>
      <c r="D44" s="109">
        <f>IF(COUNTIF($A$7:$A44, $A44)&gt;1, 0, S44)</f>
        <v>0</v>
      </c>
      <c r="E44" s="110">
        <v>44310</v>
      </c>
      <c r="F44" s="91" t="str">
        <f>IFERROR(VLOOKUP($E44, V医療従事者等!$A:$J, $F$4, FALSE), TEXT(E44, "aaa"))</f>
        <v>土</v>
      </c>
      <c r="G44" s="91">
        <f>IFERROR(VLOOKUP($E44, V医療従事者等!$A:$J, $G$4, FALSE), 0)</f>
        <v>0</v>
      </c>
      <c r="H44" s="91">
        <f>IFERROR(VLOOKUP($E44, V医療従事者等!$A:$J, $H$4, FALSE), 0)</f>
        <v>0</v>
      </c>
      <c r="I44" s="91">
        <f>IFERROR(VLOOKUP($E44, V医療従事者等!$A:$J, $I$4, FALSE), 0)</f>
        <v>0</v>
      </c>
      <c r="J44" s="91">
        <f>IFERROR(VLOOKUP($E44, V医療従事者等!$A:$J, $J$4, FALSE), 0)</f>
        <v>0</v>
      </c>
      <c r="K44" s="92">
        <f>IFERROR(VLOOKUP($E44, V一般接種!$A:$G, K$4, FALSE), 0)</f>
        <v>34893</v>
      </c>
      <c r="L44" s="92">
        <f>IFERROR(VLOOKUP($E44, V一般接種!$A:$G, L$4, FALSE), 0)</f>
        <v>0</v>
      </c>
      <c r="M44" s="92">
        <f>IFERROR(VLOOKUP($E44, V一般接種!$A:$G, M$4, FALSE), 0)</f>
        <v>0</v>
      </c>
      <c r="N44" s="93">
        <f>IFERROR(VLOOKUP($E44, V一般接種!$A:$G, N$4, FALSE), 0)</f>
        <v>0</v>
      </c>
      <c r="O44" s="92">
        <f>SUMIF(V職域接種!$C:$C, 'Conv-vaccine'!$E44, V職域接種!F:F)</f>
        <v>0</v>
      </c>
      <c r="P44" s="92">
        <f>SUMIF(V職域接種!$C:$C, 'Conv-vaccine'!$E44, V職域接種!G:G)</f>
        <v>0</v>
      </c>
      <c r="Q44" s="92">
        <f>_xlfn.MAXIFS(V重複!F:F, V重複!$C:$C, 'Conv-vaccine'!$E44)</f>
        <v>0</v>
      </c>
      <c r="R44" s="92">
        <f>_xlfn.MAXIFS(V重複!G:G, V重複!$C:$C, 'Conv-vaccine'!$E44)</f>
        <v>0</v>
      </c>
      <c r="S44" s="117">
        <f>SUMIF('V3回目-総接種回数'!$A:$A, 'Conv-vaccine'!$E44, 'V3回目-総接種回数'!D:D)</f>
        <v>0</v>
      </c>
    </row>
    <row r="45" spans="1:19" ht="17.7">
      <c r="A45" s="49">
        <v>44310</v>
      </c>
      <c r="B45" s="109">
        <f>IF(COUNTIF($A$7:$A45, $A45)&gt;1, 0, IF($E45="","",G45+H45+K45+L45+O45-Q45))</f>
        <v>0</v>
      </c>
      <c r="C45" s="109">
        <f>IF(COUNTIF($A$7:$A45, $A45)&gt;1, 0, IF($E45="", "", I45+J45+M45+N45+P45-R45))</f>
        <v>0</v>
      </c>
      <c r="D45" s="109">
        <f>IF(COUNTIF($A$7:$A45, $A45)&gt;1, 0, S45)</f>
        <v>0</v>
      </c>
      <c r="E45" s="110">
        <v>44310</v>
      </c>
      <c r="F45" s="91" t="str">
        <f>IFERROR(VLOOKUP($E45, V医療従事者等!$A:$J, $F$4, FALSE), TEXT(E45, "aaa"))</f>
        <v>土</v>
      </c>
      <c r="G45" s="91">
        <f>IFERROR(VLOOKUP($E45, V医療従事者等!$A:$J, $G$4, FALSE), 0)</f>
        <v>0</v>
      </c>
      <c r="H45" s="91">
        <f>IFERROR(VLOOKUP($E45, V医療従事者等!$A:$J, $H$4, FALSE), 0)</f>
        <v>0</v>
      </c>
      <c r="I45" s="91">
        <f>IFERROR(VLOOKUP($E45, V医療従事者等!$A:$J, $I$4, FALSE), 0)</f>
        <v>0</v>
      </c>
      <c r="J45" s="91">
        <f>IFERROR(VLOOKUP($E45, V医療従事者等!$A:$J, $J$4, FALSE), 0)</f>
        <v>0</v>
      </c>
      <c r="K45" s="92">
        <f>IFERROR(VLOOKUP($E45, V一般接種!$A:$G, K$4, FALSE), 0)</f>
        <v>34893</v>
      </c>
      <c r="L45" s="92">
        <f>IFERROR(VLOOKUP($E45, V一般接種!$A:$G, L$4, FALSE), 0)</f>
        <v>0</v>
      </c>
      <c r="M45" s="92">
        <f>IFERROR(VLOOKUP($E45, V一般接種!$A:$G, M$4, FALSE), 0)</f>
        <v>0</v>
      </c>
      <c r="N45" s="93">
        <f>IFERROR(VLOOKUP($E45, V一般接種!$A:$G, N$4, FALSE), 0)</f>
        <v>0</v>
      </c>
      <c r="O45" s="92">
        <f>SUMIF(V職域接種!$C:$C, 'Conv-vaccine'!$E45, V職域接種!F:F)</f>
        <v>0</v>
      </c>
      <c r="P45" s="92">
        <f>SUMIF(V職域接種!$C:$C, 'Conv-vaccine'!$E45, V職域接種!G:G)</f>
        <v>0</v>
      </c>
      <c r="Q45" s="92">
        <f>_xlfn.MAXIFS(V重複!F:F, V重複!$C:$C, 'Conv-vaccine'!$E45)</f>
        <v>0</v>
      </c>
      <c r="R45" s="92">
        <f>_xlfn.MAXIFS(V重複!G:G, V重複!$C:$C, 'Conv-vaccine'!$E45)</f>
        <v>0</v>
      </c>
      <c r="S45" s="117">
        <f>SUMIF('V3回目-総接種回数'!$A:$A, 'Conv-vaccine'!$E45, 'V3回目-総接種回数'!D:D)</f>
        <v>0</v>
      </c>
    </row>
    <row r="46" spans="1:19" ht="17.7">
      <c r="A46" s="49">
        <v>44311</v>
      </c>
      <c r="B46" s="109">
        <f>IF(COUNTIF($A$7:$A46, $A46)&gt;1, 0, IF($E46="","",G46+H46+K46+L46+O46-Q46))</f>
        <v>25429</v>
      </c>
      <c r="C46" s="109">
        <f>IF(COUNTIF($A$7:$A46, $A46)&gt;1, 0, IF($E46="", "", I46+J46+M46+N46+P46-R46))</f>
        <v>0</v>
      </c>
      <c r="D46" s="109">
        <f>IF(COUNTIF($A$7:$A46, $A46)&gt;1, 0, S46)</f>
        <v>0</v>
      </c>
      <c r="E46" s="110">
        <v>44311</v>
      </c>
      <c r="F46" s="91" t="str">
        <f>IFERROR(VLOOKUP($E46, V医療従事者等!$A:$J, $F$4, FALSE), TEXT(E46, "aaa"))</f>
        <v>日</v>
      </c>
      <c r="G46" s="91">
        <f>IFERROR(VLOOKUP($E46, V医療従事者等!$A:$J, $G$4, FALSE), 0)</f>
        <v>0</v>
      </c>
      <c r="H46" s="91">
        <f>IFERROR(VLOOKUP($E46, V医療従事者等!$A:$J, $H$4, FALSE), 0)</f>
        <v>0</v>
      </c>
      <c r="I46" s="91">
        <f>IFERROR(VLOOKUP($E46, V医療従事者等!$A:$J, $I$4, FALSE), 0)</f>
        <v>0</v>
      </c>
      <c r="J46" s="91">
        <f>IFERROR(VLOOKUP($E46, V医療従事者等!$A:$J, $J$4, FALSE), 0)</f>
        <v>0</v>
      </c>
      <c r="K46" s="92">
        <f>IFERROR(VLOOKUP($E46, V一般接種!$A:$G, K$4, FALSE), 0)</f>
        <v>25429</v>
      </c>
      <c r="L46" s="92">
        <f>IFERROR(VLOOKUP($E46, V一般接種!$A:$G, L$4, FALSE), 0)</f>
        <v>0</v>
      </c>
      <c r="M46" s="92">
        <f>IFERROR(VLOOKUP($E46, V一般接種!$A:$G, M$4, FALSE), 0)</f>
        <v>0</v>
      </c>
      <c r="N46" s="93">
        <f>IFERROR(VLOOKUP($E46, V一般接種!$A:$G, N$4, FALSE), 0)</f>
        <v>0</v>
      </c>
      <c r="O46" s="92">
        <f>SUMIF(V職域接種!$C:$C, 'Conv-vaccine'!$E46, V職域接種!F:F)</f>
        <v>0</v>
      </c>
      <c r="P46" s="92">
        <f>SUMIF(V職域接種!$C:$C, 'Conv-vaccine'!$E46, V職域接種!G:G)</f>
        <v>0</v>
      </c>
      <c r="Q46" s="92">
        <f>_xlfn.MAXIFS(V重複!F:F, V重複!$C:$C, 'Conv-vaccine'!$E46)</f>
        <v>0</v>
      </c>
      <c r="R46" s="92">
        <f>_xlfn.MAXIFS(V重複!G:G, V重複!$C:$C, 'Conv-vaccine'!$E46)</f>
        <v>0</v>
      </c>
      <c r="S46" s="117">
        <f>SUMIF('V3回目-総接種回数'!$A:$A, 'Conv-vaccine'!$E46, 'V3回目-総接種回数'!D:D)</f>
        <v>0</v>
      </c>
    </row>
    <row r="47" spans="1:19" ht="17.7">
      <c r="A47" s="49">
        <v>44311</v>
      </c>
      <c r="B47" s="109">
        <f>IF(COUNTIF($A$7:$A47, $A47)&gt;1, 0, IF($E47="","",G47+H47+K47+L47+O47-Q47))</f>
        <v>0</v>
      </c>
      <c r="C47" s="109">
        <f>IF(COUNTIF($A$7:$A47, $A47)&gt;1, 0, IF($E47="", "", I47+J47+M47+N47+P47-R47))</f>
        <v>0</v>
      </c>
      <c r="D47" s="109">
        <f>IF(COUNTIF($A$7:$A47, $A47)&gt;1, 0, S47)</f>
        <v>0</v>
      </c>
      <c r="E47" s="110">
        <v>44311</v>
      </c>
      <c r="F47" s="91" t="str">
        <f>IFERROR(VLOOKUP($E47, V医療従事者等!$A:$J, $F$4, FALSE), TEXT(E47, "aaa"))</f>
        <v>日</v>
      </c>
      <c r="G47" s="91">
        <f>IFERROR(VLOOKUP($E47, V医療従事者等!$A:$J, $G$4, FALSE), 0)</f>
        <v>0</v>
      </c>
      <c r="H47" s="91">
        <f>IFERROR(VLOOKUP($E47, V医療従事者等!$A:$J, $H$4, FALSE), 0)</f>
        <v>0</v>
      </c>
      <c r="I47" s="91">
        <f>IFERROR(VLOOKUP($E47, V医療従事者等!$A:$J, $I$4, FALSE), 0)</f>
        <v>0</v>
      </c>
      <c r="J47" s="91">
        <f>IFERROR(VLOOKUP($E47, V医療従事者等!$A:$J, $J$4, FALSE), 0)</f>
        <v>0</v>
      </c>
      <c r="K47" s="92">
        <f>IFERROR(VLOOKUP($E47, V一般接種!$A:$G, K$4, FALSE), 0)</f>
        <v>25429</v>
      </c>
      <c r="L47" s="92">
        <f>IFERROR(VLOOKUP($E47, V一般接種!$A:$G, L$4, FALSE), 0)</f>
        <v>0</v>
      </c>
      <c r="M47" s="92">
        <f>IFERROR(VLOOKUP($E47, V一般接種!$A:$G, M$4, FALSE), 0)</f>
        <v>0</v>
      </c>
      <c r="N47" s="93">
        <f>IFERROR(VLOOKUP($E47, V一般接種!$A:$G, N$4, FALSE), 0)</f>
        <v>0</v>
      </c>
      <c r="O47" s="92">
        <f>SUMIF(V職域接種!$C:$C, 'Conv-vaccine'!$E47, V職域接種!F:F)</f>
        <v>0</v>
      </c>
      <c r="P47" s="92">
        <f>SUMIF(V職域接種!$C:$C, 'Conv-vaccine'!$E47, V職域接種!G:G)</f>
        <v>0</v>
      </c>
      <c r="Q47" s="92">
        <f>_xlfn.MAXIFS(V重複!F:F, V重複!$C:$C, 'Conv-vaccine'!$E47)</f>
        <v>0</v>
      </c>
      <c r="R47" s="92">
        <f>_xlfn.MAXIFS(V重複!G:G, V重複!$C:$C, 'Conv-vaccine'!$E47)</f>
        <v>0</v>
      </c>
      <c r="S47" s="117">
        <f>SUMIF('V3回目-総接種回数'!$A:$A, 'Conv-vaccine'!$E47, 'V3回目-総接種回数'!D:D)</f>
        <v>0</v>
      </c>
    </row>
    <row r="48" spans="1:19" ht="17.7">
      <c r="A48" s="49">
        <v>44311</v>
      </c>
      <c r="B48" s="109">
        <f>IF(COUNTIF($A$7:$A48, $A48)&gt;1, 0, IF($E48="","",G48+H48+K48+L48+O48-Q48))</f>
        <v>0</v>
      </c>
      <c r="C48" s="109">
        <f>IF(COUNTIF($A$7:$A48, $A48)&gt;1, 0, IF($E48="", "", I48+J48+M48+N48+P48-R48))</f>
        <v>0</v>
      </c>
      <c r="D48" s="109">
        <f>IF(COUNTIF($A$7:$A48, $A48)&gt;1, 0, S48)</f>
        <v>0</v>
      </c>
      <c r="E48" s="110">
        <v>44311</v>
      </c>
      <c r="F48" s="91" t="str">
        <f>IFERROR(VLOOKUP($E48, V医療従事者等!$A:$J, $F$4, FALSE), TEXT(E48, "aaa"))</f>
        <v>日</v>
      </c>
      <c r="G48" s="91">
        <f>IFERROR(VLOOKUP($E48, V医療従事者等!$A:$J, $G$4, FALSE), 0)</f>
        <v>0</v>
      </c>
      <c r="H48" s="91">
        <f>IFERROR(VLOOKUP($E48, V医療従事者等!$A:$J, $H$4, FALSE), 0)</f>
        <v>0</v>
      </c>
      <c r="I48" s="91">
        <f>IFERROR(VLOOKUP($E48, V医療従事者等!$A:$J, $I$4, FALSE), 0)</f>
        <v>0</v>
      </c>
      <c r="J48" s="91">
        <f>IFERROR(VLOOKUP($E48, V医療従事者等!$A:$J, $J$4, FALSE), 0)</f>
        <v>0</v>
      </c>
      <c r="K48" s="92">
        <f>IFERROR(VLOOKUP($E48, V一般接種!$A:$G, K$4, FALSE), 0)</f>
        <v>25429</v>
      </c>
      <c r="L48" s="92">
        <f>IFERROR(VLOOKUP($E48, V一般接種!$A:$G, L$4, FALSE), 0)</f>
        <v>0</v>
      </c>
      <c r="M48" s="92">
        <f>IFERROR(VLOOKUP($E48, V一般接種!$A:$G, M$4, FALSE), 0)</f>
        <v>0</v>
      </c>
      <c r="N48" s="93">
        <f>IFERROR(VLOOKUP($E48, V一般接種!$A:$G, N$4, FALSE), 0)</f>
        <v>0</v>
      </c>
      <c r="O48" s="92">
        <f>SUMIF(V職域接種!$C:$C, 'Conv-vaccine'!$E48, V職域接種!F:F)</f>
        <v>0</v>
      </c>
      <c r="P48" s="92">
        <f>SUMIF(V職域接種!$C:$C, 'Conv-vaccine'!$E48, V職域接種!G:G)</f>
        <v>0</v>
      </c>
      <c r="Q48" s="92">
        <f>_xlfn.MAXIFS(V重複!F:F, V重複!$C:$C, 'Conv-vaccine'!$E48)</f>
        <v>0</v>
      </c>
      <c r="R48" s="92">
        <f>_xlfn.MAXIFS(V重複!G:G, V重複!$C:$C, 'Conv-vaccine'!$E48)</f>
        <v>0</v>
      </c>
      <c r="S48" s="117">
        <f>SUMIF('V3回目-総接種回数'!$A:$A, 'Conv-vaccine'!$E48, 'V3回目-総接種回数'!D:D)</f>
        <v>0</v>
      </c>
    </row>
    <row r="49" spans="1:19" ht="17.7">
      <c r="A49" s="49">
        <v>44312</v>
      </c>
      <c r="B49" s="109">
        <f>IF(COUNTIF($A$7:$A49, $A49)&gt;1, 0, IF($E49="","",G49+H49+K49+L49+O49-Q49))</f>
        <v>276634</v>
      </c>
      <c r="C49" s="109">
        <f>IF(COUNTIF($A$7:$A49, $A49)&gt;1, 0, IF($E49="", "", I49+J49+M49+N49+P49-R49))</f>
        <v>41651</v>
      </c>
      <c r="D49" s="109">
        <f>IF(COUNTIF($A$7:$A49, $A49)&gt;1, 0, S49)</f>
        <v>0</v>
      </c>
      <c r="E49" s="110">
        <v>44312</v>
      </c>
      <c r="F49" s="91" t="str">
        <f>IFERROR(VLOOKUP($E49, V医療従事者等!$A:$J, $F$4, FALSE), TEXT(E49, "aaa"))</f>
        <v>(月)</v>
      </c>
      <c r="G49" s="91">
        <f>IFERROR(VLOOKUP($E49, V医療従事者等!$A:$J, $G$4, FALSE), 0)</f>
        <v>221677</v>
      </c>
      <c r="H49" s="91">
        <f>IFERROR(VLOOKUP($E49, V医療従事者等!$A:$J, $H$4, FALSE), 0)</f>
        <v>0</v>
      </c>
      <c r="I49" s="91">
        <f>IFERROR(VLOOKUP($E49, V医療従事者等!$A:$J, $I$4, FALSE), 0)</f>
        <v>41651</v>
      </c>
      <c r="J49" s="91">
        <f>IFERROR(VLOOKUP($E49, V医療従事者等!$A:$J, $J$4, FALSE), 0)</f>
        <v>0</v>
      </c>
      <c r="K49" s="92">
        <f>IFERROR(VLOOKUP($E49, V一般接種!$A:$G, K$4, FALSE), 0)</f>
        <v>54957</v>
      </c>
      <c r="L49" s="92">
        <f>IFERROR(VLOOKUP($E49, V一般接種!$A:$G, L$4, FALSE), 0)</f>
        <v>0</v>
      </c>
      <c r="M49" s="92">
        <f>IFERROR(VLOOKUP($E49, V一般接種!$A:$G, M$4, FALSE), 0)</f>
        <v>0</v>
      </c>
      <c r="N49" s="93">
        <f>IFERROR(VLOOKUP($E49, V一般接種!$A:$G, N$4, FALSE), 0)</f>
        <v>0</v>
      </c>
      <c r="O49" s="92">
        <f>SUMIF(V職域接種!$C:$C, 'Conv-vaccine'!$E49, V職域接種!F:F)</f>
        <v>0</v>
      </c>
      <c r="P49" s="92">
        <f>SUMIF(V職域接種!$C:$C, 'Conv-vaccine'!$E49, V職域接種!G:G)</f>
        <v>0</v>
      </c>
      <c r="Q49" s="92">
        <f>_xlfn.MAXIFS(V重複!F:F, V重複!$C:$C, 'Conv-vaccine'!$E49)</f>
        <v>0</v>
      </c>
      <c r="R49" s="92">
        <f>_xlfn.MAXIFS(V重複!G:G, V重複!$C:$C, 'Conv-vaccine'!$E49)</f>
        <v>0</v>
      </c>
      <c r="S49" s="117">
        <f>SUMIF('V3回目-総接種回数'!$A:$A, 'Conv-vaccine'!$E49, 'V3回目-総接種回数'!D:D)</f>
        <v>0</v>
      </c>
    </row>
    <row r="50" spans="1:19" ht="17.7">
      <c r="A50" s="49">
        <v>44312</v>
      </c>
      <c r="B50" s="109">
        <f>IF(COUNTIF($A$7:$A50, $A50)&gt;1, 0, IF($E50="","",G50+H50+K50+L50+O50-Q50))</f>
        <v>0</v>
      </c>
      <c r="C50" s="109">
        <f>IF(COUNTIF($A$7:$A50, $A50)&gt;1, 0, IF($E50="", "", I50+J50+M50+N50+P50-R50))</f>
        <v>0</v>
      </c>
      <c r="D50" s="109">
        <f>IF(COUNTIF($A$7:$A50, $A50)&gt;1, 0, S50)</f>
        <v>0</v>
      </c>
      <c r="E50" s="110">
        <v>44312</v>
      </c>
      <c r="F50" s="91" t="str">
        <f>IFERROR(VLOOKUP($E50, V医療従事者等!$A:$J, $F$4, FALSE), TEXT(E50, "aaa"))</f>
        <v>(月)</v>
      </c>
      <c r="G50" s="91">
        <f>IFERROR(VLOOKUP($E50, V医療従事者等!$A:$J, $G$4, FALSE), 0)</f>
        <v>221677</v>
      </c>
      <c r="H50" s="91">
        <f>IFERROR(VLOOKUP($E50, V医療従事者等!$A:$J, $H$4, FALSE), 0)</f>
        <v>0</v>
      </c>
      <c r="I50" s="91">
        <f>IFERROR(VLOOKUP($E50, V医療従事者等!$A:$J, $I$4, FALSE), 0)</f>
        <v>41651</v>
      </c>
      <c r="J50" s="91">
        <f>IFERROR(VLOOKUP($E50, V医療従事者等!$A:$J, $J$4, FALSE), 0)</f>
        <v>0</v>
      </c>
      <c r="K50" s="92">
        <f>IFERROR(VLOOKUP($E50, V一般接種!$A:$G, K$4, FALSE), 0)</f>
        <v>54957</v>
      </c>
      <c r="L50" s="92">
        <f>IFERROR(VLOOKUP($E50, V一般接種!$A:$G, L$4, FALSE), 0)</f>
        <v>0</v>
      </c>
      <c r="M50" s="92">
        <f>IFERROR(VLOOKUP($E50, V一般接種!$A:$G, M$4, FALSE), 0)</f>
        <v>0</v>
      </c>
      <c r="N50" s="93">
        <f>IFERROR(VLOOKUP($E50, V一般接種!$A:$G, N$4, FALSE), 0)</f>
        <v>0</v>
      </c>
      <c r="O50" s="92">
        <f>SUMIF(V職域接種!$C:$C, 'Conv-vaccine'!$E50, V職域接種!F:F)</f>
        <v>0</v>
      </c>
      <c r="P50" s="92">
        <f>SUMIF(V職域接種!$C:$C, 'Conv-vaccine'!$E50, V職域接種!G:G)</f>
        <v>0</v>
      </c>
      <c r="Q50" s="92">
        <f>_xlfn.MAXIFS(V重複!F:F, V重複!$C:$C, 'Conv-vaccine'!$E50)</f>
        <v>0</v>
      </c>
      <c r="R50" s="92">
        <f>_xlfn.MAXIFS(V重複!G:G, V重複!$C:$C, 'Conv-vaccine'!$E50)</f>
        <v>0</v>
      </c>
      <c r="S50" s="117">
        <f>SUMIF('V3回目-総接種回数'!$A:$A, 'Conv-vaccine'!$E50, 'V3回目-総接種回数'!D:D)</f>
        <v>0</v>
      </c>
    </row>
    <row r="51" spans="1:19" ht="17.7">
      <c r="A51" s="49">
        <v>44312</v>
      </c>
      <c r="B51" s="109">
        <f>IF(COUNTIF($A$7:$A51, $A51)&gt;1, 0, IF($E51="","",G51+H51+K51+L51+O51-Q51))</f>
        <v>0</v>
      </c>
      <c r="C51" s="109">
        <f>IF(COUNTIF($A$7:$A51, $A51)&gt;1, 0, IF($E51="", "", I51+J51+M51+N51+P51-R51))</f>
        <v>0</v>
      </c>
      <c r="D51" s="109">
        <f>IF(COUNTIF($A$7:$A51, $A51)&gt;1, 0, S51)</f>
        <v>0</v>
      </c>
      <c r="E51" s="110">
        <v>44312</v>
      </c>
      <c r="F51" s="91" t="str">
        <f>IFERROR(VLOOKUP($E51, V医療従事者等!$A:$J, $F$4, FALSE), TEXT(E51, "aaa"))</f>
        <v>(月)</v>
      </c>
      <c r="G51" s="91">
        <f>IFERROR(VLOOKUP($E51, V医療従事者等!$A:$J, $G$4, FALSE), 0)</f>
        <v>221677</v>
      </c>
      <c r="H51" s="91">
        <f>IFERROR(VLOOKUP($E51, V医療従事者等!$A:$J, $H$4, FALSE), 0)</f>
        <v>0</v>
      </c>
      <c r="I51" s="91">
        <f>IFERROR(VLOOKUP($E51, V医療従事者等!$A:$J, $I$4, FALSE), 0)</f>
        <v>41651</v>
      </c>
      <c r="J51" s="91">
        <f>IFERROR(VLOOKUP($E51, V医療従事者等!$A:$J, $J$4, FALSE), 0)</f>
        <v>0</v>
      </c>
      <c r="K51" s="92">
        <f>IFERROR(VLOOKUP($E51, V一般接種!$A:$G, K$4, FALSE), 0)</f>
        <v>54957</v>
      </c>
      <c r="L51" s="92">
        <f>IFERROR(VLOOKUP($E51, V一般接種!$A:$G, L$4, FALSE), 0)</f>
        <v>0</v>
      </c>
      <c r="M51" s="92">
        <f>IFERROR(VLOOKUP($E51, V一般接種!$A:$G, M$4, FALSE), 0)</f>
        <v>0</v>
      </c>
      <c r="N51" s="93">
        <f>IFERROR(VLOOKUP($E51, V一般接種!$A:$G, N$4, FALSE), 0)</f>
        <v>0</v>
      </c>
      <c r="O51" s="92">
        <f>SUMIF(V職域接種!$C:$C, 'Conv-vaccine'!$E51, V職域接種!F:F)</f>
        <v>0</v>
      </c>
      <c r="P51" s="92">
        <f>SUMIF(V職域接種!$C:$C, 'Conv-vaccine'!$E51, V職域接種!G:G)</f>
        <v>0</v>
      </c>
      <c r="Q51" s="92">
        <f>_xlfn.MAXIFS(V重複!F:F, V重複!$C:$C, 'Conv-vaccine'!$E51)</f>
        <v>0</v>
      </c>
      <c r="R51" s="92">
        <f>_xlfn.MAXIFS(V重複!G:G, V重複!$C:$C, 'Conv-vaccine'!$E51)</f>
        <v>0</v>
      </c>
      <c r="S51" s="117">
        <f>SUMIF('V3回目-総接種回数'!$A:$A, 'Conv-vaccine'!$E51, 'V3回目-総接種回数'!D:D)</f>
        <v>0</v>
      </c>
    </row>
    <row r="52" spans="1:19" ht="17.7">
      <c r="A52" s="49">
        <v>44313</v>
      </c>
      <c r="B52" s="109">
        <f>IF(COUNTIF($A$7:$A52, $A52)&gt;1, 0, IF($E52="","",G52+H52+K52+L52+O52-Q52))</f>
        <v>245424</v>
      </c>
      <c r="C52" s="109">
        <f>IF(COUNTIF($A$7:$A52, $A52)&gt;1, 0, IF($E52="", "", I52+J52+M52+N52+P52-R52))</f>
        <v>31105</v>
      </c>
      <c r="D52" s="109">
        <f>IF(COUNTIF($A$7:$A52, $A52)&gt;1, 0, S52)</f>
        <v>0</v>
      </c>
      <c r="E52" s="110">
        <v>44313</v>
      </c>
      <c r="F52" s="91" t="str">
        <f>IFERROR(VLOOKUP($E52, V医療従事者等!$A:$J, $F$4, FALSE), TEXT(E52, "aaa"))</f>
        <v>(火)</v>
      </c>
      <c r="G52" s="91">
        <f>IFERROR(VLOOKUP($E52, V医療従事者等!$A:$J, $G$4, FALSE), 0)</f>
        <v>172069</v>
      </c>
      <c r="H52" s="91">
        <f>IFERROR(VLOOKUP($E52, V医療従事者等!$A:$J, $H$4, FALSE), 0)</f>
        <v>0</v>
      </c>
      <c r="I52" s="91">
        <f>IFERROR(VLOOKUP($E52, V医療従事者等!$A:$J, $I$4, FALSE), 0)</f>
        <v>31105</v>
      </c>
      <c r="J52" s="91">
        <f>IFERROR(VLOOKUP($E52, V医療従事者等!$A:$J, $J$4, FALSE), 0)</f>
        <v>0</v>
      </c>
      <c r="K52" s="92">
        <f>IFERROR(VLOOKUP($E52, V一般接種!$A:$G, K$4, FALSE), 0)</f>
        <v>73355</v>
      </c>
      <c r="L52" s="92">
        <f>IFERROR(VLOOKUP($E52, V一般接種!$A:$G, L$4, FALSE), 0)</f>
        <v>0</v>
      </c>
      <c r="M52" s="92">
        <f>IFERROR(VLOOKUP($E52, V一般接種!$A:$G, M$4, FALSE), 0)</f>
        <v>0</v>
      </c>
      <c r="N52" s="93">
        <f>IFERROR(VLOOKUP($E52, V一般接種!$A:$G, N$4, FALSE), 0)</f>
        <v>0</v>
      </c>
      <c r="O52" s="92">
        <f>SUMIF(V職域接種!$C:$C, 'Conv-vaccine'!$E52, V職域接種!F:F)</f>
        <v>0</v>
      </c>
      <c r="P52" s="92">
        <f>SUMIF(V職域接種!$C:$C, 'Conv-vaccine'!$E52, V職域接種!G:G)</f>
        <v>0</v>
      </c>
      <c r="Q52" s="92">
        <f>_xlfn.MAXIFS(V重複!F:F, V重複!$C:$C, 'Conv-vaccine'!$E52)</f>
        <v>0</v>
      </c>
      <c r="R52" s="92">
        <f>_xlfn.MAXIFS(V重複!G:G, V重複!$C:$C, 'Conv-vaccine'!$E52)</f>
        <v>0</v>
      </c>
      <c r="S52" s="117">
        <f>SUMIF('V3回目-総接種回数'!$A:$A, 'Conv-vaccine'!$E52, 'V3回目-総接種回数'!D:D)</f>
        <v>0</v>
      </c>
    </row>
    <row r="53" spans="1:19" ht="17.7">
      <c r="A53" s="49">
        <v>44313</v>
      </c>
      <c r="B53" s="109">
        <f>IF(COUNTIF($A$7:$A53, $A53)&gt;1, 0, IF($E53="","",G53+H53+K53+L53+O53-Q53))</f>
        <v>0</v>
      </c>
      <c r="C53" s="109">
        <f>IF(COUNTIF($A$7:$A53, $A53)&gt;1, 0, IF($E53="", "", I53+J53+M53+N53+P53-R53))</f>
        <v>0</v>
      </c>
      <c r="D53" s="109">
        <f>IF(COUNTIF($A$7:$A53, $A53)&gt;1, 0, S53)</f>
        <v>0</v>
      </c>
      <c r="E53" s="110">
        <v>44313</v>
      </c>
      <c r="F53" s="91" t="str">
        <f>IFERROR(VLOOKUP($E53, V医療従事者等!$A:$J, $F$4, FALSE), TEXT(E53, "aaa"))</f>
        <v>(火)</v>
      </c>
      <c r="G53" s="91">
        <f>IFERROR(VLOOKUP($E53, V医療従事者等!$A:$J, $G$4, FALSE), 0)</f>
        <v>172069</v>
      </c>
      <c r="H53" s="91">
        <f>IFERROR(VLOOKUP($E53, V医療従事者等!$A:$J, $H$4, FALSE), 0)</f>
        <v>0</v>
      </c>
      <c r="I53" s="91">
        <f>IFERROR(VLOOKUP($E53, V医療従事者等!$A:$J, $I$4, FALSE), 0)</f>
        <v>31105</v>
      </c>
      <c r="J53" s="91">
        <f>IFERROR(VLOOKUP($E53, V医療従事者等!$A:$J, $J$4, FALSE), 0)</f>
        <v>0</v>
      </c>
      <c r="K53" s="92">
        <f>IFERROR(VLOOKUP($E53, V一般接種!$A:$G, K$4, FALSE), 0)</f>
        <v>73355</v>
      </c>
      <c r="L53" s="92">
        <f>IFERROR(VLOOKUP($E53, V一般接種!$A:$G, L$4, FALSE), 0)</f>
        <v>0</v>
      </c>
      <c r="M53" s="92">
        <f>IFERROR(VLOOKUP($E53, V一般接種!$A:$G, M$4, FALSE), 0)</f>
        <v>0</v>
      </c>
      <c r="N53" s="93">
        <f>IFERROR(VLOOKUP($E53, V一般接種!$A:$G, N$4, FALSE), 0)</f>
        <v>0</v>
      </c>
      <c r="O53" s="92">
        <f>SUMIF(V職域接種!$C:$C, 'Conv-vaccine'!$E53, V職域接種!F:F)</f>
        <v>0</v>
      </c>
      <c r="P53" s="92">
        <f>SUMIF(V職域接種!$C:$C, 'Conv-vaccine'!$E53, V職域接種!G:G)</f>
        <v>0</v>
      </c>
      <c r="Q53" s="92">
        <f>_xlfn.MAXIFS(V重複!F:F, V重複!$C:$C, 'Conv-vaccine'!$E53)</f>
        <v>0</v>
      </c>
      <c r="R53" s="92">
        <f>_xlfn.MAXIFS(V重複!G:G, V重複!$C:$C, 'Conv-vaccine'!$E53)</f>
        <v>0</v>
      </c>
      <c r="S53" s="117">
        <f>SUMIF('V3回目-総接種回数'!$A:$A, 'Conv-vaccine'!$E53, 'V3回目-総接種回数'!D:D)</f>
        <v>0</v>
      </c>
    </row>
    <row r="54" spans="1:19" ht="17.7">
      <c r="A54" s="49">
        <v>44313</v>
      </c>
      <c r="B54" s="109">
        <f>IF(COUNTIF($A$7:$A54, $A54)&gt;1, 0, IF($E54="","",G54+H54+K54+L54+O54-Q54))</f>
        <v>0</v>
      </c>
      <c r="C54" s="109">
        <f>IF(COUNTIF($A$7:$A54, $A54)&gt;1, 0, IF($E54="", "", I54+J54+M54+N54+P54-R54))</f>
        <v>0</v>
      </c>
      <c r="D54" s="109">
        <f>IF(COUNTIF($A$7:$A54, $A54)&gt;1, 0, S54)</f>
        <v>0</v>
      </c>
      <c r="E54" s="110">
        <v>44313</v>
      </c>
      <c r="F54" s="91" t="str">
        <f>IFERROR(VLOOKUP($E54, V医療従事者等!$A:$J, $F$4, FALSE), TEXT(E54, "aaa"))</f>
        <v>(火)</v>
      </c>
      <c r="G54" s="91">
        <f>IFERROR(VLOOKUP($E54, V医療従事者等!$A:$J, $G$4, FALSE), 0)</f>
        <v>172069</v>
      </c>
      <c r="H54" s="91">
        <f>IFERROR(VLOOKUP($E54, V医療従事者等!$A:$J, $H$4, FALSE), 0)</f>
        <v>0</v>
      </c>
      <c r="I54" s="91">
        <f>IFERROR(VLOOKUP($E54, V医療従事者等!$A:$J, $I$4, FALSE), 0)</f>
        <v>31105</v>
      </c>
      <c r="J54" s="91">
        <f>IFERROR(VLOOKUP($E54, V医療従事者等!$A:$J, $J$4, FALSE), 0)</f>
        <v>0</v>
      </c>
      <c r="K54" s="92">
        <f>IFERROR(VLOOKUP($E54, V一般接種!$A:$G, K$4, FALSE), 0)</f>
        <v>73355</v>
      </c>
      <c r="L54" s="92">
        <f>IFERROR(VLOOKUP($E54, V一般接種!$A:$G, L$4, FALSE), 0)</f>
        <v>0</v>
      </c>
      <c r="M54" s="92">
        <f>IFERROR(VLOOKUP($E54, V一般接種!$A:$G, M$4, FALSE), 0)</f>
        <v>0</v>
      </c>
      <c r="N54" s="93">
        <f>IFERROR(VLOOKUP($E54, V一般接種!$A:$G, N$4, FALSE), 0)</f>
        <v>0</v>
      </c>
      <c r="O54" s="92">
        <f>SUMIF(V職域接種!$C:$C, 'Conv-vaccine'!$E54, V職域接種!F:F)</f>
        <v>0</v>
      </c>
      <c r="P54" s="92">
        <f>SUMIF(V職域接種!$C:$C, 'Conv-vaccine'!$E54, V職域接種!G:G)</f>
        <v>0</v>
      </c>
      <c r="Q54" s="92">
        <f>_xlfn.MAXIFS(V重複!F:F, V重複!$C:$C, 'Conv-vaccine'!$E54)</f>
        <v>0</v>
      </c>
      <c r="R54" s="92">
        <f>_xlfn.MAXIFS(V重複!G:G, V重複!$C:$C, 'Conv-vaccine'!$E54)</f>
        <v>0</v>
      </c>
      <c r="S54" s="117">
        <f>SUMIF('V3回目-総接種回数'!$A:$A, 'Conv-vaccine'!$E54, 'V3回目-総接種回数'!D:D)</f>
        <v>0</v>
      </c>
    </row>
    <row r="55" spans="1:19" ht="17.7">
      <c r="A55" s="49">
        <v>44314</v>
      </c>
      <c r="B55" s="109">
        <f>IF(COUNTIF($A$7:$A55, $A55)&gt;1, 0, IF($E55="","",G55+H55+K55+L55+O55-Q55))</f>
        <v>273570</v>
      </c>
      <c r="C55" s="109">
        <f>IF(COUNTIF($A$7:$A55, $A55)&gt;1, 0, IF($E55="", "", I55+J55+M55+N55+P55-R55))</f>
        <v>44268</v>
      </c>
      <c r="D55" s="109">
        <f>IF(COUNTIF($A$7:$A55, $A55)&gt;1, 0, S55)</f>
        <v>0</v>
      </c>
      <c r="E55" s="110">
        <v>44314</v>
      </c>
      <c r="F55" s="91" t="str">
        <f>IFERROR(VLOOKUP($E55, V医療従事者等!$A:$J, $F$4, FALSE), TEXT(E55, "aaa"))</f>
        <v>(水)</v>
      </c>
      <c r="G55" s="91">
        <f>IFERROR(VLOOKUP($E55, V医療従事者等!$A:$J, $G$4, FALSE), 0)</f>
        <v>194005</v>
      </c>
      <c r="H55" s="91">
        <f>IFERROR(VLOOKUP($E55, V医療従事者等!$A:$J, $H$4, FALSE), 0)</f>
        <v>0</v>
      </c>
      <c r="I55" s="91">
        <f>IFERROR(VLOOKUP($E55, V医療従事者等!$A:$J, $I$4, FALSE), 0)</f>
        <v>44268</v>
      </c>
      <c r="J55" s="91">
        <f>IFERROR(VLOOKUP($E55, V医療従事者等!$A:$J, $J$4, FALSE), 0)</f>
        <v>0</v>
      </c>
      <c r="K55" s="92">
        <f>IFERROR(VLOOKUP($E55, V一般接種!$A:$G, K$4, FALSE), 0)</f>
        <v>79565</v>
      </c>
      <c r="L55" s="92">
        <f>IFERROR(VLOOKUP($E55, V一般接種!$A:$G, L$4, FALSE), 0)</f>
        <v>0</v>
      </c>
      <c r="M55" s="92">
        <f>IFERROR(VLOOKUP($E55, V一般接種!$A:$G, M$4, FALSE), 0)</f>
        <v>0</v>
      </c>
      <c r="N55" s="93">
        <f>IFERROR(VLOOKUP($E55, V一般接種!$A:$G, N$4, FALSE), 0)</f>
        <v>0</v>
      </c>
      <c r="O55" s="92">
        <f>SUMIF(V職域接種!$C:$C, 'Conv-vaccine'!$E55, V職域接種!F:F)</f>
        <v>0</v>
      </c>
      <c r="P55" s="92">
        <f>SUMIF(V職域接種!$C:$C, 'Conv-vaccine'!$E55, V職域接種!G:G)</f>
        <v>0</v>
      </c>
      <c r="Q55" s="92">
        <f>_xlfn.MAXIFS(V重複!F:F, V重複!$C:$C, 'Conv-vaccine'!$E55)</f>
        <v>0</v>
      </c>
      <c r="R55" s="92">
        <f>_xlfn.MAXIFS(V重複!G:G, V重複!$C:$C, 'Conv-vaccine'!$E55)</f>
        <v>0</v>
      </c>
      <c r="S55" s="117">
        <f>SUMIF('V3回目-総接種回数'!$A:$A, 'Conv-vaccine'!$E55, 'V3回目-総接種回数'!D:D)</f>
        <v>0</v>
      </c>
    </row>
    <row r="56" spans="1:19" ht="17.7">
      <c r="A56" s="49">
        <v>44314</v>
      </c>
      <c r="B56" s="109">
        <f>IF(COUNTIF($A$7:$A56, $A56)&gt;1, 0, IF($E56="","",G56+H56+K56+L56+O56-Q56))</f>
        <v>0</v>
      </c>
      <c r="C56" s="109">
        <f>IF(COUNTIF($A$7:$A56, $A56)&gt;1, 0, IF($E56="", "", I56+J56+M56+N56+P56-R56))</f>
        <v>0</v>
      </c>
      <c r="D56" s="109">
        <f>IF(COUNTIF($A$7:$A56, $A56)&gt;1, 0, S56)</f>
        <v>0</v>
      </c>
      <c r="E56" s="110">
        <v>44314</v>
      </c>
      <c r="F56" s="91" t="str">
        <f>IFERROR(VLOOKUP($E56, V医療従事者等!$A:$J, $F$4, FALSE), TEXT(E56, "aaa"))</f>
        <v>(水)</v>
      </c>
      <c r="G56" s="91">
        <f>IFERROR(VLOOKUP($E56, V医療従事者等!$A:$J, $G$4, FALSE), 0)</f>
        <v>194005</v>
      </c>
      <c r="H56" s="91">
        <f>IFERROR(VLOOKUP($E56, V医療従事者等!$A:$J, $H$4, FALSE), 0)</f>
        <v>0</v>
      </c>
      <c r="I56" s="91">
        <f>IFERROR(VLOOKUP($E56, V医療従事者等!$A:$J, $I$4, FALSE), 0)</f>
        <v>44268</v>
      </c>
      <c r="J56" s="91">
        <f>IFERROR(VLOOKUP($E56, V医療従事者等!$A:$J, $J$4, FALSE), 0)</f>
        <v>0</v>
      </c>
      <c r="K56" s="92">
        <f>IFERROR(VLOOKUP($E56, V一般接種!$A:$G, K$4, FALSE), 0)</f>
        <v>79565</v>
      </c>
      <c r="L56" s="92">
        <f>IFERROR(VLOOKUP($E56, V一般接種!$A:$G, L$4, FALSE), 0)</f>
        <v>0</v>
      </c>
      <c r="M56" s="92">
        <f>IFERROR(VLOOKUP($E56, V一般接種!$A:$G, M$4, FALSE), 0)</f>
        <v>0</v>
      </c>
      <c r="N56" s="93">
        <f>IFERROR(VLOOKUP($E56, V一般接種!$A:$G, N$4, FALSE), 0)</f>
        <v>0</v>
      </c>
      <c r="O56" s="92">
        <f>SUMIF(V職域接種!$C:$C, 'Conv-vaccine'!$E56, V職域接種!F:F)</f>
        <v>0</v>
      </c>
      <c r="P56" s="92">
        <f>SUMIF(V職域接種!$C:$C, 'Conv-vaccine'!$E56, V職域接種!G:G)</f>
        <v>0</v>
      </c>
      <c r="Q56" s="92">
        <f>_xlfn.MAXIFS(V重複!F:F, V重複!$C:$C, 'Conv-vaccine'!$E56)</f>
        <v>0</v>
      </c>
      <c r="R56" s="92">
        <f>_xlfn.MAXIFS(V重複!G:G, V重複!$C:$C, 'Conv-vaccine'!$E56)</f>
        <v>0</v>
      </c>
      <c r="S56" s="117">
        <f>SUMIF('V3回目-総接種回数'!$A:$A, 'Conv-vaccine'!$E56, 'V3回目-総接種回数'!D:D)</f>
        <v>0</v>
      </c>
    </row>
    <row r="57" spans="1:19" ht="17.7">
      <c r="A57" s="49">
        <v>44314</v>
      </c>
      <c r="B57" s="109">
        <f>IF(COUNTIF($A$7:$A57, $A57)&gt;1, 0, IF($E57="","",G57+H57+K57+L57+O57-Q57))</f>
        <v>0</v>
      </c>
      <c r="C57" s="109">
        <f>IF(COUNTIF($A$7:$A57, $A57)&gt;1, 0, IF($E57="", "", I57+J57+M57+N57+P57-R57))</f>
        <v>0</v>
      </c>
      <c r="D57" s="109">
        <f>IF(COUNTIF($A$7:$A57, $A57)&gt;1, 0, S57)</f>
        <v>0</v>
      </c>
      <c r="E57" s="110">
        <v>44314</v>
      </c>
      <c r="F57" s="91" t="str">
        <f>IFERROR(VLOOKUP($E57, V医療従事者等!$A:$J, $F$4, FALSE), TEXT(E57, "aaa"))</f>
        <v>(水)</v>
      </c>
      <c r="G57" s="91">
        <f>IFERROR(VLOOKUP($E57, V医療従事者等!$A:$J, $G$4, FALSE), 0)</f>
        <v>194005</v>
      </c>
      <c r="H57" s="91">
        <f>IFERROR(VLOOKUP($E57, V医療従事者等!$A:$J, $H$4, FALSE), 0)</f>
        <v>0</v>
      </c>
      <c r="I57" s="91">
        <f>IFERROR(VLOOKUP($E57, V医療従事者等!$A:$J, $I$4, FALSE), 0)</f>
        <v>44268</v>
      </c>
      <c r="J57" s="91">
        <f>IFERROR(VLOOKUP($E57, V医療従事者等!$A:$J, $J$4, FALSE), 0)</f>
        <v>0</v>
      </c>
      <c r="K57" s="92">
        <f>IFERROR(VLOOKUP($E57, V一般接種!$A:$G, K$4, FALSE), 0)</f>
        <v>79565</v>
      </c>
      <c r="L57" s="92">
        <f>IFERROR(VLOOKUP($E57, V一般接種!$A:$G, L$4, FALSE), 0)</f>
        <v>0</v>
      </c>
      <c r="M57" s="92">
        <f>IFERROR(VLOOKUP($E57, V一般接種!$A:$G, M$4, FALSE), 0)</f>
        <v>0</v>
      </c>
      <c r="N57" s="93">
        <f>IFERROR(VLOOKUP($E57, V一般接種!$A:$G, N$4, FALSE), 0)</f>
        <v>0</v>
      </c>
      <c r="O57" s="92">
        <f>SUMIF(V職域接種!$C:$C, 'Conv-vaccine'!$E57, V職域接種!F:F)</f>
        <v>0</v>
      </c>
      <c r="P57" s="92">
        <f>SUMIF(V職域接種!$C:$C, 'Conv-vaccine'!$E57, V職域接種!G:G)</f>
        <v>0</v>
      </c>
      <c r="Q57" s="92">
        <f>_xlfn.MAXIFS(V重複!F:F, V重複!$C:$C, 'Conv-vaccine'!$E57)</f>
        <v>0</v>
      </c>
      <c r="R57" s="92">
        <f>_xlfn.MAXIFS(V重複!G:G, V重複!$C:$C, 'Conv-vaccine'!$E57)</f>
        <v>0</v>
      </c>
      <c r="S57" s="117">
        <f>SUMIF('V3回目-総接種回数'!$A:$A, 'Conv-vaccine'!$E57, 'V3回目-総接種回数'!D:D)</f>
        <v>0</v>
      </c>
    </row>
    <row r="58" spans="1:19" ht="17.7">
      <c r="A58" s="49">
        <v>44315</v>
      </c>
      <c r="B58" s="109">
        <f>IF(COUNTIF($A$7:$A58, $A58)&gt;1, 0, IF($E58="","",G58+H58+K58+L58+O58-Q58))</f>
        <v>20133</v>
      </c>
      <c r="C58" s="109">
        <f>IF(COUNTIF($A$7:$A58, $A58)&gt;1, 0, IF($E58="", "", I58+J58+M58+N58+P58-R58))</f>
        <v>0</v>
      </c>
      <c r="D58" s="109">
        <f>IF(COUNTIF($A$7:$A58, $A58)&gt;1, 0, S58)</f>
        <v>0</v>
      </c>
      <c r="E58" s="110">
        <v>44315</v>
      </c>
      <c r="F58" s="91" t="str">
        <f>IFERROR(VLOOKUP($E58, V医療従事者等!$A:$J, $F$4, FALSE), TEXT(E58, "aaa"))</f>
        <v>木</v>
      </c>
      <c r="G58" s="91">
        <f>IFERROR(VLOOKUP($E58, V医療従事者等!$A:$J, $G$4, FALSE), 0)</f>
        <v>0</v>
      </c>
      <c r="H58" s="91">
        <f>IFERROR(VLOOKUP($E58, V医療従事者等!$A:$J, $H$4, FALSE), 0)</f>
        <v>0</v>
      </c>
      <c r="I58" s="91">
        <f>IFERROR(VLOOKUP($E58, V医療従事者等!$A:$J, $I$4, FALSE), 0)</f>
        <v>0</v>
      </c>
      <c r="J58" s="91">
        <f>IFERROR(VLOOKUP($E58, V医療従事者等!$A:$J, $J$4, FALSE), 0)</f>
        <v>0</v>
      </c>
      <c r="K58" s="92">
        <f>IFERROR(VLOOKUP($E58, V一般接種!$A:$G, K$4, FALSE), 0)</f>
        <v>20133</v>
      </c>
      <c r="L58" s="92">
        <f>IFERROR(VLOOKUP($E58, V一般接種!$A:$G, L$4, FALSE), 0)</f>
        <v>0</v>
      </c>
      <c r="M58" s="92">
        <f>IFERROR(VLOOKUP($E58, V一般接種!$A:$G, M$4, FALSE), 0)</f>
        <v>0</v>
      </c>
      <c r="N58" s="93">
        <f>IFERROR(VLOOKUP($E58, V一般接種!$A:$G, N$4, FALSE), 0)</f>
        <v>0</v>
      </c>
      <c r="O58" s="92">
        <f>SUMIF(V職域接種!$C:$C, 'Conv-vaccine'!$E58, V職域接種!F:F)</f>
        <v>0</v>
      </c>
      <c r="P58" s="92">
        <f>SUMIF(V職域接種!$C:$C, 'Conv-vaccine'!$E58, V職域接種!G:G)</f>
        <v>0</v>
      </c>
      <c r="Q58" s="92">
        <f>_xlfn.MAXIFS(V重複!F:F, V重複!$C:$C, 'Conv-vaccine'!$E58)</f>
        <v>0</v>
      </c>
      <c r="R58" s="92">
        <f>_xlfn.MAXIFS(V重複!G:G, V重複!$C:$C, 'Conv-vaccine'!$E58)</f>
        <v>0</v>
      </c>
      <c r="S58" s="117">
        <f>SUMIF('V3回目-総接種回数'!$A:$A, 'Conv-vaccine'!$E58, 'V3回目-総接種回数'!D:D)</f>
        <v>0</v>
      </c>
    </row>
    <row r="59" spans="1:19" ht="17.7">
      <c r="A59" s="49">
        <v>44315</v>
      </c>
      <c r="B59" s="109">
        <f>IF(COUNTIF($A$7:$A59, $A59)&gt;1, 0, IF($E59="","",G59+H59+K59+L59+O59-Q59))</f>
        <v>0</v>
      </c>
      <c r="C59" s="109">
        <f>IF(COUNTIF($A$7:$A59, $A59)&gt;1, 0, IF($E59="", "", I59+J59+M59+N59+P59-R59))</f>
        <v>0</v>
      </c>
      <c r="D59" s="109">
        <f>IF(COUNTIF($A$7:$A59, $A59)&gt;1, 0, S59)</f>
        <v>0</v>
      </c>
      <c r="E59" s="110">
        <v>44315</v>
      </c>
      <c r="F59" s="91" t="str">
        <f>IFERROR(VLOOKUP($E59, V医療従事者等!$A:$J, $F$4, FALSE), TEXT(E59, "aaa"))</f>
        <v>木</v>
      </c>
      <c r="G59" s="91">
        <f>IFERROR(VLOOKUP($E59, V医療従事者等!$A:$J, $G$4, FALSE), 0)</f>
        <v>0</v>
      </c>
      <c r="H59" s="91">
        <f>IFERROR(VLOOKUP($E59, V医療従事者等!$A:$J, $H$4, FALSE), 0)</f>
        <v>0</v>
      </c>
      <c r="I59" s="91">
        <f>IFERROR(VLOOKUP($E59, V医療従事者等!$A:$J, $I$4, FALSE), 0)</f>
        <v>0</v>
      </c>
      <c r="J59" s="91">
        <f>IFERROR(VLOOKUP($E59, V医療従事者等!$A:$J, $J$4, FALSE), 0)</f>
        <v>0</v>
      </c>
      <c r="K59" s="92">
        <f>IFERROR(VLOOKUP($E59, V一般接種!$A:$G, K$4, FALSE), 0)</f>
        <v>20133</v>
      </c>
      <c r="L59" s="92">
        <f>IFERROR(VLOOKUP($E59, V一般接種!$A:$G, L$4, FALSE), 0)</f>
        <v>0</v>
      </c>
      <c r="M59" s="92">
        <f>IFERROR(VLOOKUP($E59, V一般接種!$A:$G, M$4, FALSE), 0)</f>
        <v>0</v>
      </c>
      <c r="N59" s="93">
        <f>IFERROR(VLOOKUP($E59, V一般接種!$A:$G, N$4, FALSE), 0)</f>
        <v>0</v>
      </c>
      <c r="O59" s="92">
        <f>SUMIF(V職域接種!$C:$C, 'Conv-vaccine'!$E59, V職域接種!F:F)</f>
        <v>0</v>
      </c>
      <c r="P59" s="92">
        <f>SUMIF(V職域接種!$C:$C, 'Conv-vaccine'!$E59, V職域接種!G:G)</f>
        <v>0</v>
      </c>
      <c r="Q59" s="92">
        <f>_xlfn.MAXIFS(V重複!F:F, V重複!$C:$C, 'Conv-vaccine'!$E59)</f>
        <v>0</v>
      </c>
      <c r="R59" s="92">
        <f>_xlfn.MAXIFS(V重複!G:G, V重複!$C:$C, 'Conv-vaccine'!$E59)</f>
        <v>0</v>
      </c>
      <c r="S59" s="117">
        <f>SUMIF('V3回目-総接種回数'!$A:$A, 'Conv-vaccine'!$E59, 'V3回目-総接種回数'!D:D)</f>
        <v>0</v>
      </c>
    </row>
    <row r="60" spans="1:19" ht="17.7">
      <c r="A60" s="49">
        <v>44315</v>
      </c>
      <c r="B60" s="109">
        <f>IF(COUNTIF($A$7:$A60, $A60)&gt;1, 0, IF($E60="","",G60+H60+K60+L60+O60-Q60))</f>
        <v>0</v>
      </c>
      <c r="C60" s="109">
        <f>IF(COUNTIF($A$7:$A60, $A60)&gt;1, 0, IF($E60="", "", I60+J60+M60+N60+P60-R60))</f>
        <v>0</v>
      </c>
      <c r="D60" s="109">
        <f>IF(COUNTIF($A$7:$A60, $A60)&gt;1, 0, S60)</f>
        <v>0</v>
      </c>
      <c r="E60" s="110">
        <v>44315</v>
      </c>
      <c r="F60" s="91" t="str">
        <f>IFERROR(VLOOKUP($E60, V医療従事者等!$A:$J, $F$4, FALSE), TEXT(E60, "aaa"))</f>
        <v>木</v>
      </c>
      <c r="G60" s="91">
        <f>IFERROR(VLOOKUP($E60, V医療従事者等!$A:$J, $G$4, FALSE), 0)</f>
        <v>0</v>
      </c>
      <c r="H60" s="91">
        <f>IFERROR(VLOOKUP($E60, V医療従事者等!$A:$J, $H$4, FALSE), 0)</f>
        <v>0</v>
      </c>
      <c r="I60" s="91">
        <f>IFERROR(VLOOKUP($E60, V医療従事者等!$A:$J, $I$4, FALSE), 0)</f>
        <v>0</v>
      </c>
      <c r="J60" s="91">
        <f>IFERROR(VLOOKUP($E60, V医療従事者等!$A:$J, $J$4, FALSE), 0)</f>
        <v>0</v>
      </c>
      <c r="K60" s="92">
        <f>IFERROR(VLOOKUP($E60, V一般接種!$A:$G, K$4, FALSE), 0)</f>
        <v>20133</v>
      </c>
      <c r="L60" s="92">
        <f>IFERROR(VLOOKUP($E60, V一般接種!$A:$G, L$4, FALSE), 0)</f>
        <v>0</v>
      </c>
      <c r="M60" s="92">
        <f>IFERROR(VLOOKUP($E60, V一般接種!$A:$G, M$4, FALSE), 0)</f>
        <v>0</v>
      </c>
      <c r="N60" s="93">
        <f>IFERROR(VLOOKUP($E60, V一般接種!$A:$G, N$4, FALSE), 0)</f>
        <v>0</v>
      </c>
      <c r="O60" s="92">
        <f>SUMIF(V職域接種!$C:$C, 'Conv-vaccine'!$E60, V職域接種!F:F)</f>
        <v>0</v>
      </c>
      <c r="P60" s="92">
        <f>SUMIF(V職域接種!$C:$C, 'Conv-vaccine'!$E60, V職域接種!G:G)</f>
        <v>0</v>
      </c>
      <c r="Q60" s="92">
        <f>_xlfn.MAXIFS(V重複!F:F, V重複!$C:$C, 'Conv-vaccine'!$E60)</f>
        <v>0</v>
      </c>
      <c r="R60" s="92">
        <f>_xlfn.MAXIFS(V重複!G:G, V重複!$C:$C, 'Conv-vaccine'!$E60)</f>
        <v>0</v>
      </c>
      <c r="S60" s="117">
        <f>SUMIF('V3回目-総接種回数'!$A:$A, 'Conv-vaccine'!$E60, 'V3回目-総接種回数'!D:D)</f>
        <v>0</v>
      </c>
    </row>
    <row r="61" spans="1:19" ht="17.7">
      <c r="A61" s="49">
        <v>44316</v>
      </c>
      <c r="B61" s="109">
        <f>IF(COUNTIF($A$7:$A61, $A61)&gt;1, 0, IF($E61="","",G61+H61+K61+L61+O61-Q61))</f>
        <v>287758</v>
      </c>
      <c r="C61" s="109">
        <f>IF(COUNTIF($A$7:$A61, $A61)&gt;1, 0, IF($E61="", "", I61+J61+M61+N61+P61-R61))</f>
        <v>47240</v>
      </c>
      <c r="D61" s="109">
        <f>IF(COUNTIF($A$7:$A61, $A61)&gt;1, 0, S61)</f>
        <v>0</v>
      </c>
      <c r="E61" s="110">
        <v>44316</v>
      </c>
      <c r="F61" s="91" t="str">
        <f>IFERROR(VLOOKUP($E61, V医療従事者等!$A:$J, $F$4, FALSE), TEXT(E61, "aaa"))</f>
        <v>(金)</v>
      </c>
      <c r="G61" s="91">
        <f>IFERROR(VLOOKUP($E61, V医療従事者等!$A:$J, $G$4, FALSE), 0)</f>
        <v>227667</v>
      </c>
      <c r="H61" s="91">
        <f>IFERROR(VLOOKUP($E61, V医療従事者等!$A:$J, $H$4, FALSE), 0)</f>
        <v>0</v>
      </c>
      <c r="I61" s="91">
        <f>IFERROR(VLOOKUP($E61, V医療従事者等!$A:$J, $I$4, FALSE), 0)</f>
        <v>47240</v>
      </c>
      <c r="J61" s="91">
        <f>IFERROR(VLOOKUP($E61, V医療従事者等!$A:$J, $J$4, FALSE), 0)</f>
        <v>0</v>
      </c>
      <c r="K61" s="92">
        <f>IFERROR(VLOOKUP($E61, V一般接種!$A:$G, K$4, FALSE), 0)</f>
        <v>60091</v>
      </c>
      <c r="L61" s="92">
        <f>IFERROR(VLOOKUP($E61, V一般接種!$A:$G, L$4, FALSE), 0)</f>
        <v>0</v>
      </c>
      <c r="M61" s="92">
        <f>IFERROR(VLOOKUP($E61, V一般接種!$A:$G, M$4, FALSE), 0)</f>
        <v>0</v>
      </c>
      <c r="N61" s="93">
        <f>IFERROR(VLOOKUP($E61, V一般接種!$A:$G, N$4, FALSE), 0)</f>
        <v>0</v>
      </c>
      <c r="O61" s="92">
        <f>SUMIF(V職域接種!$C:$C, 'Conv-vaccine'!$E61, V職域接種!F:F)</f>
        <v>0</v>
      </c>
      <c r="P61" s="92">
        <f>SUMIF(V職域接種!$C:$C, 'Conv-vaccine'!$E61, V職域接種!G:G)</f>
        <v>0</v>
      </c>
      <c r="Q61" s="92">
        <f>_xlfn.MAXIFS(V重複!F:F, V重複!$C:$C, 'Conv-vaccine'!$E61)</f>
        <v>0</v>
      </c>
      <c r="R61" s="92">
        <f>_xlfn.MAXIFS(V重複!G:G, V重複!$C:$C, 'Conv-vaccine'!$E61)</f>
        <v>0</v>
      </c>
      <c r="S61" s="117">
        <f>SUMIF('V3回目-総接種回数'!$A:$A, 'Conv-vaccine'!$E61, 'V3回目-総接種回数'!D:D)</f>
        <v>0</v>
      </c>
    </row>
    <row r="62" spans="1:19" ht="17.7">
      <c r="A62" s="49">
        <v>44316</v>
      </c>
      <c r="B62" s="109">
        <f>IF(COUNTIF($A$7:$A62, $A62)&gt;1, 0, IF($E62="","",G62+H62+K62+L62+O62-Q62))</f>
        <v>0</v>
      </c>
      <c r="C62" s="109">
        <f>IF(COUNTIF($A$7:$A62, $A62)&gt;1, 0, IF($E62="", "", I62+J62+M62+N62+P62-R62))</f>
        <v>0</v>
      </c>
      <c r="D62" s="109">
        <f>IF(COUNTIF($A$7:$A62, $A62)&gt;1, 0, S62)</f>
        <v>0</v>
      </c>
      <c r="E62" s="110">
        <v>44316</v>
      </c>
      <c r="F62" s="91" t="str">
        <f>IFERROR(VLOOKUP($E62, V医療従事者等!$A:$J, $F$4, FALSE), TEXT(E62, "aaa"))</f>
        <v>(金)</v>
      </c>
      <c r="G62" s="91">
        <f>IFERROR(VLOOKUP($E62, V医療従事者等!$A:$J, $G$4, FALSE), 0)</f>
        <v>227667</v>
      </c>
      <c r="H62" s="91">
        <f>IFERROR(VLOOKUP($E62, V医療従事者等!$A:$J, $H$4, FALSE), 0)</f>
        <v>0</v>
      </c>
      <c r="I62" s="91">
        <f>IFERROR(VLOOKUP($E62, V医療従事者等!$A:$J, $I$4, FALSE), 0)</f>
        <v>47240</v>
      </c>
      <c r="J62" s="91">
        <f>IFERROR(VLOOKUP($E62, V医療従事者等!$A:$J, $J$4, FALSE), 0)</f>
        <v>0</v>
      </c>
      <c r="K62" s="92">
        <f>IFERROR(VLOOKUP($E62, V一般接種!$A:$G, K$4, FALSE), 0)</f>
        <v>60091</v>
      </c>
      <c r="L62" s="92">
        <f>IFERROR(VLOOKUP($E62, V一般接種!$A:$G, L$4, FALSE), 0)</f>
        <v>0</v>
      </c>
      <c r="M62" s="92">
        <f>IFERROR(VLOOKUP($E62, V一般接種!$A:$G, M$4, FALSE), 0)</f>
        <v>0</v>
      </c>
      <c r="N62" s="93">
        <f>IFERROR(VLOOKUP($E62, V一般接種!$A:$G, N$4, FALSE), 0)</f>
        <v>0</v>
      </c>
      <c r="O62" s="92">
        <f>SUMIF(V職域接種!$C:$C, 'Conv-vaccine'!$E62, V職域接種!F:F)</f>
        <v>0</v>
      </c>
      <c r="P62" s="92">
        <f>SUMIF(V職域接種!$C:$C, 'Conv-vaccine'!$E62, V職域接種!G:G)</f>
        <v>0</v>
      </c>
      <c r="Q62" s="92">
        <f>_xlfn.MAXIFS(V重複!F:F, V重複!$C:$C, 'Conv-vaccine'!$E62)</f>
        <v>0</v>
      </c>
      <c r="R62" s="92">
        <f>_xlfn.MAXIFS(V重複!G:G, V重複!$C:$C, 'Conv-vaccine'!$E62)</f>
        <v>0</v>
      </c>
      <c r="S62" s="117">
        <f>SUMIF('V3回目-総接種回数'!$A:$A, 'Conv-vaccine'!$E62, 'V3回目-総接種回数'!D:D)</f>
        <v>0</v>
      </c>
    </row>
    <row r="63" spans="1:19" ht="17.7">
      <c r="A63" s="49">
        <v>44316</v>
      </c>
      <c r="B63" s="109">
        <f>IF(COUNTIF($A$7:$A63, $A63)&gt;1, 0, IF($E63="","",G63+H63+K63+L63+O63-Q63))</f>
        <v>0</v>
      </c>
      <c r="C63" s="109">
        <f>IF(COUNTIF($A$7:$A63, $A63)&gt;1, 0, IF($E63="", "", I63+J63+M63+N63+P63-R63))</f>
        <v>0</v>
      </c>
      <c r="D63" s="109">
        <f>IF(COUNTIF($A$7:$A63, $A63)&gt;1, 0, S63)</f>
        <v>0</v>
      </c>
      <c r="E63" s="110">
        <v>44316</v>
      </c>
      <c r="F63" s="91" t="str">
        <f>IFERROR(VLOOKUP($E63, V医療従事者等!$A:$J, $F$4, FALSE), TEXT(E63, "aaa"))</f>
        <v>(金)</v>
      </c>
      <c r="G63" s="91">
        <f>IFERROR(VLOOKUP($E63, V医療従事者等!$A:$J, $G$4, FALSE), 0)</f>
        <v>227667</v>
      </c>
      <c r="H63" s="91">
        <f>IFERROR(VLOOKUP($E63, V医療従事者等!$A:$J, $H$4, FALSE), 0)</f>
        <v>0</v>
      </c>
      <c r="I63" s="91">
        <f>IFERROR(VLOOKUP($E63, V医療従事者等!$A:$J, $I$4, FALSE), 0)</f>
        <v>47240</v>
      </c>
      <c r="J63" s="91">
        <f>IFERROR(VLOOKUP($E63, V医療従事者等!$A:$J, $J$4, FALSE), 0)</f>
        <v>0</v>
      </c>
      <c r="K63" s="92">
        <f>IFERROR(VLOOKUP($E63, V一般接種!$A:$G, K$4, FALSE), 0)</f>
        <v>60091</v>
      </c>
      <c r="L63" s="92">
        <f>IFERROR(VLOOKUP($E63, V一般接種!$A:$G, L$4, FALSE), 0)</f>
        <v>0</v>
      </c>
      <c r="M63" s="92">
        <f>IFERROR(VLOOKUP($E63, V一般接種!$A:$G, M$4, FALSE), 0)</f>
        <v>0</v>
      </c>
      <c r="N63" s="93">
        <f>IFERROR(VLOOKUP($E63, V一般接種!$A:$G, N$4, FALSE), 0)</f>
        <v>0</v>
      </c>
      <c r="O63" s="92">
        <f>SUMIF(V職域接種!$C:$C, 'Conv-vaccine'!$E63, V職域接種!F:F)</f>
        <v>0</v>
      </c>
      <c r="P63" s="92">
        <f>SUMIF(V職域接種!$C:$C, 'Conv-vaccine'!$E63, V職域接種!G:G)</f>
        <v>0</v>
      </c>
      <c r="Q63" s="92">
        <f>_xlfn.MAXIFS(V重複!F:F, V重複!$C:$C, 'Conv-vaccine'!$E63)</f>
        <v>0</v>
      </c>
      <c r="R63" s="92">
        <f>_xlfn.MAXIFS(V重複!G:G, V重複!$C:$C, 'Conv-vaccine'!$E63)</f>
        <v>0</v>
      </c>
      <c r="S63" s="117">
        <f>SUMIF('V3回目-総接種回数'!$A:$A, 'Conv-vaccine'!$E63, 'V3回目-総接種回数'!D:D)</f>
        <v>0</v>
      </c>
    </row>
    <row r="64" spans="1:19" ht="17.7">
      <c r="A64" s="49">
        <v>44317</v>
      </c>
      <c r="B64" s="109">
        <f>IF(COUNTIF($A$7:$A64, $A64)&gt;1, 0, IF($E64="","",G64+H64+K64+L64+O64-Q64))</f>
        <v>39970</v>
      </c>
      <c r="C64" s="109">
        <f>IF(COUNTIF($A$7:$A64, $A64)&gt;1, 0, IF($E64="", "", I64+J64+M64+N64+P64-R64))</f>
        <v>0</v>
      </c>
      <c r="D64" s="109">
        <f>IF(COUNTIF($A$7:$A64, $A64)&gt;1, 0, S64)</f>
        <v>0</v>
      </c>
      <c r="E64" s="110">
        <v>44317</v>
      </c>
      <c r="F64" s="91" t="str">
        <f>IFERROR(VLOOKUP($E64, V医療従事者等!$A:$J, $F$4, FALSE), TEXT(E64, "aaa"))</f>
        <v>土</v>
      </c>
      <c r="G64" s="91">
        <f>IFERROR(VLOOKUP($E64, V医療従事者等!$A:$J, $G$4, FALSE), 0)</f>
        <v>0</v>
      </c>
      <c r="H64" s="91">
        <f>IFERROR(VLOOKUP($E64, V医療従事者等!$A:$J, $H$4, FALSE), 0)</f>
        <v>0</v>
      </c>
      <c r="I64" s="91">
        <f>IFERROR(VLOOKUP($E64, V医療従事者等!$A:$J, $I$4, FALSE), 0)</f>
        <v>0</v>
      </c>
      <c r="J64" s="91">
        <f>IFERROR(VLOOKUP($E64, V医療従事者等!$A:$J, $J$4, FALSE), 0)</f>
        <v>0</v>
      </c>
      <c r="K64" s="92">
        <f>IFERROR(VLOOKUP($E64, V一般接種!$A:$G, K$4, FALSE), 0)</f>
        <v>39970</v>
      </c>
      <c r="L64" s="92">
        <f>IFERROR(VLOOKUP($E64, V一般接種!$A:$G, L$4, FALSE), 0)</f>
        <v>0</v>
      </c>
      <c r="M64" s="92">
        <f>IFERROR(VLOOKUP($E64, V一般接種!$A:$G, M$4, FALSE), 0)</f>
        <v>0</v>
      </c>
      <c r="N64" s="93">
        <f>IFERROR(VLOOKUP($E64, V一般接種!$A:$G, N$4, FALSE), 0)</f>
        <v>0</v>
      </c>
      <c r="O64" s="92">
        <f>SUMIF(V職域接種!$C:$C, 'Conv-vaccine'!$E64, V職域接種!F:F)</f>
        <v>0</v>
      </c>
      <c r="P64" s="92">
        <f>SUMIF(V職域接種!$C:$C, 'Conv-vaccine'!$E64, V職域接種!G:G)</f>
        <v>0</v>
      </c>
      <c r="Q64" s="92">
        <f>_xlfn.MAXIFS(V重複!F:F, V重複!$C:$C, 'Conv-vaccine'!$E64)</f>
        <v>0</v>
      </c>
      <c r="R64" s="92">
        <f>_xlfn.MAXIFS(V重複!G:G, V重複!$C:$C, 'Conv-vaccine'!$E64)</f>
        <v>0</v>
      </c>
      <c r="S64" s="117">
        <f>SUMIF('V3回目-総接種回数'!$A:$A, 'Conv-vaccine'!$E64, 'V3回目-総接種回数'!D:D)</f>
        <v>0</v>
      </c>
    </row>
    <row r="65" spans="1:19" ht="17.7">
      <c r="A65" s="49">
        <v>44317</v>
      </c>
      <c r="B65" s="109">
        <f>IF(COUNTIF($A$7:$A65, $A65)&gt;1, 0, IF($E65="","",G65+H65+K65+L65+O65-Q65))</f>
        <v>0</v>
      </c>
      <c r="C65" s="109">
        <f>IF(COUNTIF($A$7:$A65, $A65)&gt;1, 0, IF($E65="", "", I65+J65+M65+N65+P65-R65))</f>
        <v>0</v>
      </c>
      <c r="D65" s="109">
        <f>IF(COUNTIF($A$7:$A65, $A65)&gt;1, 0, S65)</f>
        <v>0</v>
      </c>
      <c r="E65" s="110">
        <v>44317</v>
      </c>
      <c r="F65" s="91" t="str">
        <f>IFERROR(VLOOKUP($E65, V医療従事者等!$A:$J, $F$4, FALSE), TEXT(E65, "aaa"))</f>
        <v>土</v>
      </c>
      <c r="G65" s="91">
        <f>IFERROR(VLOOKUP($E65, V医療従事者等!$A:$J, $G$4, FALSE), 0)</f>
        <v>0</v>
      </c>
      <c r="H65" s="91">
        <f>IFERROR(VLOOKUP($E65, V医療従事者等!$A:$J, $H$4, FALSE), 0)</f>
        <v>0</v>
      </c>
      <c r="I65" s="91">
        <f>IFERROR(VLOOKUP($E65, V医療従事者等!$A:$J, $I$4, FALSE), 0)</f>
        <v>0</v>
      </c>
      <c r="J65" s="91">
        <f>IFERROR(VLOOKUP($E65, V医療従事者等!$A:$J, $J$4, FALSE), 0)</f>
        <v>0</v>
      </c>
      <c r="K65" s="92">
        <f>IFERROR(VLOOKUP($E65, V一般接種!$A:$G, K$4, FALSE), 0)</f>
        <v>39970</v>
      </c>
      <c r="L65" s="92">
        <f>IFERROR(VLOOKUP($E65, V一般接種!$A:$G, L$4, FALSE), 0)</f>
        <v>0</v>
      </c>
      <c r="M65" s="92">
        <f>IFERROR(VLOOKUP($E65, V一般接種!$A:$G, M$4, FALSE), 0)</f>
        <v>0</v>
      </c>
      <c r="N65" s="93">
        <f>IFERROR(VLOOKUP($E65, V一般接種!$A:$G, N$4, FALSE), 0)</f>
        <v>0</v>
      </c>
      <c r="O65" s="92">
        <f>SUMIF(V職域接種!$C:$C, 'Conv-vaccine'!$E65, V職域接種!F:F)</f>
        <v>0</v>
      </c>
      <c r="P65" s="92">
        <f>SUMIF(V職域接種!$C:$C, 'Conv-vaccine'!$E65, V職域接種!G:G)</f>
        <v>0</v>
      </c>
      <c r="Q65" s="92">
        <f>_xlfn.MAXIFS(V重複!F:F, V重複!$C:$C, 'Conv-vaccine'!$E65)</f>
        <v>0</v>
      </c>
      <c r="R65" s="92">
        <f>_xlfn.MAXIFS(V重複!G:G, V重複!$C:$C, 'Conv-vaccine'!$E65)</f>
        <v>0</v>
      </c>
      <c r="S65" s="117">
        <f>SUMIF('V3回目-総接種回数'!$A:$A, 'Conv-vaccine'!$E65, 'V3回目-総接種回数'!D:D)</f>
        <v>0</v>
      </c>
    </row>
    <row r="66" spans="1:19" ht="17.7">
      <c r="A66" s="49">
        <v>44317</v>
      </c>
      <c r="B66" s="109">
        <f>IF(COUNTIF($A$7:$A66, $A66)&gt;1, 0, IF($E66="","",G66+H66+K66+L66+O66-Q66))</f>
        <v>0</v>
      </c>
      <c r="C66" s="109">
        <f>IF(COUNTIF($A$7:$A66, $A66)&gt;1, 0, IF($E66="", "", I66+J66+M66+N66+P66-R66))</f>
        <v>0</v>
      </c>
      <c r="D66" s="109">
        <f>IF(COUNTIF($A$7:$A66, $A66)&gt;1, 0, S66)</f>
        <v>0</v>
      </c>
      <c r="E66" s="110">
        <v>44317</v>
      </c>
      <c r="F66" s="91" t="str">
        <f>IFERROR(VLOOKUP($E66, V医療従事者等!$A:$J, $F$4, FALSE), TEXT(E66, "aaa"))</f>
        <v>土</v>
      </c>
      <c r="G66" s="91">
        <f>IFERROR(VLOOKUP($E66, V医療従事者等!$A:$J, $G$4, FALSE), 0)</f>
        <v>0</v>
      </c>
      <c r="H66" s="91">
        <f>IFERROR(VLOOKUP($E66, V医療従事者等!$A:$J, $H$4, FALSE), 0)</f>
        <v>0</v>
      </c>
      <c r="I66" s="91">
        <f>IFERROR(VLOOKUP($E66, V医療従事者等!$A:$J, $I$4, FALSE), 0)</f>
        <v>0</v>
      </c>
      <c r="J66" s="91">
        <f>IFERROR(VLOOKUP($E66, V医療従事者等!$A:$J, $J$4, FALSE), 0)</f>
        <v>0</v>
      </c>
      <c r="K66" s="92">
        <f>IFERROR(VLOOKUP($E66, V一般接種!$A:$G, K$4, FALSE), 0)</f>
        <v>39970</v>
      </c>
      <c r="L66" s="92">
        <f>IFERROR(VLOOKUP($E66, V一般接種!$A:$G, L$4, FALSE), 0)</f>
        <v>0</v>
      </c>
      <c r="M66" s="92">
        <f>IFERROR(VLOOKUP($E66, V一般接種!$A:$G, M$4, FALSE), 0)</f>
        <v>0</v>
      </c>
      <c r="N66" s="93">
        <f>IFERROR(VLOOKUP($E66, V一般接種!$A:$G, N$4, FALSE), 0)</f>
        <v>0</v>
      </c>
      <c r="O66" s="92">
        <f>SUMIF(V職域接種!$C:$C, 'Conv-vaccine'!$E66, V職域接種!F:F)</f>
        <v>0</v>
      </c>
      <c r="P66" s="92">
        <f>SUMIF(V職域接種!$C:$C, 'Conv-vaccine'!$E66, V職域接種!G:G)</f>
        <v>0</v>
      </c>
      <c r="Q66" s="92">
        <f>_xlfn.MAXIFS(V重複!F:F, V重複!$C:$C, 'Conv-vaccine'!$E66)</f>
        <v>0</v>
      </c>
      <c r="R66" s="92">
        <f>_xlfn.MAXIFS(V重複!G:G, V重複!$C:$C, 'Conv-vaccine'!$E66)</f>
        <v>0</v>
      </c>
      <c r="S66" s="117">
        <f>SUMIF('V3回目-総接種回数'!$A:$A, 'Conv-vaccine'!$E66, 'V3回目-総接種回数'!D:D)</f>
        <v>0</v>
      </c>
    </row>
    <row r="67" spans="1:19" ht="17.7">
      <c r="A67" s="49">
        <v>44318</v>
      </c>
      <c r="B67" s="109">
        <f>IF(COUNTIF($A$7:$A67, $A67)&gt;1, 0, IF($E67="","",G67+H67+K67+L67+O67-Q67))</f>
        <v>27293</v>
      </c>
      <c r="C67" s="109">
        <f>IF(COUNTIF($A$7:$A67, $A67)&gt;1, 0, IF($E67="", "", I67+J67+M67+N67+P67-R67))</f>
        <v>0</v>
      </c>
      <c r="D67" s="109">
        <f>IF(COUNTIF($A$7:$A67, $A67)&gt;1, 0, S67)</f>
        <v>0</v>
      </c>
      <c r="E67" s="110">
        <v>44318</v>
      </c>
      <c r="F67" s="91" t="str">
        <f>IFERROR(VLOOKUP($E67, V医療従事者等!$A:$J, $F$4, FALSE), TEXT(E67, "aaa"))</f>
        <v>日</v>
      </c>
      <c r="G67" s="91">
        <f>IFERROR(VLOOKUP($E67, V医療従事者等!$A:$J, $G$4, FALSE), 0)</f>
        <v>0</v>
      </c>
      <c r="H67" s="91">
        <f>IFERROR(VLOOKUP($E67, V医療従事者等!$A:$J, $H$4, FALSE), 0)</f>
        <v>0</v>
      </c>
      <c r="I67" s="91">
        <f>IFERROR(VLOOKUP($E67, V医療従事者等!$A:$J, $I$4, FALSE), 0)</f>
        <v>0</v>
      </c>
      <c r="J67" s="91">
        <f>IFERROR(VLOOKUP($E67, V医療従事者等!$A:$J, $J$4, FALSE), 0)</f>
        <v>0</v>
      </c>
      <c r="K67" s="92">
        <f>IFERROR(VLOOKUP($E67, V一般接種!$A:$G, K$4, FALSE), 0)</f>
        <v>27293</v>
      </c>
      <c r="L67" s="92">
        <f>IFERROR(VLOOKUP($E67, V一般接種!$A:$G, L$4, FALSE), 0)</f>
        <v>0</v>
      </c>
      <c r="M67" s="92">
        <f>IFERROR(VLOOKUP($E67, V一般接種!$A:$G, M$4, FALSE), 0)</f>
        <v>0</v>
      </c>
      <c r="N67" s="93">
        <f>IFERROR(VLOOKUP($E67, V一般接種!$A:$G, N$4, FALSE), 0)</f>
        <v>0</v>
      </c>
      <c r="O67" s="92">
        <f>SUMIF(V職域接種!$C:$C, 'Conv-vaccine'!$E67, V職域接種!F:F)</f>
        <v>0</v>
      </c>
      <c r="P67" s="92">
        <f>SUMIF(V職域接種!$C:$C, 'Conv-vaccine'!$E67, V職域接種!G:G)</f>
        <v>0</v>
      </c>
      <c r="Q67" s="92">
        <f>_xlfn.MAXIFS(V重複!F:F, V重複!$C:$C, 'Conv-vaccine'!$E67)</f>
        <v>0</v>
      </c>
      <c r="R67" s="92">
        <f>_xlfn.MAXIFS(V重複!G:G, V重複!$C:$C, 'Conv-vaccine'!$E67)</f>
        <v>0</v>
      </c>
      <c r="S67" s="117">
        <f>SUMIF('V3回目-総接種回数'!$A:$A, 'Conv-vaccine'!$E67, 'V3回目-総接種回数'!D:D)</f>
        <v>0</v>
      </c>
    </row>
    <row r="68" spans="1:19" ht="17.7">
      <c r="A68" s="49">
        <v>44318</v>
      </c>
      <c r="B68" s="109">
        <f>IF(COUNTIF($A$7:$A68, $A68)&gt;1, 0, IF($E68="","",G68+H68+K68+L68+O68-Q68))</f>
        <v>0</v>
      </c>
      <c r="C68" s="109">
        <f>IF(COUNTIF($A$7:$A68, $A68)&gt;1, 0, IF($E68="", "", I68+J68+M68+N68+P68-R68))</f>
        <v>0</v>
      </c>
      <c r="D68" s="109">
        <f>IF(COUNTIF($A$7:$A68, $A68)&gt;1, 0, S68)</f>
        <v>0</v>
      </c>
      <c r="E68" s="110">
        <v>44318</v>
      </c>
      <c r="F68" s="91" t="str">
        <f>IFERROR(VLOOKUP($E68, V医療従事者等!$A:$J, $F$4, FALSE), TEXT(E68, "aaa"))</f>
        <v>日</v>
      </c>
      <c r="G68" s="91">
        <f>IFERROR(VLOOKUP($E68, V医療従事者等!$A:$J, $G$4, FALSE), 0)</f>
        <v>0</v>
      </c>
      <c r="H68" s="91">
        <f>IFERROR(VLOOKUP($E68, V医療従事者等!$A:$J, $H$4, FALSE), 0)</f>
        <v>0</v>
      </c>
      <c r="I68" s="91">
        <f>IFERROR(VLOOKUP($E68, V医療従事者等!$A:$J, $I$4, FALSE), 0)</f>
        <v>0</v>
      </c>
      <c r="J68" s="91">
        <f>IFERROR(VLOOKUP($E68, V医療従事者等!$A:$J, $J$4, FALSE), 0)</f>
        <v>0</v>
      </c>
      <c r="K68" s="92">
        <f>IFERROR(VLOOKUP($E68, V一般接種!$A:$G, K$4, FALSE), 0)</f>
        <v>27293</v>
      </c>
      <c r="L68" s="92">
        <f>IFERROR(VLOOKUP($E68, V一般接種!$A:$G, L$4, FALSE), 0)</f>
        <v>0</v>
      </c>
      <c r="M68" s="92">
        <f>IFERROR(VLOOKUP($E68, V一般接種!$A:$G, M$4, FALSE), 0)</f>
        <v>0</v>
      </c>
      <c r="N68" s="93">
        <f>IFERROR(VLOOKUP($E68, V一般接種!$A:$G, N$4, FALSE), 0)</f>
        <v>0</v>
      </c>
      <c r="O68" s="92">
        <f>SUMIF(V職域接種!$C:$C, 'Conv-vaccine'!$E68, V職域接種!F:F)</f>
        <v>0</v>
      </c>
      <c r="P68" s="92">
        <f>SUMIF(V職域接種!$C:$C, 'Conv-vaccine'!$E68, V職域接種!G:G)</f>
        <v>0</v>
      </c>
      <c r="Q68" s="92">
        <f>_xlfn.MAXIFS(V重複!F:F, V重複!$C:$C, 'Conv-vaccine'!$E68)</f>
        <v>0</v>
      </c>
      <c r="R68" s="92">
        <f>_xlfn.MAXIFS(V重複!G:G, V重複!$C:$C, 'Conv-vaccine'!$E68)</f>
        <v>0</v>
      </c>
      <c r="S68" s="117">
        <f>SUMIF('V3回目-総接種回数'!$A:$A, 'Conv-vaccine'!$E68, 'V3回目-総接種回数'!D:D)</f>
        <v>0</v>
      </c>
    </row>
    <row r="69" spans="1:19" ht="17.7">
      <c r="A69" s="49">
        <v>44318</v>
      </c>
      <c r="B69" s="109">
        <f>IF(COUNTIF($A$7:$A69, $A69)&gt;1, 0, IF($E69="","",G69+H69+K69+L69+O69-Q69))</f>
        <v>0</v>
      </c>
      <c r="C69" s="109">
        <f>IF(COUNTIF($A$7:$A69, $A69)&gt;1, 0, IF($E69="", "", I69+J69+M69+N69+P69-R69))</f>
        <v>0</v>
      </c>
      <c r="D69" s="109">
        <f>IF(COUNTIF($A$7:$A69, $A69)&gt;1, 0, S69)</f>
        <v>0</v>
      </c>
      <c r="E69" s="110">
        <v>44318</v>
      </c>
      <c r="F69" s="91" t="str">
        <f>IFERROR(VLOOKUP($E69, V医療従事者等!$A:$J, $F$4, FALSE), TEXT(E69, "aaa"))</f>
        <v>日</v>
      </c>
      <c r="G69" s="91">
        <f>IFERROR(VLOOKUP($E69, V医療従事者等!$A:$J, $G$4, FALSE), 0)</f>
        <v>0</v>
      </c>
      <c r="H69" s="91">
        <f>IFERROR(VLOOKUP($E69, V医療従事者等!$A:$J, $H$4, FALSE), 0)</f>
        <v>0</v>
      </c>
      <c r="I69" s="91">
        <f>IFERROR(VLOOKUP($E69, V医療従事者等!$A:$J, $I$4, FALSE), 0)</f>
        <v>0</v>
      </c>
      <c r="J69" s="91">
        <f>IFERROR(VLOOKUP($E69, V医療従事者等!$A:$J, $J$4, FALSE), 0)</f>
        <v>0</v>
      </c>
      <c r="K69" s="92">
        <f>IFERROR(VLOOKUP($E69, V一般接種!$A:$G, K$4, FALSE), 0)</f>
        <v>27293</v>
      </c>
      <c r="L69" s="92">
        <f>IFERROR(VLOOKUP($E69, V一般接種!$A:$G, L$4, FALSE), 0)</f>
        <v>0</v>
      </c>
      <c r="M69" s="92">
        <f>IFERROR(VLOOKUP($E69, V一般接種!$A:$G, M$4, FALSE), 0)</f>
        <v>0</v>
      </c>
      <c r="N69" s="93">
        <f>IFERROR(VLOOKUP($E69, V一般接種!$A:$G, N$4, FALSE), 0)</f>
        <v>0</v>
      </c>
      <c r="O69" s="92">
        <f>SUMIF(V職域接種!$C:$C, 'Conv-vaccine'!$E69, V職域接種!F:F)</f>
        <v>0</v>
      </c>
      <c r="P69" s="92">
        <f>SUMIF(V職域接種!$C:$C, 'Conv-vaccine'!$E69, V職域接種!G:G)</f>
        <v>0</v>
      </c>
      <c r="Q69" s="92">
        <f>_xlfn.MAXIFS(V重複!F:F, V重複!$C:$C, 'Conv-vaccine'!$E69)</f>
        <v>0</v>
      </c>
      <c r="R69" s="92">
        <f>_xlfn.MAXIFS(V重複!G:G, V重複!$C:$C, 'Conv-vaccine'!$E69)</f>
        <v>0</v>
      </c>
      <c r="S69" s="117">
        <f>SUMIF('V3回目-総接種回数'!$A:$A, 'Conv-vaccine'!$E69, 'V3回目-総接種回数'!D:D)</f>
        <v>0</v>
      </c>
    </row>
    <row r="70" spans="1:19" ht="17.7">
      <c r="A70" s="49">
        <v>44319</v>
      </c>
      <c r="B70" s="109">
        <f>IF(COUNTIF($A$7:$A70, $A70)&gt;1, 0, IF($E70="","",G70+H70+K70+L70+O70-Q70))</f>
        <v>7419</v>
      </c>
      <c r="C70" s="109">
        <f>IF(COUNTIF($A$7:$A70, $A70)&gt;1, 0, IF($E70="", "", I70+J70+M70+N70+P70-R70))</f>
        <v>788</v>
      </c>
      <c r="D70" s="109">
        <f>IF(COUNTIF($A$7:$A70, $A70)&gt;1, 0, S70)</f>
        <v>0</v>
      </c>
      <c r="E70" s="110">
        <v>44319</v>
      </c>
      <c r="F70" s="91" t="str">
        <f>IFERROR(VLOOKUP($E70, V医療従事者等!$A:$J, $F$4, FALSE), TEXT(E70, "aaa"))</f>
        <v>月</v>
      </c>
      <c r="G70" s="91">
        <f>IFERROR(VLOOKUP($E70, V医療従事者等!$A:$J, $G$4, FALSE), 0)</f>
        <v>0</v>
      </c>
      <c r="H70" s="91">
        <f>IFERROR(VLOOKUP($E70, V医療従事者等!$A:$J, $H$4, FALSE), 0)</f>
        <v>0</v>
      </c>
      <c r="I70" s="91">
        <f>IFERROR(VLOOKUP($E70, V医療従事者等!$A:$J, $I$4, FALSE), 0)</f>
        <v>0</v>
      </c>
      <c r="J70" s="91">
        <f>IFERROR(VLOOKUP($E70, V医療従事者等!$A:$J, $J$4, FALSE), 0)</f>
        <v>0</v>
      </c>
      <c r="K70" s="92">
        <f>IFERROR(VLOOKUP($E70, V一般接種!$A:$G, K$4, FALSE), 0)</f>
        <v>7419</v>
      </c>
      <c r="L70" s="92">
        <f>IFERROR(VLOOKUP($E70, V一般接種!$A:$G, L$4, FALSE), 0)</f>
        <v>0</v>
      </c>
      <c r="M70" s="92">
        <f>IFERROR(VLOOKUP($E70, V一般接種!$A:$G, M$4, FALSE), 0)</f>
        <v>0</v>
      </c>
      <c r="N70" s="93">
        <f>IFERROR(VLOOKUP($E70, V一般接種!$A:$G, N$4, FALSE), 0)</f>
        <v>788</v>
      </c>
      <c r="O70" s="92">
        <f>SUMIF(V職域接種!$C:$C, 'Conv-vaccine'!$E70, V職域接種!F:F)</f>
        <v>0</v>
      </c>
      <c r="P70" s="92">
        <f>SUMIF(V職域接種!$C:$C, 'Conv-vaccine'!$E70, V職域接種!G:G)</f>
        <v>0</v>
      </c>
      <c r="Q70" s="92">
        <f>_xlfn.MAXIFS(V重複!F:F, V重複!$C:$C, 'Conv-vaccine'!$E70)</f>
        <v>0</v>
      </c>
      <c r="R70" s="92">
        <f>_xlfn.MAXIFS(V重複!G:G, V重複!$C:$C, 'Conv-vaccine'!$E70)</f>
        <v>0</v>
      </c>
      <c r="S70" s="117">
        <f>SUMIF('V3回目-総接種回数'!$A:$A, 'Conv-vaccine'!$E70, 'V3回目-総接種回数'!D:D)</f>
        <v>0</v>
      </c>
    </row>
    <row r="71" spans="1:19" ht="17.7">
      <c r="A71" s="49">
        <v>44319</v>
      </c>
      <c r="B71" s="109">
        <f>IF(COUNTIF($A$7:$A71, $A71)&gt;1, 0, IF($E71="","",G71+H71+K71+L71+O71-Q71))</f>
        <v>0</v>
      </c>
      <c r="C71" s="109">
        <f>IF(COUNTIF($A$7:$A71, $A71)&gt;1, 0, IF($E71="", "", I71+J71+M71+N71+P71-R71))</f>
        <v>0</v>
      </c>
      <c r="D71" s="109">
        <f>IF(COUNTIF($A$7:$A71, $A71)&gt;1, 0, S71)</f>
        <v>0</v>
      </c>
      <c r="E71" s="110">
        <v>44319</v>
      </c>
      <c r="F71" s="91" t="str">
        <f>IFERROR(VLOOKUP($E71, V医療従事者等!$A:$J, $F$4, FALSE), TEXT(E71, "aaa"))</f>
        <v>月</v>
      </c>
      <c r="G71" s="91">
        <f>IFERROR(VLOOKUP($E71, V医療従事者等!$A:$J, $G$4, FALSE), 0)</f>
        <v>0</v>
      </c>
      <c r="H71" s="91">
        <f>IFERROR(VLOOKUP($E71, V医療従事者等!$A:$J, $H$4, FALSE), 0)</f>
        <v>0</v>
      </c>
      <c r="I71" s="91">
        <f>IFERROR(VLOOKUP($E71, V医療従事者等!$A:$J, $I$4, FALSE), 0)</f>
        <v>0</v>
      </c>
      <c r="J71" s="91">
        <f>IFERROR(VLOOKUP($E71, V医療従事者等!$A:$J, $J$4, FALSE), 0)</f>
        <v>0</v>
      </c>
      <c r="K71" s="92">
        <f>IFERROR(VLOOKUP($E71, V一般接種!$A:$G, K$4, FALSE), 0)</f>
        <v>7419</v>
      </c>
      <c r="L71" s="92">
        <f>IFERROR(VLOOKUP($E71, V一般接種!$A:$G, L$4, FALSE), 0)</f>
        <v>0</v>
      </c>
      <c r="M71" s="92">
        <f>IFERROR(VLOOKUP($E71, V一般接種!$A:$G, M$4, FALSE), 0)</f>
        <v>0</v>
      </c>
      <c r="N71" s="93">
        <f>IFERROR(VLOOKUP($E71, V一般接種!$A:$G, N$4, FALSE), 0)</f>
        <v>788</v>
      </c>
      <c r="O71" s="92">
        <f>SUMIF(V職域接種!$C:$C, 'Conv-vaccine'!$E71, V職域接種!F:F)</f>
        <v>0</v>
      </c>
      <c r="P71" s="92">
        <f>SUMIF(V職域接種!$C:$C, 'Conv-vaccine'!$E71, V職域接種!G:G)</f>
        <v>0</v>
      </c>
      <c r="Q71" s="92">
        <f>_xlfn.MAXIFS(V重複!F:F, V重複!$C:$C, 'Conv-vaccine'!$E71)</f>
        <v>0</v>
      </c>
      <c r="R71" s="92">
        <f>_xlfn.MAXIFS(V重複!G:G, V重複!$C:$C, 'Conv-vaccine'!$E71)</f>
        <v>0</v>
      </c>
      <c r="S71" s="117">
        <f>SUMIF('V3回目-総接種回数'!$A:$A, 'Conv-vaccine'!$E71, 'V3回目-総接種回数'!D:D)</f>
        <v>0</v>
      </c>
    </row>
    <row r="72" spans="1:19" ht="17.7">
      <c r="A72" s="49">
        <v>44319</v>
      </c>
      <c r="B72" s="109">
        <f>IF(COUNTIF($A$7:$A72, $A72)&gt;1, 0, IF($E72="","",G72+H72+K72+L72+O72-Q72))</f>
        <v>0</v>
      </c>
      <c r="C72" s="109">
        <f>IF(COUNTIF($A$7:$A72, $A72)&gt;1, 0, IF($E72="", "", I72+J72+M72+N72+P72-R72))</f>
        <v>0</v>
      </c>
      <c r="D72" s="109">
        <f>IF(COUNTIF($A$7:$A72, $A72)&gt;1, 0, S72)</f>
        <v>0</v>
      </c>
      <c r="E72" s="110">
        <v>44319</v>
      </c>
      <c r="F72" s="91" t="str">
        <f>IFERROR(VLOOKUP($E72, V医療従事者等!$A:$J, $F$4, FALSE), TEXT(E72, "aaa"))</f>
        <v>月</v>
      </c>
      <c r="G72" s="91">
        <f>IFERROR(VLOOKUP($E72, V医療従事者等!$A:$J, $G$4, FALSE), 0)</f>
        <v>0</v>
      </c>
      <c r="H72" s="91">
        <f>IFERROR(VLOOKUP($E72, V医療従事者等!$A:$J, $H$4, FALSE), 0)</f>
        <v>0</v>
      </c>
      <c r="I72" s="91">
        <f>IFERROR(VLOOKUP($E72, V医療従事者等!$A:$J, $I$4, FALSE), 0)</f>
        <v>0</v>
      </c>
      <c r="J72" s="91">
        <f>IFERROR(VLOOKUP($E72, V医療従事者等!$A:$J, $J$4, FALSE), 0)</f>
        <v>0</v>
      </c>
      <c r="K72" s="92">
        <f>IFERROR(VLOOKUP($E72, V一般接種!$A:$G, K$4, FALSE), 0)</f>
        <v>7419</v>
      </c>
      <c r="L72" s="92">
        <f>IFERROR(VLOOKUP($E72, V一般接種!$A:$G, L$4, FALSE), 0)</f>
        <v>0</v>
      </c>
      <c r="M72" s="92">
        <f>IFERROR(VLOOKUP($E72, V一般接種!$A:$G, M$4, FALSE), 0)</f>
        <v>0</v>
      </c>
      <c r="N72" s="93">
        <f>IFERROR(VLOOKUP($E72, V一般接種!$A:$G, N$4, FALSE), 0)</f>
        <v>788</v>
      </c>
      <c r="O72" s="92">
        <f>SUMIF(V職域接種!$C:$C, 'Conv-vaccine'!$E72, V職域接種!F:F)</f>
        <v>0</v>
      </c>
      <c r="P72" s="92">
        <f>SUMIF(V職域接種!$C:$C, 'Conv-vaccine'!$E72, V職域接種!G:G)</f>
        <v>0</v>
      </c>
      <c r="Q72" s="92">
        <f>_xlfn.MAXIFS(V重複!F:F, V重複!$C:$C, 'Conv-vaccine'!$E72)</f>
        <v>0</v>
      </c>
      <c r="R72" s="92">
        <f>_xlfn.MAXIFS(V重複!G:G, V重複!$C:$C, 'Conv-vaccine'!$E72)</f>
        <v>0</v>
      </c>
      <c r="S72" s="117">
        <f>SUMIF('V3回目-総接種回数'!$A:$A, 'Conv-vaccine'!$E72, 'V3回目-総接種回数'!D:D)</f>
        <v>0</v>
      </c>
    </row>
    <row r="73" spans="1:19" ht="17.7">
      <c r="A73" s="49">
        <v>44320</v>
      </c>
      <c r="B73" s="109">
        <f>IF(COUNTIF($A$7:$A73, $A73)&gt;1, 0, IF($E73="","",G73+H73+K73+L73+O73-Q73))</f>
        <v>8477</v>
      </c>
      <c r="C73" s="109">
        <f>IF(COUNTIF($A$7:$A73, $A73)&gt;1, 0, IF($E73="", "", I73+J73+M73+N73+P73-R73))</f>
        <v>705</v>
      </c>
      <c r="D73" s="109">
        <f>IF(COUNTIF($A$7:$A73, $A73)&gt;1, 0, S73)</f>
        <v>0</v>
      </c>
      <c r="E73" s="110">
        <v>44320</v>
      </c>
      <c r="F73" s="91" t="str">
        <f>IFERROR(VLOOKUP($E73, V医療従事者等!$A:$J, $F$4, FALSE), TEXT(E73, "aaa"))</f>
        <v>火</v>
      </c>
      <c r="G73" s="91">
        <f>IFERROR(VLOOKUP($E73, V医療従事者等!$A:$J, $G$4, FALSE), 0)</f>
        <v>0</v>
      </c>
      <c r="H73" s="91">
        <f>IFERROR(VLOOKUP($E73, V医療従事者等!$A:$J, $H$4, FALSE), 0)</f>
        <v>0</v>
      </c>
      <c r="I73" s="91">
        <f>IFERROR(VLOOKUP($E73, V医療従事者等!$A:$J, $I$4, FALSE), 0)</f>
        <v>0</v>
      </c>
      <c r="J73" s="91">
        <f>IFERROR(VLOOKUP($E73, V医療従事者等!$A:$J, $J$4, FALSE), 0)</f>
        <v>0</v>
      </c>
      <c r="K73" s="92">
        <f>IFERROR(VLOOKUP($E73, V一般接種!$A:$G, K$4, FALSE), 0)</f>
        <v>8477</v>
      </c>
      <c r="L73" s="92">
        <f>IFERROR(VLOOKUP($E73, V一般接種!$A:$G, L$4, FALSE), 0)</f>
        <v>0</v>
      </c>
      <c r="M73" s="92">
        <f>IFERROR(VLOOKUP($E73, V一般接種!$A:$G, M$4, FALSE), 0)</f>
        <v>0</v>
      </c>
      <c r="N73" s="93">
        <f>IFERROR(VLOOKUP($E73, V一般接種!$A:$G, N$4, FALSE), 0)</f>
        <v>705</v>
      </c>
      <c r="O73" s="92">
        <f>SUMIF(V職域接種!$C:$C, 'Conv-vaccine'!$E73, V職域接種!F:F)</f>
        <v>0</v>
      </c>
      <c r="P73" s="92">
        <f>SUMIF(V職域接種!$C:$C, 'Conv-vaccine'!$E73, V職域接種!G:G)</f>
        <v>0</v>
      </c>
      <c r="Q73" s="92">
        <f>_xlfn.MAXIFS(V重複!F:F, V重複!$C:$C, 'Conv-vaccine'!$E73)</f>
        <v>0</v>
      </c>
      <c r="R73" s="92">
        <f>_xlfn.MAXIFS(V重複!G:G, V重複!$C:$C, 'Conv-vaccine'!$E73)</f>
        <v>0</v>
      </c>
      <c r="S73" s="117">
        <f>SUMIF('V3回目-総接種回数'!$A:$A, 'Conv-vaccine'!$E73, 'V3回目-総接種回数'!D:D)</f>
        <v>0</v>
      </c>
    </row>
    <row r="74" spans="1:19" ht="17.7">
      <c r="A74" s="49">
        <v>44320</v>
      </c>
      <c r="B74" s="109">
        <f>IF(COUNTIF($A$7:$A74, $A74)&gt;1, 0, IF($E74="","",G74+H74+K74+L74+O74-Q74))</f>
        <v>0</v>
      </c>
      <c r="C74" s="109">
        <f>IF(COUNTIF($A$7:$A74, $A74)&gt;1, 0, IF($E74="", "", I74+J74+M74+N74+P74-R74))</f>
        <v>0</v>
      </c>
      <c r="D74" s="109">
        <f>IF(COUNTIF($A$7:$A74, $A74)&gt;1, 0, S74)</f>
        <v>0</v>
      </c>
      <c r="E74" s="110">
        <v>44320</v>
      </c>
      <c r="F74" s="91" t="str">
        <f>IFERROR(VLOOKUP($E74, V医療従事者等!$A:$J, $F$4, FALSE), TEXT(E74, "aaa"))</f>
        <v>火</v>
      </c>
      <c r="G74" s="91">
        <f>IFERROR(VLOOKUP($E74, V医療従事者等!$A:$J, $G$4, FALSE), 0)</f>
        <v>0</v>
      </c>
      <c r="H74" s="91">
        <f>IFERROR(VLOOKUP($E74, V医療従事者等!$A:$J, $H$4, FALSE), 0)</f>
        <v>0</v>
      </c>
      <c r="I74" s="91">
        <f>IFERROR(VLOOKUP($E74, V医療従事者等!$A:$J, $I$4, FALSE), 0)</f>
        <v>0</v>
      </c>
      <c r="J74" s="91">
        <f>IFERROR(VLOOKUP($E74, V医療従事者等!$A:$J, $J$4, FALSE), 0)</f>
        <v>0</v>
      </c>
      <c r="K74" s="92">
        <f>IFERROR(VLOOKUP($E74, V一般接種!$A:$G, K$4, FALSE), 0)</f>
        <v>8477</v>
      </c>
      <c r="L74" s="92">
        <f>IFERROR(VLOOKUP($E74, V一般接種!$A:$G, L$4, FALSE), 0)</f>
        <v>0</v>
      </c>
      <c r="M74" s="92">
        <f>IFERROR(VLOOKUP($E74, V一般接種!$A:$G, M$4, FALSE), 0)</f>
        <v>0</v>
      </c>
      <c r="N74" s="93">
        <f>IFERROR(VLOOKUP($E74, V一般接種!$A:$G, N$4, FALSE), 0)</f>
        <v>705</v>
      </c>
      <c r="O74" s="92">
        <f>SUMIF(V職域接種!$C:$C, 'Conv-vaccine'!$E74, V職域接種!F:F)</f>
        <v>0</v>
      </c>
      <c r="P74" s="92">
        <f>SUMIF(V職域接種!$C:$C, 'Conv-vaccine'!$E74, V職域接種!G:G)</f>
        <v>0</v>
      </c>
      <c r="Q74" s="92">
        <f>_xlfn.MAXIFS(V重複!F:F, V重複!$C:$C, 'Conv-vaccine'!$E74)</f>
        <v>0</v>
      </c>
      <c r="R74" s="92">
        <f>_xlfn.MAXIFS(V重複!G:G, V重複!$C:$C, 'Conv-vaccine'!$E74)</f>
        <v>0</v>
      </c>
      <c r="S74" s="117">
        <f>SUMIF('V3回目-総接種回数'!$A:$A, 'Conv-vaccine'!$E74, 'V3回目-総接種回数'!D:D)</f>
        <v>0</v>
      </c>
    </row>
    <row r="75" spans="1:19" ht="17.7">
      <c r="A75" s="49">
        <v>44320</v>
      </c>
      <c r="B75" s="109">
        <f>IF(COUNTIF($A$7:$A75, $A75)&gt;1, 0, IF($E75="","",G75+H75+K75+L75+O75-Q75))</f>
        <v>0</v>
      </c>
      <c r="C75" s="109">
        <f>IF(COUNTIF($A$7:$A75, $A75)&gt;1, 0, IF($E75="", "", I75+J75+M75+N75+P75-R75))</f>
        <v>0</v>
      </c>
      <c r="D75" s="109">
        <f>IF(COUNTIF($A$7:$A75, $A75)&gt;1, 0, S75)</f>
        <v>0</v>
      </c>
      <c r="E75" s="110">
        <v>44320</v>
      </c>
      <c r="F75" s="91" t="str">
        <f>IFERROR(VLOOKUP($E75, V医療従事者等!$A:$J, $F$4, FALSE), TEXT(E75, "aaa"))</f>
        <v>火</v>
      </c>
      <c r="G75" s="91">
        <f>IFERROR(VLOOKUP($E75, V医療従事者等!$A:$J, $G$4, FALSE), 0)</f>
        <v>0</v>
      </c>
      <c r="H75" s="91">
        <f>IFERROR(VLOOKUP($E75, V医療従事者等!$A:$J, $H$4, FALSE), 0)</f>
        <v>0</v>
      </c>
      <c r="I75" s="91">
        <f>IFERROR(VLOOKUP($E75, V医療従事者等!$A:$J, $I$4, FALSE), 0)</f>
        <v>0</v>
      </c>
      <c r="J75" s="91">
        <f>IFERROR(VLOOKUP($E75, V医療従事者等!$A:$J, $J$4, FALSE), 0)</f>
        <v>0</v>
      </c>
      <c r="K75" s="92">
        <f>IFERROR(VLOOKUP($E75, V一般接種!$A:$G, K$4, FALSE), 0)</f>
        <v>8477</v>
      </c>
      <c r="L75" s="92">
        <f>IFERROR(VLOOKUP($E75, V一般接種!$A:$G, L$4, FALSE), 0)</f>
        <v>0</v>
      </c>
      <c r="M75" s="92">
        <f>IFERROR(VLOOKUP($E75, V一般接種!$A:$G, M$4, FALSE), 0)</f>
        <v>0</v>
      </c>
      <c r="N75" s="93">
        <f>IFERROR(VLOOKUP($E75, V一般接種!$A:$G, N$4, FALSE), 0)</f>
        <v>705</v>
      </c>
      <c r="O75" s="92">
        <f>SUMIF(V職域接種!$C:$C, 'Conv-vaccine'!$E75, V職域接種!F:F)</f>
        <v>0</v>
      </c>
      <c r="P75" s="92">
        <f>SUMIF(V職域接種!$C:$C, 'Conv-vaccine'!$E75, V職域接種!G:G)</f>
        <v>0</v>
      </c>
      <c r="Q75" s="92">
        <f>_xlfn.MAXIFS(V重複!F:F, V重複!$C:$C, 'Conv-vaccine'!$E75)</f>
        <v>0</v>
      </c>
      <c r="R75" s="92">
        <f>_xlfn.MAXIFS(V重複!G:G, V重複!$C:$C, 'Conv-vaccine'!$E75)</f>
        <v>0</v>
      </c>
      <c r="S75" s="117">
        <f>SUMIF('V3回目-総接種回数'!$A:$A, 'Conv-vaccine'!$E75, 'V3回目-総接種回数'!D:D)</f>
        <v>0</v>
      </c>
    </row>
    <row r="76" spans="1:19" ht="17.7">
      <c r="A76" s="49">
        <v>44321</v>
      </c>
      <c r="B76" s="109">
        <f>IF(COUNTIF($A$7:$A76, $A76)&gt;1, 0, IF($E76="","",G76+H76+K76+L76+O76-Q76))</f>
        <v>9842</v>
      </c>
      <c r="C76" s="109">
        <f>IF(COUNTIF($A$7:$A76, $A76)&gt;1, 0, IF($E76="", "", I76+J76+M76+N76+P76-R76))</f>
        <v>900</v>
      </c>
      <c r="D76" s="109">
        <f>IF(COUNTIF($A$7:$A76, $A76)&gt;1, 0, S76)</f>
        <v>0</v>
      </c>
      <c r="E76" s="110">
        <v>44321</v>
      </c>
      <c r="F76" s="91" t="str">
        <f>IFERROR(VLOOKUP($E76, V医療従事者等!$A:$J, $F$4, FALSE), TEXT(E76, "aaa"))</f>
        <v>水</v>
      </c>
      <c r="G76" s="91">
        <f>IFERROR(VLOOKUP($E76, V医療従事者等!$A:$J, $G$4, FALSE), 0)</f>
        <v>0</v>
      </c>
      <c r="H76" s="91">
        <f>IFERROR(VLOOKUP($E76, V医療従事者等!$A:$J, $H$4, FALSE), 0)</f>
        <v>0</v>
      </c>
      <c r="I76" s="91">
        <f>IFERROR(VLOOKUP($E76, V医療従事者等!$A:$J, $I$4, FALSE), 0)</f>
        <v>0</v>
      </c>
      <c r="J76" s="91">
        <f>IFERROR(VLOOKUP($E76, V医療従事者等!$A:$J, $J$4, FALSE), 0)</f>
        <v>0</v>
      </c>
      <c r="K76" s="92">
        <f>IFERROR(VLOOKUP($E76, V一般接種!$A:$G, K$4, FALSE), 0)</f>
        <v>9842</v>
      </c>
      <c r="L76" s="92">
        <f>IFERROR(VLOOKUP($E76, V一般接種!$A:$G, L$4, FALSE), 0)</f>
        <v>0</v>
      </c>
      <c r="M76" s="92">
        <f>IFERROR(VLOOKUP($E76, V一般接種!$A:$G, M$4, FALSE), 0)</f>
        <v>0</v>
      </c>
      <c r="N76" s="93">
        <f>IFERROR(VLOOKUP($E76, V一般接種!$A:$G, N$4, FALSE), 0)</f>
        <v>900</v>
      </c>
      <c r="O76" s="92">
        <f>SUMIF(V職域接種!$C:$C, 'Conv-vaccine'!$E76, V職域接種!F:F)</f>
        <v>0</v>
      </c>
      <c r="P76" s="92">
        <f>SUMIF(V職域接種!$C:$C, 'Conv-vaccine'!$E76, V職域接種!G:G)</f>
        <v>0</v>
      </c>
      <c r="Q76" s="92">
        <f>_xlfn.MAXIFS(V重複!F:F, V重複!$C:$C, 'Conv-vaccine'!$E76)</f>
        <v>0</v>
      </c>
      <c r="R76" s="92">
        <f>_xlfn.MAXIFS(V重複!G:G, V重複!$C:$C, 'Conv-vaccine'!$E76)</f>
        <v>0</v>
      </c>
      <c r="S76" s="117">
        <f>SUMIF('V3回目-総接種回数'!$A:$A, 'Conv-vaccine'!$E76, 'V3回目-総接種回数'!D:D)</f>
        <v>0</v>
      </c>
    </row>
    <row r="77" spans="1:19" ht="17.7">
      <c r="A77" s="49">
        <v>44321</v>
      </c>
      <c r="B77" s="109">
        <f>IF(COUNTIF($A$7:$A77, $A77)&gt;1, 0, IF($E77="","",G77+H77+K77+L77+O77-Q77))</f>
        <v>0</v>
      </c>
      <c r="C77" s="109">
        <f>IF(COUNTIF($A$7:$A77, $A77)&gt;1, 0, IF($E77="", "", I77+J77+M77+N77+P77-R77))</f>
        <v>0</v>
      </c>
      <c r="D77" s="109">
        <f>IF(COUNTIF($A$7:$A77, $A77)&gt;1, 0, S77)</f>
        <v>0</v>
      </c>
      <c r="E77" s="110">
        <v>44321</v>
      </c>
      <c r="F77" s="91" t="str">
        <f>IFERROR(VLOOKUP($E77, V医療従事者等!$A:$J, $F$4, FALSE), TEXT(E77, "aaa"))</f>
        <v>水</v>
      </c>
      <c r="G77" s="91">
        <f>IFERROR(VLOOKUP($E77, V医療従事者等!$A:$J, $G$4, FALSE), 0)</f>
        <v>0</v>
      </c>
      <c r="H77" s="91">
        <f>IFERROR(VLOOKUP($E77, V医療従事者等!$A:$J, $H$4, FALSE), 0)</f>
        <v>0</v>
      </c>
      <c r="I77" s="91">
        <f>IFERROR(VLOOKUP($E77, V医療従事者等!$A:$J, $I$4, FALSE), 0)</f>
        <v>0</v>
      </c>
      <c r="J77" s="91">
        <f>IFERROR(VLOOKUP($E77, V医療従事者等!$A:$J, $J$4, FALSE), 0)</f>
        <v>0</v>
      </c>
      <c r="K77" s="92">
        <f>IFERROR(VLOOKUP($E77, V一般接種!$A:$G, K$4, FALSE), 0)</f>
        <v>9842</v>
      </c>
      <c r="L77" s="92">
        <f>IFERROR(VLOOKUP($E77, V一般接種!$A:$G, L$4, FALSE), 0)</f>
        <v>0</v>
      </c>
      <c r="M77" s="92">
        <f>IFERROR(VLOOKUP($E77, V一般接種!$A:$G, M$4, FALSE), 0)</f>
        <v>0</v>
      </c>
      <c r="N77" s="93">
        <f>IFERROR(VLOOKUP($E77, V一般接種!$A:$G, N$4, FALSE), 0)</f>
        <v>900</v>
      </c>
      <c r="O77" s="92">
        <f>SUMIF(V職域接種!$C:$C, 'Conv-vaccine'!$E77, V職域接種!F:F)</f>
        <v>0</v>
      </c>
      <c r="P77" s="92">
        <f>SUMIF(V職域接種!$C:$C, 'Conv-vaccine'!$E77, V職域接種!G:G)</f>
        <v>0</v>
      </c>
      <c r="Q77" s="92">
        <f>_xlfn.MAXIFS(V重複!F:F, V重複!$C:$C, 'Conv-vaccine'!$E77)</f>
        <v>0</v>
      </c>
      <c r="R77" s="92">
        <f>_xlfn.MAXIFS(V重複!G:G, V重複!$C:$C, 'Conv-vaccine'!$E77)</f>
        <v>0</v>
      </c>
      <c r="S77" s="117">
        <f>SUMIF('V3回目-総接種回数'!$A:$A, 'Conv-vaccine'!$E77, 'V3回目-総接種回数'!D:D)</f>
        <v>0</v>
      </c>
    </row>
    <row r="78" spans="1:19" ht="17.7">
      <c r="A78" s="49">
        <v>44321</v>
      </c>
      <c r="B78" s="109">
        <f>IF(COUNTIF($A$7:$A78, $A78)&gt;1, 0, IF($E78="","",G78+H78+K78+L78+O78-Q78))</f>
        <v>0</v>
      </c>
      <c r="C78" s="109">
        <f>IF(COUNTIF($A$7:$A78, $A78)&gt;1, 0, IF($E78="", "", I78+J78+M78+N78+P78-R78))</f>
        <v>0</v>
      </c>
      <c r="D78" s="109">
        <f>IF(COUNTIF($A$7:$A78, $A78)&gt;1, 0, S78)</f>
        <v>0</v>
      </c>
      <c r="E78" s="110">
        <v>44321</v>
      </c>
      <c r="F78" s="91" t="str">
        <f>IFERROR(VLOOKUP($E78, V医療従事者等!$A:$J, $F$4, FALSE), TEXT(E78, "aaa"))</f>
        <v>水</v>
      </c>
      <c r="G78" s="91">
        <f>IFERROR(VLOOKUP($E78, V医療従事者等!$A:$J, $G$4, FALSE), 0)</f>
        <v>0</v>
      </c>
      <c r="H78" s="91">
        <f>IFERROR(VLOOKUP($E78, V医療従事者等!$A:$J, $H$4, FALSE), 0)</f>
        <v>0</v>
      </c>
      <c r="I78" s="91">
        <f>IFERROR(VLOOKUP($E78, V医療従事者等!$A:$J, $I$4, FALSE), 0)</f>
        <v>0</v>
      </c>
      <c r="J78" s="91">
        <f>IFERROR(VLOOKUP($E78, V医療従事者等!$A:$J, $J$4, FALSE), 0)</f>
        <v>0</v>
      </c>
      <c r="K78" s="92">
        <f>IFERROR(VLOOKUP($E78, V一般接種!$A:$G, K$4, FALSE), 0)</f>
        <v>9842</v>
      </c>
      <c r="L78" s="92">
        <f>IFERROR(VLOOKUP($E78, V一般接種!$A:$G, L$4, FALSE), 0)</f>
        <v>0</v>
      </c>
      <c r="M78" s="92">
        <f>IFERROR(VLOOKUP($E78, V一般接種!$A:$G, M$4, FALSE), 0)</f>
        <v>0</v>
      </c>
      <c r="N78" s="93">
        <f>IFERROR(VLOOKUP($E78, V一般接種!$A:$G, N$4, FALSE), 0)</f>
        <v>900</v>
      </c>
      <c r="O78" s="92">
        <f>SUMIF(V職域接種!$C:$C, 'Conv-vaccine'!$E78, V職域接種!F:F)</f>
        <v>0</v>
      </c>
      <c r="P78" s="92">
        <f>SUMIF(V職域接種!$C:$C, 'Conv-vaccine'!$E78, V職域接種!G:G)</f>
        <v>0</v>
      </c>
      <c r="Q78" s="92">
        <f>_xlfn.MAXIFS(V重複!F:F, V重複!$C:$C, 'Conv-vaccine'!$E78)</f>
        <v>0</v>
      </c>
      <c r="R78" s="92">
        <f>_xlfn.MAXIFS(V重複!G:G, V重複!$C:$C, 'Conv-vaccine'!$E78)</f>
        <v>0</v>
      </c>
      <c r="S78" s="117">
        <f>SUMIF('V3回目-総接種回数'!$A:$A, 'Conv-vaccine'!$E78, 'V3回目-総接種回数'!D:D)</f>
        <v>0</v>
      </c>
    </row>
    <row r="79" spans="1:19" ht="17.7">
      <c r="A79" s="49">
        <v>44322</v>
      </c>
      <c r="B79" s="109">
        <f>IF(COUNTIF($A$7:$A79, $A79)&gt;1, 0, IF($E79="","",G79+H79+K79+L79+O79-Q79))</f>
        <v>316468</v>
      </c>
      <c r="C79" s="109">
        <f>IF(COUNTIF($A$7:$A79, $A79)&gt;1, 0, IF($E79="", "", I79+J79+M79+N79+P79-R79))</f>
        <v>71991</v>
      </c>
      <c r="D79" s="109">
        <f>IF(COUNTIF($A$7:$A79, $A79)&gt;1, 0, S79)</f>
        <v>0</v>
      </c>
      <c r="E79" s="110">
        <v>44322</v>
      </c>
      <c r="F79" s="91" t="str">
        <f>IFERROR(VLOOKUP($E79, V医療従事者等!$A:$J, $F$4, FALSE), TEXT(E79, "aaa"))</f>
        <v>(木)</v>
      </c>
      <c r="G79" s="91">
        <f>IFERROR(VLOOKUP($E79, V医療従事者等!$A:$J, $G$4, FALSE), 0)</f>
        <v>268978</v>
      </c>
      <c r="H79" s="91">
        <f>IFERROR(VLOOKUP($E79, V医療従事者等!$A:$J, $H$4, FALSE), 0)</f>
        <v>0</v>
      </c>
      <c r="I79" s="91">
        <f>IFERROR(VLOOKUP($E79, V医療従事者等!$A:$J, $I$4, FALSE), 0)</f>
        <v>62936</v>
      </c>
      <c r="J79" s="91">
        <f>IFERROR(VLOOKUP($E79, V医療従事者等!$A:$J, $J$4, FALSE), 0)</f>
        <v>0</v>
      </c>
      <c r="K79" s="92">
        <f>IFERROR(VLOOKUP($E79, V一般接種!$A:$G, K$4, FALSE), 0)</f>
        <v>47490</v>
      </c>
      <c r="L79" s="92">
        <f>IFERROR(VLOOKUP($E79, V一般接種!$A:$G, L$4, FALSE), 0)</f>
        <v>0</v>
      </c>
      <c r="M79" s="92">
        <f>IFERROR(VLOOKUP($E79, V一般接種!$A:$G, M$4, FALSE), 0)</f>
        <v>0</v>
      </c>
      <c r="N79" s="93">
        <f>IFERROR(VLOOKUP($E79, V一般接種!$A:$G, N$4, FALSE), 0)</f>
        <v>9055</v>
      </c>
      <c r="O79" s="92">
        <f>SUMIF(V職域接種!$C:$C, 'Conv-vaccine'!$E79, V職域接種!F:F)</f>
        <v>0</v>
      </c>
      <c r="P79" s="92">
        <f>SUMIF(V職域接種!$C:$C, 'Conv-vaccine'!$E79, V職域接種!G:G)</f>
        <v>0</v>
      </c>
      <c r="Q79" s="92">
        <f>_xlfn.MAXIFS(V重複!F:F, V重複!$C:$C, 'Conv-vaccine'!$E79)</f>
        <v>0</v>
      </c>
      <c r="R79" s="92">
        <f>_xlfn.MAXIFS(V重複!G:G, V重複!$C:$C, 'Conv-vaccine'!$E79)</f>
        <v>0</v>
      </c>
      <c r="S79" s="117">
        <f>SUMIF('V3回目-総接種回数'!$A:$A, 'Conv-vaccine'!$E79, 'V3回目-総接種回数'!D:D)</f>
        <v>0</v>
      </c>
    </row>
    <row r="80" spans="1:19" ht="17.7">
      <c r="A80" s="49">
        <v>44322</v>
      </c>
      <c r="B80" s="109">
        <f>IF(COUNTIF($A$7:$A80, $A80)&gt;1, 0, IF($E80="","",G80+H80+K80+L80+O80-Q80))</f>
        <v>0</v>
      </c>
      <c r="C80" s="109">
        <f>IF(COUNTIF($A$7:$A80, $A80)&gt;1, 0, IF($E80="", "", I80+J80+M80+N80+P80-R80))</f>
        <v>0</v>
      </c>
      <c r="D80" s="109">
        <f>IF(COUNTIF($A$7:$A80, $A80)&gt;1, 0, S80)</f>
        <v>0</v>
      </c>
      <c r="E80" s="110">
        <v>44322</v>
      </c>
      <c r="F80" s="91" t="str">
        <f>IFERROR(VLOOKUP($E80, V医療従事者等!$A:$J, $F$4, FALSE), TEXT(E80, "aaa"))</f>
        <v>(木)</v>
      </c>
      <c r="G80" s="91">
        <f>IFERROR(VLOOKUP($E80, V医療従事者等!$A:$J, $G$4, FALSE), 0)</f>
        <v>268978</v>
      </c>
      <c r="H80" s="91">
        <f>IFERROR(VLOOKUP($E80, V医療従事者等!$A:$J, $H$4, FALSE), 0)</f>
        <v>0</v>
      </c>
      <c r="I80" s="91">
        <f>IFERROR(VLOOKUP($E80, V医療従事者等!$A:$J, $I$4, FALSE), 0)</f>
        <v>62936</v>
      </c>
      <c r="J80" s="91">
        <f>IFERROR(VLOOKUP($E80, V医療従事者等!$A:$J, $J$4, FALSE), 0)</f>
        <v>0</v>
      </c>
      <c r="K80" s="92">
        <f>IFERROR(VLOOKUP($E80, V一般接種!$A:$G, K$4, FALSE), 0)</f>
        <v>47490</v>
      </c>
      <c r="L80" s="92">
        <f>IFERROR(VLOOKUP($E80, V一般接種!$A:$G, L$4, FALSE), 0)</f>
        <v>0</v>
      </c>
      <c r="M80" s="92">
        <f>IFERROR(VLOOKUP($E80, V一般接種!$A:$G, M$4, FALSE), 0)</f>
        <v>0</v>
      </c>
      <c r="N80" s="93">
        <f>IFERROR(VLOOKUP($E80, V一般接種!$A:$G, N$4, FALSE), 0)</f>
        <v>9055</v>
      </c>
      <c r="O80" s="92">
        <f>SUMIF(V職域接種!$C:$C, 'Conv-vaccine'!$E80, V職域接種!F:F)</f>
        <v>0</v>
      </c>
      <c r="P80" s="92">
        <f>SUMIF(V職域接種!$C:$C, 'Conv-vaccine'!$E80, V職域接種!G:G)</f>
        <v>0</v>
      </c>
      <c r="Q80" s="92">
        <f>_xlfn.MAXIFS(V重複!F:F, V重複!$C:$C, 'Conv-vaccine'!$E80)</f>
        <v>0</v>
      </c>
      <c r="R80" s="92">
        <f>_xlfn.MAXIFS(V重複!G:G, V重複!$C:$C, 'Conv-vaccine'!$E80)</f>
        <v>0</v>
      </c>
      <c r="S80" s="117">
        <f>SUMIF('V3回目-総接種回数'!$A:$A, 'Conv-vaccine'!$E80, 'V3回目-総接種回数'!D:D)</f>
        <v>0</v>
      </c>
    </row>
    <row r="81" spans="1:19" ht="17.7">
      <c r="A81" s="49">
        <v>44322</v>
      </c>
      <c r="B81" s="109">
        <f>IF(COUNTIF($A$7:$A81, $A81)&gt;1, 0, IF($E81="","",G81+H81+K81+L81+O81-Q81))</f>
        <v>0</v>
      </c>
      <c r="C81" s="109">
        <f>IF(COUNTIF($A$7:$A81, $A81)&gt;1, 0, IF($E81="", "", I81+J81+M81+N81+P81-R81))</f>
        <v>0</v>
      </c>
      <c r="D81" s="109">
        <f>IF(COUNTIF($A$7:$A81, $A81)&gt;1, 0, S81)</f>
        <v>0</v>
      </c>
      <c r="E81" s="110">
        <v>44322</v>
      </c>
      <c r="F81" s="91" t="str">
        <f>IFERROR(VLOOKUP($E81, V医療従事者等!$A:$J, $F$4, FALSE), TEXT(E81, "aaa"))</f>
        <v>(木)</v>
      </c>
      <c r="G81" s="91">
        <f>IFERROR(VLOOKUP($E81, V医療従事者等!$A:$J, $G$4, FALSE), 0)</f>
        <v>268978</v>
      </c>
      <c r="H81" s="91">
        <f>IFERROR(VLOOKUP($E81, V医療従事者等!$A:$J, $H$4, FALSE), 0)</f>
        <v>0</v>
      </c>
      <c r="I81" s="91">
        <f>IFERROR(VLOOKUP($E81, V医療従事者等!$A:$J, $I$4, FALSE), 0)</f>
        <v>62936</v>
      </c>
      <c r="J81" s="91">
        <f>IFERROR(VLOOKUP($E81, V医療従事者等!$A:$J, $J$4, FALSE), 0)</f>
        <v>0</v>
      </c>
      <c r="K81" s="92">
        <f>IFERROR(VLOOKUP($E81, V一般接種!$A:$G, K$4, FALSE), 0)</f>
        <v>47490</v>
      </c>
      <c r="L81" s="92">
        <f>IFERROR(VLOOKUP($E81, V一般接種!$A:$G, L$4, FALSE), 0)</f>
        <v>0</v>
      </c>
      <c r="M81" s="92">
        <f>IFERROR(VLOOKUP($E81, V一般接種!$A:$G, M$4, FALSE), 0)</f>
        <v>0</v>
      </c>
      <c r="N81" s="93">
        <f>IFERROR(VLOOKUP($E81, V一般接種!$A:$G, N$4, FALSE), 0)</f>
        <v>9055</v>
      </c>
      <c r="O81" s="92">
        <f>SUMIF(V職域接種!$C:$C, 'Conv-vaccine'!$E81, V職域接種!F:F)</f>
        <v>0</v>
      </c>
      <c r="P81" s="92">
        <f>SUMIF(V職域接種!$C:$C, 'Conv-vaccine'!$E81, V職域接種!G:G)</f>
        <v>0</v>
      </c>
      <c r="Q81" s="92">
        <f>_xlfn.MAXIFS(V重複!F:F, V重複!$C:$C, 'Conv-vaccine'!$E81)</f>
        <v>0</v>
      </c>
      <c r="R81" s="92">
        <f>_xlfn.MAXIFS(V重複!G:G, V重複!$C:$C, 'Conv-vaccine'!$E81)</f>
        <v>0</v>
      </c>
      <c r="S81" s="117">
        <f>SUMIF('V3回目-総接種回数'!$A:$A, 'Conv-vaccine'!$E81, 'V3回目-総接種回数'!D:D)</f>
        <v>0</v>
      </c>
    </row>
    <row r="82" spans="1:19" ht="17.7">
      <c r="A82" s="49">
        <v>44323</v>
      </c>
      <c r="B82" s="109">
        <f>IF(COUNTIF($A$7:$A82, $A82)&gt;1, 0, IF($E82="","",G82+H82+K82+L82+O82-Q82))</f>
        <v>147418</v>
      </c>
      <c r="C82" s="109">
        <f>IF(COUNTIF($A$7:$A82, $A82)&gt;1, 0, IF($E82="", "", I82+J82+M82+N82+P82-R82))</f>
        <v>54661</v>
      </c>
      <c r="D82" s="109">
        <f>IF(COUNTIF($A$7:$A82, $A82)&gt;1, 0, S82)</f>
        <v>0</v>
      </c>
      <c r="E82" s="110">
        <v>44323</v>
      </c>
      <c r="F82" s="91" t="str">
        <f>IFERROR(VLOOKUP($E82, V医療従事者等!$A:$J, $F$4, FALSE), TEXT(E82, "aaa"))</f>
        <v>(金)</v>
      </c>
      <c r="G82" s="91">
        <f>IFERROR(VLOOKUP($E82, V医療従事者等!$A:$J, $G$4, FALSE), 0)</f>
        <v>97165</v>
      </c>
      <c r="H82" s="91">
        <f>IFERROR(VLOOKUP($E82, V医療従事者等!$A:$J, $H$4, FALSE), 0)</f>
        <v>0</v>
      </c>
      <c r="I82" s="91">
        <f>IFERROR(VLOOKUP($E82, V医療従事者等!$A:$J, $I$4, FALSE), 0)</f>
        <v>43179</v>
      </c>
      <c r="J82" s="91">
        <f>IFERROR(VLOOKUP($E82, V医療従事者等!$A:$J, $J$4, FALSE), 0)</f>
        <v>0</v>
      </c>
      <c r="K82" s="92">
        <f>IFERROR(VLOOKUP($E82, V一般接種!$A:$G, K$4, FALSE), 0)</f>
        <v>50253</v>
      </c>
      <c r="L82" s="92">
        <f>IFERROR(VLOOKUP($E82, V一般接種!$A:$G, L$4, FALSE), 0)</f>
        <v>0</v>
      </c>
      <c r="M82" s="92">
        <f>IFERROR(VLOOKUP($E82, V一般接種!$A:$G, M$4, FALSE), 0)</f>
        <v>0</v>
      </c>
      <c r="N82" s="93">
        <f>IFERROR(VLOOKUP($E82, V一般接種!$A:$G, N$4, FALSE), 0)</f>
        <v>11482</v>
      </c>
      <c r="O82" s="92">
        <f>SUMIF(V職域接種!$C:$C, 'Conv-vaccine'!$E82, V職域接種!F:F)</f>
        <v>0</v>
      </c>
      <c r="P82" s="92">
        <f>SUMIF(V職域接種!$C:$C, 'Conv-vaccine'!$E82, V職域接種!G:G)</f>
        <v>0</v>
      </c>
      <c r="Q82" s="92">
        <f>_xlfn.MAXIFS(V重複!F:F, V重複!$C:$C, 'Conv-vaccine'!$E82)</f>
        <v>0</v>
      </c>
      <c r="R82" s="92">
        <f>_xlfn.MAXIFS(V重複!G:G, V重複!$C:$C, 'Conv-vaccine'!$E82)</f>
        <v>0</v>
      </c>
      <c r="S82" s="117">
        <f>SUMIF('V3回目-総接種回数'!$A:$A, 'Conv-vaccine'!$E82, 'V3回目-総接種回数'!D:D)</f>
        <v>0</v>
      </c>
    </row>
    <row r="83" spans="1:19" ht="17.7">
      <c r="A83" s="49">
        <v>44323</v>
      </c>
      <c r="B83" s="109">
        <f>IF(COUNTIF($A$7:$A83, $A83)&gt;1, 0, IF($E83="","",G83+H83+K83+L83+O83-Q83))</f>
        <v>0</v>
      </c>
      <c r="C83" s="109">
        <f>IF(COUNTIF($A$7:$A83, $A83)&gt;1, 0, IF($E83="", "", I83+J83+M83+N83+P83-R83))</f>
        <v>0</v>
      </c>
      <c r="D83" s="109">
        <f>IF(COUNTIF($A$7:$A83, $A83)&gt;1, 0, S83)</f>
        <v>0</v>
      </c>
      <c r="E83" s="110">
        <v>44323</v>
      </c>
      <c r="F83" s="91" t="str">
        <f>IFERROR(VLOOKUP($E83, V医療従事者等!$A:$J, $F$4, FALSE), TEXT(E83, "aaa"))</f>
        <v>(金)</v>
      </c>
      <c r="G83" s="91">
        <f>IFERROR(VLOOKUP($E83, V医療従事者等!$A:$J, $G$4, FALSE), 0)</f>
        <v>97165</v>
      </c>
      <c r="H83" s="91">
        <f>IFERROR(VLOOKUP($E83, V医療従事者等!$A:$J, $H$4, FALSE), 0)</f>
        <v>0</v>
      </c>
      <c r="I83" s="91">
        <f>IFERROR(VLOOKUP($E83, V医療従事者等!$A:$J, $I$4, FALSE), 0)</f>
        <v>43179</v>
      </c>
      <c r="J83" s="91">
        <f>IFERROR(VLOOKUP($E83, V医療従事者等!$A:$J, $J$4, FALSE), 0)</f>
        <v>0</v>
      </c>
      <c r="K83" s="92">
        <f>IFERROR(VLOOKUP($E83, V一般接種!$A:$G, K$4, FALSE), 0)</f>
        <v>50253</v>
      </c>
      <c r="L83" s="92">
        <f>IFERROR(VLOOKUP($E83, V一般接種!$A:$G, L$4, FALSE), 0)</f>
        <v>0</v>
      </c>
      <c r="M83" s="92">
        <f>IFERROR(VLOOKUP($E83, V一般接種!$A:$G, M$4, FALSE), 0)</f>
        <v>0</v>
      </c>
      <c r="N83" s="93">
        <f>IFERROR(VLOOKUP($E83, V一般接種!$A:$G, N$4, FALSE), 0)</f>
        <v>11482</v>
      </c>
      <c r="O83" s="92">
        <f>SUMIF(V職域接種!$C:$C, 'Conv-vaccine'!$E83, V職域接種!F:F)</f>
        <v>0</v>
      </c>
      <c r="P83" s="92">
        <f>SUMIF(V職域接種!$C:$C, 'Conv-vaccine'!$E83, V職域接種!G:G)</f>
        <v>0</v>
      </c>
      <c r="Q83" s="92">
        <f>_xlfn.MAXIFS(V重複!F:F, V重複!$C:$C, 'Conv-vaccine'!$E83)</f>
        <v>0</v>
      </c>
      <c r="R83" s="92">
        <f>_xlfn.MAXIFS(V重複!G:G, V重複!$C:$C, 'Conv-vaccine'!$E83)</f>
        <v>0</v>
      </c>
      <c r="S83" s="117">
        <f>SUMIF('V3回目-総接種回数'!$A:$A, 'Conv-vaccine'!$E83, 'V3回目-総接種回数'!D:D)</f>
        <v>0</v>
      </c>
    </row>
    <row r="84" spans="1:19" ht="17.7">
      <c r="A84" s="49">
        <v>44323</v>
      </c>
      <c r="B84" s="109">
        <f>IF(COUNTIF($A$7:$A84, $A84)&gt;1, 0, IF($E84="","",G84+H84+K84+L84+O84-Q84))</f>
        <v>0</v>
      </c>
      <c r="C84" s="109">
        <f>IF(COUNTIF($A$7:$A84, $A84)&gt;1, 0, IF($E84="", "", I84+J84+M84+N84+P84-R84))</f>
        <v>0</v>
      </c>
      <c r="D84" s="109">
        <f>IF(COUNTIF($A$7:$A84, $A84)&gt;1, 0, S84)</f>
        <v>0</v>
      </c>
      <c r="E84" s="110">
        <v>44323</v>
      </c>
      <c r="F84" s="91" t="str">
        <f>IFERROR(VLOOKUP($E84, V医療従事者等!$A:$J, $F$4, FALSE), TEXT(E84, "aaa"))</f>
        <v>(金)</v>
      </c>
      <c r="G84" s="91">
        <f>IFERROR(VLOOKUP($E84, V医療従事者等!$A:$J, $G$4, FALSE), 0)</f>
        <v>97165</v>
      </c>
      <c r="H84" s="91">
        <f>IFERROR(VLOOKUP($E84, V医療従事者等!$A:$J, $H$4, FALSE), 0)</f>
        <v>0</v>
      </c>
      <c r="I84" s="91">
        <f>IFERROR(VLOOKUP($E84, V医療従事者等!$A:$J, $I$4, FALSE), 0)</f>
        <v>43179</v>
      </c>
      <c r="J84" s="91">
        <f>IFERROR(VLOOKUP($E84, V医療従事者等!$A:$J, $J$4, FALSE), 0)</f>
        <v>0</v>
      </c>
      <c r="K84" s="92">
        <f>IFERROR(VLOOKUP($E84, V一般接種!$A:$G, K$4, FALSE), 0)</f>
        <v>50253</v>
      </c>
      <c r="L84" s="92">
        <f>IFERROR(VLOOKUP($E84, V一般接種!$A:$G, L$4, FALSE), 0)</f>
        <v>0</v>
      </c>
      <c r="M84" s="92">
        <f>IFERROR(VLOOKUP($E84, V一般接種!$A:$G, M$4, FALSE), 0)</f>
        <v>0</v>
      </c>
      <c r="N84" s="93">
        <f>IFERROR(VLOOKUP($E84, V一般接種!$A:$G, N$4, FALSE), 0)</f>
        <v>11482</v>
      </c>
      <c r="O84" s="92">
        <f>SUMIF(V職域接種!$C:$C, 'Conv-vaccine'!$E84, V職域接種!F:F)</f>
        <v>0</v>
      </c>
      <c r="P84" s="92">
        <f>SUMIF(V職域接種!$C:$C, 'Conv-vaccine'!$E84, V職域接種!G:G)</f>
        <v>0</v>
      </c>
      <c r="Q84" s="92">
        <f>_xlfn.MAXIFS(V重複!F:F, V重複!$C:$C, 'Conv-vaccine'!$E84)</f>
        <v>0</v>
      </c>
      <c r="R84" s="92">
        <f>_xlfn.MAXIFS(V重複!G:G, V重複!$C:$C, 'Conv-vaccine'!$E84)</f>
        <v>0</v>
      </c>
      <c r="S84" s="117">
        <f>SUMIF('V3回目-総接種回数'!$A:$A, 'Conv-vaccine'!$E84, 'V3回目-総接種回数'!D:D)</f>
        <v>0</v>
      </c>
    </row>
    <row r="85" spans="1:19" ht="17.7">
      <c r="A85" s="49">
        <v>44324</v>
      </c>
      <c r="B85" s="109">
        <f>IF(COUNTIF($A$7:$A85, $A85)&gt;1, 0, IF($E85="","",G85+H85+K85+L85+O85-Q85))</f>
        <v>62787</v>
      </c>
      <c r="C85" s="109">
        <f>IF(COUNTIF($A$7:$A85, $A85)&gt;1, 0, IF($E85="", "", I85+J85+M85+N85+P85-R85))</f>
        <v>7621</v>
      </c>
      <c r="D85" s="109">
        <f>IF(COUNTIF($A$7:$A85, $A85)&gt;1, 0, S85)</f>
        <v>0</v>
      </c>
      <c r="E85" s="110">
        <v>44324</v>
      </c>
      <c r="F85" s="91" t="str">
        <f>IFERROR(VLOOKUP($E85, V医療従事者等!$A:$J, $F$4, FALSE), TEXT(E85, "aaa"))</f>
        <v>土</v>
      </c>
      <c r="G85" s="91">
        <f>IFERROR(VLOOKUP($E85, V医療従事者等!$A:$J, $G$4, FALSE), 0)</f>
        <v>0</v>
      </c>
      <c r="H85" s="91">
        <f>IFERROR(VLOOKUP($E85, V医療従事者等!$A:$J, $H$4, FALSE), 0)</f>
        <v>0</v>
      </c>
      <c r="I85" s="91">
        <f>IFERROR(VLOOKUP($E85, V医療従事者等!$A:$J, $I$4, FALSE), 0)</f>
        <v>0</v>
      </c>
      <c r="J85" s="91">
        <f>IFERROR(VLOOKUP($E85, V医療従事者等!$A:$J, $J$4, FALSE), 0)</f>
        <v>0</v>
      </c>
      <c r="K85" s="92">
        <f>IFERROR(VLOOKUP($E85, V一般接種!$A:$G, K$4, FALSE), 0)</f>
        <v>62787</v>
      </c>
      <c r="L85" s="92">
        <f>IFERROR(VLOOKUP($E85, V一般接種!$A:$G, L$4, FALSE), 0)</f>
        <v>0</v>
      </c>
      <c r="M85" s="92">
        <f>IFERROR(VLOOKUP($E85, V一般接種!$A:$G, M$4, FALSE), 0)</f>
        <v>0</v>
      </c>
      <c r="N85" s="93">
        <f>IFERROR(VLOOKUP($E85, V一般接種!$A:$G, N$4, FALSE), 0)</f>
        <v>7621</v>
      </c>
      <c r="O85" s="92">
        <f>SUMIF(V職域接種!$C:$C, 'Conv-vaccine'!$E85, V職域接種!F:F)</f>
        <v>0</v>
      </c>
      <c r="P85" s="92">
        <f>SUMIF(V職域接種!$C:$C, 'Conv-vaccine'!$E85, V職域接種!G:G)</f>
        <v>0</v>
      </c>
      <c r="Q85" s="92">
        <f>_xlfn.MAXIFS(V重複!F:F, V重複!$C:$C, 'Conv-vaccine'!$E85)</f>
        <v>0</v>
      </c>
      <c r="R85" s="92">
        <f>_xlfn.MAXIFS(V重複!G:G, V重複!$C:$C, 'Conv-vaccine'!$E85)</f>
        <v>0</v>
      </c>
      <c r="S85" s="117">
        <f>SUMIF('V3回目-総接種回数'!$A:$A, 'Conv-vaccine'!$E85, 'V3回目-総接種回数'!D:D)</f>
        <v>0</v>
      </c>
    </row>
    <row r="86" spans="1:19" ht="17.7">
      <c r="A86" s="49">
        <v>44324</v>
      </c>
      <c r="B86" s="109">
        <f>IF(COUNTIF($A$7:$A86, $A86)&gt;1, 0, IF($E86="","",G86+H86+K86+L86+O86-Q86))</f>
        <v>0</v>
      </c>
      <c r="C86" s="109">
        <f>IF(COUNTIF($A$7:$A86, $A86)&gt;1, 0, IF($E86="", "", I86+J86+M86+N86+P86-R86))</f>
        <v>0</v>
      </c>
      <c r="D86" s="109">
        <f>IF(COUNTIF($A$7:$A86, $A86)&gt;1, 0, S86)</f>
        <v>0</v>
      </c>
      <c r="E86" s="110">
        <v>44324</v>
      </c>
      <c r="F86" s="91" t="str">
        <f>IFERROR(VLOOKUP($E86, V医療従事者等!$A:$J, $F$4, FALSE), TEXT(E86, "aaa"))</f>
        <v>土</v>
      </c>
      <c r="G86" s="91">
        <f>IFERROR(VLOOKUP($E86, V医療従事者等!$A:$J, $G$4, FALSE), 0)</f>
        <v>0</v>
      </c>
      <c r="H86" s="91">
        <f>IFERROR(VLOOKUP($E86, V医療従事者等!$A:$J, $H$4, FALSE), 0)</f>
        <v>0</v>
      </c>
      <c r="I86" s="91">
        <f>IFERROR(VLOOKUP($E86, V医療従事者等!$A:$J, $I$4, FALSE), 0)</f>
        <v>0</v>
      </c>
      <c r="J86" s="91">
        <f>IFERROR(VLOOKUP($E86, V医療従事者等!$A:$J, $J$4, FALSE), 0)</f>
        <v>0</v>
      </c>
      <c r="K86" s="92">
        <f>IFERROR(VLOOKUP($E86, V一般接種!$A:$G, K$4, FALSE), 0)</f>
        <v>62787</v>
      </c>
      <c r="L86" s="92">
        <f>IFERROR(VLOOKUP($E86, V一般接種!$A:$G, L$4, FALSE), 0)</f>
        <v>0</v>
      </c>
      <c r="M86" s="92">
        <f>IFERROR(VLOOKUP($E86, V一般接種!$A:$G, M$4, FALSE), 0)</f>
        <v>0</v>
      </c>
      <c r="N86" s="93">
        <f>IFERROR(VLOOKUP($E86, V一般接種!$A:$G, N$4, FALSE), 0)</f>
        <v>7621</v>
      </c>
      <c r="O86" s="92">
        <f>SUMIF(V職域接種!$C:$C, 'Conv-vaccine'!$E86, V職域接種!F:F)</f>
        <v>0</v>
      </c>
      <c r="P86" s="92">
        <f>SUMIF(V職域接種!$C:$C, 'Conv-vaccine'!$E86, V職域接種!G:G)</f>
        <v>0</v>
      </c>
      <c r="Q86" s="92">
        <f>_xlfn.MAXIFS(V重複!F:F, V重複!$C:$C, 'Conv-vaccine'!$E86)</f>
        <v>0</v>
      </c>
      <c r="R86" s="92">
        <f>_xlfn.MAXIFS(V重複!G:G, V重複!$C:$C, 'Conv-vaccine'!$E86)</f>
        <v>0</v>
      </c>
      <c r="S86" s="117">
        <f>SUMIF('V3回目-総接種回数'!$A:$A, 'Conv-vaccine'!$E86, 'V3回目-総接種回数'!D:D)</f>
        <v>0</v>
      </c>
    </row>
    <row r="87" spans="1:19" ht="17.7">
      <c r="A87" s="49">
        <v>44324</v>
      </c>
      <c r="B87" s="109">
        <f>IF(COUNTIF($A$7:$A87, $A87)&gt;1, 0, IF($E87="","",G87+H87+K87+L87+O87-Q87))</f>
        <v>0</v>
      </c>
      <c r="C87" s="109">
        <f>IF(COUNTIF($A$7:$A87, $A87)&gt;1, 0, IF($E87="", "", I87+J87+M87+N87+P87-R87))</f>
        <v>0</v>
      </c>
      <c r="D87" s="109">
        <f>IF(COUNTIF($A$7:$A87, $A87)&gt;1, 0, S87)</f>
        <v>0</v>
      </c>
      <c r="E87" s="110">
        <v>44324</v>
      </c>
      <c r="F87" s="91" t="str">
        <f>IFERROR(VLOOKUP($E87, V医療従事者等!$A:$J, $F$4, FALSE), TEXT(E87, "aaa"))</f>
        <v>土</v>
      </c>
      <c r="G87" s="91">
        <f>IFERROR(VLOOKUP($E87, V医療従事者等!$A:$J, $G$4, FALSE), 0)</f>
        <v>0</v>
      </c>
      <c r="H87" s="91">
        <f>IFERROR(VLOOKUP($E87, V医療従事者等!$A:$J, $H$4, FALSE), 0)</f>
        <v>0</v>
      </c>
      <c r="I87" s="91">
        <f>IFERROR(VLOOKUP($E87, V医療従事者等!$A:$J, $I$4, FALSE), 0)</f>
        <v>0</v>
      </c>
      <c r="J87" s="91">
        <f>IFERROR(VLOOKUP($E87, V医療従事者等!$A:$J, $J$4, FALSE), 0)</f>
        <v>0</v>
      </c>
      <c r="K87" s="92">
        <f>IFERROR(VLOOKUP($E87, V一般接種!$A:$G, K$4, FALSE), 0)</f>
        <v>62787</v>
      </c>
      <c r="L87" s="92">
        <f>IFERROR(VLOOKUP($E87, V一般接種!$A:$G, L$4, FALSE), 0)</f>
        <v>0</v>
      </c>
      <c r="M87" s="92">
        <f>IFERROR(VLOOKUP($E87, V一般接種!$A:$G, M$4, FALSE), 0)</f>
        <v>0</v>
      </c>
      <c r="N87" s="93">
        <f>IFERROR(VLOOKUP($E87, V一般接種!$A:$G, N$4, FALSE), 0)</f>
        <v>7621</v>
      </c>
      <c r="O87" s="92">
        <f>SUMIF(V職域接種!$C:$C, 'Conv-vaccine'!$E87, V職域接種!F:F)</f>
        <v>0</v>
      </c>
      <c r="P87" s="92">
        <f>SUMIF(V職域接種!$C:$C, 'Conv-vaccine'!$E87, V職域接種!G:G)</f>
        <v>0</v>
      </c>
      <c r="Q87" s="92">
        <f>_xlfn.MAXIFS(V重複!F:F, V重複!$C:$C, 'Conv-vaccine'!$E87)</f>
        <v>0</v>
      </c>
      <c r="R87" s="92">
        <f>_xlfn.MAXIFS(V重複!G:G, V重複!$C:$C, 'Conv-vaccine'!$E87)</f>
        <v>0</v>
      </c>
      <c r="S87" s="117">
        <f>SUMIF('V3回目-総接種回数'!$A:$A, 'Conv-vaccine'!$E87, 'V3回目-総接種回数'!D:D)</f>
        <v>0</v>
      </c>
    </row>
    <row r="88" spans="1:19" ht="17.7">
      <c r="A88" s="49">
        <v>44325</v>
      </c>
      <c r="B88" s="109">
        <f>IF(COUNTIF($A$7:$A88, $A88)&gt;1, 0, IF($E88="","",G88+H88+K88+L88+O88-Q88))</f>
        <v>75840</v>
      </c>
      <c r="C88" s="109">
        <f>IF(COUNTIF($A$7:$A88, $A88)&gt;1, 0, IF($E88="", "", I88+J88+M88+N88+P88-R88))</f>
        <v>8177</v>
      </c>
      <c r="D88" s="109">
        <f>IF(COUNTIF($A$7:$A88, $A88)&gt;1, 0, S88)</f>
        <v>0</v>
      </c>
      <c r="E88" s="110">
        <v>44325</v>
      </c>
      <c r="F88" s="91" t="str">
        <f>IFERROR(VLOOKUP($E88, V医療従事者等!$A:$J, $F$4, FALSE), TEXT(E88, "aaa"))</f>
        <v>日</v>
      </c>
      <c r="G88" s="91">
        <f>IFERROR(VLOOKUP($E88, V医療従事者等!$A:$J, $G$4, FALSE), 0)</f>
        <v>0</v>
      </c>
      <c r="H88" s="91">
        <f>IFERROR(VLOOKUP($E88, V医療従事者等!$A:$J, $H$4, FALSE), 0)</f>
        <v>0</v>
      </c>
      <c r="I88" s="91">
        <f>IFERROR(VLOOKUP($E88, V医療従事者等!$A:$J, $I$4, FALSE), 0)</f>
        <v>0</v>
      </c>
      <c r="J88" s="91">
        <f>IFERROR(VLOOKUP($E88, V医療従事者等!$A:$J, $J$4, FALSE), 0)</f>
        <v>0</v>
      </c>
      <c r="K88" s="92">
        <f>IFERROR(VLOOKUP($E88, V一般接種!$A:$G, K$4, FALSE), 0)</f>
        <v>75840</v>
      </c>
      <c r="L88" s="92">
        <f>IFERROR(VLOOKUP($E88, V一般接種!$A:$G, L$4, FALSE), 0)</f>
        <v>0</v>
      </c>
      <c r="M88" s="92">
        <f>IFERROR(VLOOKUP($E88, V一般接種!$A:$G, M$4, FALSE), 0)</f>
        <v>0</v>
      </c>
      <c r="N88" s="93">
        <f>IFERROR(VLOOKUP($E88, V一般接種!$A:$G, N$4, FALSE), 0)</f>
        <v>8177</v>
      </c>
      <c r="O88" s="92">
        <f>SUMIF(V職域接種!$C:$C, 'Conv-vaccine'!$E88, V職域接種!F:F)</f>
        <v>0</v>
      </c>
      <c r="P88" s="92">
        <f>SUMIF(V職域接種!$C:$C, 'Conv-vaccine'!$E88, V職域接種!G:G)</f>
        <v>0</v>
      </c>
      <c r="Q88" s="92">
        <f>_xlfn.MAXIFS(V重複!F:F, V重複!$C:$C, 'Conv-vaccine'!$E88)</f>
        <v>0</v>
      </c>
      <c r="R88" s="92">
        <f>_xlfn.MAXIFS(V重複!G:G, V重複!$C:$C, 'Conv-vaccine'!$E88)</f>
        <v>0</v>
      </c>
      <c r="S88" s="117">
        <f>SUMIF('V3回目-総接種回数'!$A:$A, 'Conv-vaccine'!$E88, 'V3回目-総接種回数'!D:D)</f>
        <v>0</v>
      </c>
    </row>
    <row r="89" spans="1:19" ht="17.7">
      <c r="A89" s="49">
        <v>44325</v>
      </c>
      <c r="B89" s="109">
        <f>IF(COUNTIF($A$7:$A89, $A89)&gt;1, 0, IF($E89="","",G89+H89+K89+L89+O89-Q89))</f>
        <v>0</v>
      </c>
      <c r="C89" s="109">
        <f>IF(COUNTIF($A$7:$A89, $A89)&gt;1, 0, IF($E89="", "", I89+J89+M89+N89+P89-R89))</f>
        <v>0</v>
      </c>
      <c r="D89" s="109">
        <f>IF(COUNTIF($A$7:$A89, $A89)&gt;1, 0, S89)</f>
        <v>0</v>
      </c>
      <c r="E89" s="110">
        <v>44325</v>
      </c>
      <c r="F89" s="91" t="str">
        <f>IFERROR(VLOOKUP($E89, V医療従事者等!$A:$J, $F$4, FALSE), TEXT(E89, "aaa"))</f>
        <v>日</v>
      </c>
      <c r="G89" s="91">
        <f>IFERROR(VLOOKUP($E89, V医療従事者等!$A:$J, $G$4, FALSE), 0)</f>
        <v>0</v>
      </c>
      <c r="H89" s="91">
        <f>IFERROR(VLOOKUP($E89, V医療従事者等!$A:$J, $H$4, FALSE), 0)</f>
        <v>0</v>
      </c>
      <c r="I89" s="91">
        <f>IFERROR(VLOOKUP($E89, V医療従事者等!$A:$J, $I$4, FALSE), 0)</f>
        <v>0</v>
      </c>
      <c r="J89" s="91">
        <f>IFERROR(VLOOKUP($E89, V医療従事者等!$A:$J, $J$4, FALSE), 0)</f>
        <v>0</v>
      </c>
      <c r="K89" s="92">
        <f>IFERROR(VLOOKUP($E89, V一般接種!$A:$G, K$4, FALSE), 0)</f>
        <v>75840</v>
      </c>
      <c r="L89" s="92">
        <f>IFERROR(VLOOKUP($E89, V一般接種!$A:$G, L$4, FALSE), 0)</f>
        <v>0</v>
      </c>
      <c r="M89" s="92">
        <f>IFERROR(VLOOKUP($E89, V一般接種!$A:$G, M$4, FALSE), 0)</f>
        <v>0</v>
      </c>
      <c r="N89" s="93">
        <f>IFERROR(VLOOKUP($E89, V一般接種!$A:$G, N$4, FALSE), 0)</f>
        <v>8177</v>
      </c>
      <c r="O89" s="92">
        <f>SUMIF(V職域接種!$C:$C, 'Conv-vaccine'!$E89, V職域接種!F:F)</f>
        <v>0</v>
      </c>
      <c r="P89" s="92">
        <f>SUMIF(V職域接種!$C:$C, 'Conv-vaccine'!$E89, V職域接種!G:G)</f>
        <v>0</v>
      </c>
      <c r="Q89" s="92">
        <f>_xlfn.MAXIFS(V重複!F:F, V重複!$C:$C, 'Conv-vaccine'!$E89)</f>
        <v>0</v>
      </c>
      <c r="R89" s="92">
        <f>_xlfn.MAXIFS(V重複!G:G, V重複!$C:$C, 'Conv-vaccine'!$E89)</f>
        <v>0</v>
      </c>
      <c r="S89" s="117">
        <f>SUMIF('V3回目-総接種回数'!$A:$A, 'Conv-vaccine'!$E89, 'V3回目-総接種回数'!D:D)</f>
        <v>0</v>
      </c>
    </row>
    <row r="90" spans="1:19" ht="17.7">
      <c r="A90" s="49">
        <v>44325</v>
      </c>
      <c r="B90" s="109">
        <f>IF(COUNTIF($A$7:$A90, $A90)&gt;1, 0, IF($E90="","",G90+H90+K90+L90+O90-Q90))</f>
        <v>0</v>
      </c>
      <c r="C90" s="109">
        <f>IF(COUNTIF($A$7:$A90, $A90)&gt;1, 0, IF($E90="", "", I90+J90+M90+N90+P90-R90))</f>
        <v>0</v>
      </c>
      <c r="D90" s="109">
        <f>IF(COUNTIF($A$7:$A90, $A90)&gt;1, 0, S90)</f>
        <v>0</v>
      </c>
      <c r="E90" s="110">
        <v>44325</v>
      </c>
      <c r="F90" s="91" t="str">
        <f>IFERROR(VLOOKUP($E90, V医療従事者等!$A:$J, $F$4, FALSE), TEXT(E90, "aaa"))</f>
        <v>日</v>
      </c>
      <c r="G90" s="91">
        <f>IFERROR(VLOOKUP($E90, V医療従事者等!$A:$J, $G$4, FALSE), 0)</f>
        <v>0</v>
      </c>
      <c r="H90" s="91">
        <f>IFERROR(VLOOKUP($E90, V医療従事者等!$A:$J, $H$4, FALSE), 0)</f>
        <v>0</v>
      </c>
      <c r="I90" s="91">
        <f>IFERROR(VLOOKUP($E90, V医療従事者等!$A:$J, $I$4, FALSE), 0)</f>
        <v>0</v>
      </c>
      <c r="J90" s="91">
        <f>IFERROR(VLOOKUP($E90, V医療従事者等!$A:$J, $J$4, FALSE), 0)</f>
        <v>0</v>
      </c>
      <c r="K90" s="92">
        <f>IFERROR(VLOOKUP($E90, V一般接種!$A:$G, K$4, FALSE), 0)</f>
        <v>75840</v>
      </c>
      <c r="L90" s="92">
        <f>IFERROR(VLOOKUP($E90, V一般接種!$A:$G, L$4, FALSE), 0)</f>
        <v>0</v>
      </c>
      <c r="M90" s="92">
        <f>IFERROR(VLOOKUP($E90, V一般接種!$A:$G, M$4, FALSE), 0)</f>
        <v>0</v>
      </c>
      <c r="N90" s="93">
        <f>IFERROR(VLOOKUP($E90, V一般接種!$A:$G, N$4, FALSE), 0)</f>
        <v>8177</v>
      </c>
      <c r="O90" s="92">
        <f>SUMIF(V職域接種!$C:$C, 'Conv-vaccine'!$E90, V職域接種!F:F)</f>
        <v>0</v>
      </c>
      <c r="P90" s="92">
        <f>SUMIF(V職域接種!$C:$C, 'Conv-vaccine'!$E90, V職域接種!G:G)</f>
        <v>0</v>
      </c>
      <c r="Q90" s="92">
        <f>_xlfn.MAXIFS(V重複!F:F, V重複!$C:$C, 'Conv-vaccine'!$E90)</f>
        <v>0</v>
      </c>
      <c r="R90" s="92">
        <f>_xlfn.MAXIFS(V重複!G:G, V重複!$C:$C, 'Conv-vaccine'!$E90)</f>
        <v>0</v>
      </c>
      <c r="S90" s="117">
        <f>SUMIF('V3回目-総接種回数'!$A:$A, 'Conv-vaccine'!$E90, 'V3回目-総接種回数'!D:D)</f>
        <v>0</v>
      </c>
    </row>
    <row r="91" spans="1:19" ht="17.7">
      <c r="A91" s="49">
        <v>44326</v>
      </c>
      <c r="B91" s="109">
        <f>IF(COUNTIF($A$7:$A91, $A91)&gt;1, 0, IF($E91="","",G91+H91+K91+L91+O91-Q91))</f>
        <v>260745</v>
      </c>
      <c r="C91" s="109">
        <f>IF(COUNTIF($A$7:$A91, $A91)&gt;1, 0, IF($E91="", "", I91+J91+M91+N91+P91-R91))</f>
        <v>96423</v>
      </c>
      <c r="D91" s="109">
        <f>IF(COUNTIF($A$7:$A91, $A91)&gt;1, 0, S91)</f>
        <v>0</v>
      </c>
      <c r="E91" s="110">
        <v>44326</v>
      </c>
      <c r="F91" s="91" t="str">
        <f>IFERROR(VLOOKUP($E91, V医療従事者等!$A:$J, $F$4, FALSE), TEXT(E91, "aaa"))</f>
        <v>(月)</v>
      </c>
      <c r="G91" s="91">
        <f>IFERROR(VLOOKUP($E91, V医療従事者等!$A:$J, $G$4, FALSE), 0)</f>
        <v>155255</v>
      </c>
      <c r="H91" s="91">
        <f>IFERROR(VLOOKUP($E91, V医療従事者等!$A:$J, $H$4, FALSE), 0)</f>
        <v>0</v>
      </c>
      <c r="I91" s="91">
        <f>IFERROR(VLOOKUP($E91, V医療従事者等!$A:$J, $I$4, FALSE), 0)</f>
        <v>68249</v>
      </c>
      <c r="J91" s="91">
        <f>IFERROR(VLOOKUP($E91, V医療従事者等!$A:$J, $J$4, FALSE), 0)</f>
        <v>0</v>
      </c>
      <c r="K91" s="92">
        <f>IFERROR(VLOOKUP($E91, V一般接種!$A:$G, K$4, FALSE), 0)</f>
        <v>105490</v>
      </c>
      <c r="L91" s="92">
        <f>IFERROR(VLOOKUP($E91, V一般接種!$A:$G, L$4, FALSE), 0)</f>
        <v>0</v>
      </c>
      <c r="M91" s="92">
        <f>IFERROR(VLOOKUP($E91, V一般接種!$A:$G, M$4, FALSE), 0)</f>
        <v>0</v>
      </c>
      <c r="N91" s="93">
        <f>IFERROR(VLOOKUP($E91, V一般接種!$A:$G, N$4, FALSE), 0)</f>
        <v>28174</v>
      </c>
      <c r="O91" s="92">
        <f>SUMIF(V職域接種!$C:$C, 'Conv-vaccine'!$E91, V職域接種!F:F)</f>
        <v>0</v>
      </c>
      <c r="P91" s="92">
        <f>SUMIF(V職域接種!$C:$C, 'Conv-vaccine'!$E91, V職域接種!G:G)</f>
        <v>0</v>
      </c>
      <c r="Q91" s="92">
        <f>_xlfn.MAXIFS(V重複!F:F, V重複!$C:$C, 'Conv-vaccine'!$E91)</f>
        <v>0</v>
      </c>
      <c r="R91" s="92">
        <f>_xlfn.MAXIFS(V重複!G:G, V重複!$C:$C, 'Conv-vaccine'!$E91)</f>
        <v>0</v>
      </c>
      <c r="S91" s="117">
        <f>SUMIF('V3回目-総接種回数'!$A:$A, 'Conv-vaccine'!$E91, 'V3回目-総接種回数'!D:D)</f>
        <v>0</v>
      </c>
    </row>
    <row r="92" spans="1:19" ht="17.7">
      <c r="A92" s="49">
        <v>44326</v>
      </c>
      <c r="B92" s="109">
        <f>IF(COUNTIF($A$7:$A92, $A92)&gt;1, 0, IF($E92="","",G92+H92+K92+L92+O92-Q92))</f>
        <v>0</v>
      </c>
      <c r="C92" s="109">
        <f>IF(COUNTIF($A$7:$A92, $A92)&gt;1, 0, IF($E92="", "", I92+J92+M92+N92+P92-R92))</f>
        <v>0</v>
      </c>
      <c r="D92" s="109">
        <f>IF(COUNTIF($A$7:$A92, $A92)&gt;1, 0, S92)</f>
        <v>0</v>
      </c>
      <c r="E92" s="110">
        <v>44326</v>
      </c>
      <c r="F92" s="91" t="str">
        <f>IFERROR(VLOOKUP($E92, V医療従事者等!$A:$J, $F$4, FALSE), TEXT(E92, "aaa"))</f>
        <v>(月)</v>
      </c>
      <c r="G92" s="91">
        <f>IFERROR(VLOOKUP($E92, V医療従事者等!$A:$J, $G$4, FALSE), 0)</f>
        <v>155255</v>
      </c>
      <c r="H92" s="91">
        <f>IFERROR(VLOOKUP($E92, V医療従事者等!$A:$J, $H$4, FALSE), 0)</f>
        <v>0</v>
      </c>
      <c r="I92" s="91">
        <f>IFERROR(VLOOKUP($E92, V医療従事者等!$A:$J, $I$4, FALSE), 0)</f>
        <v>68249</v>
      </c>
      <c r="J92" s="91">
        <f>IFERROR(VLOOKUP($E92, V医療従事者等!$A:$J, $J$4, FALSE), 0)</f>
        <v>0</v>
      </c>
      <c r="K92" s="92">
        <f>IFERROR(VLOOKUP($E92, V一般接種!$A:$G, K$4, FALSE), 0)</f>
        <v>105490</v>
      </c>
      <c r="L92" s="92">
        <f>IFERROR(VLOOKUP($E92, V一般接種!$A:$G, L$4, FALSE), 0)</f>
        <v>0</v>
      </c>
      <c r="M92" s="92">
        <f>IFERROR(VLOOKUP($E92, V一般接種!$A:$G, M$4, FALSE), 0)</f>
        <v>0</v>
      </c>
      <c r="N92" s="93">
        <f>IFERROR(VLOOKUP($E92, V一般接種!$A:$G, N$4, FALSE), 0)</f>
        <v>28174</v>
      </c>
      <c r="O92" s="92">
        <f>SUMIF(V職域接種!$C:$C, 'Conv-vaccine'!$E92, V職域接種!F:F)</f>
        <v>0</v>
      </c>
      <c r="P92" s="92">
        <f>SUMIF(V職域接種!$C:$C, 'Conv-vaccine'!$E92, V職域接種!G:G)</f>
        <v>0</v>
      </c>
      <c r="Q92" s="92">
        <f>_xlfn.MAXIFS(V重複!F:F, V重複!$C:$C, 'Conv-vaccine'!$E92)</f>
        <v>0</v>
      </c>
      <c r="R92" s="92">
        <f>_xlfn.MAXIFS(V重複!G:G, V重複!$C:$C, 'Conv-vaccine'!$E92)</f>
        <v>0</v>
      </c>
      <c r="S92" s="117">
        <f>SUMIF('V3回目-総接種回数'!$A:$A, 'Conv-vaccine'!$E92, 'V3回目-総接種回数'!D:D)</f>
        <v>0</v>
      </c>
    </row>
    <row r="93" spans="1:19" ht="17.7">
      <c r="A93" s="49">
        <v>44326</v>
      </c>
      <c r="B93" s="109">
        <f>IF(COUNTIF($A$7:$A93, $A93)&gt;1, 0, IF($E93="","",G93+H93+K93+L93+O93-Q93))</f>
        <v>0</v>
      </c>
      <c r="C93" s="109">
        <f>IF(COUNTIF($A$7:$A93, $A93)&gt;1, 0, IF($E93="", "", I93+J93+M93+N93+P93-R93))</f>
        <v>0</v>
      </c>
      <c r="D93" s="109">
        <f>IF(COUNTIF($A$7:$A93, $A93)&gt;1, 0, S93)</f>
        <v>0</v>
      </c>
      <c r="E93" s="110">
        <v>44326</v>
      </c>
      <c r="F93" s="91" t="str">
        <f>IFERROR(VLOOKUP($E93, V医療従事者等!$A:$J, $F$4, FALSE), TEXT(E93, "aaa"))</f>
        <v>(月)</v>
      </c>
      <c r="G93" s="91">
        <f>IFERROR(VLOOKUP($E93, V医療従事者等!$A:$J, $G$4, FALSE), 0)</f>
        <v>155255</v>
      </c>
      <c r="H93" s="91">
        <f>IFERROR(VLOOKUP($E93, V医療従事者等!$A:$J, $H$4, FALSE), 0)</f>
        <v>0</v>
      </c>
      <c r="I93" s="91">
        <f>IFERROR(VLOOKUP($E93, V医療従事者等!$A:$J, $I$4, FALSE), 0)</f>
        <v>68249</v>
      </c>
      <c r="J93" s="91">
        <f>IFERROR(VLOOKUP($E93, V医療従事者等!$A:$J, $J$4, FALSE), 0)</f>
        <v>0</v>
      </c>
      <c r="K93" s="92">
        <f>IFERROR(VLOOKUP($E93, V一般接種!$A:$G, K$4, FALSE), 0)</f>
        <v>105490</v>
      </c>
      <c r="L93" s="92">
        <f>IFERROR(VLOOKUP($E93, V一般接種!$A:$G, L$4, FALSE), 0)</f>
        <v>0</v>
      </c>
      <c r="M93" s="92">
        <f>IFERROR(VLOOKUP($E93, V一般接種!$A:$G, M$4, FALSE), 0)</f>
        <v>0</v>
      </c>
      <c r="N93" s="93">
        <f>IFERROR(VLOOKUP($E93, V一般接種!$A:$G, N$4, FALSE), 0)</f>
        <v>28174</v>
      </c>
      <c r="O93" s="92">
        <f>SUMIF(V職域接種!$C:$C, 'Conv-vaccine'!$E93, V職域接種!F:F)</f>
        <v>0</v>
      </c>
      <c r="P93" s="92">
        <f>SUMIF(V職域接種!$C:$C, 'Conv-vaccine'!$E93, V職域接種!G:G)</f>
        <v>0</v>
      </c>
      <c r="Q93" s="92">
        <f>_xlfn.MAXIFS(V重複!F:F, V重複!$C:$C, 'Conv-vaccine'!$E93)</f>
        <v>0</v>
      </c>
      <c r="R93" s="92">
        <f>_xlfn.MAXIFS(V重複!G:G, V重複!$C:$C, 'Conv-vaccine'!$E93)</f>
        <v>0</v>
      </c>
      <c r="S93" s="117">
        <f>SUMIF('V3回目-総接種回数'!$A:$A, 'Conv-vaccine'!$E93, 'V3回目-総接種回数'!D:D)</f>
        <v>0</v>
      </c>
    </row>
    <row r="94" spans="1:19" ht="17.7">
      <c r="A94" s="49">
        <v>44327</v>
      </c>
      <c r="B94" s="109">
        <f>IF(COUNTIF($A$7:$A94, $A94)&gt;1, 0, IF($E94="","",G94+H94+K94+L94+O94-Q94))</f>
        <v>223108</v>
      </c>
      <c r="C94" s="109">
        <f>IF(COUNTIF($A$7:$A94, $A94)&gt;1, 0, IF($E94="", "", I94+J94+M94+N94+P94-R94))</f>
        <v>122493</v>
      </c>
      <c r="D94" s="109">
        <f>IF(COUNTIF($A$7:$A94, $A94)&gt;1, 0, S94)</f>
        <v>0</v>
      </c>
      <c r="E94" s="110">
        <v>44327</v>
      </c>
      <c r="F94" s="91" t="str">
        <f>IFERROR(VLOOKUP($E94, V医療従事者等!$A:$J, $F$4, FALSE), TEXT(E94, "aaa"))</f>
        <v>(火)</v>
      </c>
      <c r="G94" s="91">
        <f>IFERROR(VLOOKUP($E94, V医療従事者等!$A:$J, $G$4, FALSE), 0)</f>
        <v>90287</v>
      </c>
      <c r="H94" s="91">
        <f>IFERROR(VLOOKUP($E94, V医療従事者等!$A:$J, $H$4, FALSE), 0)</f>
        <v>0</v>
      </c>
      <c r="I94" s="91">
        <f>IFERROR(VLOOKUP($E94, V医療従事者等!$A:$J, $I$4, FALSE), 0)</f>
        <v>78451</v>
      </c>
      <c r="J94" s="91">
        <f>IFERROR(VLOOKUP($E94, V医療従事者等!$A:$J, $J$4, FALSE), 0)</f>
        <v>0</v>
      </c>
      <c r="K94" s="92">
        <f>IFERROR(VLOOKUP($E94, V一般接種!$A:$G, K$4, FALSE), 0)</f>
        <v>132821</v>
      </c>
      <c r="L94" s="92">
        <f>IFERROR(VLOOKUP($E94, V一般接種!$A:$G, L$4, FALSE), 0)</f>
        <v>0</v>
      </c>
      <c r="M94" s="92">
        <f>IFERROR(VLOOKUP($E94, V一般接種!$A:$G, M$4, FALSE), 0)</f>
        <v>0</v>
      </c>
      <c r="N94" s="93">
        <f>IFERROR(VLOOKUP($E94, V一般接種!$A:$G, N$4, FALSE), 0)</f>
        <v>44042</v>
      </c>
      <c r="O94" s="92">
        <f>SUMIF(V職域接種!$C:$C, 'Conv-vaccine'!$E94, V職域接種!F:F)</f>
        <v>0</v>
      </c>
      <c r="P94" s="92">
        <f>SUMIF(V職域接種!$C:$C, 'Conv-vaccine'!$E94, V職域接種!G:G)</f>
        <v>0</v>
      </c>
      <c r="Q94" s="92">
        <f>_xlfn.MAXIFS(V重複!F:F, V重複!$C:$C, 'Conv-vaccine'!$E94)</f>
        <v>0</v>
      </c>
      <c r="R94" s="92">
        <f>_xlfn.MAXIFS(V重複!G:G, V重複!$C:$C, 'Conv-vaccine'!$E94)</f>
        <v>0</v>
      </c>
      <c r="S94" s="117">
        <f>SUMIF('V3回目-総接種回数'!$A:$A, 'Conv-vaccine'!$E94, 'V3回目-総接種回数'!D:D)</f>
        <v>0</v>
      </c>
    </row>
    <row r="95" spans="1:19" ht="17.7">
      <c r="A95" s="49">
        <v>44327</v>
      </c>
      <c r="B95" s="109">
        <f>IF(COUNTIF($A$7:$A95, $A95)&gt;1, 0, IF($E95="","",G95+H95+K95+L95+O95-Q95))</f>
        <v>0</v>
      </c>
      <c r="C95" s="109">
        <f>IF(COUNTIF($A$7:$A95, $A95)&gt;1, 0, IF($E95="", "", I95+J95+M95+N95+P95-R95))</f>
        <v>0</v>
      </c>
      <c r="D95" s="109">
        <f>IF(COUNTIF($A$7:$A95, $A95)&gt;1, 0, S95)</f>
        <v>0</v>
      </c>
      <c r="E95" s="110">
        <v>44327</v>
      </c>
      <c r="F95" s="91" t="str">
        <f>IFERROR(VLOOKUP($E95, V医療従事者等!$A:$J, $F$4, FALSE), TEXT(E95, "aaa"))</f>
        <v>(火)</v>
      </c>
      <c r="G95" s="91">
        <f>IFERROR(VLOOKUP($E95, V医療従事者等!$A:$J, $G$4, FALSE), 0)</f>
        <v>90287</v>
      </c>
      <c r="H95" s="91">
        <f>IFERROR(VLOOKUP($E95, V医療従事者等!$A:$J, $H$4, FALSE), 0)</f>
        <v>0</v>
      </c>
      <c r="I95" s="91">
        <f>IFERROR(VLOOKUP($E95, V医療従事者等!$A:$J, $I$4, FALSE), 0)</f>
        <v>78451</v>
      </c>
      <c r="J95" s="91">
        <f>IFERROR(VLOOKUP($E95, V医療従事者等!$A:$J, $J$4, FALSE), 0)</f>
        <v>0</v>
      </c>
      <c r="K95" s="92">
        <f>IFERROR(VLOOKUP($E95, V一般接種!$A:$G, K$4, FALSE), 0)</f>
        <v>132821</v>
      </c>
      <c r="L95" s="92">
        <f>IFERROR(VLOOKUP($E95, V一般接種!$A:$G, L$4, FALSE), 0)</f>
        <v>0</v>
      </c>
      <c r="M95" s="92">
        <f>IFERROR(VLOOKUP($E95, V一般接種!$A:$G, M$4, FALSE), 0)</f>
        <v>0</v>
      </c>
      <c r="N95" s="93">
        <f>IFERROR(VLOOKUP($E95, V一般接種!$A:$G, N$4, FALSE), 0)</f>
        <v>44042</v>
      </c>
      <c r="O95" s="92">
        <f>SUMIF(V職域接種!$C:$C, 'Conv-vaccine'!$E95, V職域接種!F:F)</f>
        <v>0</v>
      </c>
      <c r="P95" s="92">
        <f>SUMIF(V職域接種!$C:$C, 'Conv-vaccine'!$E95, V職域接種!G:G)</f>
        <v>0</v>
      </c>
      <c r="Q95" s="92">
        <f>_xlfn.MAXIFS(V重複!F:F, V重複!$C:$C, 'Conv-vaccine'!$E95)</f>
        <v>0</v>
      </c>
      <c r="R95" s="92">
        <f>_xlfn.MAXIFS(V重複!G:G, V重複!$C:$C, 'Conv-vaccine'!$E95)</f>
        <v>0</v>
      </c>
      <c r="S95" s="117">
        <f>SUMIF('V3回目-総接種回数'!$A:$A, 'Conv-vaccine'!$E95, 'V3回目-総接種回数'!D:D)</f>
        <v>0</v>
      </c>
    </row>
    <row r="96" spans="1:19" ht="17.7">
      <c r="A96" s="49">
        <v>44327</v>
      </c>
      <c r="B96" s="109">
        <f>IF(COUNTIF($A$7:$A96, $A96)&gt;1, 0, IF($E96="","",G96+H96+K96+L96+O96-Q96))</f>
        <v>0</v>
      </c>
      <c r="C96" s="109">
        <f>IF(COUNTIF($A$7:$A96, $A96)&gt;1, 0, IF($E96="", "", I96+J96+M96+N96+P96-R96))</f>
        <v>0</v>
      </c>
      <c r="D96" s="109">
        <f>IF(COUNTIF($A$7:$A96, $A96)&gt;1, 0, S96)</f>
        <v>0</v>
      </c>
      <c r="E96" s="110">
        <v>44327</v>
      </c>
      <c r="F96" s="91" t="str">
        <f>IFERROR(VLOOKUP($E96, V医療従事者等!$A:$J, $F$4, FALSE), TEXT(E96, "aaa"))</f>
        <v>(火)</v>
      </c>
      <c r="G96" s="91">
        <f>IFERROR(VLOOKUP($E96, V医療従事者等!$A:$J, $G$4, FALSE), 0)</f>
        <v>90287</v>
      </c>
      <c r="H96" s="91">
        <f>IFERROR(VLOOKUP($E96, V医療従事者等!$A:$J, $H$4, FALSE), 0)</f>
        <v>0</v>
      </c>
      <c r="I96" s="91">
        <f>IFERROR(VLOOKUP($E96, V医療従事者等!$A:$J, $I$4, FALSE), 0)</f>
        <v>78451</v>
      </c>
      <c r="J96" s="91">
        <f>IFERROR(VLOOKUP($E96, V医療従事者等!$A:$J, $J$4, FALSE), 0)</f>
        <v>0</v>
      </c>
      <c r="K96" s="92">
        <f>IFERROR(VLOOKUP($E96, V一般接種!$A:$G, K$4, FALSE), 0)</f>
        <v>132821</v>
      </c>
      <c r="L96" s="92">
        <f>IFERROR(VLOOKUP($E96, V一般接種!$A:$G, L$4, FALSE), 0)</f>
        <v>0</v>
      </c>
      <c r="M96" s="92">
        <f>IFERROR(VLOOKUP($E96, V一般接種!$A:$G, M$4, FALSE), 0)</f>
        <v>0</v>
      </c>
      <c r="N96" s="93">
        <f>IFERROR(VLOOKUP($E96, V一般接種!$A:$G, N$4, FALSE), 0)</f>
        <v>44042</v>
      </c>
      <c r="O96" s="92">
        <f>SUMIF(V職域接種!$C:$C, 'Conv-vaccine'!$E96, V職域接種!F:F)</f>
        <v>0</v>
      </c>
      <c r="P96" s="92">
        <f>SUMIF(V職域接種!$C:$C, 'Conv-vaccine'!$E96, V職域接種!G:G)</f>
        <v>0</v>
      </c>
      <c r="Q96" s="92">
        <f>_xlfn.MAXIFS(V重複!F:F, V重複!$C:$C, 'Conv-vaccine'!$E96)</f>
        <v>0</v>
      </c>
      <c r="R96" s="92">
        <f>_xlfn.MAXIFS(V重複!G:G, V重複!$C:$C, 'Conv-vaccine'!$E96)</f>
        <v>0</v>
      </c>
      <c r="S96" s="117">
        <f>SUMIF('V3回目-総接種回数'!$A:$A, 'Conv-vaccine'!$E96, 'V3回目-総接種回数'!D:D)</f>
        <v>0</v>
      </c>
    </row>
    <row r="97" spans="1:19" ht="17.7">
      <c r="A97" s="49">
        <v>44328</v>
      </c>
      <c r="B97" s="109">
        <f>IF(COUNTIF($A$7:$A97, $A97)&gt;1, 0, IF($E97="","",G97+H97+K97+L97+O97-Q97))</f>
        <v>245762</v>
      </c>
      <c r="C97" s="109">
        <f>IF(COUNTIF($A$7:$A97, $A97)&gt;1, 0, IF($E97="", "", I97+J97+M97+N97+P97-R97))</f>
        <v>151134</v>
      </c>
      <c r="D97" s="109">
        <f>IF(COUNTIF($A$7:$A97, $A97)&gt;1, 0, S97)</f>
        <v>0</v>
      </c>
      <c r="E97" s="110">
        <v>44328</v>
      </c>
      <c r="F97" s="91" t="str">
        <f>IFERROR(VLOOKUP($E97, V医療従事者等!$A:$J, $F$4, FALSE), TEXT(E97, "aaa"))</f>
        <v>(水)</v>
      </c>
      <c r="G97" s="91">
        <f>IFERROR(VLOOKUP($E97, V医療従事者等!$A:$J, $G$4, FALSE), 0)</f>
        <v>82959</v>
      </c>
      <c r="H97" s="91">
        <f>IFERROR(VLOOKUP($E97, V医療従事者等!$A:$J, $H$4, FALSE), 0)</f>
        <v>0</v>
      </c>
      <c r="I97" s="91">
        <f>IFERROR(VLOOKUP($E97, V医療従事者等!$A:$J, $I$4, FALSE), 0)</f>
        <v>98761</v>
      </c>
      <c r="J97" s="91">
        <f>IFERROR(VLOOKUP($E97, V医療従事者等!$A:$J, $J$4, FALSE), 0)</f>
        <v>0</v>
      </c>
      <c r="K97" s="92">
        <f>IFERROR(VLOOKUP($E97, V一般接種!$A:$G, K$4, FALSE), 0)</f>
        <v>162803</v>
      </c>
      <c r="L97" s="92">
        <f>IFERROR(VLOOKUP($E97, V一般接種!$A:$G, L$4, FALSE), 0)</f>
        <v>0</v>
      </c>
      <c r="M97" s="92">
        <f>IFERROR(VLOOKUP($E97, V一般接種!$A:$G, M$4, FALSE), 0)</f>
        <v>0</v>
      </c>
      <c r="N97" s="93">
        <f>IFERROR(VLOOKUP($E97, V一般接種!$A:$G, N$4, FALSE), 0)</f>
        <v>52373</v>
      </c>
      <c r="O97" s="92">
        <f>SUMIF(V職域接種!$C:$C, 'Conv-vaccine'!$E97, V職域接種!F:F)</f>
        <v>0</v>
      </c>
      <c r="P97" s="92">
        <f>SUMIF(V職域接種!$C:$C, 'Conv-vaccine'!$E97, V職域接種!G:G)</f>
        <v>0</v>
      </c>
      <c r="Q97" s="92">
        <f>_xlfn.MAXIFS(V重複!F:F, V重複!$C:$C, 'Conv-vaccine'!$E97)</f>
        <v>0</v>
      </c>
      <c r="R97" s="92">
        <f>_xlfn.MAXIFS(V重複!G:G, V重複!$C:$C, 'Conv-vaccine'!$E97)</f>
        <v>0</v>
      </c>
      <c r="S97" s="117">
        <f>SUMIF('V3回目-総接種回数'!$A:$A, 'Conv-vaccine'!$E97, 'V3回目-総接種回数'!D:D)</f>
        <v>0</v>
      </c>
    </row>
    <row r="98" spans="1:19" ht="17.7">
      <c r="A98" s="49">
        <v>44328</v>
      </c>
      <c r="B98" s="109">
        <f>IF(COUNTIF($A$7:$A98, $A98)&gt;1, 0, IF($E98="","",G98+H98+K98+L98+O98-Q98))</f>
        <v>0</v>
      </c>
      <c r="C98" s="109">
        <f>IF(COUNTIF($A$7:$A98, $A98)&gt;1, 0, IF($E98="", "", I98+J98+M98+N98+P98-R98))</f>
        <v>0</v>
      </c>
      <c r="D98" s="109">
        <f>IF(COUNTIF($A$7:$A98, $A98)&gt;1, 0, S98)</f>
        <v>0</v>
      </c>
      <c r="E98" s="110">
        <v>44328</v>
      </c>
      <c r="F98" s="91" t="str">
        <f>IFERROR(VLOOKUP($E98, V医療従事者等!$A:$J, $F$4, FALSE), TEXT(E98, "aaa"))</f>
        <v>(水)</v>
      </c>
      <c r="G98" s="91">
        <f>IFERROR(VLOOKUP($E98, V医療従事者等!$A:$J, $G$4, FALSE), 0)</f>
        <v>82959</v>
      </c>
      <c r="H98" s="91">
        <f>IFERROR(VLOOKUP($E98, V医療従事者等!$A:$J, $H$4, FALSE), 0)</f>
        <v>0</v>
      </c>
      <c r="I98" s="91">
        <f>IFERROR(VLOOKUP($E98, V医療従事者等!$A:$J, $I$4, FALSE), 0)</f>
        <v>98761</v>
      </c>
      <c r="J98" s="91">
        <f>IFERROR(VLOOKUP($E98, V医療従事者等!$A:$J, $J$4, FALSE), 0)</f>
        <v>0</v>
      </c>
      <c r="K98" s="92">
        <f>IFERROR(VLOOKUP($E98, V一般接種!$A:$G, K$4, FALSE), 0)</f>
        <v>162803</v>
      </c>
      <c r="L98" s="92">
        <f>IFERROR(VLOOKUP($E98, V一般接種!$A:$G, L$4, FALSE), 0)</f>
        <v>0</v>
      </c>
      <c r="M98" s="92">
        <f>IFERROR(VLOOKUP($E98, V一般接種!$A:$G, M$4, FALSE), 0)</f>
        <v>0</v>
      </c>
      <c r="N98" s="93">
        <f>IFERROR(VLOOKUP($E98, V一般接種!$A:$G, N$4, FALSE), 0)</f>
        <v>52373</v>
      </c>
      <c r="O98" s="92">
        <f>SUMIF(V職域接種!$C:$C, 'Conv-vaccine'!$E98, V職域接種!F:F)</f>
        <v>0</v>
      </c>
      <c r="P98" s="92">
        <f>SUMIF(V職域接種!$C:$C, 'Conv-vaccine'!$E98, V職域接種!G:G)</f>
        <v>0</v>
      </c>
      <c r="Q98" s="92">
        <f>_xlfn.MAXIFS(V重複!F:F, V重複!$C:$C, 'Conv-vaccine'!$E98)</f>
        <v>0</v>
      </c>
      <c r="R98" s="92">
        <f>_xlfn.MAXIFS(V重複!G:G, V重複!$C:$C, 'Conv-vaccine'!$E98)</f>
        <v>0</v>
      </c>
      <c r="S98" s="117">
        <f>SUMIF('V3回目-総接種回数'!$A:$A, 'Conv-vaccine'!$E98, 'V3回目-総接種回数'!D:D)</f>
        <v>0</v>
      </c>
    </row>
    <row r="99" spans="1:19" ht="17.7">
      <c r="A99" s="49">
        <v>44328</v>
      </c>
      <c r="B99" s="109">
        <f>IF(COUNTIF($A$7:$A99, $A99)&gt;1, 0, IF($E99="","",G99+H99+K99+L99+O99-Q99))</f>
        <v>0</v>
      </c>
      <c r="C99" s="109">
        <f>IF(COUNTIF($A$7:$A99, $A99)&gt;1, 0, IF($E99="", "", I99+J99+M99+N99+P99-R99))</f>
        <v>0</v>
      </c>
      <c r="D99" s="109">
        <f>IF(COUNTIF($A$7:$A99, $A99)&gt;1, 0, S99)</f>
        <v>0</v>
      </c>
      <c r="E99" s="110">
        <v>44328</v>
      </c>
      <c r="F99" s="91" t="str">
        <f>IFERROR(VLOOKUP($E99, V医療従事者等!$A:$J, $F$4, FALSE), TEXT(E99, "aaa"))</f>
        <v>(水)</v>
      </c>
      <c r="G99" s="91">
        <f>IFERROR(VLOOKUP($E99, V医療従事者等!$A:$J, $G$4, FALSE), 0)</f>
        <v>82959</v>
      </c>
      <c r="H99" s="91">
        <f>IFERROR(VLOOKUP($E99, V医療従事者等!$A:$J, $H$4, FALSE), 0)</f>
        <v>0</v>
      </c>
      <c r="I99" s="91">
        <f>IFERROR(VLOOKUP($E99, V医療従事者等!$A:$J, $I$4, FALSE), 0)</f>
        <v>98761</v>
      </c>
      <c r="J99" s="91">
        <f>IFERROR(VLOOKUP($E99, V医療従事者等!$A:$J, $J$4, FALSE), 0)</f>
        <v>0</v>
      </c>
      <c r="K99" s="92">
        <f>IFERROR(VLOOKUP($E99, V一般接種!$A:$G, K$4, FALSE), 0)</f>
        <v>162803</v>
      </c>
      <c r="L99" s="92">
        <f>IFERROR(VLOOKUP($E99, V一般接種!$A:$G, L$4, FALSE), 0)</f>
        <v>0</v>
      </c>
      <c r="M99" s="92">
        <f>IFERROR(VLOOKUP($E99, V一般接種!$A:$G, M$4, FALSE), 0)</f>
        <v>0</v>
      </c>
      <c r="N99" s="93">
        <f>IFERROR(VLOOKUP($E99, V一般接種!$A:$G, N$4, FALSE), 0)</f>
        <v>52373</v>
      </c>
      <c r="O99" s="92">
        <f>SUMIF(V職域接種!$C:$C, 'Conv-vaccine'!$E99, V職域接種!F:F)</f>
        <v>0</v>
      </c>
      <c r="P99" s="92">
        <f>SUMIF(V職域接種!$C:$C, 'Conv-vaccine'!$E99, V職域接種!G:G)</f>
        <v>0</v>
      </c>
      <c r="Q99" s="92">
        <f>_xlfn.MAXIFS(V重複!F:F, V重複!$C:$C, 'Conv-vaccine'!$E99)</f>
        <v>0</v>
      </c>
      <c r="R99" s="92">
        <f>_xlfn.MAXIFS(V重複!G:G, V重複!$C:$C, 'Conv-vaccine'!$E99)</f>
        <v>0</v>
      </c>
      <c r="S99" s="117">
        <f>SUMIF('V3回目-総接種回数'!$A:$A, 'Conv-vaccine'!$E99, 'V3回目-総接種回数'!D:D)</f>
        <v>0</v>
      </c>
    </row>
    <row r="100" spans="1:19" ht="17.7">
      <c r="A100" s="49">
        <v>44329</v>
      </c>
      <c r="B100" s="109">
        <f>IF(COUNTIF($A$7:$A100, $A100)&gt;1, 0, IF($E100="","",G100+H100+K100+L100+O100-Q100))</f>
        <v>252872</v>
      </c>
      <c r="C100" s="109">
        <f>IF(COUNTIF($A$7:$A100, $A100)&gt;1, 0, IF($E100="", "", I100+J100+M100+N100+P100-R100))</f>
        <v>176751</v>
      </c>
      <c r="D100" s="109">
        <f>IF(COUNTIF($A$7:$A100, $A100)&gt;1, 0, S100)</f>
        <v>0</v>
      </c>
      <c r="E100" s="110">
        <v>44329</v>
      </c>
      <c r="F100" s="91" t="str">
        <f>IFERROR(VLOOKUP($E100, V医療従事者等!$A:$J, $F$4, FALSE), TEXT(E100, "aaa"))</f>
        <v>(木)</v>
      </c>
      <c r="G100" s="91">
        <f>IFERROR(VLOOKUP($E100, V医療従事者等!$A:$J, $G$4, FALSE), 0)</f>
        <v>93429</v>
      </c>
      <c r="H100" s="91">
        <f>IFERROR(VLOOKUP($E100, V医療従事者等!$A:$J, $H$4, FALSE), 0)</f>
        <v>0</v>
      </c>
      <c r="I100" s="91">
        <f>IFERROR(VLOOKUP($E100, V医療従事者等!$A:$J, $I$4, FALSE), 0)</f>
        <v>125710</v>
      </c>
      <c r="J100" s="91">
        <f>IFERROR(VLOOKUP($E100, V医療従事者等!$A:$J, $J$4, FALSE), 0)</f>
        <v>0</v>
      </c>
      <c r="K100" s="92">
        <f>IFERROR(VLOOKUP($E100, V一般接種!$A:$G, K$4, FALSE), 0)</f>
        <v>159443</v>
      </c>
      <c r="L100" s="92">
        <f>IFERROR(VLOOKUP($E100, V一般接種!$A:$G, L$4, FALSE), 0)</f>
        <v>0</v>
      </c>
      <c r="M100" s="92">
        <f>IFERROR(VLOOKUP($E100, V一般接種!$A:$G, M$4, FALSE), 0)</f>
        <v>0</v>
      </c>
      <c r="N100" s="93">
        <f>IFERROR(VLOOKUP($E100, V一般接種!$A:$G, N$4, FALSE), 0)</f>
        <v>51041</v>
      </c>
      <c r="O100" s="92">
        <f>SUMIF(V職域接種!$C:$C, 'Conv-vaccine'!$E100, V職域接種!F:F)</f>
        <v>0</v>
      </c>
      <c r="P100" s="92">
        <f>SUMIF(V職域接種!$C:$C, 'Conv-vaccine'!$E100, V職域接種!G:G)</f>
        <v>0</v>
      </c>
      <c r="Q100" s="92">
        <f>_xlfn.MAXIFS(V重複!F:F, V重複!$C:$C, 'Conv-vaccine'!$E100)</f>
        <v>0</v>
      </c>
      <c r="R100" s="92">
        <f>_xlfn.MAXIFS(V重複!G:G, V重複!$C:$C, 'Conv-vaccine'!$E100)</f>
        <v>0</v>
      </c>
      <c r="S100" s="117">
        <f>SUMIF('V3回目-総接種回数'!$A:$A, 'Conv-vaccine'!$E100, 'V3回目-総接種回数'!D:D)</f>
        <v>0</v>
      </c>
    </row>
    <row r="101" spans="1:19" ht="17.7">
      <c r="A101" s="49">
        <v>44329</v>
      </c>
      <c r="B101" s="109">
        <f>IF(COUNTIF($A$7:$A101, $A101)&gt;1, 0, IF($E101="","",G101+H101+K101+L101+O101-Q101))</f>
        <v>0</v>
      </c>
      <c r="C101" s="109">
        <f>IF(COUNTIF($A$7:$A101, $A101)&gt;1, 0, IF($E101="", "", I101+J101+M101+N101+P101-R101))</f>
        <v>0</v>
      </c>
      <c r="D101" s="109">
        <f>IF(COUNTIF($A$7:$A101, $A101)&gt;1, 0, S101)</f>
        <v>0</v>
      </c>
      <c r="E101" s="110">
        <v>44329</v>
      </c>
      <c r="F101" s="91" t="str">
        <f>IFERROR(VLOOKUP($E101, V医療従事者等!$A:$J, $F$4, FALSE), TEXT(E101, "aaa"))</f>
        <v>(木)</v>
      </c>
      <c r="G101" s="91">
        <f>IFERROR(VLOOKUP($E101, V医療従事者等!$A:$J, $G$4, FALSE), 0)</f>
        <v>93429</v>
      </c>
      <c r="H101" s="91">
        <f>IFERROR(VLOOKUP($E101, V医療従事者等!$A:$J, $H$4, FALSE), 0)</f>
        <v>0</v>
      </c>
      <c r="I101" s="91">
        <f>IFERROR(VLOOKUP($E101, V医療従事者等!$A:$J, $I$4, FALSE), 0)</f>
        <v>125710</v>
      </c>
      <c r="J101" s="91">
        <f>IFERROR(VLOOKUP($E101, V医療従事者等!$A:$J, $J$4, FALSE), 0)</f>
        <v>0</v>
      </c>
      <c r="K101" s="92">
        <f>IFERROR(VLOOKUP($E101, V一般接種!$A:$G, K$4, FALSE), 0)</f>
        <v>159443</v>
      </c>
      <c r="L101" s="92">
        <f>IFERROR(VLOOKUP($E101, V一般接種!$A:$G, L$4, FALSE), 0)</f>
        <v>0</v>
      </c>
      <c r="M101" s="92">
        <f>IFERROR(VLOOKUP($E101, V一般接種!$A:$G, M$4, FALSE), 0)</f>
        <v>0</v>
      </c>
      <c r="N101" s="93">
        <f>IFERROR(VLOOKUP($E101, V一般接種!$A:$G, N$4, FALSE), 0)</f>
        <v>51041</v>
      </c>
      <c r="O101" s="92">
        <f>SUMIF(V職域接種!$C:$C, 'Conv-vaccine'!$E101, V職域接種!F:F)</f>
        <v>0</v>
      </c>
      <c r="P101" s="92">
        <f>SUMIF(V職域接種!$C:$C, 'Conv-vaccine'!$E101, V職域接種!G:G)</f>
        <v>0</v>
      </c>
      <c r="Q101" s="92">
        <f>_xlfn.MAXIFS(V重複!F:F, V重複!$C:$C, 'Conv-vaccine'!$E101)</f>
        <v>0</v>
      </c>
      <c r="R101" s="92">
        <f>_xlfn.MAXIFS(V重複!G:G, V重複!$C:$C, 'Conv-vaccine'!$E101)</f>
        <v>0</v>
      </c>
      <c r="S101" s="117">
        <f>SUMIF('V3回目-総接種回数'!$A:$A, 'Conv-vaccine'!$E101, 'V3回目-総接種回数'!D:D)</f>
        <v>0</v>
      </c>
    </row>
    <row r="102" spans="1:19" ht="17.7">
      <c r="A102" s="49">
        <v>44329</v>
      </c>
      <c r="B102" s="109">
        <f>IF(COUNTIF($A$7:$A102, $A102)&gt;1, 0, IF($E102="","",G102+H102+K102+L102+O102-Q102))</f>
        <v>0</v>
      </c>
      <c r="C102" s="109">
        <f>IF(COUNTIF($A$7:$A102, $A102)&gt;1, 0, IF($E102="", "", I102+J102+M102+N102+P102-R102))</f>
        <v>0</v>
      </c>
      <c r="D102" s="109">
        <f>IF(COUNTIF($A$7:$A102, $A102)&gt;1, 0, S102)</f>
        <v>0</v>
      </c>
      <c r="E102" s="110">
        <v>44329</v>
      </c>
      <c r="F102" s="91" t="str">
        <f>IFERROR(VLOOKUP($E102, V医療従事者等!$A:$J, $F$4, FALSE), TEXT(E102, "aaa"))</f>
        <v>(木)</v>
      </c>
      <c r="G102" s="91">
        <f>IFERROR(VLOOKUP($E102, V医療従事者等!$A:$J, $G$4, FALSE), 0)</f>
        <v>93429</v>
      </c>
      <c r="H102" s="91">
        <f>IFERROR(VLOOKUP($E102, V医療従事者等!$A:$J, $H$4, FALSE), 0)</f>
        <v>0</v>
      </c>
      <c r="I102" s="91">
        <f>IFERROR(VLOOKUP($E102, V医療従事者等!$A:$J, $I$4, FALSE), 0)</f>
        <v>125710</v>
      </c>
      <c r="J102" s="91">
        <f>IFERROR(VLOOKUP($E102, V医療従事者等!$A:$J, $J$4, FALSE), 0)</f>
        <v>0</v>
      </c>
      <c r="K102" s="92">
        <f>IFERROR(VLOOKUP($E102, V一般接種!$A:$G, K$4, FALSE), 0)</f>
        <v>159443</v>
      </c>
      <c r="L102" s="92">
        <f>IFERROR(VLOOKUP($E102, V一般接種!$A:$G, L$4, FALSE), 0)</f>
        <v>0</v>
      </c>
      <c r="M102" s="92">
        <f>IFERROR(VLOOKUP($E102, V一般接種!$A:$G, M$4, FALSE), 0)</f>
        <v>0</v>
      </c>
      <c r="N102" s="93">
        <f>IFERROR(VLOOKUP($E102, V一般接種!$A:$G, N$4, FALSE), 0)</f>
        <v>51041</v>
      </c>
      <c r="O102" s="92">
        <f>SUMIF(V職域接種!$C:$C, 'Conv-vaccine'!$E102, V職域接種!F:F)</f>
        <v>0</v>
      </c>
      <c r="P102" s="92">
        <f>SUMIF(V職域接種!$C:$C, 'Conv-vaccine'!$E102, V職域接種!G:G)</f>
        <v>0</v>
      </c>
      <c r="Q102" s="92">
        <f>_xlfn.MAXIFS(V重複!F:F, V重複!$C:$C, 'Conv-vaccine'!$E102)</f>
        <v>0</v>
      </c>
      <c r="R102" s="92">
        <f>_xlfn.MAXIFS(V重複!G:G, V重複!$C:$C, 'Conv-vaccine'!$E102)</f>
        <v>0</v>
      </c>
      <c r="S102" s="117">
        <f>SUMIF('V3回目-総接種回数'!$A:$A, 'Conv-vaccine'!$E102, 'V3回目-総接種回数'!D:D)</f>
        <v>0</v>
      </c>
    </row>
    <row r="103" spans="1:19" ht="17.7">
      <c r="A103" s="49">
        <v>44330</v>
      </c>
      <c r="B103" s="109">
        <f>IF(COUNTIF($A$7:$A103, $A103)&gt;1, 0, IF($E103="","",G103+H103+K103+L103+O103-Q103))</f>
        <v>235491</v>
      </c>
      <c r="C103" s="109">
        <f>IF(COUNTIF($A$7:$A103, $A103)&gt;1, 0, IF($E103="", "", I103+J103+M103+N103+P103-R103))</f>
        <v>192910</v>
      </c>
      <c r="D103" s="109">
        <f>IF(COUNTIF($A$7:$A103, $A103)&gt;1, 0, S103)</f>
        <v>0</v>
      </c>
      <c r="E103" s="110">
        <v>44330</v>
      </c>
      <c r="F103" s="91" t="str">
        <f>IFERROR(VLOOKUP($E103, V医療従事者等!$A:$J, $F$4, FALSE), TEXT(E103, "aaa"))</f>
        <v>(金)</v>
      </c>
      <c r="G103" s="91">
        <f>IFERROR(VLOOKUP($E103, V医療従事者等!$A:$J, $G$4, FALSE), 0)</f>
        <v>99493</v>
      </c>
      <c r="H103" s="91">
        <f>IFERROR(VLOOKUP($E103, V医療従事者等!$A:$J, $H$4, FALSE), 0)</f>
        <v>0</v>
      </c>
      <c r="I103" s="91">
        <f>IFERROR(VLOOKUP($E103, V医療従事者等!$A:$J, $I$4, FALSE), 0)</f>
        <v>143385</v>
      </c>
      <c r="J103" s="91">
        <f>IFERROR(VLOOKUP($E103, V医療従事者等!$A:$J, $J$4, FALSE), 0)</f>
        <v>0</v>
      </c>
      <c r="K103" s="92">
        <f>IFERROR(VLOOKUP($E103, V一般接種!$A:$G, K$4, FALSE), 0)</f>
        <v>135998</v>
      </c>
      <c r="L103" s="92">
        <f>IFERROR(VLOOKUP($E103, V一般接種!$A:$G, L$4, FALSE), 0)</f>
        <v>0</v>
      </c>
      <c r="M103" s="92">
        <f>IFERROR(VLOOKUP($E103, V一般接種!$A:$G, M$4, FALSE), 0)</f>
        <v>0</v>
      </c>
      <c r="N103" s="93">
        <f>IFERROR(VLOOKUP($E103, V一般接種!$A:$G, N$4, FALSE), 0)</f>
        <v>49525</v>
      </c>
      <c r="O103" s="92">
        <f>SUMIF(V職域接種!$C:$C, 'Conv-vaccine'!$E103, V職域接種!F:F)</f>
        <v>0</v>
      </c>
      <c r="P103" s="92">
        <f>SUMIF(V職域接種!$C:$C, 'Conv-vaccine'!$E103, V職域接種!G:G)</f>
        <v>0</v>
      </c>
      <c r="Q103" s="92">
        <f>_xlfn.MAXIFS(V重複!F:F, V重複!$C:$C, 'Conv-vaccine'!$E103)</f>
        <v>0</v>
      </c>
      <c r="R103" s="92">
        <f>_xlfn.MAXIFS(V重複!G:G, V重複!$C:$C, 'Conv-vaccine'!$E103)</f>
        <v>0</v>
      </c>
      <c r="S103" s="117">
        <f>SUMIF('V3回目-総接種回数'!$A:$A, 'Conv-vaccine'!$E103, 'V3回目-総接種回数'!D:D)</f>
        <v>0</v>
      </c>
    </row>
    <row r="104" spans="1:19" ht="17.7">
      <c r="A104" s="49">
        <v>44330</v>
      </c>
      <c r="B104" s="109">
        <f>IF(COUNTIF($A$7:$A104, $A104)&gt;1, 0, IF($E104="","",G104+H104+K104+L104+O104-Q104))</f>
        <v>0</v>
      </c>
      <c r="C104" s="109">
        <f>IF(COUNTIF($A$7:$A104, $A104)&gt;1, 0, IF($E104="", "", I104+J104+M104+N104+P104-R104))</f>
        <v>0</v>
      </c>
      <c r="D104" s="109">
        <f>IF(COUNTIF($A$7:$A104, $A104)&gt;1, 0, S104)</f>
        <v>0</v>
      </c>
      <c r="E104" s="110">
        <v>44330</v>
      </c>
      <c r="F104" s="91" t="str">
        <f>IFERROR(VLOOKUP($E104, V医療従事者等!$A:$J, $F$4, FALSE), TEXT(E104, "aaa"))</f>
        <v>(金)</v>
      </c>
      <c r="G104" s="91">
        <f>IFERROR(VLOOKUP($E104, V医療従事者等!$A:$J, $G$4, FALSE), 0)</f>
        <v>99493</v>
      </c>
      <c r="H104" s="91">
        <f>IFERROR(VLOOKUP($E104, V医療従事者等!$A:$J, $H$4, FALSE), 0)</f>
        <v>0</v>
      </c>
      <c r="I104" s="91">
        <f>IFERROR(VLOOKUP($E104, V医療従事者等!$A:$J, $I$4, FALSE), 0)</f>
        <v>143385</v>
      </c>
      <c r="J104" s="91">
        <f>IFERROR(VLOOKUP($E104, V医療従事者等!$A:$J, $J$4, FALSE), 0)</f>
        <v>0</v>
      </c>
      <c r="K104" s="92">
        <f>IFERROR(VLOOKUP($E104, V一般接種!$A:$G, K$4, FALSE), 0)</f>
        <v>135998</v>
      </c>
      <c r="L104" s="92">
        <f>IFERROR(VLOOKUP($E104, V一般接種!$A:$G, L$4, FALSE), 0)</f>
        <v>0</v>
      </c>
      <c r="M104" s="92">
        <f>IFERROR(VLOOKUP($E104, V一般接種!$A:$G, M$4, FALSE), 0)</f>
        <v>0</v>
      </c>
      <c r="N104" s="93">
        <f>IFERROR(VLOOKUP($E104, V一般接種!$A:$G, N$4, FALSE), 0)</f>
        <v>49525</v>
      </c>
      <c r="O104" s="92">
        <f>SUMIF(V職域接種!$C:$C, 'Conv-vaccine'!$E104, V職域接種!F:F)</f>
        <v>0</v>
      </c>
      <c r="P104" s="92">
        <f>SUMIF(V職域接種!$C:$C, 'Conv-vaccine'!$E104, V職域接種!G:G)</f>
        <v>0</v>
      </c>
      <c r="Q104" s="92">
        <f>_xlfn.MAXIFS(V重複!F:F, V重複!$C:$C, 'Conv-vaccine'!$E104)</f>
        <v>0</v>
      </c>
      <c r="R104" s="92">
        <f>_xlfn.MAXIFS(V重複!G:G, V重複!$C:$C, 'Conv-vaccine'!$E104)</f>
        <v>0</v>
      </c>
      <c r="S104" s="117">
        <f>SUMIF('V3回目-総接種回数'!$A:$A, 'Conv-vaccine'!$E104, 'V3回目-総接種回数'!D:D)</f>
        <v>0</v>
      </c>
    </row>
    <row r="105" spans="1:19" ht="17.7">
      <c r="A105" s="49">
        <v>44330</v>
      </c>
      <c r="B105" s="109">
        <f>IF(COUNTIF($A$7:$A105, $A105)&gt;1, 0, IF($E105="","",G105+H105+K105+L105+O105-Q105))</f>
        <v>0</v>
      </c>
      <c r="C105" s="109">
        <f>IF(COUNTIF($A$7:$A105, $A105)&gt;1, 0, IF($E105="", "", I105+J105+M105+N105+P105-R105))</f>
        <v>0</v>
      </c>
      <c r="D105" s="109">
        <f>IF(COUNTIF($A$7:$A105, $A105)&gt;1, 0, S105)</f>
        <v>0</v>
      </c>
      <c r="E105" s="110">
        <v>44330</v>
      </c>
      <c r="F105" s="91" t="str">
        <f>IFERROR(VLOOKUP($E105, V医療従事者等!$A:$J, $F$4, FALSE), TEXT(E105, "aaa"))</f>
        <v>(金)</v>
      </c>
      <c r="G105" s="91">
        <f>IFERROR(VLOOKUP($E105, V医療従事者等!$A:$J, $G$4, FALSE), 0)</f>
        <v>99493</v>
      </c>
      <c r="H105" s="91">
        <f>IFERROR(VLOOKUP($E105, V医療従事者等!$A:$J, $H$4, FALSE), 0)</f>
        <v>0</v>
      </c>
      <c r="I105" s="91">
        <f>IFERROR(VLOOKUP($E105, V医療従事者等!$A:$J, $I$4, FALSE), 0)</f>
        <v>143385</v>
      </c>
      <c r="J105" s="91">
        <f>IFERROR(VLOOKUP($E105, V医療従事者等!$A:$J, $J$4, FALSE), 0)</f>
        <v>0</v>
      </c>
      <c r="K105" s="92">
        <f>IFERROR(VLOOKUP($E105, V一般接種!$A:$G, K$4, FALSE), 0)</f>
        <v>135998</v>
      </c>
      <c r="L105" s="92">
        <f>IFERROR(VLOOKUP($E105, V一般接種!$A:$G, L$4, FALSE), 0)</f>
        <v>0</v>
      </c>
      <c r="M105" s="92">
        <f>IFERROR(VLOOKUP($E105, V一般接種!$A:$G, M$4, FALSE), 0)</f>
        <v>0</v>
      </c>
      <c r="N105" s="93">
        <f>IFERROR(VLOOKUP($E105, V一般接種!$A:$G, N$4, FALSE), 0)</f>
        <v>49525</v>
      </c>
      <c r="O105" s="92">
        <f>SUMIF(V職域接種!$C:$C, 'Conv-vaccine'!$E105, V職域接種!F:F)</f>
        <v>0</v>
      </c>
      <c r="P105" s="92">
        <f>SUMIF(V職域接種!$C:$C, 'Conv-vaccine'!$E105, V職域接種!G:G)</f>
        <v>0</v>
      </c>
      <c r="Q105" s="92">
        <f>_xlfn.MAXIFS(V重複!F:F, V重複!$C:$C, 'Conv-vaccine'!$E105)</f>
        <v>0</v>
      </c>
      <c r="R105" s="92">
        <f>_xlfn.MAXIFS(V重複!G:G, V重複!$C:$C, 'Conv-vaccine'!$E105)</f>
        <v>0</v>
      </c>
      <c r="S105" s="117">
        <f>SUMIF('V3回目-総接種回数'!$A:$A, 'Conv-vaccine'!$E105, 'V3回目-総接種回数'!D:D)</f>
        <v>0</v>
      </c>
    </row>
    <row r="106" spans="1:19" ht="17.7">
      <c r="A106" s="49">
        <v>44331</v>
      </c>
      <c r="B106" s="109">
        <f>IF(COUNTIF($A$7:$A106, $A106)&gt;1, 0, IF($E106="","",G106+H106+K106+L106+O106-Q106))</f>
        <v>139485</v>
      </c>
      <c r="C106" s="109">
        <f>IF(COUNTIF($A$7:$A106, $A106)&gt;1, 0, IF($E106="", "", I106+J106+M106+N106+P106-R106))</f>
        <v>34451</v>
      </c>
      <c r="D106" s="109">
        <f>IF(COUNTIF($A$7:$A106, $A106)&gt;1, 0, S106)</f>
        <v>0</v>
      </c>
      <c r="E106" s="110">
        <v>44331</v>
      </c>
      <c r="F106" s="91" t="str">
        <f>IFERROR(VLOOKUP($E106, V医療従事者等!$A:$J, $F$4, FALSE), TEXT(E106, "aaa"))</f>
        <v>土</v>
      </c>
      <c r="G106" s="91">
        <f>IFERROR(VLOOKUP($E106, V医療従事者等!$A:$J, $G$4, FALSE), 0)</f>
        <v>0</v>
      </c>
      <c r="H106" s="91">
        <f>IFERROR(VLOOKUP($E106, V医療従事者等!$A:$J, $H$4, FALSE), 0)</f>
        <v>0</v>
      </c>
      <c r="I106" s="91">
        <f>IFERROR(VLOOKUP($E106, V医療従事者等!$A:$J, $I$4, FALSE), 0)</f>
        <v>0</v>
      </c>
      <c r="J106" s="91">
        <f>IFERROR(VLOOKUP($E106, V医療従事者等!$A:$J, $J$4, FALSE), 0)</f>
        <v>0</v>
      </c>
      <c r="K106" s="92">
        <f>IFERROR(VLOOKUP($E106, V一般接種!$A:$G, K$4, FALSE), 0)</f>
        <v>139485</v>
      </c>
      <c r="L106" s="92">
        <f>IFERROR(VLOOKUP($E106, V一般接種!$A:$G, L$4, FALSE), 0)</f>
        <v>0</v>
      </c>
      <c r="M106" s="92">
        <f>IFERROR(VLOOKUP($E106, V一般接種!$A:$G, M$4, FALSE), 0)</f>
        <v>0</v>
      </c>
      <c r="N106" s="93">
        <f>IFERROR(VLOOKUP($E106, V一般接種!$A:$G, N$4, FALSE), 0)</f>
        <v>34451</v>
      </c>
      <c r="O106" s="92">
        <f>SUMIF(V職域接種!$C:$C, 'Conv-vaccine'!$E106, V職域接種!F:F)</f>
        <v>0</v>
      </c>
      <c r="P106" s="92">
        <f>SUMIF(V職域接種!$C:$C, 'Conv-vaccine'!$E106, V職域接種!G:G)</f>
        <v>0</v>
      </c>
      <c r="Q106" s="92">
        <f>_xlfn.MAXIFS(V重複!F:F, V重複!$C:$C, 'Conv-vaccine'!$E106)</f>
        <v>0</v>
      </c>
      <c r="R106" s="92">
        <f>_xlfn.MAXIFS(V重複!G:G, V重複!$C:$C, 'Conv-vaccine'!$E106)</f>
        <v>0</v>
      </c>
      <c r="S106" s="117">
        <f>SUMIF('V3回目-総接種回数'!$A:$A, 'Conv-vaccine'!$E106, 'V3回目-総接種回数'!D:D)</f>
        <v>0</v>
      </c>
    </row>
    <row r="107" spans="1:19" ht="17.7">
      <c r="A107" s="49">
        <v>44331</v>
      </c>
      <c r="B107" s="109">
        <f>IF(COUNTIF($A$7:$A107, $A107)&gt;1, 0, IF($E107="","",G107+H107+K107+L107+O107-Q107))</f>
        <v>0</v>
      </c>
      <c r="C107" s="109">
        <f>IF(COUNTIF($A$7:$A107, $A107)&gt;1, 0, IF($E107="", "", I107+J107+M107+N107+P107-R107))</f>
        <v>0</v>
      </c>
      <c r="D107" s="109">
        <f>IF(COUNTIF($A$7:$A107, $A107)&gt;1, 0, S107)</f>
        <v>0</v>
      </c>
      <c r="E107" s="110">
        <v>44331</v>
      </c>
      <c r="F107" s="91" t="str">
        <f>IFERROR(VLOOKUP($E107, V医療従事者等!$A:$J, $F$4, FALSE), TEXT(E107, "aaa"))</f>
        <v>土</v>
      </c>
      <c r="G107" s="91">
        <f>IFERROR(VLOOKUP($E107, V医療従事者等!$A:$J, $G$4, FALSE), 0)</f>
        <v>0</v>
      </c>
      <c r="H107" s="91">
        <f>IFERROR(VLOOKUP($E107, V医療従事者等!$A:$J, $H$4, FALSE), 0)</f>
        <v>0</v>
      </c>
      <c r="I107" s="91">
        <f>IFERROR(VLOOKUP($E107, V医療従事者等!$A:$J, $I$4, FALSE), 0)</f>
        <v>0</v>
      </c>
      <c r="J107" s="91">
        <f>IFERROR(VLOOKUP($E107, V医療従事者等!$A:$J, $J$4, FALSE), 0)</f>
        <v>0</v>
      </c>
      <c r="K107" s="92">
        <f>IFERROR(VLOOKUP($E107, V一般接種!$A:$G, K$4, FALSE), 0)</f>
        <v>139485</v>
      </c>
      <c r="L107" s="92">
        <f>IFERROR(VLOOKUP($E107, V一般接種!$A:$G, L$4, FALSE), 0)</f>
        <v>0</v>
      </c>
      <c r="M107" s="92">
        <f>IFERROR(VLOOKUP($E107, V一般接種!$A:$G, M$4, FALSE), 0)</f>
        <v>0</v>
      </c>
      <c r="N107" s="93">
        <f>IFERROR(VLOOKUP($E107, V一般接種!$A:$G, N$4, FALSE), 0)</f>
        <v>34451</v>
      </c>
      <c r="O107" s="92">
        <f>SUMIF(V職域接種!$C:$C, 'Conv-vaccine'!$E107, V職域接種!F:F)</f>
        <v>0</v>
      </c>
      <c r="P107" s="92">
        <f>SUMIF(V職域接種!$C:$C, 'Conv-vaccine'!$E107, V職域接種!G:G)</f>
        <v>0</v>
      </c>
      <c r="Q107" s="92">
        <f>_xlfn.MAXIFS(V重複!F:F, V重複!$C:$C, 'Conv-vaccine'!$E107)</f>
        <v>0</v>
      </c>
      <c r="R107" s="92">
        <f>_xlfn.MAXIFS(V重複!G:G, V重複!$C:$C, 'Conv-vaccine'!$E107)</f>
        <v>0</v>
      </c>
      <c r="S107" s="117">
        <f>SUMIF('V3回目-総接種回数'!$A:$A, 'Conv-vaccine'!$E107, 'V3回目-総接種回数'!D:D)</f>
        <v>0</v>
      </c>
    </row>
    <row r="108" spans="1:19" ht="17.7">
      <c r="A108" s="49">
        <v>44331</v>
      </c>
      <c r="B108" s="109">
        <f>IF(COUNTIF($A$7:$A108, $A108)&gt;1, 0, IF($E108="","",G108+H108+K108+L108+O108-Q108))</f>
        <v>0</v>
      </c>
      <c r="C108" s="109">
        <f>IF(COUNTIF($A$7:$A108, $A108)&gt;1, 0, IF($E108="", "", I108+J108+M108+N108+P108-R108))</f>
        <v>0</v>
      </c>
      <c r="D108" s="109">
        <f>IF(COUNTIF($A$7:$A108, $A108)&gt;1, 0, S108)</f>
        <v>0</v>
      </c>
      <c r="E108" s="110">
        <v>44331</v>
      </c>
      <c r="F108" s="91" t="str">
        <f>IFERROR(VLOOKUP($E108, V医療従事者等!$A:$J, $F$4, FALSE), TEXT(E108, "aaa"))</f>
        <v>土</v>
      </c>
      <c r="G108" s="91">
        <f>IFERROR(VLOOKUP($E108, V医療従事者等!$A:$J, $G$4, FALSE), 0)</f>
        <v>0</v>
      </c>
      <c r="H108" s="91">
        <f>IFERROR(VLOOKUP($E108, V医療従事者等!$A:$J, $H$4, FALSE), 0)</f>
        <v>0</v>
      </c>
      <c r="I108" s="91">
        <f>IFERROR(VLOOKUP($E108, V医療従事者等!$A:$J, $I$4, FALSE), 0)</f>
        <v>0</v>
      </c>
      <c r="J108" s="91">
        <f>IFERROR(VLOOKUP($E108, V医療従事者等!$A:$J, $J$4, FALSE), 0)</f>
        <v>0</v>
      </c>
      <c r="K108" s="92">
        <f>IFERROR(VLOOKUP($E108, V一般接種!$A:$G, K$4, FALSE), 0)</f>
        <v>139485</v>
      </c>
      <c r="L108" s="92">
        <f>IFERROR(VLOOKUP($E108, V一般接種!$A:$G, L$4, FALSE), 0)</f>
        <v>0</v>
      </c>
      <c r="M108" s="92">
        <f>IFERROR(VLOOKUP($E108, V一般接種!$A:$G, M$4, FALSE), 0)</f>
        <v>0</v>
      </c>
      <c r="N108" s="93">
        <f>IFERROR(VLOOKUP($E108, V一般接種!$A:$G, N$4, FALSE), 0)</f>
        <v>34451</v>
      </c>
      <c r="O108" s="92">
        <f>SUMIF(V職域接種!$C:$C, 'Conv-vaccine'!$E108, V職域接種!F:F)</f>
        <v>0</v>
      </c>
      <c r="P108" s="92">
        <f>SUMIF(V職域接種!$C:$C, 'Conv-vaccine'!$E108, V職域接種!G:G)</f>
        <v>0</v>
      </c>
      <c r="Q108" s="92">
        <f>_xlfn.MAXIFS(V重複!F:F, V重複!$C:$C, 'Conv-vaccine'!$E108)</f>
        <v>0</v>
      </c>
      <c r="R108" s="92">
        <f>_xlfn.MAXIFS(V重複!G:G, V重複!$C:$C, 'Conv-vaccine'!$E108)</f>
        <v>0</v>
      </c>
      <c r="S108" s="117">
        <f>SUMIF('V3回目-総接種回数'!$A:$A, 'Conv-vaccine'!$E108, 'V3回目-総接種回数'!D:D)</f>
        <v>0</v>
      </c>
    </row>
    <row r="109" spans="1:19" ht="17.7">
      <c r="A109" s="49">
        <v>44332</v>
      </c>
      <c r="B109" s="109">
        <f>IF(COUNTIF($A$7:$A109, $A109)&gt;1, 0, IF($E109="","",G109+H109+K109+L109+O109-Q109))</f>
        <v>190145</v>
      </c>
      <c r="C109" s="109">
        <f>IF(COUNTIF($A$7:$A109, $A109)&gt;1, 0, IF($E109="", "", I109+J109+M109+N109+P109-R109))</f>
        <v>24151</v>
      </c>
      <c r="D109" s="109">
        <f>IF(COUNTIF($A$7:$A109, $A109)&gt;1, 0, S109)</f>
        <v>0</v>
      </c>
      <c r="E109" s="110">
        <v>44332</v>
      </c>
      <c r="F109" s="91" t="str">
        <f>IFERROR(VLOOKUP($E109, V医療従事者等!$A:$J, $F$4, FALSE), TEXT(E109, "aaa"))</f>
        <v>日</v>
      </c>
      <c r="G109" s="91">
        <f>IFERROR(VLOOKUP($E109, V医療従事者等!$A:$J, $G$4, FALSE), 0)</f>
        <v>0</v>
      </c>
      <c r="H109" s="91">
        <f>IFERROR(VLOOKUP($E109, V医療従事者等!$A:$J, $H$4, FALSE), 0)</f>
        <v>0</v>
      </c>
      <c r="I109" s="91">
        <f>IFERROR(VLOOKUP($E109, V医療従事者等!$A:$J, $I$4, FALSE), 0)</f>
        <v>0</v>
      </c>
      <c r="J109" s="91">
        <f>IFERROR(VLOOKUP($E109, V医療従事者等!$A:$J, $J$4, FALSE), 0)</f>
        <v>0</v>
      </c>
      <c r="K109" s="92">
        <f>IFERROR(VLOOKUP($E109, V一般接種!$A:$G, K$4, FALSE), 0)</f>
        <v>190145</v>
      </c>
      <c r="L109" s="92">
        <f>IFERROR(VLOOKUP($E109, V一般接種!$A:$G, L$4, FALSE), 0)</f>
        <v>0</v>
      </c>
      <c r="M109" s="92">
        <f>IFERROR(VLOOKUP($E109, V一般接種!$A:$G, M$4, FALSE), 0)</f>
        <v>0</v>
      </c>
      <c r="N109" s="93">
        <f>IFERROR(VLOOKUP($E109, V一般接種!$A:$G, N$4, FALSE), 0)</f>
        <v>24151</v>
      </c>
      <c r="O109" s="92">
        <f>SUMIF(V職域接種!$C:$C, 'Conv-vaccine'!$E109, V職域接種!F:F)</f>
        <v>0</v>
      </c>
      <c r="P109" s="92">
        <f>SUMIF(V職域接種!$C:$C, 'Conv-vaccine'!$E109, V職域接種!G:G)</f>
        <v>0</v>
      </c>
      <c r="Q109" s="92">
        <f>_xlfn.MAXIFS(V重複!F:F, V重複!$C:$C, 'Conv-vaccine'!$E109)</f>
        <v>0</v>
      </c>
      <c r="R109" s="92">
        <f>_xlfn.MAXIFS(V重複!G:G, V重複!$C:$C, 'Conv-vaccine'!$E109)</f>
        <v>0</v>
      </c>
      <c r="S109" s="117">
        <f>SUMIF('V3回目-総接種回数'!$A:$A, 'Conv-vaccine'!$E109, 'V3回目-総接種回数'!D:D)</f>
        <v>0</v>
      </c>
    </row>
    <row r="110" spans="1:19" ht="17.7">
      <c r="A110" s="49">
        <v>44332</v>
      </c>
      <c r="B110" s="109">
        <f>IF(COUNTIF($A$7:$A110, $A110)&gt;1, 0, IF($E110="","",G110+H110+K110+L110+O110-Q110))</f>
        <v>0</v>
      </c>
      <c r="C110" s="109">
        <f>IF(COUNTIF($A$7:$A110, $A110)&gt;1, 0, IF($E110="", "", I110+J110+M110+N110+P110-R110))</f>
        <v>0</v>
      </c>
      <c r="D110" s="109">
        <f>IF(COUNTIF($A$7:$A110, $A110)&gt;1, 0, S110)</f>
        <v>0</v>
      </c>
      <c r="E110" s="110">
        <v>44332</v>
      </c>
      <c r="F110" s="91" t="str">
        <f>IFERROR(VLOOKUP($E110, V医療従事者等!$A:$J, $F$4, FALSE), TEXT(E110, "aaa"))</f>
        <v>日</v>
      </c>
      <c r="G110" s="91">
        <f>IFERROR(VLOOKUP($E110, V医療従事者等!$A:$J, $G$4, FALSE), 0)</f>
        <v>0</v>
      </c>
      <c r="H110" s="91">
        <f>IFERROR(VLOOKUP($E110, V医療従事者等!$A:$J, $H$4, FALSE), 0)</f>
        <v>0</v>
      </c>
      <c r="I110" s="91">
        <f>IFERROR(VLOOKUP($E110, V医療従事者等!$A:$J, $I$4, FALSE), 0)</f>
        <v>0</v>
      </c>
      <c r="J110" s="91">
        <f>IFERROR(VLOOKUP($E110, V医療従事者等!$A:$J, $J$4, FALSE), 0)</f>
        <v>0</v>
      </c>
      <c r="K110" s="92">
        <f>IFERROR(VLOOKUP($E110, V一般接種!$A:$G, K$4, FALSE), 0)</f>
        <v>190145</v>
      </c>
      <c r="L110" s="92">
        <f>IFERROR(VLOOKUP($E110, V一般接種!$A:$G, L$4, FALSE), 0)</f>
        <v>0</v>
      </c>
      <c r="M110" s="92">
        <f>IFERROR(VLOOKUP($E110, V一般接種!$A:$G, M$4, FALSE), 0)</f>
        <v>0</v>
      </c>
      <c r="N110" s="93">
        <f>IFERROR(VLOOKUP($E110, V一般接種!$A:$G, N$4, FALSE), 0)</f>
        <v>24151</v>
      </c>
      <c r="O110" s="92">
        <f>SUMIF(V職域接種!$C:$C, 'Conv-vaccine'!$E110, V職域接種!F:F)</f>
        <v>0</v>
      </c>
      <c r="P110" s="92">
        <f>SUMIF(V職域接種!$C:$C, 'Conv-vaccine'!$E110, V職域接種!G:G)</f>
        <v>0</v>
      </c>
      <c r="Q110" s="92">
        <f>_xlfn.MAXIFS(V重複!F:F, V重複!$C:$C, 'Conv-vaccine'!$E110)</f>
        <v>0</v>
      </c>
      <c r="R110" s="92">
        <f>_xlfn.MAXIFS(V重複!G:G, V重複!$C:$C, 'Conv-vaccine'!$E110)</f>
        <v>0</v>
      </c>
      <c r="S110" s="117">
        <f>SUMIF('V3回目-総接種回数'!$A:$A, 'Conv-vaccine'!$E110, 'V3回目-総接種回数'!D:D)</f>
        <v>0</v>
      </c>
    </row>
    <row r="111" spans="1:19" ht="17.7">
      <c r="A111" s="49">
        <v>44332</v>
      </c>
      <c r="B111" s="109">
        <f>IF(COUNTIF($A$7:$A111, $A111)&gt;1, 0, IF($E111="","",G111+H111+K111+L111+O111-Q111))</f>
        <v>0</v>
      </c>
      <c r="C111" s="109">
        <f>IF(COUNTIF($A$7:$A111, $A111)&gt;1, 0, IF($E111="", "", I111+J111+M111+N111+P111-R111))</f>
        <v>0</v>
      </c>
      <c r="D111" s="109">
        <f>IF(COUNTIF($A$7:$A111, $A111)&gt;1, 0, S111)</f>
        <v>0</v>
      </c>
      <c r="E111" s="110">
        <v>44332</v>
      </c>
      <c r="F111" s="91" t="str">
        <f>IFERROR(VLOOKUP($E111, V医療従事者等!$A:$J, $F$4, FALSE), TEXT(E111, "aaa"))</f>
        <v>日</v>
      </c>
      <c r="G111" s="91">
        <f>IFERROR(VLOOKUP($E111, V医療従事者等!$A:$J, $G$4, FALSE), 0)</f>
        <v>0</v>
      </c>
      <c r="H111" s="91">
        <f>IFERROR(VLOOKUP($E111, V医療従事者等!$A:$J, $H$4, FALSE), 0)</f>
        <v>0</v>
      </c>
      <c r="I111" s="91">
        <f>IFERROR(VLOOKUP($E111, V医療従事者等!$A:$J, $I$4, FALSE), 0)</f>
        <v>0</v>
      </c>
      <c r="J111" s="91">
        <f>IFERROR(VLOOKUP($E111, V医療従事者等!$A:$J, $J$4, FALSE), 0)</f>
        <v>0</v>
      </c>
      <c r="K111" s="92">
        <f>IFERROR(VLOOKUP($E111, V一般接種!$A:$G, K$4, FALSE), 0)</f>
        <v>190145</v>
      </c>
      <c r="L111" s="92">
        <f>IFERROR(VLOOKUP($E111, V一般接種!$A:$G, L$4, FALSE), 0)</f>
        <v>0</v>
      </c>
      <c r="M111" s="92">
        <f>IFERROR(VLOOKUP($E111, V一般接種!$A:$G, M$4, FALSE), 0)</f>
        <v>0</v>
      </c>
      <c r="N111" s="93">
        <f>IFERROR(VLOOKUP($E111, V一般接種!$A:$G, N$4, FALSE), 0)</f>
        <v>24151</v>
      </c>
      <c r="O111" s="92">
        <f>SUMIF(V職域接種!$C:$C, 'Conv-vaccine'!$E111, V職域接種!F:F)</f>
        <v>0</v>
      </c>
      <c r="P111" s="92">
        <f>SUMIF(V職域接種!$C:$C, 'Conv-vaccine'!$E111, V職域接種!G:G)</f>
        <v>0</v>
      </c>
      <c r="Q111" s="92">
        <f>_xlfn.MAXIFS(V重複!F:F, V重複!$C:$C, 'Conv-vaccine'!$E111)</f>
        <v>0</v>
      </c>
      <c r="R111" s="92">
        <f>_xlfn.MAXIFS(V重複!G:G, V重複!$C:$C, 'Conv-vaccine'!$E111)</f>
        <v>0</v>
      </c>
      <c r="S111" s="117">
        <f>SUMIF('V3回目-総接種回数'!$A:$A, 'Conv-vaccine'!$E111, 'V3回目-総接種回数'!D:D)</f>
        <v>0</v>
      </c>
    </row>
    <row r="112" spans="1:19" ht="17.7">
      <c r="A112" s="49">
        <v>44333</v>
      </c>
      <c r="B112" s="109">
        <f>IF(COUNTIF($A$7:$A112, $A112)&gt;1, 0, IF($E112="","",G112+H112+K112+L112+O112-Q112))</f>
        <v>345216</v>
      </c>
      <c r="C112" s="109">
        <f>IF(COUNTIF($A$7:$A112, $A112)&gt;1, 0, IF($E112="", "", I112+J112+M112+N112+P112-R112))</f>
        <v>267004</v>
      </c>
      <c r="D112" s="109">
        <f>IF(COUNTIF($A$7:$A112, $A112)&gt;1, 0, S112)</f>
        <v>0</v>
      </c>
      <c r="E112" s="110">
        <v>44333</v>
      </c>
      <c r="F112" s="91" t="str">
        <f>IFERROR(VLOOKUP($E112, V医療従事者等!$A:$J, $F$4, FALSE), TEXT(E112, "aaa"))</f>
        <v>(月)</v>
      </c>
      <c r="G112" s="91">
        <f>IFERROR(VLOOKUP($E112, V医療従事者等!$A:$J, $G$4, FALSE), 0)</f>
        <v>133843</v>
      </c>
      <c r="H112" s="91">
        <f>IFERROR(VLOOKUP($E112, V医療従事者等!$A:$J, $H$4, FALSE), 0)</f>
        <v>0</v>
      </c>
      <c r="I112" s="91">
        <f>IFERROR(VLOOKUP($E112, V医療従事者等!$A:$J, $I$4, FALSE), 0)</f>
        <v>215723</v>
      </c>
      <c r="J112" s="91">
        <f>IFERROR(VLOOKUP($E112, V医療従事者等!$A:$J, $J$4, FALSE), 0)</f>
        <v>0</v>
      </c>
      <c r="K112" s="92">
        <f>IFERROR(VLOOKUP($E112, V一般接種!$A:$G, K$4, FALSE), 0)</f>
        <v>211373</v>
      </c>
      <c r="L112" s="92">
        <f>IFERROR(VLOOKUP($E112, V一般接種!$A:$G, L$4, FALSE), 0)</f>
        <v>0</v>
      </c>
      <c r="M112" s="92">
        <f>IFERROR(VLOOKUP($E112, V一般接種!$A:$G, M$4, FALSE), 0)</f>
        <v>0</v>
      </c>
      <c r="N112" s="93">
        <f>IFERROR(VLOOKUP($E112, V一般接種!$A:$G, N$4, FALSE), 0)</f>
        <v>51281</v>
      </c>
      <c r="O112" s="92">
        <f>SUMIF(V職域接種!$C:$C, 'Conv-vaccine'!$E112, V職域接種!F:F)</f>
        <v>0</v>
      </c>
      <c r="P112" s="92">
        <f>SUMIF(V職域接種!$C:$C, 'Conv-vaccine'!$E112, V職域接種!G:G)</f>
        <v>0</v>
      </c>
      <c r="Q112" s="92">
        <f>_xlfn.MAXIFS(V重複!F:F, V重複!$C:$C, 'Conv-vaccine'!$E112)</f>
        <v>0</v>
      </c>
      <c r="R112" s="92">
        <f>_xlfn.MAXIFS(V重複!G:G, V重複!$C:$C, 'Conv-vaccine'!$E112)</f>
        <v>0</v>
      </c>
      <c r="S112" s="117">
        <f>SUMIF('V3回目-総接種回数'!$A:$A, 'Conv-vaccine'!$E112, 'V3回目-総接種回数'!D:D)</f>
        <v>0</v>
      </c>
    </row>
    <row r="113" spans="1:19" ht="17.7">
      <c r="A113" s="49">
        <v>44333</v>
      </c>
      <c r="B113" s="109">
        <f>IF(COUNTIF($A$7:$A113, $A113)&gt;1, 0, IF($E113="","",G113+H113+K113+L113+O113-Q113))</f>
        <v>0</v>
      </c>
      <c r="C113" s="109">
        <f>IF(COUNTIF($A$7:$A113, $A113)&gt;1, 0, IF($E113="", "", I113+J113+M113+N113+P113-R113))</f>
        <v>0</v>
      </c>
      <c r="D113" s="109">
        <f>IF(COUNTIF($A$7:$A113, $A113)&gt;1, 0, S113)</f>
        <v>0</v>
      </c>
      <c r="E113" s="110">
        <v>44333</v>
      </c>
      <c r="F113" s="91" t="str">
        <f>IFERROR(VLOOKUP($E113, V医療従事者等!$A:$J, $F$4, FALSE), TEXT(E113, "aaa"))</f>
        <v>(月)</v>
      </c>
      <c r="G113" s="91">
        <f>IFERROR(VLOOKUP($E113, V医療従事者等!$A:$J, $G$4, FALSE), 0)</f>
        <v>133843</v>
      </c>
      <c r="H113" s="91">
        <f>IFERROR(VLOOKUP($E113, V医療従事者等!$A:$J, $H$4, FALSE), 0)</f>
        <v>0</v>
      </c>
      <c r="I113" s="91">
        <f>IFERROR(VLOOKUP($E113, V医療従事者等!$A:$J, $I$4, FALSE), 0)</f>
        <v>215723</v>
      </c>
      <c r="J113" s="91">
        <f>IFERROR(VLOOKUP($E113, V医療従事者等!$A:$J, $J$4, FALSE), 0)</f>
        <v>0</v>
      </c>
      <c r="K113" s="92">
        <f>IFERROR(VLOOKUP($E113, V一般接種!$A:$G, K$4, FALSE), 0)</f>
        <v>211373</v>
      </c>
      <c r="L113" s="92">
        <f>IFERROR(VLOOKUP($E113, V一般接種!$A:$G, L$4, FALSE), 0)</f>
        <v>0</v>
      </c>
      <c r="M113" s="92">
        <f>IFERROR(VLOOKUP($E113, V一般接種!$A:$G, M$4, FALSE), 0)</f>
        <v>0</v>
      </c>
      <c r="N113" s="93">
        <f>IFERROR(VLOOKUP($E113, V一般接種!$A:$G, N$4, FALSE), 0)</f>
        <v>51281</v>
      </c>
      <c r="O113" s="92">
        <f>SUMIF(V職域接種!$C:$C, 'Conv-vaccine'!$E113, V職域接種!F:F)</f>
        <v>0</v>
      </c>
      <c r="P113" s="92">
        <f>SUMIF(V職域接種!$C:$C, 'Conv-vaccine'!$E113, V職域接種!G:G)</f>
        <v>0</v>
      </c>
      <c r="Q113" s="92">
        <f>_xlfn.MAXIFS(V重複!F:F, V重複!$C:$C, 'Conv-vaccine'!$E113)</f>
        <v>0</v>
      </c>
      <c r="R113" s="92">
        <f>_xlfn.MAXIFS(V重複!G:G, V重複!$C:$C, 'Conv-vaccine'!$E113)</f>
        <v>0</v>
      </c>
      <c r="S113" s="117">
        <f>SUMIF('V3回目-総接種回数'!$A:$A, 'Conv-vaccine'!$E113, 'V3回目-総接種回数'!D:D)</f>
        <v>0</v>
      </c>
    </row>
    <row r="114" spans="1:19" ht="17.7">
      <c r="A114" s="49">
        <v>44333</v>
      </c>
      <c r="B114" s="109">
        <f>IF(COUNTIF($A$7:$A114, $A114)&gt;1, 0, IF($E114="","",G114+H114+K114+L114+O114-Q114))</f>
        <v>0</v>
      </c>
      <c r="C114" s="109">
        <f>IF(COUNTIF($A$7:$A114, $A114)&gt;1, 0, IF($E114="", "", I114+J114+M114+N114+P114-R114))</f>
        <v>0</v>
      </c>
      <c r="D114" s="109">
        <f>IF(COUNTIF($A$7:$A114, $A114)&gt;1, 0, S114)</f>
        <v>0</v>
      </c>
      <c r="E114" s="110">
        <v>44333</v>
      </c>
      <c r="F114" s="91" t="str">
        <f>IFERROR(VLOOKUP($E114, V医療従事者等!$A:$J, $F$4, FALSE), TEXT(E114, "aaa"))</f>
        <v>(月)</v>
      </c>
      <c r="G114" s="91">
        <f>IFERROR(VLOOKUP($E114, V医療従事者等!$A:$J, $G$4, FALSE), 0)</f>
        <v>133843</v>
      </c>
      <c r="H114" s="91">
        <f>IFERROR(VLOOKUP($E114, V医療従事者等!$A:$J, $H$4, FALSE), 0)</f>
        <v>0</v>
      </c>
      <c r="I114" s="91">
        <f>IFERROR(VLOOKUP($E114, V医療従事者等!$A:$J, $I$4, FALSE), 0)</f>
        <v>215723</v>
      </c>
      <c r="J114" s="91">
        <f>IFERROR(VLOOKUP($E114, V医療従事者等!$A:$J, $J$4, FALSE), 0)</f>
        <v>0</v>
      </c>
      <c r="K114" s="92">
        <f>IFERROR(VLOOKUP($E114, V一般接種!$A:$G, K$4, FALSE), 0)</f>
        <v>211373</v>
      </c>
      <c r="L114" s="92">
        <f>IFERROR(VLOOKUP($E114, V一般接種!$A:$G, L$4, FALSE), 0)</f>
        <v>0</v>
      </c>
      <c r="M114" s="92">
        <f>IFERROR(VLOOKUP($E114, V一般接種!$A:$G, M$4, FALSE), 0)</f>
        <v>0</v>
      </c>
      <c r="N114" s="93">
        <f>IFERROR(VLOOKUP($E114, V一般接種!$A:$G, N$4, FALSE), 0)</f>
        <v>51281</v>
      </c>
      <c r="O114" s="92">
        <f>SUMIF(V職域接種!$C:$C, 'Conv-vaccine'!$E114, V職域接種!F:F)</f>
        <v>0</v>
      </c>
      <c r="P114" s="92">
        <f>SUMIF(V職域接種!$C:$C, 'Conv-vaccine'!$E114, V職域接種!G:G)</f>
        <v>0</v>
      </c>
      <c r="Q114" s="92">
        <f>_xlfn.MAXIFS(V重複!F:F, V重複!$C:$C, 'Conv-vaccine'!$E114)</f>
        <v>0</v>
      </c>
      <c r="R114" s="92">
        <f>_xlfn.MAXIFS(V重複!G:G, V重複!$C:$C, 'Conv-vaccine'!$E114)</f>
        <v>0</v>
      </c>
      <c r="S114" s="117">
        <f>SUMIF('V3回目-総接種回数'!$A:$A, 'Conv-vaccine'!$E114, 'V3回目-総接種回数'!D:D)</f>
        <v>0</v>
      </c>
    </row>
    <row r="115" spans="1:19" ht="17.7">
      <c r="A115" s="49">
        <v>44334</v>
      </c>
      <c r="B115" s="109">
        <f>IF(COUNTIF($A$7:$A115, $A115)&gt;1, 0, IF($E115="","",G115+H115+K115+L115+O115-Q115))</f>
        <v>351911</v>
      </c>
      <c r="C115" s="109">
        <f>IF(COUNTIF($A$7:$A115, $A115)&gt;1, 0, IF($E115="", "", I115+J115+M115+N115+P115-R115))</f>
        <v>222661</v>
      </c>
      <c r="D115" s="109">
        <f>IF(COUNTIF($A$7:$A115, $A115)&gt;1, 0, S115)</f>
        <v>0</v>
      </c>
      <c r="E115" s="110">
        <v>44334</v>
      </c>
      <c r="F115" s="91" t="str">
        <f>IFERROR(VLOOKUP($E115, V医療従事者等!$A:$J, $F$4, FALSE), TEXT(E115, "aaa"))</f>
        <v>(火)</v>
      </c>
      <c r="G115" s="91">
        <f>IFERROR(VLOOKUP($E115, V医療従事者等!$A:$J, $G$4, FALSE), 0)</f>
        <v>94577</v>
      </c>
      <c r="H115" s="91">
        <f>IFERROR(VLOOKUP($E115, V医療従事者等!$A:$J, $H$4, FALSE), 0)</f>
        <v>0</v>
      </c>
      <c r="I115" s="91">
        <f>IFERROR(VLOOKUP($E115, V医療従事者等!$A:$J, $I$4, FALSE), 0)</f>
        <v>155667</v>
      </c>
      <c r="J115" s="91">
        <f>IFERROR(VLOOKUP($E115, V医療従事者等!$A:$J, $J$4, FALSE), 0)</f>
        <v>0</v>
      </c>
      <c r="K115" s="92">
        <f>IFERROR(VLOOKUP($E115, V一般接種!$A:$G, K$4, FALSE), 0)</f>
        <v>257334</v>
      </c>
      <c r="L115" s="92">
        <f>IFERROR(VLOOKUP($E115, V一般接種!$A:$G, L$4, FALSE), 0)</f>
        <v>0</v>
      </c>
      <c r="M115" s="92">
        <f>IFERROR(VLOOKUP($E115, V一般接種!$A:$G, M$4, FALSE), 0)</f>
        <v>0</v>
      </c>
      <c r="N115" s="93">
        <f>IFERROR(VLOOKUP($E115, V一般接種!$A:$G, N$4, FALSE), 0)</f>
        <v>66994</v>
      </c>
      <c r="O115" s="92">
        <f>SUMIF(V職域接種!$C:$C, 'Conv-vaccine'!$E115, V職域接種!F:F)</f>
        <v>0</v>
      </c>
      <c r="P115" s="92">
        <f>SUMIF(V職域接種!$C:$C, 'Conv-vaccine'!$E115, V職域接種!G:G)</f>
        <v>0</v>
      </c>
      <c r="Q115" s="92">
        <f>_xlfn.MAXIFS(V重複!F:F, V重複!$C:$C, 'Conv-vaccine'!$E115)</f>
        <v>0</v>
      </c>
      <c r="R115" s="92">
        <f>_xlfn.MAXIFS(V重複!G:G, V重複!$C:$C, 'Conv-vaccine'!$E115)</f>
        <v>0</v>
      </c>
      <c r="S115" s="117">
        <f>SUMIF('V3回目-総接種回数'!$A:$A, 'Conv-vaccine'!$E115, 'V3回目-総接種回数'!D:D)</f>
        <v>0</v>
      </c>
    </row>
    <row r="116" spans="1:19" ht="17.7">
      <c r="A116" s="49">
        <v>44334</v>
      </c>
      <c r="B116" s="109">
        <f>IF(COUNTIF($A$7:$A116, $A116)&gt;1, 0, IF($E116="","",G116+H116+K116+L116+O116-Q116))</f>
        <v>0</v>
      </c>
      <c r="C116" s="109">
        <f>IF(COUNTIF($A$7:$A116, $A116)&gt;1, 0, IF($E116="", "", I116+J116+M116+N116+P116-R116))</f>
        <v>0</v>
      </c>
      <c r="D116" s="109">
        <f>IF(COUNTIF($A$7:$A116, $A116)&gt;1, 0, S116)</f>
        <v>0</v>
      </c>
      <c r="E116" s="110">
        <v>44334</v>
      </c>
      <c r="F116" s="91" t="str">
        <f>IFERROR(VLOOKUP($E116, V医療従事者等!$A:$J, $F$4, FALSE), TEXT(E116, "aaa"))</f>
        <v>(火)</v>
      </c>
      <c r="G116" s="91">
        <f>IFERROR(VLOOKUP($E116, V医療従事者等!$A:$J, $G$4, FALSE), 0)</f>
        <v>94577</v>
      </c>
      <c r="H116" s="91">
        <f>IFERROR(VLOOKUP($E116, V医療従事者等!$A:$J, $H$4, FALSE), 0)</f>
        <v>0</v>
      </c>
      <c r="I116" s="91">
        <f>IFERROR(VLOOKUP($E116, V医療従事者等!$A:$J, $I$4, FALSE), 0)</f>
        <v>155667</v>
      </c>
      <c r="J116" s="91">
        <f>IFERROR(VLOOKUP($E116, V医療従事者等!$A:$J, $J$4, FALSE), 0)</f>
        <v>0</v>
      </c>
      <c r="K116" s="92">
        <f>IFERROR(VLOOKUP($E116, V一般接種!$A:$G, K$4, FALSE), 0)</f>
        <v>257334</v>
      </c>
      <c r="L116" s="92">
        <f>IFERROR(VLOOKUP($E116, V一般接種!$A:$G, L$4, FALSE), 0)</f>
        <v>0</v>
      </c>
      <c r="M116" s="92">
        <f>IFERROR(VLOOKUP($E116, V一般接種!$A:$G, M$4, FALSE), 0)</f>
        <v>0</v>
      </c>
      <c r="N116" s="93">
        <f>IFERROR(VLOOKUP($E116, V一般接種!$A:$G, N$4, FALSE), 0)</f>
        <v>66994</v>
      </c>
      <c r="O116" s="92">
        <f>SUMIF(V職域接種!$C:$C, 'Conv-vaccine'!$E116, V職域接種!F:F)</f>
        <v>0</v>
      </c>
      <c r="P116" s="92">
        <f>SUMIF(V職域接種!$C:$C, 'Conv-vaccine'!$E116, V職域接種!G:G)</f>
        <v>0</v>
      </c>
      <c r="Q116" s="92">
        <f>_xlfn.MAXIFS(V重複!F:F, V重複!$C:$C, 'Conv-vaccine'!$E116)</f>
        <v>0</v>
      </c>
      <c r="R116" s="92">
        <f>_xlfn.MAXIFS(V重複!G:G, V重複!$C:$C, 'Conv-vaccine'!$E116)</f>
        <v>0</v>
      </c>
      <c r="S116" s="117">
        <f>SUMIF('V3回目-総接種回数'!$A:$A, 'Conv-vaccine'!$E116, 'V3回目-総接種回数'!D:D)</f>
        <v>0</v>
      </c>
    </row>
    <row r="117" spans="1:19" ht="17.7">
      <c r="A117" s="49">
        <v>44334</v>
      </c>
      <c r="B117" s="109">
        <f>IF(COUNTIF($A$7:$A117, $A117)&gt;1, 0, IF($E117="","",G117+H117+K117+L117+O117-Q117))</f>
        <v>0</v>
      </c>
      <c r="C117" s="109">
        <f>IF(COUNTIF($A$7:$A117, $A117)&gt;1, 0, IF($E117="", "", I117+J117+M117+N117+P117-R117))</f>
        <v>0</v>
      </c>
      <c r="D117" s="109">
        <f>IF(COUNTIF($A$7:$A117, $A117)&gt;1, 0, S117)</f>
        <v>0</v>
      </c>
      <c r="E117" s="110">
        <v>44334</v>
      </c>
      <c r="F117" s="91" t="str">
        <f>IFERROR(VLOOKUP($E117, V医療従事者等!$A:$J, $F$4, FALSE), TEXT(E117, "aaa"))</f>
        <v>(火)</v>
      </c>
      <c r="G117" s="91">
        <f>IFERROR(VLOOKUP($E117, V医療従事者等!$A:$J, $G$4, FALSE), 0)</f>
        <v>94577</v>
      </c>
      <c r="H117" s="91">
        <f>IFERROR(VLOOKUP($E117, V医療従事者等!$A:$J, $H$4, FALSE), 0)</f>
        <v>0</v>
      </c>
      <c r="I117" s="91">
        <f>IFERROR(VLOOKUP($E117, V医療従事者等!$A:$J, $I$4, FALSE), 0)</f>
        <v>155667</v>
      </c>
      <c r="J117" s="91">
        <f>IFERROR(VLOOKUP($E117, V医療従事者等!$A:$J, $J$4, FALSE), 0)</f>
        <v>0</v>
      </c>
      <c r="K117" s="92">
        <f>IFERROR(VLOOKUP($E117, V一般接種!$A:$G, K$4, FALSE), 0)</f>
        <v>257334</v>
      </c>
      <c r="L117" s="92">
        <f>IFERROR(VLOOKUP($E117, V一般接種!$A:$G, L$4, FALSE), 0)</f>
        <v>0</v>
      </c>
      <c r="M117" s="92">
        <f>IFERROR(VLOOKUP($E117, V一般接種!$A:$G, M$4, FALSE), 0)</f>
        <v>0</v>
      </c>
      <c r="N117" s="93">
        <f>IFERROR(VLOOKUP($E117, V一般接種!$A:$G, N$4, FALSE), 0)</f>
        <v>66994</v>
      </c>
      <c r="O117" s="92">
        <f>SUMIF(V職域接種!$C:$C, 'Conv-vaccine'!$E117, V職域接種!F:F)</f>
        <v>0</v>
      </c>
      <c r="P117" s="92">
        <f>SUMIF(V職域接種!$C:$C, 'Conv-vaccine'!$E117, V職域接種!G:G)</f>
        <v>0</v>
      </c>
      <c r="Q117" s="92">
        <f>_xlfn.MAXIFS(V重複!F:F, V重複!$C:$C, 'Conv-vaccine'!$E117)</f>
        <v>0</v>
      </c>
      <c r="R117" s="92">
        <f>_xlfn.MAXIFS(V重複!G:G, V重複!$C:$C, 'Conv-vaccine'!$E117)</f>
        <v>0</v>
      </c>
      <c r="S117" s="117">
        <f>SUMIF('V3回目-総接種回数'!$A:$A, 'Conv-vaccine'!$E117, 'V3回目-総接種回数'!D:D)</f>
        <v>0</v>
      </c>
    </row>
    <row r="118" spans="1:19" ht="17.7">
      <c r="A118" s="49">
        <v>44335</v>
      </c>
      <c r="B118" s="109">
        <f>IF(COUNTIF($A$7:$A118, $A118)&gt;1, 0, IF($E118="","",G118+H118+K118+L118+O118-Q118))</f>
        <v>400815</v>
      </c>
      <c r="C118" s="109">
        <f>IF(COUNTIF($A$7:$A118, $A118)&gt;1, 0, IF($E118="", "", I118+J118+M118+N118+P118-R118))</f>
        <v>250398</v>
      </c>
      <c r="D118" s="109">
        <f>IF(COUNTIF($A$7:$A118, $A118)&gt;1, 0, S118)</f>
        <v>0</v>
      </c>
      <c r="E118" s="110">
        <v>44335</v>
      </c>
      <c r="F118" s="91" t="str">
        <f>IFERROR(VLOOKUP($E118, V医療従事者等!$A:$J, $F$4, FALSE), TEXT(E118, "aaa"))</f>
        <v>(水)</v>
      </c>
      <c r="G118" s="91">
        <f>IFERROR(VLOOKUP($E118, V医療従事者等!$A:$J, $G$4, FALSE), 0)</f>
        <v>88163</v>
      </c>
      <c r="H118" s="91">
        <f>IFERROR(VLOOKUP($E118, V医療従事者等!$A:$J, $H$4, FALSE), 0)</f>
        <v>0</v>
      </c>
      <c r="I118" s="91">
        <f>IFERROR(VLOOKUP($E118, V医療従事者等!$A:$J, $I$4, FALSE), 0)</f>
        <v>179703</v>
      </c>
      <c r="J118" s="91">
        <f>IFERROR(VLOOKUP($E118, V医療従事者等!$A:$J, $J$4, FALSE), 0)</f>
        <v>0</v>
      </c>
      <c r="K118" s="92">
        <f>IFERROR(VLOOKUP($E118, V一般接種!$A:$G, K$4, FALSE), 0)</f>
        <v>312652</v>
      </c>
      <c r="L118" s="92">
        <f>IFERROR(VLOOKUP($E118, V一般接種!$A:$G, L$4, FALSE), 0)</f>
        <v>0</v>
      </c>
      <c r="M118" s="92">
        <f>IFERROR(VLOOKUP($E118, V一般接種!$A:$G, M$4, FALSE), 0)</f>
        <v>0</v>
      </c>
      <c r="N118" s="93">
        <f>IFERROR(VLOOKUP($E118, V一般接種!$A:$G, N$4, FALSE), 0)</f>
        <v>70695</v>
      </c>
      <c r="O118" s="92">
        <f>SUMIF(V職域接種!$C:$C, 'Conv-vaccine'!$E118, V職域接種!F:F)</f>
        <v>0</v>
      </c>
      <c r="P118" s="92">
        <f>SUMIF(V職域接種!$C:$C, 'Conv-vaccine'!$E118, V職域接種!G:G)</f>
        <v>0</v>
      </c>
      <c r="Q118" s="92">
        <f>_xlfn.MAXIFS(V重複!F:F, V重複!$C:$C, 'Conv-vaccine'!$E118)</f>
        <v>0</v>
      </c>
      <c r="R118" s="92">
        <f>_xlfn.MAXIFS(V重複!G:G, V重複!$C:$C, 'Conv-vaccine'!$E118)</f>
        <v>0</v>
      </c>
      <c r="S118" s="117">
        <f>SUMIF('V3回目-総接種回数'!$A:$A, 'Conv-vaccine'!$E118, 'V3回目-総接種回数'!D:D)</f>
        <v>0</v>
      </c>
    </row>
    <row r="119" spans="1:19" ht="17.7">
      <c r="A119" s="49">
        <v>44335</v>
      </c>
      <c r="B119" s="109">
        <f>IF(COUNTIF($A$7:$A119, $A119)&gt;1, 0, IF($E119="","",G119+H119+K119+L119+O119-Q119))</f>
        <v>0</v>
      </c>
      <c r="C119" s="109">
        <f>IF(COUNTIF($A$7:$A119, $A119)&gt;1, 0, IF($E119="", "", I119+J119+M119+N119+P119-R119))</f>
        <v>0</v>
      </c>
      <c r="D119" s="109">
        <f>IF(COUNTIF($A$7:$A119, $A119)&gt;1, 0, S119)</f>
        <v>0</v>
      </c>
      <c r="E119" s="110">
        <v>44335</v>
      </c>
      <c r="F119" s="91" t="str">
        <f>IFERROR(VLOOKUP($E119, V医療従事者等!$A:$J, $F$4, FALSE), TEXT(E119, "aaa"))</f>
        <v>(水)</v>
      </c>
      <c r="G119" s="91">
        <f>IFERROR(VLOOKUP($E119, V医療従事者等!$A:$J, $G$4, FALSE), 0)</f>
        <v>88163</v>
      </c>
      <c r="H119" s="91">
        <f>IFERROR(VLOOKUP($E119, V医療従事者等!$A:$J, $H$4, FALSE), 0)</f>
        <v>0</v>
      </c>
      <c r="I119" s="91">
        <f>IFERROR(VLOOKUP($E119, V医療従事者等!$A:$J, $I$4, FALSE), 0)</f>
        <v>179703</v>
      </c>
      <c r="J119" s="91">
        <f>IFERROR(VLOOKUP($E119, V医療従事者等!$A:$J, $J$4, FALSE), 0)</f>
        <v>0</v>
      </c>
      <c r="K119" s="92">
        <f>IFERROR(VLOOKUP($E119, V一般接種!$A:$G, K$4, FALSE), 0)</f>
        <v>312652</v>
      </c>
      <c r="L119" s="92">
        <f>IFERROR(VLOOKUP($E119, V一般接種!$A:$G, L$4, FALSE), 0)</f>
        <v>0</v>
      </c>
      <c r="M119" s="92">
        <f>IFERROR(VLOOKUP($E119, V一般接種!$A:$G, M$4, FALSE), 0)</f>
        <v>0</v>
      </c>
      <c r="N119" s="93">
        <f>IFERROR(VLOOKUP($E119, V一般接種!$A:$G, N$4, FALSE), 0)</f>
        <v>70695</v>
      </c>
      <c r="O119" s="92">
        <f>SUMIF(V職域接種!$C:$C, 'Conv-vaccine'!$E119, V職域接種!F:F)</f>
        <v>0</v>
      </c>
      <c r="P119" s="92">
        <f>SUMIF(V職域接種!$C:$C, 'Conv-vaccine'!$E119, V職域接種!G:G)</f>
        <v>0</v>
      </c>
      <c r="Q119" s="92">
        <f>_xlfn.MAXIFS(V重複!F:F, V重複!$C:$C, 'Conv-vaccine'!$E119)</f>
        <v>0</v>
      </c>
      <c r="R119" s="92">
        <f>_xlfn.MAXIFS(V重複!G:G, V重複!$C:$C, 'Conv-vaccine'!$E119)</f>
        <v>0</v>
      </c>
      <c r="S119" s="117">
        <f>SUMIF('V3回目-総接種回数'!$A:$A, 'Conv-vaccine'!$E119, 'V3回目-総接種回数'!D:D)</f>
        <v>0</v>
      </c>
    </row>
    <row r="120" spans="1:19" ht="17.7">
      <c r="A120" s="49">
        <v>44335</v>
      </c>
      <c r="B120" s="109">
        <f>IF(COUNTIF($A$7:$A120, $A120)&gt;1, 0, IF($E120="","",G120+H120+K120+L120+O120-Q120))</f>
        <v>0</v>
      </c>
      <c r="C120" s="109">
        <f>IF(COUNTIF($A$7:$A120, $A120)&gt;1, 0, IF($E120="", "", I120+J120+M120+N120+P120-R120))</f>
        <v>0</v>
      </c>
      <c r="D120" s="109">
        <f>IF(COUNTIF($A$7:$A120, $A120)&gt;1, 0, S120)</f>
        <v>0</v>
      </c>
      <c r="E120" s="110">
        <v>44335</v>
      </c>
      <c r="F120" s="91" t="str">
        <f>IFERROR(VLOOKUP($E120, V医療従事者等!$A:$J, $F$4, FALSE), TEXT(E120, "aaa"))</f>
        <v>(水)</v>
      </c>
      <c r="G120" s="91">
        <f>IFERROR(VLOOKUP($E120, V医療従事者等!$A:$J, $G$4, FALSE), 0)</f>
        <v>88163</v>
      </c>
      <c r="H120" s="91">
        <f>IFERROR(VLOOKUP($E120, V医療従事者等!$A:$J, $H$4, FALSE), 0)</f>
        <v>0</v>
      </c>
      <c r="I120" s="91">
        <f>IFERROR(VLOOKUP($E120, V医療従事者等!$A:$J, $I$4, FALSE), 0)</f>
        <v>179703</v>
      </c>
      <c r="J120" s="91">
        <f>IFERROR(VLOOKUP($E120, V医療従事者等!$A:$J, $J$4, FALSE), 0)</f>
        <v>0</v>
      </c>
      <c r="K120" s="92">
        <f>IFERROR(VLOOKUP($E120, V一般接種!$A:$G, K$4, FALSE), 0)</f>
        <v>312652</v>
      </c>
      <c r="L120" s="92">
        <f>IFERROR(VLOOKUP($E120, V一般接種!$A:$G, L$4, FALSE), 0)</f>
        <v>0</v>
      </c>
      <c r="M120" s="92">
        <f>IFERROR(VLOOKUP($E120, V一般接種!$A:$G, M$4, FALSE), 0)</f>
        <v>0</v>
      </c>
      <c r="N120" s="93">
        <f>IFERROR(VLOOKUP($E120, V一般接種!$A:$G, N$4, FALSE), 0)</f>
        <v>70695</v>
      </c>
      <c r="O120" s="92">
        <f>SUMIF(V職域接種!$C:$C, 'Conv-vaccine'!$E120, V職域接種!F:F)</f>
        <v>0</v>
      </c>
      <c r="P120" s="92">
        <f>SUMIF(V職域接種!$C:$C, 'Conv-vaccine'!$E120, V職域接種!G:G)</f>
        <v>0</v>
      </c>
      <c r="Q120" s="92">
        <f>_xlfn.MAXIFS(V重複!F:F, V重複!$C:$C, 'Conv-vaccine'!$E120)</f>
        <v>0</v>
      </c>
      <c r="R120" s="92">
        <f>_xlfn.MAXIFS(V重複!G:G, V重複!$C:$C, 'Conv-vaccine'!$E120)</f>
        <v>0</v>
      </c>
      <c r="S120" s="117">
        <f>SUMIF('V3回目-総接種回数'!$A:$A, 'Conv-vaccine'!$E120, 'V3回目-総接種回数'!D:D)</f>
        <v>0</v>
      </c>
    </row>
    <row r="121" spans="1:19" ht="17.7">
      <c r="A121" s="49">
        <v>44336</v>
      </c>
      <c r="B121" s="109">
        <f>IF(COUNTIF($A$7:$A121, $A121)&gt;1, 0, IF($E121="","",G121+H121+K121+L121+O121-Q121))</f>
        <v>407814</v>
      </c>
      <c r="C121" s="109">
        <f>IF(COUNTIF($A$7:$A121, $A121)&gt;1, 0, IF($E121="", "", I121+J121+M121+N121+P121-R121))</f>
        <v>136907</v>
      </c>
      <c r="D121" s="109">
        <f>IF(COUNTIF($A$7:$A121, $A121)&gt;1, 0, S121)</f>
        <v>0</v>
      </c>
      <c r="E121" s="110">
        <v>44336</v>
      </c>
      <c r="F121" s="91" t="str">
        <f>IFERROR(VLOOKUP($E121, V医療従事者等!$A:$J, $F$4, FALSE), TEXT(E121, "aaa"))</f>
        <v>(木)</v>
      </c>
      <c r="G121" s="91">
        <f>IFERROR(VLOOKUP($E121, V医療従事者等!$A:$J, $G$4, FALSE), 0)</f>
        <v>81422</v>
      </c>
      <c r="H121" s="91">
        <f>IFERROR(VLOOKUP($E121, V医療従事者等!$A:$J, $H$4, FALSE), 0)</f>
        <v>0</v>
      </c>
      <c r="I121" s="91">
        <f>IFERROR(VLOOKUP($E121, V医療従事者等!$A:$J, $I$4, FALSE), 0)</f>
        <v>109111</v>
      </c>
      <c r="J121" s="91">
        <f>IFERROR(VLOOKUP($E121, V医療従事者等!$A:$J, $J$4, FALSE), 0)</f>
        <v>0</v>
      </c>
      <c r="K121" s="92">
        <f>IFERROR(VLOOKUP($E121, V一般接種!$A:$G, K$4, FALSE), 0)</f>
        <v>326392</v>
      </c>
      <c r="L121" s="92">
        <f>IFERROR(VLOOKUP($E121, V一般接種!$A:$G, L$4, FALSE), 0)</f>
        <v>0</v>
      </c>
      <c r="M121" s="92">
        <f>IFERROR(VLOOKUP($E121, V一般接種!$A:$G, M$4, FALSE), 0)</f>
        <v>0</v>
      </c>
      <c r="N121" s="93">
        <f>IFERROR(VLOOKUP($E121, V一般接種!$A:$G, N$4, FALSE), 0)</f>
        <v>27796</v>
      </c>
      <c r="O121" s="92">
        <f>SUMIF(V職域接種!$C:$C, 'Conv-vaccine'!$E121, V職域接種!F:F)</f>
        <v>0</v>
      </c>
      <c r="P121" s="92">
        <f>SUMIF(V職域接種!$C:$C, 'Conv-vaccine'!$E121, V職域接種!G:G)</f>
        <v>0</v>
      </c>
      <c r="Q121" s="92">
        <f>_xlfn.MAXIFS(V重複!F:F, V重複!$C:$C, 'Conv-vaccine'!$E121)</f>
        <v>0</v>
      </c>
      <c r="R121" s="92">
        <f>_xlfn.MAXIFS(V重複!G:G, V重複!$C:$C, 'Conv-vaccine'!$E121)</f>
        <v>0</v>
      </c>
      <c r="S121" s="117">
        <f>SUMIF('V3回目-総接種回数'!$A:$A, 'Conv-vaccine'!$E121, 'V3回目-総接種回数'!D:D)</f>
        <v>0</v>
      </c>
    </row>
    <row r="122" spans="1:19" ht="17.7">
      <c r="A122" s="49">
        <v>44336</v>
      </c>
      <c r="B122" s="109">
        <f>IF(COUNTIF($A$7:$A122, $A122)&gt;1, 0, IF($E122="","",G122+H122+K122+L122+O122-Q122))</f>
        <v>0</v>
      </c>
      <c r="C122" s="109">
        <f>IF(COUNTIF($A$7:$A122, $A122)&gt;1, 0, IF($E122="", "", I122+J122+M122+N122+P122-R122))</f>
        <v>0</v>
      </c>
      <c r="D122" s="109">
        <f>IF(COUNTIF($A$7:$A122, $A122)&gt;1, 0, S122)</f>
        <v>0</v>
      </c>
      <c r="E122" s="110">
        <v>44336</v>
      </c>
      <c r="F122" s="91" t="str">
        <f>IFERROR(VLOOKUP($E122, V医療従事者等!$A:$J, $F$4, FALSE), TEXT(E122, "aaa"))</f>
        <v>(木)</v>
      </c>
      <c r="G122" s="91">
        <f>IFERROR(VLOOKUP($E122, V医療従事者等!$A:$J, $G$4, FALSE), 0)</f>
        <v>81422</v>
      </c>
      <c r="H122" s="91">
        <f>IFERROR(VLOOKUP($E122, V医療従事者等!$A:$J, $H$4, FALSE), 0)</f>
        <v>0</v>
      </c>
      <c r="I122" s="91">
        <f>IFERROR(VLOOKUP($E122, V医療従事者等!$A:$J, $I$4, FALSE), 0)</f>
        <v>109111</v>
      </c>
      <c r="J122" s="91">
        <f>IFERROR(VLOOKUP($E122, V医療従事者等!$A:$J, $J$4, FALSE), 0)</f>
        <v>0</v>
      </c>
      <c r="K122" s="92">
        <f>IFERROR(VLOOKUP($E122, V一般接種!$A:$G, K$4, FALSE), 0)</f>
        <v>326392</v>
      </c>
      <c r="L122" s="92">
        <f>IFERROR(VLOOKUP($E122, V一般接種!$A:$G, L$4, FALSE), 0)</f>
        <v>0</v>
      </c>
      <c r="M122" s="92">
        <f>IFERROR(VLOOKUP($E122, V一般接種!$A:$G, M$4, FALSE), 0)</f>
        <v>0</v>
      </c>
      <c r="N122" s="93">
        <f>IFERROR(VLOOKUP($E122, V一般接種!$A:$G, N$4, FALSE), 0)</f>
        <v>27796</v>
      </c>
      <c r="O122" s="92">
        <f>SUMIF(V職域接種!$C:$C, 'Conv-vaccine'!$E122, V職域接種!F:F)</f>
        <v>0</v>
      </c>
      <c r="P122" s="92">
        <f>SUMIF(V職域接種!$C:$C, 'Conv-vaccine'!$E122, V職域接種!G:G)</f>
        <v>0</v>
      </c>
      <c r="Q122" s="92">
        <f>_xlfn.MAXIFS(V重複!F:F, V重複!$C:$C, 'Conv-vaccine'!$E122)</f>
        <v>0</v>
      </c>
      <c r="R122" s="92">
        <f>_xlfn.MAXIFS(V重複!G:G, V重複!$C:$C, 'Conv-vaccine'!$E122)</f>
        <v>0</v>
      </c>
      <c r="S122" s="117">
        <f>SUMIF('V3回目-総接種回数'!$A:$A, 'Conv-vaccine'!$E122, 'V3回目-総接種回数'!D:D)</f>
        <v>0</v>
      </c>
    </row>
    <row r="123" spans="1:19" ht="17.7">
      <c r="A123" s="49">
        <v>44336</v>
      </c>
      <c r="B123" s="109">
        <f>IF(COUNTIF($A$7:$A123, $A123)&gt;1, 0, IF($E123="","",G123+H123+K123+L123+O123-Q123))</f>
        <v>0</v>
      </c>
      <c r="C123" s="109">
        <f>IF(COUNTIF($A$7:$A123, $A123)&gt;1, 0, IF($E123="", "", I123+J123+M123+N123+P123-R123))</f>
        <v>0</v>
      </c>
      <c r="D123" s="109">
        <f>IF(COUNTIF($A$7:$A123, $A123)&gt;1, 0, S123)</f>
        <v>0</v>
      </c>
      <c r="E123" s="110">
        <v>44336</v>
      </c>
      <c r="F123" s="91" t="str">
        <f>IFERROR(VLOOKUP($E123, V医療従事者等!$A:$J, $F$4, FALSE), TEXT(E123, "aaa"))</f>
        <v>(木)</v>
      </c>
      <c r="G123" s="91">
        <f>IFERROR(VLOOKUP($E123, V医療従事者等!$A:$J, $G$4, FALSE), 0)</f>
        <v>81422</v>
      </c>
      <c r="H123" s="91">
        <f>IFERROR(VLOOKUP($E123, V医療従事者等!$A:$J, $H$4, FALSE), 0)</f>
        <v>0</v>
      </c>
      <c r="I123" s="91">
        <f>IFERROR(VLOOKUP($E123, V医療従事者等!$A:$J, $I$4, FALSE), 0)</f>
        <v>109111</v>
      </c>
      <c r="J123" s="91">
        <f>IFERROR(VLOOKUP($E123, V医療従事者等!$A:$J, $J$4, FALSE), 0)</f>
        <v>0</v>
      </c>
      <c r="K123" s="92">
        <f>IFERROR(VLOOKUP($E123, V一般接種!$A:$G, K$4, FALSE), 0)</f>
        <v>326392</v>
      </c>
      <c r="L123" s="92">
        <f>IFERROR(VLOOKUP($E123, V一般接種!$A:$G, L$4, FALSE), 0)</f>
        <v>0</v>
      </c>
      <c r="M123" s="92">
        <f>IFERROR(VLOOKUP($E123, V一般接種!$A:$G, M$4, FALSE), 0)</f>
        <v>0</v>
      </c>
      <c r="N123" s="93">
        <f>IFERROR(VLOOKUP($E123, V一般接種!$A:$G, N$4, FALSE), 0)</f>
        <v>27796</v>
      </c>
      <c r="O123" s="92">
        <f>SUMIF(V職域接種!$C:$C, 'Conv-vaccine'!$E123, V職域接種!F:F)</f>
        <v>0</v>
      </c>
      <c r="P123" s="92">
        <f>SUMIF(V職域接種!$C:$C, 'Conv-vaccine'!$E123, V職域接種!G:G)</f>
        <v>0</v>
      </c>
      <c r="Q123" s="92">
        <f>_xlfn.MAXIFS(V重複!F:F, V重複!$C:$C, 'Conv-vaccine'!$E123)</f>
        <v>0</v>
      </c>
      <c r="R123" s="92">
        <f>_xlfn.MAXIFS(V重複!G:G, V重複!$C:$C, 'Conv-vaccine'!$E123)</f>
        <v>0</v>
      </c>
      <c r="S123" s="117">
        <f>SUMIF('V3回目-総接種回数'!$A:$A, 'Conv-vaccine'!$E123, 'V3回目-総接種回数'!D:D)</f>
        <v>0</v>
      </c>
    </row>
    <row r="124" spans="1:19" ht="17.7">
      <c r="A124" s="49">
        <v>44337</v>
      </c>
      <c r="B124" s="109">
        <f>IF(COUNTIF($A$7:$A124, $A124)&gt;1, 0, IF($E124="","",G124+H124+K124+L124+O124-Q124))</f>
        <v>384014</v>
      </c>
      <c r="C124" s="109">
        <f>IF(COUNTIF($A$7:$A124, $A124)&gt;1, 0, IF($E124="", "", I124+J124+M124+N124+P124-R124))</f>
        <v>208668</v>
      </c>
      <c r="D124" s="109">
        <f>IF(COUNTIF($A$7:$A124, $A124)&gt;1, 0, S124)</f>
        <v>0</v>
      </c>
      <c r="E124" s="110">
        <v>44337</v>
      </c>
      <c r="F124" s="91" t="str">
        <f>IFERROR(VLOOKUP($E124, V医療従事者等!$A:$J, $F$4, FALSE), TEXT(E124, "aaa"))</f>
        <v>(金)</v>
      </c>
      <c r="G124" s="91">
        <f>IFERROR(VLOOKUP($E124, V医療従事者等!$A:$J, $G$4, FALSE), 0)</f>
        <v>99918</v>
      </c>
      <c r="H124" s="91">
        <f>IFERROR(VLOOKUP($E124, V医療従事者等!$A:$J, $H$4, FALSE), 0)</f>
        <v>0</v>
      </c>
      <c r="I124" s="91">
        <f>IFERROR(VLOOKUP($E124, V医療従事者等!$A:$J, $I$4, FALSE), 0)</f>
        <v>149103</v>
      </c>
      <c r="J124" s="91">
        <f>IFERROR(VLOOKUP($E124, V医療従事者等!$A:$J, $J$4, FALSE), 0)</f>
        <v>0</v>
      </c>
      <c r="K124" s="92">
        <f>IFERROR(VLOOKUP($E124, V一般接種!$A:$G, K$4, FALSE), 0)</f>
        <v>284096</v>
      </c>
      <c r="L124" s="92">
        <f>IFERROR(VLOOKUP($E124, V一般接種!$A:$G, L$4, FALSE), 0)</f>
        <v>0</v>
      </c>
      <c r="M124" s="92">
        <f>IFERROR(VLOOKUP($E124, V一般接種!$A:$G, M$4, FALSE), 0)</f>
        <v>0</v>
      </c>
      <c r="N124" s="93">
        <f>IFERROR(VLOOKUP($E124, V一般接種!$A:$G, N$4, FALSE), 0)</f>
        <v>59565</v>
      </c>
      <c r="O124" s="92">
        <f>SUMIF(V職域接種!$C:$C, 'Conv-vaccine'!$E124, V職域接種!F:F)</f>
        <v>0</v>
      </c>
      <c r="P124" s="92">
        <f>SUMIF(V職域接種!$C:$C, 'Conv-vaccine'!$E124, V職域接種!G:G)</f>
        <v>0</v>
      </c>
      <c r="Q124" s="92">
        <f>_xlfn.MAXIFS(V重複!F:F, V重複!$C:$C, 'Conv-vaccine'!$E124)</f>
        <v>0</v>
      </c>
      <c r="R124" s="92">
        <f>_xlfn.MAXIFS(V重複!G:G, V重複!$C:$C, 'Conv-vaccine'!$E124)</f>
        <v>0</v>
      </c>
      <c r="S124" s="117">
        <f>SUMIF('V3回目-総接種回数'!$A:$A, 'Conv-vaccine'!$E124, 'V3回目-総接種回数'!D:D)</f>
        <v>0</v>
      </c>
    </row>
    <row r="125" spans="1:19" ht="17.7">
      <c r="A125" s="49">
        <v>44337</v>
      </c>
      <c r="B125" s="109">
        <f>IF(COUNTIF($A$7:$A125, $A125)&gt;1, 0, IF($E125="","",G125+H125+K125+L125+O125-Q125))</f>
        <v>0</v>
      </c>
      <c r="C125" s="109">
        <f>IF(COUNTIF($A$7:$A125, $A125)&gt;1, 0, IF($E125="", "", I125+J125+M125+N125+P125-R125))</f>
        <v>0</v>
      </c>
      <c r="D125" s="109">
        <f>IF(COUNTIF($A$7:$A125, $A125)&gt;1, 0, S125)</f>
        <v>0</v>
      </c>
      <c r="E125" s="110">
        <v>44337</v>
      </c>
      <c r="F125" s="91" t="str">
        <f>IFERROR(VLOOKUP($E125, V医療従事者等!$A:$J, $F$4, FALSE), TEXT(E125, "aaa"))</f>
        <v>(金)</v>
      </c>
      <c r="G125" s="91">
        <f>IFERROR(VLOOKUP($E125, V医療従事者等!$A:$J, $G$4, FALSE), 0)</f>
        <v>99918</v>
      </c>
      <c r="H125" s="91">
        <f>IFERROR(VLOOKUP($E125, V医療従事者等!$A:$J, $H$4, FALSE), 0)</f>
        <v>0</v>
      </c>
      <c r="I125" s="91">
        <f>IFERROR(VLOOKUP($E125, V医療従事者等!$A:$J, $I$4, FALSE), 0)</f>
        <v>149103</v>
      </c>
      <c r="J125" s="91">
        <f>IFERROR(VLOOKUP($E125, V医療従事者等!$A:$J, $J$4, FALSE), 0)</f>
        <v>0</v>
      </c>
      <c r="K125" s="92">
        <f>IFERROR(VLOOKUP($E125, V一般接種!$A:$G, K$4, FALSE), 0)</f>
        <v>284096</v>
      </c>
      <c r="L125" s="92">
        <f>IFERROR(VLOOKUP($E125, V一般接種!$A:$G, L$4, FALSE), 0)</f>
        <v>0</v>
      </c>
      <c r="M125" s="92">
        <f>IFERROR(VLOOKUP($E125, V一般接種!$A:$G, M$4, FALSE), 0)</f>
        <v>0</v>
      </c>
      <c r="N125" s="93">
        <f>IFERROR(VLOOKUP($E125, V一般接種!$A:$G, N$4, FALSE), 0)</f>
        <v>59565</v>
      </c>
      <c r="O125" s="92">
        <f>SUMIF(V職域接種!$C:$C, 'Conv-vaccine'!$E125, V職域接種!F:F)</f>
        <v>0</v>
      </c>
      <c r="P125" s="92">
        <f>SUMIF(V職域接種!$C:$C, 'Conv-vaccine'!$E125, V職域接種!G:G)</f>
        <v>0</v>
      </c>
      <c r="Q125" s="92">
        <f>_xlfn.MAXIFS(V重複!F:F, V重複!$C:$C, 'Conv-vaccine'!$E125)</f>
        <v>0</v>
      </c>
      <c r="R125" s="92">
        <f>_xlfn.MAXIFS(V重複!G:G, V重複!$C:$C, 'Conv-vaccine'!$E125)</f>
        <v>0</v>
      </c>
      <c r="S125" s="117">
        <f>SUMIF('V3回目-総接種回数'!$A:$A, 'Conv-vaccine'!$E125, 'V3回目-総接種回数'!D:D)</f>
        <v>0</v>
      </c>
    </row>
    <row r="126" spans="1:19" ht="17.7">
      <c r="A126" s="49">
        <v>44337</v>
      </c>
      <c r="B126" s="109">
        <f>IF(COUNTIF($A$7:$A126, $A126)&gt;1, 0, IF($E126="","",G126+H126+K126+L126+O126-Q126))</f>
        <v>0</v>
      </c>
      <c r="C126" s="109">
        <f>IF(COUNTIF($A$7:$A126, $A126)&gt;1, 0, IF($E126="", "", I126+J126+M126+N126+P126-R126))</f>
        <v>0</v>
      </c>
      <c r="D126" s="109">
        <f>IF(COUNTIF($A$7:$A126, $A126)&gt;1, 0, S126)</f>
        <v>0</v>
      </c>
      <c r="E126" s="110">
        <v>44337</v>
      </c>
      <c r="F126" s="91" t="str">
        <f>IFERROR(VLOOKUP($E126, V医療従事者等!$A:$J, $F$4, FALSE), TEXT(E126, "aaa"))</f>
        <v>(金)</v>
      </c>
      <c r="G126" s="91">
        <f>IFERROR(VLOOKUP($E126, V医療従事者等!$A:$J, $G$4, FALSE), 0)</f>
        <v>99918</v>
      </c>
      <c r="H126" s="91">
        <f>IFERROR(VLOOKUP($E126, V医療従事者等!$A:$J, $H$4, FALSE), 0)</f>
        <v>0</v>
      </c>
      <c r="I126" s="91">
        <f>IFERROR(VLOOKUP($E126, V医療従事者等!$A:$J, $I$4, FALSE), 0)</f>
        <v>149103</v>
      </c>
      <c r="J126" s="91">
        <f>IFERROR(VLOOKUP($E126, V医療従事者等!$A:$J, $J$4, FALSE), 0)</f>
        <v>0</v>
      </c>
      <c r="K126" s="92">
        <f>IFERROR(VLOOKUP($E126, V一般接種!$A:$G, K$4, FALSE), 0)</f>
        <v>284096</v>
      </c>
      <c r="L126" s="92">
        <f>IFERROR(VLOOKUP($E126, V一般接種!$A:$G, L$4, FALSE), 0)</f>
        <v>0</v>
      </c>
      <c r="M126" s="92">
        <f>IFERROR(VLOOKUP($E126, V一般接種!$A:$G, M$4, FALSE), 0)</f>
        <v>0</v>
      </c>
      <c r="N126" s="93">
        <f>IFERROR(VLOOKUP($E126, V一般接種!$A:$G, N$4, FALSE), 0)</f>
        <v>59565</v>
      </c>
      <c r="O126" s="92">
        <f>SUMIF(V職域接種!$C:$C, 'Conv-vaccine'!$E126, V職域接種!F:F)</f>
        <v>0</v>
      </c>
      <c r="P126" s="92">
        <f>SUMIF(V職域接種!$C:$C, 'Conv-vaccine'!$E126, V職域接種!G:G)</f>
        <v>0</v>
      </c>
      <c r="Q126" s="92">
        <f>_xlfn.MAXIFS(V重複!F:F, V重複!$C:$C, 'Conv-vaccine'!$E126)</f>
        <v>0</v>
      </c>
      <c r="R126" s="92">
        <f>_xlfn.MAXIFS(V重複!G:G, V重複!$C:$C, 'Conv-vaccine'!$E126)</f>
        <v>0</v>
      </c>
      <c r="S126" s="117">
        <f>SUMIF('V3回目-総接種回数'!$A:$A, 'Conv-vaccine'!$E126, 'V3回目-総接種回数'!D:D)</f>
        <v>0</v>
      </c>
    </row>
    <row r="127" spans="1:19" ht="17.7">
      <c r="A127" s="49">
        <v>44338</v>
      </c>
      <c r="B127" s="109">
        <f>IF(COUNTIF($A$7:$A127, $A127)&gt;1, 0, IF($E127="","",G127+H127+K127+L127+O127-Q127))</f>
        <v>287895</v>
      </c>
      <c r="C127" s="109">
        <f>IF(COUNTIF($A$7:$A127, $A127)&gt;1, 0, IF($E127="", "", I127+J127+M127+N127+P127-R127))</f>
        <v>42320</v>
      </c>
      <c r="D127" s="109">
        <f>IF(COUNTIF($A$7:$A127, $A127)&gt;1, 0, S127)</f>
        <v>0</v>
      </c>
      <c r="E127" s="110">
        <v>44338</v>
      </c>
      <c r="F127" s="91" t="str">
        <f>IFERROR(VLOOKUP($E127, V医療従事者等!$A:$J, $F$4, FALSE), TEXT(E127, "aaa"))</f>
        <v>土</v>
      </c>
      <c r="G127" s="91">
        <f>IFERROR(VLOOKUP($E127, V医療従事者等!$A:$J, $G$4, FALSE), 0)</f>
        <v>0</v>
      </c>
      <c r="H127" s="91">
        <f>IFERROR(VLOOKUP($E127, V医療従事者等!$A:$J, $H$4, FALSE), 0)</f>
        <v>0</v>
      </c>
      <c r="I127" s="91">
        <f>IFERROR(VLOOKUP($E127, V医療従事者等!$A:$J, $I$4, FALSE), 0)</f>
        <v>0</v>
      </c>
      <c r="J127" s="91">
        <f>IFERROR(VLOOKUP($E127, V医療従事者等!$A:$J, $J$4, FALSE), 0)</f>
        <v>0</v>
      </c>
      <c r="K127" s="92">
        <f>IFERROR(VLOOKUP($E127, V一般接種!$A:$G, K$4, FALSE), 0)</f>
        <v>287895</v>
      </c>
      <c r="L127" s="92">
        <f>IFERROR(VLOOKUP($E127, V一般接種!$A:$G, L$4, FALSE), 0)</f>
        <v>0</v>
      </c>
      <c r="M127" s="92">
        <f>IFERROR(VLOOKUP($E127, V一般接種!$A:$G, M$4, FALSE), 0)</f>
        <v>0</v>
      </c>
      <c r="N127" s="93">
        <f>IFERROR(VLOOKUP($E127, V一般接種!$A:$G, N$4, FALSE), 0)</f>
        <v>42320</v>
      </c>
      <c r="O127" s="92">
        <f>SUMIF(V職域接種!$C:$C, 'Conv-vaccine'!$E127, V職域接種!F:F)</f>
        <v>0</v>
      </c>
      <c r="P127" s="92">
        <f>SUMIF(V職域接種!$C:$C, 'Conv-vaccine'!$E127, V職域接種!G:G)</f>
        <v>0</v>
      </c>
      <c r="Q127" s="92">
        <f>_xlfn.MAXIFS(V重複!F:F, V重複!$C:$C, 'Conv-vaccine'!$E127)</f>
        <v>0</v>
      </c>
      <c r="R127" s="92">
        <f>_xlfn.MAXIFS(V重複!G:G, V重複!$C:$C, 'Conv-vaccine'!$E127)</f>
        <v>0</v>
      </c>
      <c r="S127" s="117">
        <f>SUMIF('V3回目-総接種回数'!$A:$A, 'Conv-vaccine'!$E127, 'V3回目-総接種回数'!D:D)</f>
        <v>0</v>
      </c>
    </row>
    <row r="128" spans="1:19" ht="17.7">
      <c r="A128" s="49">
        <v>44338</v>
      </c>
      <c r="B128" s="109">
        <f>IF(COUNTIF($A$7:$A128, $A128)&gt;1, 0, IF($E128="","",G128+H128+K128+L128+O128-Q128))</f>
        <v>0</v>
      </c>
      <c r="C128" s="109">
        <f>IF(COUNTIF($A$7:$A128, $A128)&gt;1, 0, IF($E128="", "", I128+J128+M128+N128+P128-R128))</f>
        <v>0</v>
      </c>
      <c r="D128" s="109">
        <f>IF(COUNTIF($A$7:$A128, $A128)&gt;1, 0, S128)</f>
        <v>0</v>
      </c>
      <c r="E128" s="110">
        <v>44338</v>
      </c>
      <c r="F128" s="91" t="str">
        <f>IFERROR(VLOOKUP($E128, V医療従事者等!$A:$J, $F$4, FALSE), TEXT(E128, "aaa"))</f>
        <v>土</v>
      </c>
      <c r="G128" s="91">
        <f>IFERROR(VLOOKUP($E128, V医療従事者等!$A:$J, $G$4, FALSE), 0)</f>
        <v>0</v>
      </c>
      <c r="H128" s="91">
        <f>IFERROR(VLOOKUP($E128, V医療従事者等!$A:$J, $H$4, FALSE), 0)</f>
        <v>0</v>
      </c>
      <c r="I128" s="91">
        <f>IFERROR(VLOOKUP($E128, V医療従事者等!$A:$J, $I$4, FALSE), 0)</f>
        <v>0</v>
      </c>
      <c r="J128" s="91">
        <f>IFERROR(VLOOKUP($E128, V医療従事者等!$A:$J, $J$4, FALSE), 0)</f>
        <v>0</v>
      </c>
      <c r="K128" s="92">
        <f>IFERROR(VLOOKUP($E128, V一般接種!$A:$G, K$4, FALSE), 0)</f>
        <v>287895</v>
      </c>
      <c r="L128" s="92">
        <f>IFERROR(VLOOKUP($E128, V一般接種!$A:$G, L$4, FALSE), 0)</f>
        <v>0</v>
      </c>
      <c r="M128" s="92">
        <f>IFERROR(VLOOKUP($E128, V一般接種!$A:$G, M$4, FALSE), 0)</f>
        <v>0</v>
      </c>
      <c r="N128" s="93">
        <f>IFERROR(VLOOKUP($E128, V一般接種!$A:$G, N$4, FALSE), 0)</f>
        <v>42320</v>
      </c>
      <c r="O128" s="92">
        <f>SUMIF(V職域接種!$C:$C, 'Conv-vaccine'!$E128, V職域接種!F:F)</f>
        <v>0</v>
      </c>
      <c r="P128" s="92">
        <f>SUMIF(V職域接種!$C:$C, 'Conv-vaccine'!$E128, V職域接種!G:G)</f>
        <v>0</v>
      </c>
      <c r="Q128" s="92">
        <f>_xlfn.MAXIFS(V重複!F:F, V重複!$C:$C, 'Conv-vaccine'!$E128)</f>
        <v>0</v>
      </c>
      <c r="R128" s="92">
        <f>_xlfn.MAXIFS(V重複!G:G, V重複!$C:$C, 'Conv-vaccine'!$E128)</f>
        <v>0</v>
      </c>
      <c r="S128" s="117">
        <f>SUMIF('V3回目-総接種回数'!$A:$A, 'Conv-vaccine'!$E128, 'V3回目-総接種回数'!D:D)</f>
        <v>0</v>
      </c>
    </row>
    <row r="129" spans="1:19" ht="17.7">
      <c r="A129" s="49">
        <v>44338</v>
      </c>
      <c r="B129" s="109">
        <f>IF(COUNTIF($A$7:$A129, $A129)&gt;1, 0, IF($E129="","",G129+H129+K129+L129+O129-Q129))</f>
        <v>0</v>
      </c>
      <c r="C129" s="109">
        <f>IF(COUNTIF($A$7:$A129, $A129)&gt;1, 0, IF($E129="", "", I129+J129+M129+N129+P129-R129))</f>
        <v>0</v>
      </c>
      <c r="D129" s="109">
        <f>IF(COUNTIF($A$7:$A129, $A129)&gt;1, 0, S129)</f>
        <v>0</v>
      </c>
      <c r="E129" s="110">
        <v>44338</v>
      </c>
      <c r="F129" s="91" t="str">
        <f>IFERROR(VLOOKUP($E129, V医療従事者等!$A:$J, $F$4, FALSE), TEXT(E129, "aaa"))</f>
        <v>土</v>
      </c>
      <c r="G129" s="91">
        <f>IFERROR(VLOOKUP($E129, V医療従事者等!$A:$J, $G$4, FALSE), 0)</f>
        <v>0</v>
      </c>
      <c r="H129" s="91">
        <f>IFERROR(VLOOKUP($E129, V医療従事者等!$A:$J, $H$4, FALSE), 0)</f>
        <v>0</v>
      </c>
      <c r="I129" s="91">
        <f>IFERROR(VLOOKUP($E129, V医療従事者等!$A:$J, $I$4, FALSE), 0)</f>
        <v>0</v>
      </c>
      <c r="J129" s="91">
        <f>IFERROR(VLOOKUP($E129, V医療従事者等!$A:$J, $J$4, FALSE), 0)</f>
        <v>0</v>
      </c>
      <c r="K129" s="92">
        <f>IFERROR(VLOOKUP($E129, V一般接種!$A:$G, K$4, FALSE), 0)</f>
        <v>287895</v>
      </c>
      <c r="L129" s="92">
        <f>IFERROR(VLOOKUP($E129, V一般接種!$A:$G, L$4, FALSE), 0)</f>
        <v>0</v>
      </c>
      <c r="M129" s="92">
        <f>IFERROR(VLOOKUP($E129, V一般接種!$A:$G, M$4, FALSE), 0)</f>
        <v>0</v>
      </c>
      <c r="N129" s="93">
        <f>IFERROR(VLOOKUP($E129, V一般接種!$A:$G, N$4, FALSE), 0)</f>
        <v>42320</v>
      </c>
      <c r="O129" s="92">
        <f>SUMIF(V職域接種!$C:$C, 'Conv-vaccine'!$E129, V職域接種!F:F)</f>
        <v>0</v>
      </c>
      <c r="P129" s="92">
        <f>SUMIF(V職域接種!$C:$C, 'Conv-vaccine'!$E129, V職域接種!G:G)</f>
        <v>0</v>
      </c>
      <c r="Q129" s="92">
        <f>_xlfn.MAXIFS(V重複!F:F, V重複!$C:$C, 'Conv-vaccine'!$E129)</f>
        <v>0</v>
      </c>
      <c r="R129" s="92">
        <f>_xlfn.MAXIFS(V重複!G:G, V重複!$C:$C, 'Conv-vaccine'!$E129)</f>
        <v>0</v>
      </c>
      <c r="S129" s="117">
        <f>SUMIF('V3回目-総接種回数'!$A:$A, 'Conv-vaccine'!$E129, 'V3回目-総接種回数'!D:D)</f>
        <v>0</v>
      </c>
    </row>
    <row r="130" spans="1:19" ht="17.7">
      <c r="A130" s="49">
        <v>44339</v>
      </c>
      <c r="B130" s="109">
        <f>IF(COUNTIF($A$7:$A130, $A130)&gt;1, 0, IF($E130="","",G130+H130+K130+L130+O130-Q130))</f>
        <v>327421</v>
      </c>
      <c r="C130" s="109">
        <f>IF(COUNTIF($A$7:$A130, $A130)&gt;1, 0, IF($E130="", "", I130+J130+M130+N130+P130-R130))</f>
        <v>28002</v>
      </c>
      <c r="D130" s="109">
        <f>IF(COUNTIF($A$7:$A130, $A130)&gt;1, 0, S130)</f>
        <v>0</v>
      </c>
      <c r="E130" s="110">
        <v>44339</v>
      </c>
      <c r="F130" s="91" t="str">
        <f>IFERROR(VLOOKUP($E130, V医療従事者等!$A:$J, $F$4, FALSE), TEXT(E130, "aaa"))</f>
        <v>日</v>
      </c>
      <c r="G130" s="91">
        <f>IFERROR(VLOOKUP($E130, V医療従事者等!$A:$J, $G$4, FALSE), 0)</f>
        <v>0</v>
      </c>
      <c r="H130" s="91">
        <f>IFERROR(VLOOKUP($E130, V医療従事者等!$A:$J, $H$4, FALSE), 0)</f>
        <v>0</v>
      </c>
      <c r="I130" s="91">
        <f>IFERROR(VLOOKUP($E130, V医療従事者等!$A:$J, $I$4, FALSE), 0)</f>
        <v>0</v>
      </c>
      <c r="J130" s="91">
        <f>IFERROR(VLOOKUP($E130, V医療従事者等!$A:$J, $J$4, FALSE), 0)</f>
        <v>0</v>
      </c>
      <c r="K130" s="92">
        <f>IFERROR(VLOOKUP($E130, V一般接種!$A:$G, K$4, FALSE), 0)</f>
        <v>327421</v>
      </c>
      <c r="L130" s="92">
        <f>IFERROR(VLOOKUP($E130, V一般接種!$A:$G, L$4, FALSE), 0)</f>
        <v>0</v>
      </c>
      <c r="M130" s="92">
        <f>IFERROR(VLOOKUP($E130, V一般接種!$A:$G, M$4, FALSE), 0)</f>
        <v>0</v>
      </c>
      <c r="N130" s="93">
        <f>IFERROR(VLOOKUP($E130, V一般接種!$A:$G, N$4, FALSE), 0)</f>
        <v>28002</v>
      </c>
      <c r="O130" s="92">
        <f>SUMIF(V職域接種!$C:$C, 'Conv-vaccine'!$E130, V職域接種!F:F)</f>
        <v>0</v>
      </c>
      <c r="P130" s="92">
        <f>SUMIF(V職域接種!$C:$C, 'Conv-vaccine'!$E130, V職域接種!G:G)</f>
        <v>0</v>
      </c>
      <c r="Q130" s="92">
        <f>_xlfn.MAXIFS(V重複!F:F, V重複!$C:$C, 'Conv-vaccine'!$E130)</f>
        <v>0</v>
      </c>
      <c r="R130" s="92">
        <f>_xlfn.MAXIFS(V重複!G:G, V重複!$C:$C, 'Conv-vaccine'!$E130)</f>
        <v>0</v>
      </c>
      <c r="S130" s="117">
        <f>SUMIF('V3回目-総接種回数'!$A:$A, 'Conv-vaccine'!$E130, 'V3回目-総接種回数'!D:D)</f>
        <v>0</v>
      </c>
    </row>
    <row r="131" spans="1:19" ht="17.7">
      <c r="A131" s="49">
        <v>44339</v>
      </c>
      <c r="B131" s="109">
        <f>IF(COUNTIF($A$7:$A131, $A131)&gt;1, 0, IF($E131="","",G131+H131+K131+L131+O131-Q131))</f>
        <v>0</v>
      </c>
      <c r="C131" s="109">
        <f>IF(COUNTIF($A$7:$A131, $A131)&gt;1, 0, IF($E131="", "", I131+J131+M131+N131+P131-R131))</f>
        <v>0</v>
      </c>
      <c r="D131" s="109">
        <f>IF(COUNTIF($A$7:$A131, $A131)&gt;1, 0, S131)</f>
        <v>0</v>
      </c>
      <c r="E131" s="110">
        <v>44339</v>
      </c>
      <c r="F131" s="91" t="str">
        <f>IFERROR(VLOOKUP($E131, V医療従事者等!$A:$J, $F$4, FALSE), TEXT(E131, "aaa"))</f>
        <v>日</v>
      </c>
      <c r="G131" s="91">
        <f>IFERROR(VLOOKUP($E131, V医療従事者等!$A:$J, $G$4, FALSE), 0)</f>
        <v>0</v>
      </c>
      <c r="H131" s="91">
        <f>IFERROR(VLOOKUP($E131, V医療従事者等!$A:$J, $H$4, FALSE), 0)</f>
        <v>0</v>
      </c>
      <c r="I131" s="91">
        <f>IFERROR(VLOOKUP($E131, V医療従事者等!$A:$J, $I$4, FALSE), 0)</f>
        <v>0</v>
      </c>
      <c r="J131" s="91">
        <f>IFERROR(VLOOKUP($E131, V医療従事者等!$A:$J, $J$4, FALSE), 0)</f>
        <v>0</v>
      </c>
      <c r="K131" s="92">
        <f>IFERROR(VLOOKUP($E131, V一般接種!$A:$G, K$4, FALSE), 0)</f>
        <v>327421</v>
      </c>
      <c r="L131" s="92">
        <f>IFERROR(VLOOKUP($E131, V一般接種!$A:$G, L$4, FALSE), 0)</f>
        <v>0</v>
      </c>
      <c r="M131" s="92">
        <f>IFERROR(VLOOKUP($E131, V一般接種!$A:$G, M$4, FALSE), 0)</f>
        <v>0</v>
      </c>
      <c r="N131" s="93">
        <f>IFERROR(VLOOKUP($E131, V一般接種!$A:$G, N$4, FALSE), 0)</f>
        <v>28002</v>
      </c>
      <c r="O131" s="92">
        <f>SUMIF(V職域接種!$C:$C, 'Conv-vaccine'!$E131, V職域接種!F:F)</f>
        <v>0</v>
      </c>
      <c r="P131" s="92">
        <f>SUMIF(V職域接種!$C:$C, 'Conv-vaccine'!$E131, V職域接種!G:G)</f>
        <v>0</v>
      </c>
      <c r="Q131" s="92">
        <f>_xlfn.MAXIFS(V重複!F:F, V重複!$C:$C, 'Conv-vaccine'!$E131)</f>
        <v>0</v>
      </c>
      <c r="R131" s="92">
        <f>_xlfn.MAXIFS(V重複!G:G, V重複!$C:$C, 'Conv-vaccine'!$E131)</f>
        <v>0</v>
      </c>
      <c r="S131" s="117">
        <f>SUMIF('V3回目-総接種回数'!$A:$A, 'Conv-vaccine'!$E131, 'V3回目-総接種回数'!D:D)</f>
        <v>0</v>
      </c>
    </row>
    <row r="132" spans="1:19" ht="17.7">
      <c r="A132" s="49">
        <v>44339</v>
      </c>
      <c r="B132" s="109">
        <f>IF(COUNTIF($A$7:$A132, $A132)&gt;1, 0, IF($E132="","",G132+H132+K132+L132+O132-Q132))</f>
        <v>0</v>
      </c>
      <c r="C132" s="109">
        <f>IF(COUNTIF($A$7:$A132, $A132)&gt;1, 0, IF($E132="", "", I132+J132+M132+N132+P132-R132))</f>
        <v>0</v>
      </c>
      <c r="D132" s="109">
        <f>IF(COUNTIF($A$7:$A132, $A132)&gt;1, 0, S132)</f>
        <v>0</v>
      </c>
      <c r="E132" s="110">
        <v>44339</v>
      </c>
      <c r="F132" s="91" t="str">
        <f>IFERROR(VLOOKUP($E132, V医療従事者等!$A:$J, $F$4, FALSE), TEXT(E132, "aaa"))</f>
        <v>日</v>
      </c>
      <c r="G132" s="91">
        <f>IFERROR(VLOOKUP($E132, V医療従事者等!$A:$J, $G$4, FALSE), 0)</f>
        <v>0</v>
      </c>
      <c r="H132" s="91">
        <f>IFERROR(VLOOKUP($E132, V医療従事者等!$A:$J, $H$4, FALSE), 0)</f>
        <v>0</v>
      </c>
      <c r="I132" s="91">
        <f>IFERROR(VLOOKUP($E132, V医療従事者等!$A:$J, $I$4, FALSE), 0)</f>
        <v>0</v>
      </c>
      <c r="J132" s="91">
        <f>IFERROR(VLOOKUP($E132, V医療従事者等!$A:$J, $J$4, FALSE), 0)</f>
        <v>0</v>
      </c>
      <c r="K132" s="92">
        <f>IFERROR(VLOOKUP($E132, V一般接種!$A:$G, K$4, FALSE), 0)</f>
        <v>327421</v>
      </c>
      <c r="L132" s="92">
        <f>IFERROR(VLOOKUP($E132, V一般接種!$A:$G, L$4, FALSE), 0)</f>
        <v>0</v>
      </c>
      <c r="M132" s="92">
        <f>IFERROR(VLOOKUP($E132, V一般接種!$A:$G, M$4, FALSE), 0)</f>
        <v>0</v>
      </c>
      <c r="N132" s="93">
        <f>IFERROR(VLOOKUP($E132, V一般接種!$A:$G, N$4, FALSE), 0)</f>
        <v>28002</v>
      </c>
      <c r="O132" s="92">
        <f>SUMIF(V職域接種!$C:$C, 'Conv-vaccine'!$E132, V職域接種!F:F)</f>
        <v>0</v>
      </c>
      <c r="P132" s="92">
        <f>SUMIF(V職域接種!$C:$C, 'Conv-vaccine'!$E132, V職域接種!G:G)</f>
        <v>0</v>
      </c>
      <c r="Q132" s="92">
        <f>_xlfn.MAXIFS(V重複!F:F, V重複!$C:$C, 'Conv-vaccine'!$E132)</f>
        <v>0</v>
      </c>
      <c r="R132" s="92">
        <f>_xlfn.MAXIFS(V重複!G:G, V重複!$C:$C, 'Conv-vaccine'!$E132)</f>
        <v>0</v>
      </c>
      <c r="S132" s="117">
        <f>SUMIF('V3回目-総接種回数'!$A:$A, 'Conv-vaccine'!$E132, 'V3回目-総接種回数'!D:D)</f>
        <v>0</v>
      </c>
    </row>
    <row r="133" spans="1:19" ht="17.7">
      <c r="A133" s="49">
        <v>44340</v>
      </c>
      <c r="B133" s="109">
        <f>IF(COUNTIF($A$7:$A133, $A133)&gt;1, 0, IF($E133="","",G133+H133+K133+L133+O133-Q133))</f>
        <v>590719</v>
      </c>
      <c r="C133" s="109">
        <f>IF(COUNTIF($A$7:$A133, $A133)&gt;1, 0, IF($E133="", "", I133+J133+M133+N133+P133-R133))</f>
        <v>204073</v>
      </c>
      <c r="D133" s="109">
        <f>IF(COUNTIF($A$7:$A133, $A133)&gt;1, 0, S133)</f>
        <v>0</v>
      </c>
      <c r="E133" s="110">
        <v>44340</v>
      </c>
      <c r="F133" s="91" t="str">
        <f>IFERROR(VLOOKUP($E133, V医療従事者等!$A:$J, $F$4, FALSE), TEXT(E133, "aaa"))</f>
        <v>(月)</v>
      </c>
      <c r="G133" s="91">
        <f>IFERROR(VLOOKUP($E133, V医療従事者等!$A:$J, $G$4, FALSE), 0)</f>
        <v>136491</v>
      </c>
      <c r="H133" s="91">
        <f>IFERROR(VLOOKUP($E133, V医療従事者等!$A:$J, $H$4, FALSE), 0)</f>
        <v>269</v>
      </c>
      <c r="I133" s="91">
        <f>IFERROR(VLOOKUP($E133, V医療従事者等!$A:$J, $I$4, FALSE), 0)</f>
        <v>193829</v>
      </c>
      <c r="J133" s="91">
        <f>IFERROR(VLOOKUP($E133, V医療従事者等!$A:$J, $J$4, FALSE), 0)</f>
        <v>0</v>
      </c>
      <c r="K133" s="92">
        <f>IFERROR(VLOOKUP($E133, V一般接種!$A:$G, K$4, FALSE), 0)</f>
        <v>443868</v>
      </c>
      <c r="L133" s="92">
        <f>IFERROR(VLOOKUP($E133, V一般接種!$A:$G, L$4, FALSE), 0)</f>
        <v>10091</v>
      </c>
      <c r="M133" s="92">
        <f>IFERROR(VLOOKUP($E133, V一般接種!$A:$G, M$4, FALSE), 0)</f>
        <v>0</v>
      </c>
      <c r="N133" s="93">
        <f>IFERROR(VLOOKUP($E133, V一般接種!$A:$G, N$4, FALSE), 0)</f>
        <v>10244</v>
      </c>
      <c r="O133" s="92">
        <f>SUMIF(V職域接種!$C:$C, 'Conv-vaccine'!$E133, V職域接種!F:F)</f>
        <v>0</v>
      </c>
      <c r="P133" s="92">
        <f>SUMIF(V職域接種!$C:$C, 'Conv-vaccine'!$E133, V職域接種!G:G)</f>
        <v>0</v>
      </c>
      <c r="Q133" s="92">
        <f>_xlfn.MAXIFS(V重複!F:F, V重複!$C:$C, 'Conv-vaccine'!$E133)</f>
        <v>0</v>
      </c>
      <c r="R133" s="92">
        <f>_xlfn.MAXIFS(V重複!G:G, V重複!$C:$C, 'Conv-vaccine'!$E133)</f>
        <v>0</v>
      </c>
      <c r="S133" s="117">
        <f>SUMIF('V3回目-総接種回数'!$A:$A, 'Conv-vaccine'!$E133, 'V3回目-総接種回数'!D:D)</f>
        <v>0</v>
      </c>
    </row>
    <row r="134" spans="1:19" ht="17.7">
      <c r="A134" s="49">
        <v>44340</v>
      </c>
      <c r="B134" s="109">
        <f>IF(COUNTIF($A$7:$A134, $A134)&gt;1, 0, IF($E134="","",G134+H134+K134+L134+O134-Q134))</f>
        <v>0</v>
      </c>
      <c r="C134" s="109">
        <f>IF(COUNTIF($A$7:$A134, $A134)&gt;1, 0, IF($E134="", "", I134+J134+M134+N134+P134-R134))</f>
        <v>0</v>
      </c>
      <c r="D134" s="109">
        <f>IF(COUNTIF($A$7:$A134, $A134)&gt;1, 0, S134)</f>
        <v>0</v>
      </c>
      <c r="E134" s="110">
        <v>44340</v>
      </c>
      <c r="F134" s="91" t="str">
        <f>IFERROR(VLOOKUP($E134, V医療従事者等!$A:$J, $F$4, FALSE), TEXT(E134, "aaa"))</f>
        <v>(月)</v>
      </c>
      <c r="G134" s="91">
        <f>IFERROR(VLOOKUP($E134, V医療従事者等!$A:$J, $G$4, FALSE), 0)</f>
        <v>136491</v>
      </c>
      <c r="H134" s="91">
        <f>IFERROR(VLOOKUP($E134, V医療従事者等!$A:$J, $H$4, FALSE), 0)</f>
        <v>269</v>
      </c>
      <c r="I134" s="91">
        <f>IFERROR(VLOOKUP($E134, V医療従事者等!$A:$J, $I$4, FALSE), 0)</f>
        <v>193829</v>
      </c>
      <c r="J134" s="91">
        <f>IFERROR(VLOOKUP($E134, V医療従事者等!$A:$J, $J$4, FALSE), 0)</f>
        <v>0</v>
      </c>
      <c r="K134" s="92">
        <f>IFERROR(VLOOKUP($E134, V一般接種!$A:$G, K$4, FALSE), 0)</f>
        <v>443868</v>
      </c>
      <c r="L134" s="92">
        <f>IFERROR(VLOOKUP($E134, V一般接種!$A:$G, L$4, FALSE), 0)</f>
        <v>10091</v>
      </c>
      <c r="M134" s="92">
        <f>IFERROR(VLOOKUP($E134, V一般接種!$A:$G, M$4, FALSE), 0)</f>
        <v>0</v>
      </c>
      <c r="N134" s="93">
        <f>IFERROR(VLOOKUP($E134, V一般接種!$A:$G, N$4, FALSE), 0)</f>
        <v>10244</v>
      </c>
      <c r="O134" s="92">
        <f>SUMIF(V職域接種!$C:$C, 'Conv-vaccine'!$E134, V職域接種!F:F)</f>
        <v>0</v>
      </c>
      <c r="P134" s="92">
        <f>SUMIF(V職域接種!$C:$C, 'Conv-vaccine'!$E134, V職域接種!G:G)</f>
        <v>0</v>
      </c>
      <c r="Q134" s="92">
        <f>_xlfn.MAXIFS(V重複!F:F, V重複!$C:$C, 'Conv-vaccine'!$E134)</f>
        <v>0</v>
      </c>
      <c r="R134" s="92">
        <f>_xlfn.MAXIFS(V重複!G:G, V重複!$C:$C, 'Conv-vaccine'!$E134)</f>
        <v>0</v>
      </c>
      <c r="S134" s="117">
        <f>SUMIF('V3回目-総接種回数'!$A:$A, 'Conv-vaccine'!$E134, 'V3回目-総接種回数'!D:D)</f>
        <v>0</v>
      </c>
    </row>
    <row r="135" spans="1:19" ht="17.7">
      <c r="A135" s="49">
        <v>44340</v>
      </c>
      <c r="B135" s="109">
        <f>IF(COUNTIF($A$7:$A135, $A135)&gt;1, 0, IF($E135="","",G135+H135+K135+L135+O135-Q135))</f>
        <v>0</v>
      </c>
      <c r="C135" s="109">
        <f>IF(COUNTIF($A$7:$A135, $A135)&gt;1, 0, IF($E135="", "", I135+J135+M135+N135+P135-R135))</f>
        <v>0</v>
      </c>
      <c r="D135" s="109">
        <f>IF(COUNTIF($A$7:$A135, $A135)&gt;1, 0, S135)</f>
        <v>0</v>
      </c>
      <c r="E135" s="110">
        <v>44340</v>
      </c>
      <c r="F135" s="91" t="str">
        <f>IFERROR(VLOOKUP($E135, V医療従事者等!$A:$J, $F$4, FALSE), TEXT(E135, "aaa"))</f>
        <v>(月)</v>
      </c>
      <c r="G135" s="91">
        <f>IFERROR(VLOOKUP($E135, V医療従事者等!$A:$J, $G$4, FALSE), 0)</f>
        <v>136491</v>
      </c>
      <c r="H135" s="91">
        <f>IFERROR(VLOOKUP($E135, V医療従事者等!$A:$J, $H$4, FALSE), 0)</f>
        <v>269</v>
      </c>
      <c r="I135" s="91">
        <f>IFERROR(VLOOKUP($E135, V医療従事者等!$A:$J, $I$4, FALSE), 0)</f>
        <v>193829</v>
      </c>
      <c r="J135" s="91">
        <f>IFERROR(VLOOKUP($E135, V医療従事者等!$A:$J, $J$4, FALSE), 0)</f>
        <v>0</v>
      </c>
      <c r="K135" s="92">
        <f>IFERROR(VLOOKUP($E135, V一般接種!$A:$G, K$4, FALSE), 0)</f>
        <v>443868</v>
      </c>
      <c r="L135" s="92">
        <f>IFERROR(VLOOKUP($E135, V一般接種!$A:$G, L$4, FALSE), 0)</f>
        <v>10091</v>
      </c>
      <c r="M135" s="92">
        <f>IFERROR(VLOOKUP($E135, V一般接種!$A:$G, M$4, FALSE), 0)</f>
        <v>0</v>
      </c>
      <c r="N135" s="93">
        <f>IFERROR(VLOOKUP($E135, V一般接種!$A:$G, N$4, FALSE), 0)</f>
        <v>10244</v>
      </c>
      <c r="O135" s="92">
        <f>SUMIF(V職域接種!$C:$C, 'Conv-vaccine'!$E135, V職域接種!F:F)</f>
        <v>0</v>
      </c>
      <c r="P135" s="92">
        <f>SUMIF(V職域接種!$C:$C, 'Conv-vaccine'!$E135, V職域接種!G:G)</f>
        <v>0</v>
      </c>
      <c r="Q135" s="92">
        <f>_xlfn.MAXIFS(V重複!F:F, V重複!$C:$C, 'Conv-vaccine'!$E135)</f>
        <v>0</v>
      </c>
      <c r="R135" s="92">
        <f>_xlfn.MAXIFS(V重複!G:G, V重複!$C:$C, 'Conv-vaccine'!$E135)</f>
        <v>0</v>
      </c>
      <c r="S135" s="117">
        <f>SUMIF('V3回目-総接種回数'!$A:$A, 'Conv-vaccine'!$E135, 'V3回目-総接種回数'!D:D)</f>
        <v>0</v>
      </c>
    </row>
    <row r="136" spans="1:19" ht="17.7">
      <c r="A136" s="49">
        <v>44341</v>
      </c>
      <c r="B136" s="109">
        <f>IF(COUNTIF($A$7:$A136, $A136)&gt;1, 0, IF($E136="","",G136+H136+K136+L136+O136-Q136))</f>
        <v>612373</v>
      </c>
      <c r="C136" s="109">
        <f>IF(COUNTIF($A$7:$A136, $A136)&gt;1, 0, IF($E136="", "", I136+J136+M136+N136+P136-R136))</f>
        <v>62997</v>
      </c>
      <c r="D136" s="109">
        <f>IF(COUNTIF($A$7:$A136, $A136)&gt;1, 0, S136)</f>
        <v>0</v>
      </c>
      <c r="E136" s="110">
        <v>44341</v>
      </c>
      <c r="F136" s="91" t="str">
        <f>IFERROR(VLOOKUP($E136, V医療従事者等!$A:$J, $F$4, FALSE), TEXT(E136, "aaa"))</f>
        <v>(火)</v>
      </c>
      <c r="G136" s="91">
        <f>IFERROR(VLOOKUP($E136, V医療従事者等!$A:$J, $G$4, FALSE), 0)</f>
        <v>87114</v>
      </c>
      <c r="H136" s="91">
        <f>IFERROR(VLOOKUP($E136, V医療従事者等!$A:$J, $H$4, FALSE), 0)</f>
        <v>476</v>
      </c>
      <c r="I136" s="91">
        <f>IFERROR(VLOOKUP($E136, V医療従事者等!$A:$J, $I$4, FALSE), 0)</f>
        <v>52062</v>
      </c>
      <c r="J136" s="91">
        <f>IFERROR(VLOOKUP($E136, V医療従事者等!$A:$J, $J$4, FALSE), 0)</f>
        <v>0</v>
      </c>
      <c r="K136" s="92">
        <f>IFERROR(VLOOKUP($E136, V一般接種!$A:$G, K$4, FALSE), 0)</f>
        <v>515384</v>
      </c>
      <c r="L136" s="92">
        <f>IFERROR(VLOOKUP($E136, V一般接種!$A:$G, L$4, FALSE), 0)</f>
        <v>9399</v>
      </c>
      <c r="M136" s="92">
        <f>IFERROR(VLOOKUP($E136, V一般接種!$A:$G, M$4, FALSE), 0)</f>
        <v>0</v>
      </c>
      <c r="N136" s="93">
        <f>IFERROR(VLOOKUP($E136, V一般接種!$A:$G, N$4, FALSE), 0)</f>
        <v>10935</v>
      </c>
      <c r="O136" s="92">
        <f>SUMIF(V職域接種!$C:$C, 'Conv-vaccine'!$E136, V職域接種!F:F)</f>
        <v>0</v>
      </c>
      <c r="P136" s="92">
        <f>SUMIF(V職域接種!$C:$C, 'Conv-vaccine'!$E136, V職域接種!G:G)</f>
        <v>0</v>
      </c>
      <c r="Q136" s="92">
        <f>_xlfn.MAXIFS(V重複!F:F, V重複!$C:$C, 'Conv-vaccine'!$E136)</f>
        <v>0</v>
      </c>
      <c r="R136" s="92">
        <f>_xlfn.MAXIFS(V重複!G:G, V重複!$C:$C, 'Conv-vaccine'!$E136)</f>
        <v>0</v>
      </c>
      <c r="S136" s="117">
        <f>SUMIF('V3回目-総接種回数'!$A:$A, 'Conv-vaccine'!$E136, 'V3回目-総接種回数'!D:D)</f>
        <v>0</v>
      </c>
    </row>
    <row r="137" spans="1:19" ht="17.7">
      <c r="A137" s="49">
        <v>44341</v>
      </c>
      <c r="B137" s="109">
        <f>IF(COUNTIF($A$7:$A137, $A137)&gt;1, 0, IF($E137="","",G137+H137+K137+L137+O137-Q137))</f>
        <v>0</v>
      </c>
      <c r="C137" s="109">
        <f>IF(COUNTIF($A$7:$A137, $A137)&gt;1, 0, IF($E137="", "", I137+J137+M137+N137+P137-R137))</f>
        <v>0</v>
      </c>
      <c r="D137" s="109">
        <f>IF(COUNTIF($A$7:$A137, $A137)&gt;1, 0, S137)</f>
        <v>0</v>
      </c>
      <c r="E137" s="110">
        <v>44341</v>
      </c>
      <c r="F137" s="91" t="str">
        <f>IFERROR(VLOOKUP($E137, V医療従事者等!$A:$J, $F$4, FALSE), TEXT(E137, "aaa"))</f>
        <v>(火)</v>
      </c>
      <c r="G137" s="91">
        <f>IFERROR(VLOOKUP($E137, V医療従事者等!$A:$J, $G$4, FALSE), 0)</f>
        <v>87114</v>
      </c>
      <c r="H137" s="91">
        <f>IFERROR(VLOOKUP($E137, V医療従事者等!$A:$J, $H$4, FALSE), 0)</f>
        <v>476</v>
      </c>
      <c r="I137" s="91">
        <f>IFERROR(VLOOKUP($E137, V医療従事者等!$A:$J, $I$4, FALSE), 0)</f>
        <v>52062</v>
      </c>
      <c r="J137" s="91">
        <f>IFERROR(VLOOKUP($E137, V医療従事者等!$A:$J, $J$4, FALSE), 0)</f>
        <v>0</v>
      </c>
      <c r="K137" s="92">
        <f>IFERROR(VLOOKUP($E137, V一般接種!$A:$G, K$4, FALSE), 0)</f>
        <v>515384</v>
      </c>
      <c r="L137" s="92">
        <f>IFERROR(VLOOKUP($E137, V一般接種!$A:$G, L$4, FALSE), 0)</f>
        <v>9399</v>
      </c>
      <c r="M137" s="92">
        <f>IFERROR(VLOOKUP($E137, V一般接種!$A:$G, M$4, FALSE), 0)</f>
        <v>0</v>
      </c>
      <c r="N137" s="93">
        <f>IFERROR(VLOOKUP($E137, V一般接種!$A:$G, N$4, FALSE), 0)</f>
        <v>10935</v>
      </c>
      <c r="O137" s="92">
        <f>SUMIF(V職域接種!$C:$C, 'Conv-vaccine'!$E137, V職域接種!F:F)</f>
        <v>0</v>
      </c>
      <c r="P137" s="92">
        <f>SUMIF(V職域接種!$C:$C, 'Conv-vaccine'!$E137, V職域接種!G:G)</f>
        <v>0</v>
      </c>
      <c r="Q137" s="92">
        <f>_xlfn.MAXIFS(V重複!F:F, V重複!$C:$C, 'Conv-vaccine'!$E137)</f>
        <v>0</v>
      </c>
      <c r="R137" s="92">
        <f>_xlfn.MAXIFS(V重複!G:G, V重複!$C:$C, 'Conv-vaccine'!$E137)</f>
        <v>0</v>
      </c>
      <c r="S137" s="117">
        <f>SUMIF('V3回目-総接種回数'!$A:$A, 'Conv-vaccine'!$E137, 'V3回目-総接種回数'!D:D)</f>
        <v>0</v>
      </c>
    </row>
    <row r="138" spans="1:19" ht="17.7">
      <c r="A138" s="49">
        <v>44341</v>
      </c>
      <c r="B138" s="109">
        <f>IF(COUNTIF($A$7:$A138, $A138)&gt;1, 0, IF($E138="","",G138+H138+K138+L138+O138-Q138))</f>
        <v>0</v>
      </c>
      <c r="C138" s="109">
        <f>IF(COUNTIF($A$7:$A138, $A138)&gt;1, 0, IF($E138="", "", I138+J138+M138+N138+P138-R138))</f>
        <v>0</v>
      </c>
      <c r="D138" s="109">
        <f>IF(COUNTIF($A$7:$A138, $A138)&gt;1, 0, S138)</f>
        <v>0</v>
      </c>
      <c r="E138" s="110">
        <v>44341</v>
      </c>
      <c r="F138" s="91" t="str">
        <f>IFERROR(VLOOKUP($E138, V医療従事者等!$A:$J, $F$4, FALSE), TEXT(E138, "aaa"))</f>
        <v>(火)</v>
      </c>
      <c r="G138" s="91">
        <f>IFERROR(VLOOKUP($E138, V医療従事者等!$A:$J, $G$4, FALSE), 0)</f>
        <v>87114</v>
      </c>
      <c r="H138" s="91">
        <f>IFERROR(VLOOKUP($E138, V医療従事者等!$A:$J, $H$4, FALSE), 0)</f>
        <v>476</v>
      </c>
      <c r="I138" s="91">
        <f>IFERROR(VLOOKUP($E138, V医療従事者等!$A:$J, $I$4, FALSE), 0)</f>
        <v>52062</v>
      </c>
      <c r="J138" s="91">
        <f>IFERROR(VLOOKUP($E138, V医療従事者等!$A:$J, $J$4, FALSE), 0)</f>
        <v>0</v>
      </c>
      <c r="K138" s="92">
        <f>IFERROR(VLOOKUP($E138, V一般接種!$A:$G, K$4, FALSE), 0)</f>
        <v>515384</v>
      </c>
      <c r="L138" s="92">
        <f>IFERROR(VLOOKUP($E138, V一般接種!$A:$G, L$4, FALSE), 0)</f>
        <v>9399</v>
      </c>
      <c r="M138" s="92">
        <f>IFERROR(VLOOKUP($E138, V一般接種!$A:$G, M$4, FALSE), 0)</f>
        <v>0</v>
      </c>
      <c r="N138" s="93">
        <f>IFERROR(VLOOKUP($E138, V一般接種!$A:$G, N$4, FALSE), 0)</f>
        <v>10935</v>
      </c>
      <c r="O138" s="92">
        <f>SUMIF(V職域接種!$C:$C, 'Conv-vaccine'!$E138, V職域接種!F:F)</f>
        <v>0</v>
      </c>
      <c r="P138" s="92">
        <f>SUMIF(V職域接種!$C:$C, 'Conv-vaccine'!$E138, V職域接種!G:G)</f>
        <v>0</v>
      </c>
      <c r="Q138" s="92">
        <f>_xlfn.MAXIFS(V重複!F:F, V重複!$C:$C, 'Conv-vaccine'!$E138)</f>
        <v>0</v>
      </c>
      <c r="R138" s="92">
        <f>_xlfn.MAXIFS(V重複!G:G, V重複!$C:$C, 'Conv-vaccine'!$E138)</f>
        <v>0</v>
      </c>
      <c r="S138" s="117">
        <f>SUMIF('V3回目-総接種回数'!$A:$A, 'Conv-vaccine'!$E138, 'V3回目-総接種回数'!D:D)</f>
        <v>0</v>
      </c>
    </row>
    <row r="139" spans="1:19" ht="17.7">
      <c r="A139" s="49">
        <v>44342</v>
      </c>
      <c r="B139" s="109">
        <f>IF(COUNTIF($A$7:$A139, $A139)&gt;1, 0, IF($E139="","",G139+H139+K139+L139+O139-Q139))</f>
        <v>674745</v>
      </c>
      <c r="C139" s="109">
        <f>IF(COUNTIF($A$7:$A139, $A139)&gt;1, 0, IF($E139="", "", I139+J139+M139+N139+P139-R139))</f>
        <v>61771</v>
      </c>
      <c r="D139" s="109">
        <f>IF(COUNTIF($A$7:$A139, $A139)&gt;1, 0, S139)</f>
        <v>0</v>
      </c>
      <c r="E139" s="110">
        <v>44342</v>
      </c>
      <c r="F139" s="91" t="str">
        <f>IFERROR(VLOOKUP($E139, V医療従事者等!$A:$J, $F$4, FALSE), TEXT(E139, "aaa"))</f>
        <v>(水)</v>
      </c>
      <c r="G139" s="91">
        <f>IFERROR(VLOOKUP($E139, V医療従事者等!$A:$J, $G$4, FALSE), 0)</f>
        <v>93243</v>
      </c>
      <c r="H139" s="91">
        <f>IFERROR(VLOOKUP($E139, V医療従事者等!$A:$J, $H$4, FALSE), 0)</f>
        <v>172</v>
      </c>
      <c r="I139" s="91">
        <f>IFERROR(VLOOKUP($E139, V医療従事者等!$A:$J, $I$4, FALSE), 0)</f>
        <v>49174</v>
      </c>
      <c r="J139" s="91">
        <f>IFERROR(VLOOKUP($E139, V医療従事者等!$A:$J, $J$4, FALSE), 0)</f>
        <v>0</v>
      </c>
      <c r="K139" s="92">
        <f>IFERROR(VLOOKUP($E139, V一般接種!$A:$G, K$4, FALSE), 0)</f>
        <v>570083</v>
      </c>
      <c r="L139" s="92">
        <f>IFERROR(VLOOKUP($E139, V一般接種!$A:$G, L$4, FALSE), 0)</f>
        <v>11247</v>
      </c>
      <c r="M139" s="92">
        <f>IFERROR(VLOOKUP($E139, V一般接種!$A:$G, M$4, FALSE), 0)</f>
        <v>0</v>
      </c>
      <c r="N139" s="93">
        <f>IFERROR(VLOOKUP($E139, V一般接種!$A:$G, N$4, FALSE), 0)</f>
        <v>12597</v>
      </c>
      <c r="O139" s="92">
        <f>SUMIF(V職域接種!$C:$C, 'Conv-vaccine'!$E139, V職域接種!F:F)</f>
        <v>0</v>
      </c>
      <c r="P139" s="92">
        <f>SUMIF(V職域接種!$C:$C, 'Conv-vaccine'!$E139, V職域接種!G:G)</f>
        <v>0</v>
      </c>
      <c r="Q139" s="92">
        <f>_xlfn.MAXIFS(V重複!F:F, V重複!$C:$C, 'Conv-vaccine'!$E139)</f>
        <v>0</v>
      </c>
      <c r="R139" s="92">
        <f>_xlfn.MAXIFS(V重複!G:G, V重複!$C:$C, 'Conv-vaccine'!$E139)</f>
        <v>0</v>
      </c>
      <c r="S139" s="117">
        <f>SUMIF('V3回目-総接種回数'!$A:$A, 'Conv-vaccine'!$E139, 'V3回目-総接種回数'!D:D)</f>
        <v>0</v>
      </c>
    </row>
    <row r="140" spans="1:19" ht="17.7">
      <c r="A140" s="49">
        <v>44342</v>
      </c>
      <c r="B140" s="109">
        <f>IF(COUNTIF($A$7:$A140, $A140)&gt;1, 0, IF($E140="","",G140+H140+K140+L140+O140-Q140))</f>
        <v>0</v>
      </c>
      <c r="C140" s="109">
        <f>IF(COUNTIF($A$7:$A140, $A140)&gt;1, 0, IF($E140="", "", I140+J140+M140+N140+P140-R140))</f>
        <v>0</v>
      </c>
      <c r="D140" s="109">
        <f>IF(COUNTIF($A$7:$A140, $A140)&gt;1, 0, S140)</f>
        <v>0</v>
      </c>
      <c r="E140" s="110">
        <v>44342</v>
      </c>
      <c r="F140" s="91" t="str">
        <f>IFERROR(VLOOKUP($E140, V医療従事者等!$A:$J, $F$4, FALSE), TEXT(E140, "aaa"))</f>
        <v>(水)</v>
      </c>
      <c r="G140" s="91">
        <f>IFERROR(VLOOKUP($E140, V医療従事者等!$A:$J, $G$4, FALSE), 0)</f>
        <v>93243</v>
      </c>
      <c r="H140" s="91">
        <f>IFERROR(VLOOKUP($E140, V医療従事者等!$A:$J, $H$4, FALSE), 0)</f>
        <v>172</v>
      </c>
      <c r="I140" s="91">
        <f>IFERROR(VLOOKUP($E140, V医療従事者等!$A:$J, $I$4, FALSE), 0)</f>
        <v>49174</v>
      </c>
      <c r="J140" s="91">
        <f>IFERROR(VLOOKUP($E140, V医療従事者等!$A:$J, $J$4, FALSE), 0)</f>
        <v>0</v>
      </c>
      <c r="K140" s="92">
        <f>IFERROR(VLOOKUP($E140, V一般接種!$A:$G, K$4, FALSE), 0)</f>
        <v>570083</v>
      </c>
      <c r="L140" s="92">
        <f>IFERROR(VLOOKUP($E140, V一般接種!$A:$G, L$4, FALSE), 0)</f>
        <v>11247</v>
      </c>
      <c r="M140" s="92">
        <f>IFERROR(VLOOKUP($E140, V一般接種!$A:$G, M$4, FALSE), 0)</f>
        <v>0</v>
      </c>
      <c r="N140" s="93">
        <f>IFERROR(VLOOKUP($E140, V一般接種!$A:$G, N$4, FALSE), 0)</f>
        <v>12597</v>
      </c>
      <c r="O140" s="92">
        <f>SUMIF(V職域接種!$C:$C, 'Conv-vaccine'!$E140, V職域接種!F:F)</f>
        <v>0</v>
      </c>
      <c r="P140" s="92">
        <f>SUMIF(V職域接種!$C:$C, 'Conv-vaccine'!$E140, V職域接種!G:G)</f>
        <v>0</v>
      </c>
      <c r="Q140" s="92">
        <f>_xlfn.MAXIFS(V重複!F:F, V重複!$C:$C, 'Conv-vaccine'!$E140)</f>
        <v>0</v>
      </c>
      <c r="R140" s="92">
        <f>_xlfn.MAXIFS(V重複!G:G, V重複!$C:$C, 'Conv-vaccine'!$E140)</f>
        <v>0</v>
      </c>
      <c r="S140" s="117">
        <f>SUMIF('V3回目-総接種回数'!$A:$A, 'Conv-vaccine'!$E140, 'V3回目-総接種回数'!D:D)</f>
        <v>0</v>
      </c>
    </row>
    <row r="141" spans="1:19" ht="17.7">
      <c r="A141" s="49">
        <v>44342</v>
      </c>
      <c r="B141" s="109">
        <f>IF(COUNTIF($A$7:$A141, $A141)&gt;1, 0, IF($E141="","",G141+H141+K141+L141+O141-Q141))</f>
        <v>0</v>
      </c>
      <c r="C141" s="109">
        <f>IF(COUNTIF($A$7:$A141, $A141)&gt;1, 0, IF($E141="", "", I141+J141+M141+N141+P141-R141))</f>
        <v>0</v>
      </c>
      <c r="D141" s="109">
        <f>IF(COUNTIF($A$7:$A141, $A141)&gt;1, 0, S141)</f>
        <v>0</v>
      </c>
      <c r="E141" s="110">
        <v>44342</v>
      </c>
      <c r="F141" s="91" t="str">
        <f>IFERROR(VLOOKUP($E141, V医療従事者等!$A:$J, $F$4, FALSE), TEXT(E141, "aaa"))</f>
        <v>(水)</v>
      </c>
      <c r="G141" s="91">
        <f>IFERROR(VLOOKUP($E141, V医療従事者等!$A:$J, $G$4, FALSE), 0)</f>
        <v>93243</v>
      </c>
      <c r="H141" s="91">
        <f>IFERROR(VLOOKUP($E141, V医療従事者等!$A:$J, $H$4, FALSE), 0)</f>
        <v>172</v>
      </c>
      <c r="I141" s="91">
        <f>IFERROR(VLOOKUP($E141, V医療従事者等!$A:$J, $I$4, FALSE), 0)</f>
        <v>49174</v>
      </c>
      <c r="J141" s="91">
        <f>IFERROR(VLOOKUP($E141, V医療従事者等!$A:$J, $J$4, FALSE), 0)</f>
        <v>0</v>
      </c>
      <c r="K141" s="92">
        <f>IFERROR(VLOOKUP($E141, V一般接種!$A:$G, K$4, FALSE), 0)</f>
        <v>570083</v>
      </c>
      <c r="L141" s="92">
        <f>IFERROR(VLOOKUP($E141, V一般接種!$A:$G, L$4, FALSE), 0)</f>
        <v>11247</v>
      </c>
      <c r="M141" s="92">
        <f>IFERROR(VLOOKUP($E141, V一般接種!$A:$G, M$4, FALSE), 0)</f>
        <v>0</v>
      </c>
      <c r="N141" s="93">
        <f>IFERROR(VLOOKUP($E141, V一般接種!$A:$G, N$4, FALSE), 0)</f>
        <v>12597</v>
      </c>
      <c r="O141" s="92">
        <f>SUMIF(V職域接種!$C:$C, 'Conv-vaccine'!$E141, V職域接種!F:F)</f>
        <v>0</v>
      </c>
      <c r="P141" s="92">
        <f>SUMIF(V職域接種!$C:$C, 'Conv-vaccine'!$E141, V職域接種!G:G)</f>
        <v>0</v>
      </c>
      <c r="Q141" s="92">
        <f>_xlfn.MAXIFS(V重複!F:F, V重複!$C:$C, 'Conv-vaccine'!$E141)</f>
        <v>0</v>
      </c>
      <c r="R141" s="92">
        <f>_xlfn.MAXIFS(V重複!G:G, V重複!$C:$C, 'Conv-vaccine'!$E141)</f>
        <v>0</v>
      </c>
      <c r="S141" s="117">
        <f>SUMIF('V3回目-総接種回数'!$A:$A, 'Conv-vaccine'!$E141, 'V3回目-総接種回数'!D:D)</f>
        <v>0</v>
      </c>
    </row>
    <row r="142" spans="1:19" ht="17.7">
      <c r="A142" s="49">
        <v>44343</v>
      </c>
      <c r="B142" s="109">
        <f>IF(COUNTIF($A$7:$A142, $A142)&gt;1, 0, IF($E142="","",G142+H142+K142+L142+O142-Q142))</f>
        <v>646901</v>
      </c>
      <c r="C142" s="109">
        <f>IF(COUNTIF($A$7:$A142, $A142)&gt;1, 0, IF($E142="", "", I142+J142+M142+N142+P142-R142))</f>
        <v>105873</v>
      </c>
      <c r="D142" s="109">
        <f>IF(COUNTIF($A$7:$A142, $A142)&gt;1, 0, S142)</f>
        <v>0</v>
      </c>
      <c r="E142" s="110">
        <v>44343</v>
      </c>
      <c r="F142" s="91" t="str">
        <f>IFERROR(VLOOKUP($E142, V医療従事者等!$A:$J, $F$4, FALSE), TEXT(E142, "aaa"))</f>
        <v>(木)</v>
      </c>
      <c r="G142" s="91">
        <f>IFERROR(VLOOKUP($E142, V医療従事者等!$A:$J, $G$4, FALSE), 0)</f>
        <v>84217</v>
      </c>
      <c r="H142" s="91">
        <f>IFERROR(VLOOKUP($E142, V医療従事者等!$A:$J, $H$4, FALSE), 0)</f>
        <v>40</v>
      </c>
      <c r="I142" s="91">
        <f>IFERROR(VLOOKUP($E142, V医療従事者等!$A:$J, $I$4, FALSE), 0)</f>
        <v>60892</v>
      </c>
      <c r="J142" s="91">
        <f>IFERROR(VLOOKUP($E142, V医療従事者等!$A:$J, $J$4, FALSE), 0)</f>
        <v>0</v>
      </c>
      <c r="K142" s="92">
        <f>IFERROR(VLOOKUP($E142, V一般接種!$A:$G, K$4, FALSE), 0)</f>
        <v>550456</v>
      </c>
      <c r="L142" s="92">
        <f>IFERROR(VLOOKUP($E142, V一般接種!$A:$G, L$4, FALSE), 0)</f>
        <v>12188</v>
      </c>
      <c r="M142" s="92">
        <f>IFERROR(VLOOKUP($E142, V一般接種!$A:$G, M$4, FALSE), 0)</f>
        <v>0</v>
      </c>
      <c r="N142" s="93">
        <f>IFERROR(VLOOKUP($E142, V一般接種!$A:$G, N$4, FALSE), 0)</f>
        <v>44981</v>
      </c>
      <c r="O142" s="92">
        <f>SUMIF(V職域接種!$C:$C, 'Conv-vaccine'!$E142, V職域接種!F:F)</f>
        <v>0</v>
      </c>
      <c r="P142" s="92">
        <f>SUMIF(V職域接種!$C:$C, 'Conv-vaccine'!$E142, V職域接種!G:G)</f>
        <v>0</v>
      </c>
      <c r="Q142" s="92">
        <f>_xlfn.MAXIFS(V重複!F:F, V重複!$C:$C, 'Conv-vaccine'!$E142)</f>
        <v>0</v>
      </c>
      <c r="R142" s="92">
        <f>_xlfn.MAXIFS(V重複!G:G, V重複!$C:$C, 'Conv-vaccine'!$E142)</f>
        <v>0</v>
      </c>
      <c r="S142" s="117">
        <f>SUMIF('V3回目-総接種回数'!$A:$A, 'Conv-vaccine'!$E142, 'V3回目-総接種回数'!D:D)</f>
        <v>0</v>
      </c>
    </row>
    <row r="143" spans="1:19" ht="17.7">
      <c r="A143" s="49">
        <v>44343</v>
      </c>
      <c r="B143" s="109">
        <f>IF(COUNTIF($A$7:$A143, $A143)&gt;1, 0, IF($E143="","",G143+H143+K143+L143+O143-Q143))</f>
        <v>0</v>
      </c>
      <c r="C143" s="109">
        <f>IF(COUNTIF($A$7:$A143, $A143)&gt;1, 0, IF($E143="", "", I143+J143+M143+N143+P143-R143))</f>
        <v>0</v>
      </c>
      <c r="D143" s="109">
        <f>IF(COUNTIF($A$7:$A143, $A143)&gt;1, 0, S143)</f>
        <v>0</v>
      </c>
      <c r="E143" s="110">
        <v>44343</v>
      </c>
      <c r="F143" s="91" t="str">
        <f>IFERROR(VLOOKUP($E143, V医療従事者等!$A:$J, $F$4, FALSE), TEXT(E143, "aaa"))</f>
        <v>(木)</v>
      </c>
      <c r="G143" s="91">
        <f>IFERROR(VLOOKUP($E143, V医療従事者等!$A:$J, $G$4, FALSE), 0)</f>
        <v>84217</v>
      </c>
      <c r="H143" s="91">
        <f>IFERROR(VLOOKUP($E143, V医療従事者等!$A:$J, $H$4, FALSE), 0)</f>
        <v>40</v>
      </c>
      <c r="I143" s="91">
        <f>IFERROR(VLOOKUP($E143, V医療従事者等!$A:$J, $I$4, FALSE), 0)</f>
        <v>60892</v>
      </c>
      <c r="J143" s="91">
        <f>IFERROR(VLOOKUP($E143, V医療従事者等!$A:$J, $J$4, FALSE), 0)</f>
        <v>0</v>
      </c>
      <c r="K143" s="92">
        <f>IFERROR(VLOOKUP($E143, V一般接種!$A:$G, K$4, FALSE), 0)</f>
        <v>550456</v>
      </c>
      <c r="L143" s="92">
        <f>IFERROR(VLOOKUP($E143, V一般接種!$A:$G, L$4, FALSE), 0)</f>
        <v>12188</v>
      </c>
      <c r="M143" s="92">
        <f>IFERROR(VLOOKUP($E143, V一般接種!$A:$G, M$4, FALSE), 0)</f>
        <v>0</v>
      </c>
      <c r="N143" s="93">
        <f>IFERROR(VLOOKUP($E143, V一般接種!$A:$G, N$4, FALSE), 0)</f>
        <v>44981</v>
      </c>
      <c r="O143" s="92">
        <f>SUMIF(V職域接種!$C:$C, 'Conv-vaccine'!$E143, V職域接種!F:F)</f>
        <v>0</v>
      </c>
      <c r="P143" s="92">
        <f>SUMIF(V職域接種!$C:$C, 'Conv-vaccine'!$E143, V職域接種!G:G)</f>
        <v>0</v>
      </c>
      <c r="Q143" s="92">
        <f>_xlfn.MAXIFS(V重複!F:F, V重複!$C:$C, 'Conv-vaccine'!$E143)</f>
        <v>0</v>
      </c>
      <c r="R143" s="92">
        <f>_xlfn.MAXIFS(V重複!G:G, V重複!$C:$C, 'Conv-vaccine'!$E143)</f>
        <v>0</v>
      </c>
      <c r="S143" s="117">
        <f>SUMIF('V3回目-総接種回数'!$A:$A, 'Conv-vaccine'!$E143, 'V3回目-総接種回数'!D:D)</f>
        <v>0</v>
      </c>
    </row>
    <row r="144" spans="1:19" ht="17.7">
      <c r="A144" s="49">
        <v>44343</v>
      </c>
      <c r="B144" s="109">
        <f>IF(COUNTIF($A$7:$A144, $A144)&gt;1, 0, IF($E144="","",G144+H144+K144+L144+O144-Q144))</f>
        <v>0</v>
      </c>
      <c r="C144" s="109">
        <f>IF(COUNTIF($A$7:$A144, $A144)&gt;1, 0, IF($E144="", "", I144+J144+M144+N144+P144-R144))</f>
        <v>0</v>
      </c>
      <c r="D144" s="109">
        <f>IF(COUNTIF($A$7:$A144, $A144)&gt;1, 0, S144)</f>
        <v>0</v>
      </c>
      <c r="E144" s="110">
        <v>44343</v>
      </c>
      <c r="F144" s="91" t="str">
        <f>IFERROR(VLOOKUP($E144, V医療従事者等!$A:$J, $F$4, FALSE), TEXT(E144, "aaa"))</f>
        <v>(木)</v>
      </c>
      <c r="G144" s="91">
        <f>IFERROR(VLOOKUP($E144, V医療従事者等!$A:$J, $G$4, FALSE), 0)</f>
        <v>84217</v>
      </c>
      <c r="H144" s="91">
        <f>IFERROR(VLOOKUP($E144, V医療従事者等!$A:$J, $H$4, FALSE), 0)</f>
        <v>40</v>
      </c>
      <c r="I144" s="91">
        <f>IFERROR(VLOOKUP($E144, V医療従事者等!$A:$J, $I$4, FALSE), 0)</f>
        <v>60892</v>
      </c>
      <c r="J144" s="91">
        <f>IFERROR(VLOOKUP($E144, V医療従事者等!$A:$J, $J$4, FALSE), 0)</f>
        <v>0</v>
      </c>
      <c r="K144" s="92">
        <f>IFERROR(VLOOKUP($E144, V一般接種!$A:$G, K$4, FALSE), 0)</f>
        <v>550456</v>
      </c>
      <c r="L144" s="92">
        <f>IFERROR(VLOOKUP($E144, V一般接種!$A:$G, L$4, FALSE), 0)</f>
        <v>12188</v>
      </c>
      <c r="M144" s="92">
        <f>IFERROR(VLOOKUP($E144, V一般接種!$A:$G, M$4, FALSE), 0)</f>
        <v>0</v>
      </c>
      <c r="N144" s="93">
        <f>IFERROR(VLOOKUP($E144, V一般接種!$A:$G, N$4, FALSE), 0)</f>
        <v>44981</v>
      </c>
      <c r="O144" s="92">
        <f>SUMIF(V職域接種!$C:$C, 'Conv-vaccine'!$E144, V職域接種!F:F)</f>
        <v>0</v>
      </c>
      <c r="P144" s="92">
        <f>SUMIF(V職域接種!$C:$C, 'Conv-vaccine'!$E144, V職域接種!G:G)</f>
        <v>0</v>
      </c>
      <c r="Q144" s="92">
        <f>_xlfn.MAXIFS(V重複!F:F, V重複!$C:$C, 'Conv-vaccine'!$E144)</f>
        <v>0</v>
      </c>
      <c r="R144" s="92">
        <f>_xlfn.MAXIFS(V重複!G:G, V重複!$C:$C, 'Conv-vaccine'!$E144)</f>
        <v>0</v>
      </c>
      <c r="S144" s="117">
        <f>SUMIF('V3回目-総接種回数'!$A:$A, 'Conv-vaccine'!$E144, 'V3回目-総接種回数'!D:D)</f>
        <v>0</v>
      </c>
    </row>
    <row r="145" spans="1:19" ht="17.7">
      <c r="A145" s="49">
        <v>44344</v>
      </c>
      <c r="B145" s="109">
        <f>IF(COUNTIF($A$7:$A145, $A145)&gt;1, 0, IF($E145="","",G145+H145+K145+L145+O145-Q145))</f>
        <v>624720</v>
      </c>
      <c r="C145" s="109">
        <f>IF(COUNTIF($A$7:$A145, $A145)&gt;1, 0, IF($E145="", "", I145+J145+M145+N145+P145-R145))</f>
        <v>124646</v>
      </c>
      <c r="D145" s="109">
        <f>IF(COUNTIF($A$7:$A145, $A145)&gt;1, 0, S145)</f>
        <v>0</v>
      </c>
      <c r="E145" s="110">
        <v>44344</v>
      </c>
      <c r="F145" s="91" t="str">
        <f>IFERROR(VLOOKUP($E145, V医療従事者等!$A:$J, $F$4, FALSE), TEXT(E145, "aaa"))</f>
        <v>(金)</v>
      </c>
      <c r="G145" s="91">
        <f>IFERROR(VLOOKUP($E145, V医療従事者等!$A:$J, $G$4, FALSE), 0)</f>
        <v>87584</v>
      </c>
      <c r="H145" s="91">
        <f>IFERROR(VLOOKUP($E145, V医療従事者等!$A:$J, $H$4, FALSE), 0)</f>
        <v>157</v>
      </c>
      <c r="I145" s="91">
        <f>IFERROR(VLOOKUP($E145, V医療従事者等!$A:$J, $I$4, FALSE), 0)</f>
        <v>76775</v>
      </c>
      <c r="J145" s="91">
        <f>IFERROR(VLOOKUP($E145, V医療従事者等!$A:$J, $J$4, FALSE), 0)</f>
        <v>0</v>
      </c>
      <c r="K145" s="92">
        <f>IFERROR(VLOOKUP($E145, V一般接種!$A:$G, K$4, FALSE), 0)</f>
        <v>523097</v>
      </c>
      <c r="L145" s="92">
        <f>IFERROR(VLOOKUP($E145, V一般接種!$A:$G, L$4, FALSE), 0)</f>
        <v>13882</v>
      </c>
      <c r="M145" s="92">
        <f>IFERROR(VLOOKUP($E145, V一般接種!$A:$G, M$4, FALSE), 0)</f>
        <v>0</v>
      </c>
      <c r="N145" s="93">
        <f>IFERROR(VLOOKUP($E145, V一般接種!$A:$G, N$4, FALSE), 0)</f>
        <v>47871</v>
      </c>
      <c r="O145" s="92">
        <f>SUMIF(V職域接種!$C:$C, 'Conv-vaccine'!$E145, V職域接種!F:F)</f>
        <v>0</v>
      </c>
      <c r="P145" s="92">
        <f>SUMIF(V職域接種!$C:$C, 'Conv-vaccine'!$E145, V職域接種!G:G)</f>
        <v>0</v>
      </c>
      <c r="Q145" s="92">
        <f>_xlfn.MAXIFS(V重複!F:F, V重複!$C:$C, 'Conv-vaccine'!$E145)</f>
        <v>0</v>
      </c>
      <c r="R145" s="92">
        <f>_xlfn.MAXIFS(V重複!G:G, V重複!$C:$C, 'Conv-vaccine'!$E145)</f>
        <v>0</v>
      </c>
      <c r="S145" s="117">
        <f>SUMIF('V3回目-総接種回数'!$A:$A, 'Conv-vaccine'!$E145, 'V3回目-総接種回数'!D:D)</f>
        <v>0</v>
      </c>
    </row>
    <row r="146" spans="1:19" ht="17.7">
      <c r="A146" s="49">
        <v>44344</v>
      </c>
      <c r="B146" s="109">
        <f>IF(COUNTIF($A$7:$A146, $A146)&gt;1, 0, IF($E146="","",G146+H146+K146+L146+O146-Q146))</f>
        <v>0</v>
      </c>
      <c r="C146" s="109">
        <f>IF(COUNTIF($A$7:$A146, $A146)&gt;1, 0, IF($E146="", "", I146+J146+M146+N146+P146-R146))</f>
        <v>0</v>
      </c>
      <c r="D146" s="109">
        <f>IF(COUNTIF($A$7:$A146, $A146)&gt;1, 0, S146)</f>
        <v>0</v>
      </c>
      <c r="E146" s="110">
        <v>44344</v>
      </c>
      <c r="F146" s="91" t="str">
        <f>IFERROR(VLOOKUP($E146, V医療従事者等!$A:$J, $F$4, FALSE), TEXT(E146, "aaa"))</f>
        <v>(金)</v>
      </c>
      <c r="G146" s="91">
        <f>IFERROR(VLOOKUP($E146, V医療従事者等!$A:$J, $G$4, FALSE), 0)</f>
        <v>87584</v>
      </c>
      <c r="H146" s="91">
        <f>IFERROR(VLOOKUP($E146, V医療従事者等!$A:$J, $H$4, FALSE), 0)</f>
        <v>157</v>
      </c>
      <c r="I146" s="91">
        <f>IFERROR(VLOOKUP($E146, V医療従事者等!$A:$J, $I$4, FALSE), 0)</f>
        <v>76775</v>
      </c>
      <c r="J146" s="91">
        <f>IFERROR(VLOOKUP($E146, V医療従事者等!$A:$J, $J$4, FALSE), 0)</f>
        <v>0</v>
      </c>
      <c r="K146" s="92">
        <f>IFERROR(VLOOKUP($E146, V一般接種!$A:$G, K$4, FALSE), 0)</f>
        <v>523097</v>
      </c>
      <c r="L146" s="92">
        <f>IFERROR(VLOOKUP($E146, V一般接種!$A:$G, L$4, FALSE), 0)</f>
        <v>13882</v>
      </c>
      <c r="M146" s="92">
        <f>IFERROR(VLOOKUP($E146, V一般接種!$A:$G, M$4, FALSE), 0)</f>
        <v>0</v>
      </c>
      <c r="N146" s="93">
        <f>IFERROR(VLOOKUP($E146, V一般接種!$A:$G, N$4, FALSE), 0)</f>
        <v>47871</v>
      </c>
      <c r="O146" s="92">
        <f>SUMIF(V職域接種!$C:$C, 'Conv-vaccine'!$E146, V職域接種!F:F)</f>
        <v>0</v>
      </c>
      <c r="P146" s="92">
        <f>SUMIF(V職域接種!$C:$C, 'Conv-vaccine'!$E146, V職域接種!G:G)</f>
        <v>0</v>
      </c>
      <c r="Q146" s="92">
        <f>_xlfn.MAXIFS(V重複!F:F, V重複!$C:$C, 'Conv-vaccine'!$E146)</f>
        <v>0</v>
      </c>
      <c r="R146" s="92">
        <f>_xlfn.MAXIFS(V重複!G:G, V重複!$C:$C, 'Conv-vaccine'!$E146)</f>
        <v>0</v>
      </c>
      <c r="S146" s="117">
        <f>SUMIF('V3回目-総接種回数'!$A:$A, 'Conv-vaccine'!$E146, 'V3回目-総接種回数'!D:D)</f>
        <v>0</v>
      </c>
    </row>
    <row r="147" spans="1:19" ht="17.7">
      <c r="A147" s="49">
        <v>44344</v>
      </c>
      <c r="B147" s="109">
        <f>IF(COUNTIF($A$7:$A147, $A147)&gt;1, 0, IF($E147="","",G147+H147+K147+L147+O147-Q147))</f>
        <v>0</v>
      </c>
      <c r="C147" s="109">
        <f>IF(COUNTIF($A$7:$A147, $A147)&gt;1, 0, IF($E147="", "", I147+J147+M147+N147+P147-R147))</f>
        <v>0</v>
      </c>
      <c r="D147" s="109">
        <f>IF(COUNTIF($A$7:$A147, $A147)&gt;1, 0, S147)</f>
        <v>0</v>
      </c>
      <c r="E147" s="110">
        <v>44344</v>
      </c>
      <c r="F147" s="91" t="str">
        <f>IFERROR(VLOOKUP($E147, V医療従事者等!$A:$J, $F$4, FALSE), TEXT(E147, "aaa"))</f>
        <v>(金)</v>
      </c>
      <c r="G147" s="91">
        <f>IFERROR(VLOOKUP($E147, V医療従事者等!$A:$J, $G$4, FALSE), 0)</f>
        <v>87584</v>
      </c>
      <c r="H147" s="91">
        <f>IFERROR(VLOOKUP($E147, V医療従事者等!$A:$J, $H$4, FALSE), 0)</f>
        <v>157</v>
      </c>
      <c r="I147" s="91">
        <f>IFERROR(VLOOKUP($E147, V医療従事者等!$A:$J, $I$4, FALSE), 0)</f>
        <v>76775</v>
      </c>
      <c r="J147" s="91">
        <f>IFERROR(VLOOKUP($E147, V医療従事者等!$A:$J, $J$4, FALSE), 0)</f>
        <v>0</v>
      </c>
      <c r="K147" s="92">
        <f>IFERROR(VLOOKUP($E147, V一般接種!$A:$G, K$4, FALSE), 0)</f>
        <v>523097</v>
      </c>
      <c r="L147" s="92">
        <f>IFERROR(VLOOKUP($E147, V一般接種!$A:$G, L$4, FALSE), 0)</f>
        <v>13882</v>
      </c>
      <c r="M147" s="92">
        <f>IFERROR(VLOOKUP($E147, V一般接種!$A:$G, M$4, FALSE), 0)</f>
        <v>0</v>
      </c>
      <c r="N147" s="93">
        <f>IFERROR(VLOOKUP($E147, V一般接種!$A:$G, N$4, FALSE), 0)</f>
        <v>47871</v>
      </c>
      <c r="O147" s="92">
        <f>SUMIF(V職域接種!$C:$C, 'Conv-vaccine'!$E147, V職域接種!F:F)</f>
        <v>0</v>
      </c>
      <c r="P147" s="92">
        <f>SUMIF(V職域接種!$C:$C, 'Conv-vaccine'!$E147, V職域接種!G:G)</f>
        <v>0</v>
      </c>
      <c r="Q147" s="92">
        <f>_xlfn.MAXIFS(V重複!F:F, V重複!$C:$C, 'Conv-vaccine'!$E147)</f>
        <v>0</v>
      </c>
      <c r="R147" s="92">
        <f>_xlfn.MAXIFS(V重複!G:G, V重複!$C:$C, 'Conv-vaccine'!$E147)</f>
        <v>0</v>
      </c>
      <c r="S147" s="117">
        <f>SUMIF('V3回目-総接種回数'!$A:$A, 'Conv-vaccine'!$E147, 'V3回目-総接種回数'!D:D)</f>
        <v>0</v>
      </c>
    </row>
    <row r="148" spans="1:19" ht="17.7">
      <c r="A148" s="49">
        <v>44345</v>
      </c>
      <c r="B148" s="109">
        <f>IF(COUNTIF($A$7:$A148, $A148)&gt;1, 0, IF($E148="","",G148+H148+K148+L148+O148-Q148))</f>
        <v>478517</v>
      </c>
      <c r="C148" s="109">
        <f>IF(COUNTIF($A$7:$A148, $A148)&gt;1, 0, IF($E148="", "", I148+J148+M148+N148+P148-R148))</f>
        <v>59710</v>
      </c>
      <c r="D148" s="109">
        <f>IF(COUNTIF($A$7:$A148, $A148)&gt;1, 0, S148)</f>
        <v>0</v>
      </c>
      <c r="E148" s="110">
        <v>44345</v>
      </c>
      <c r="F148" s="91" t="str">
        <f>IFERROR(VLOOKUP($E148, V医療従事者等!$A:$J, $F$4, FALSE), TEXT(E148, "aaa"))</f>
        <v>土</v>
      </c>
      <c r="G148" s="91">
        <f>IFERROR(VLOOKUP($E148, V医療従事者等!$A:$J, $G$4, FALSE), 0)</f>
        <v>0</v>
      </c>
      <c r="H148" s="91">
        <f>IFERROR(VLOOKUP($E148, V医療従事者等!$A:$J, $H$4, FALSE), 0)</f>
        <v>0</v>
      </c>
      <c r="I148" s="91">
        <f>IFERROR(VLOOKUP($E148, V医療従事者等!$A:$J, $I$4, FALSE), 0)</f>
        <v>0</v>
      </c>
      <c r="J148" s="91">
        <f>IFERROR(VLOOKUP($E148, V医療従事者等!$A:$J, $J$4, FALSE), 0)</f>
        <v>0</v>
      </c>
      <c r="K148" s="92">
        <f>IFERROR(VLOOKUP($E148, V一般接種!$A:$G, K$4, FALSE), 0)</f>
        <v>463347</v>
      </c>
      <c r="L148" s="92">
        <f>IFERROR(VLOOKUP($E148, V一般接種!$A:$G, L$4, FALSE), 0)</f>
        <v>15170</v>
      </c>
      <c r="M148" s="92">
        <f>IFERROR(VLOOKUP($E148, V一般接種!$A:$G, M$4, FALSE), 0)</f>
        <v>0</v>
      </c>
      <c r="N148" s="93">
        <f>IFERROR(VLOOKUP($E148, V一般接種!$A:$G, N$4, FALSE), 0)</f>
        <v>59710</v>
      </c>
      <c r="O148" s="92">
        <f>SUMIF(V職域接種!$C:$C, 'Conv-vaccine'!$E148, V職域接種!F:F)</f>
        <v>0</v>
      </c>
      <c r="P148" s="92">
        <f>SUMIF(V職域接種!$C:$C, 'Conv-vaccine'!$E148, V職域接種!G:G)</f>
        <v>0</v>
      </c>
      <c r="Q148" s="92">
        <f>_xlfn.MAXIFS(V重複!F:F, V重複!$C:$C, 'Conv-vaccine'!$E148)</f>
        <v>0</v>
      </c>
      <c r="R148" s="92">
        <f>_xlfn.MAXIFS(V重複!G:G, V重複!$C:$C, 'Conv-vaccine'!$E148)</f>
        <v>0</v>
      </c>
      <c r="S148" s="117">
        <f>SUMIF('V3回目-総接種回数'!$A:$A, 'Conv-vaccine'!$E148, 'V3回目-総接種回数'!D:D)</f>
        <v>0</v>
      </c>
    </row>
    <row r="149" spans="1:19" ht="17.7">
      <c r="A149" s="49">
        <v>44345</v>
      </c>
      <c r="B149" s="109">
        <f>IF(COUNTIF($A$7:$A149, $A149)&gt;1, 0, IF($E149="","",G149+H149+K149+L149+O149-Q149))</f>
        <v>0</v>
      </c>
      <c r="C149" s="109">
        <f>IF(COUNTIF($A$7:$A149, $A149)&gt;1, 0, IF($E149="", "", I149+J149+M149+N149+P149-R149))</f>
        <v>0</v>
      </c>
      <c r="D149" s="109">
        <f>IF(COUNTIF($A$7:$A149, $A149)&gt;1, 0, S149)</f>
        <v>0</v>
      </c>
      <c r="E149" s="110">
        <v>44345</v>
      </c>
      <c r="F149" s="91" t="str">
        <f>IFERROR(VLOOKUP($E149, V医療従事者等!$A:$J, $F$4, FALSE), TEXT(E149, "aaa"))</f>
        <v>土</v>
      </c>
      <c r="G149" s="91">
        <f>IFERROR(VLOOKUP($E149, V医療従事者等!$A:$J, $G$4, FALSE), 0)</f>
        <v>0</v>
      </c>
      <c r="H149" s="91">
        <f>IFERROR(VLOOKUP($E149, V医療従事者等!$A:$J, $H$4, FALSE), 0)</f>
        <v>0</v>
      </c>
      <c r="I149" s="91">
        <f>IFERROR(VLOOKUP($E149, V医療従事者等!$A:$J, $I$4, FALSE), 0)</f>
        <v>0</v>
      </c>
      <c r="J149" s="91">
        <f>IFERROR(VLOOKUP($E149, V医療従事者等!$A:$J, $J$4, FALSE), 0)</f>
        <v>0</v>
      </c>
      <c r="K149" s="92">
        <f>IFERROR(VLOOKUP($E149, V一般接種!$A:$G, K$4, FALSE), 0)</f>
        <v>463347</v>
      </c>
      <c r="L149" s="92">
        <f>IFERROR(VLOOKUP($E149, V一般接種!$A:$G, L$4, FALSE), 0)</f>
        <v>15170</v>
      </c>
      <c r="M149" s="92">
        <f>IFERROR(VLOOKUP($E149, V一般接種!$A:$G, M$4, FALSE), 0)</f>
        <v>0</v>
      </c>
      <c r="N149" s="93">
        <f>IFERROR(VLOOKUP($E149, V一般接種!$A:$G, N$4, FALSE), 0)</f>
        <v>59710</v>
      </c>
      <c r="O149" s="92">
        <f>SUMIF(V職域接種!$C:$C, 'Conv-vaccine'!$E149, V職域接種!F:F)</f>
        <v>0</v>
      </c>
      <c r="P149" s="92">
        <f>SUMIF(V職域接種!$C:$C, 'Conv-vaccine'!$E149, V職域接種!G:G)</f>
        <v>0</v>
      </c>
      <c r="Q149" s="92">
        <f>_xlfn.MAXIFS(V重複!F:F, V重複!$C:$C, 'Conv-vaccine'!$E149)</f>
        <v>0</v>
      </c>
      <c r="R149" s="92">
        <f>_xlfn.MAXIFS(V重複!G:G, V重複!$C:$C, 'Conv-vaccine'!$E149)</f>
        <v>0</v>
      </c>
      <c r="S149" s="117">
        <f>SUMIF('V3回目-総接種回数'!$A:$A, 'Conv-vaccine'!$E149, 'V3回目-総接種回数'!D:D)</f>
        <v>0</v>
      </c>
    </row>
    <row r="150" spans="1:19" ht="17.7">
      <c r="A150" s="49">
        <v>44345</v>
      </c>
      <c r="B150" s="109">
        <f>IF(COUNTIF($A$7:$A150, $A150)&gt;1, 0, IF($E150="","",G150+H150+K150+L150+O150-Q150))</f>
        <v>0</v>
      </c>
      <c r="C150" s="109">
        <f>IF(COUNTIF($A$7:$A150, $A150)&gt;1, 0, IF($E150="", "", I150+J150+M150+N150+P150-R150))</f>
        <v>0</v>
      </c>
      <c r="D150" s="109">
        <f>IF(COUNTIF($A$7:$A150, $A150)&gt;1, 0, S150)</f>
        <v>0</v>
      </c>
      <c r="E150" s="110">
        <v>44345</v>
      </c>
      <c r="F150" s="91" t="str">
        <f>IFERROR(VLOOKUP($E150, V医療従事者等!$A:$J, $F$4, FALSE), TEXT(E150, "aaa"))</f>
        <v>土</v>
      </c>
      <c r="G150" s="91">
        <f>IFERROR(VLOOKUP($E150, V医療従事者等!$A:$J, $G$4, FALSE), 0)</f>
        <v>0</v>
      </c>
      <c r="H150" s="91">
        <f>IFERROR(VLOOKUP($E150, V医療従事者等!$A:$J, $H$4, FALSE), 0)</f>
        <v>0</v>
      </c>
      <c r="I150" s="91">
        <f>IFERROR(VLOOKUP($E150, V医療従事者等!$A:$J, $I$4, FALSE), 0)</f>
        <v>0</v>
      </c>
      <c r="J150" s="91">
        <f>IFERROR(VLOOKUP($E150, V医療従事者等!$A:$J, $J$4, FALSE), 0)</f>
        <v>0</v>
      </c>
      <c r="K150" s="92">
        <f>IFERROR(VLOOKUP($E150, V一般接種!$A:$G, K$4, FALSE), 0)</f>
        <v>463347</v>
      </c>
      <c r="L150" s="92">
        <f>IFERROR(VLOOKUP($E150, V一般接種!$A:$G, L$4, FALSE), 0)</f>
        <v>15170</v>
      </c>
      <c r="M150" s="92">
        <f>IFERROR(VLOOKUP($E150, V一般接種!$A:$G, M$4, FALSE), 0)</f>
        <v>0</v>
      </c>
      <c r="N150" s="93">
        <f>IFERROR(VLOOKUP($E150, V一般接種!$A:$G, N$4, FALSE), 0)</f>
        <v>59710</v>
      </c>
      <c r="O150" s="92">
        <f>SUMIF(V職域接種!$C:$C, 'Conv-vaccine'!$E150, V職域接種!F:F)</f>
        <v>0</v>
      </c>
      <c r="P150" s="92">
        <f>SUMIF(V職域接種!$C:$C, 'Conv-vaccine'!$E150, V職域接種!G:G)</f>
        <v>0</v>
      </c>
      <c r="Q150" s="92">
        <f>_xlfn.MAXIFS(V重複!F:F, V重複!$C:$C, 'Conv-vaccine'!$E150)</f>
        <v>0</v>
      </c>
      <c r="R150" s="92">
        <f>_xlfn.MAXIFS(V重複!G:G, V重複!$C:$C, 'Conv-vaccine'!$E150)</f>
        <v>0</v>
      </c>
      <c r="S150" s="117">
        <f>SUMIF('V3回目-総接種回数'!$A:$A, 'Conv-vaccine'!$E150, 'V3回目-総接種回数'!D:D)</f>
        <v>0</v>
      </c>
    </row>
    <row r="151" spans="1:19" ht="17.7">
      <c r="A151" s="49">
        <v>44346</v>
      </c>
      <c r="B151" s="109">
        <f>IF(COUNTIF($A$7:$A151, $A151)&gt;1, 0, IF($E151="","",G151+H151+K151+L151+O151-Q151))</f>
        <v>465176</v>
      </c>
      <c r="C151" s="109">
        <f>IF(COUNTIF($A$7:$A151, $A151)&gt;1, 0, IF($E151="", "", I151+J151+M151+N151+P151-R151))</f>
        <v>67765</v>
      </c>
      <c r="D151" s="109">
        <f>IF(COUNTIF($A$7:$A151, $A151)&gt;1, 0, S151)</f>
        <v>0</v>
      </c>
      <c r="E151" s="110">
        <v>44346</v>
      </c>
      <c r="F151" s="91" t="str">
        <f>IFERROR(VLOOKUP($E151, V医療従事者等!$A:$J, $F$4, FALSE), TEXT(E151, "aaa"))</f>
        <v>日</v>
      </c>
      <c r="G151" s="91">
        <f>IFERROR(VLOOKUP($E151, V医療従事者等!$A:$J, $G$4, FALSE), 0)</f>
        <v>0</v>
      </c>
      <c r="H151" s="91">
        <f>IFERROR(VLOOKUP($E151, V医療従事者等!$A:$J, $H$4, FALSE), 0)</f>
        <v>0</v>
      </c>
      <c r="I151" s="91">
        <f>IFERROR(VLOOKUP($E151, V医療従事者等!$A:$J, $I$4, FALSE), 0)</f>
        <v>0</v>
      </c>
      <c r="J151" s="91">
        <f>IFERROR(VLOOKUP($E151, V医療従事者等!$A:$J, $J$4, FALSE), 0)</f>
        <v>0</v>
      </c>
      <c r="K151" s="92">
        <f>IFERROR(VLOOKUP($E151, V一般接種!$A:$G, K$4, FALSE), 0)</f>
        <v>449469</v>
      </c>
      <c r="L151" s="92">
        <f>IFERROR(VLOOKUP($E151, V一般接種!$A:$G, L$4, FALSE), 0)</f>
        <v>15707</v>
      </c>
      <c r="M151" s="92">
        <f>IFERROR(VLOOKUP($E151, V一般接種!$A:$G, M$4, FALSE), 0)</f>
        <v>0</v>
      </c>
      <c r="N151" s="93">
        <f>IFERROR(VLOOKUP($E151, V一般接種!$A:$G, N$4, FALSE), 0)</f>
        <v>67765</v>
      </c>
      <c r="O151" s="92">
        <f>SUMIF(V職域接種!$C:$C, 'Conv-vaccine'!$E151, V職域接種!F:F)</f>
        <v>0</v>
      </c>
      <c r="P151" s="92">
        <f>SUMIF(V職域接種!$C:$C, 'Conv-vaccine'!$E151, V職域接種!G:G)</f>
        <v>0</v>
      </c>
      <c r="Q151" s="92">
        <f>_xlfn.MAXIFS(V重複!F:F, V重複!$C:$C, 'Conv-vaccine'!$E151)</f>
        <v>0</v>
      </c>
      <c r="R151" s="92">
        <f>_xlfn.MAXIFS(V重複!G:G, V重複!$C:$C, 'Conv-vaccine'!$E151)</f>
        <v>0</v>
      </c>
      <c r="S151" s="117">
        <f>SUMIF('V3回目-総接種回数'!$A:$A, 'Conv-vaccine'!$E151, 'V3回目-総接種回数'!D:D)</f>
        <v>0</v>
      </c>
    </row>
    <row r="152" spans="1:19" ht="17.7">
      <c r="A152" s="49">
        <v>44346</v>
      </c>
      <c r="B152" s="109">
        <f>IF(COUNTIF($A$7:$A152, $A152)&gt;1, 0, IF($E152="","",G152+H152+K152+L152+O152-Q152))</f>
        <v>0</v>
      </c>
      <c r="C152" s="109">
        <f>IF(COUNTIF($A$7:$A152, $A152)&gt;1, 0, IF($E152="", "", I152+J152+M152+N152+P152-R152))</f>
        <v>0</v>
      </c>
      <c r="D152" s="109">
        <f>IF(COUNTIF($A$7:$A152, $A152)&gt;1, 0, S152)</f>
        <v>0</v>
      </c>
      <c r="E152" s="110">
        <v>44346</v>
      </c>
      <c r="F152" s="91" t="str">
        <f>IFERROR(VLOOKUP($E152, V医療従事者等!$A:$J, $F$4, FALSE), TEXT(E152, "aaa"))</f>
        <v>日</v>
      </c>
      <c r="G152" s="91">
        <f>IFERROR(VLOOKUP($E152, V医療従事者等!$A:$J, $G$4, FALSE), 0)</f>
        <v>0</v>
      </c>
      <c r="H152" s="91">
        <f>IFERROR(VLOOKUP($E152, V医療従事者等!$A:$J, $H$4, FALSE), 0)</f>
        <v>0</v>
      </c>
      <c r="I152" s="91">
        <f>IFERROR(VLOOKUP($E152, V医療従事者等!$A:$J, $I$4, FALSE), 0)</f>
        <v>0</v>
      </c>
      <c r="J152" s="91">
        <f>IFERROR(VLOOKUP($E152, V医療従事者等!$A:$J, $J$4, FALSE), 0)</f>
        <v>0</v>
      </c>
      <c r="K152" s="92">
        <f>IFERROR(VLOOKUP($E152, V一般接種!$A:$G, K$4, FALSE), 0)</f>
        <v>449469</v>
      </c>
      <c r="L152" s="92">
        <f>IFERROR(VLOOKUP($E152, V一般接種!$A:$G, L$4, FALSE), 0)</f>
        <v>15707</v>
      </c>
      <c r="M152" s="92">
        <f>IFERROR(VLOOKUP($E152, V一般接種!$A:$G, M$4, FALSE), 0)</f>
        <v>0</v>
      </c>
      <c r="N152" s="93">
        <f>IFERROR(VLOOKUP($E152, V一般接種!$A:$G, N$4, FALSE), 0)</f>
        <v>67765</v>
      </c>
      <c r="O152" s="92">
        <f>SUMIF(V職域接種!$C:$C, 'Conv-vaccine'!$E152, V職域接種!F:F)</f>
        <v>0</v>
      </c>
      <c r="P152" s="92">
        <f>SUMIF(V職域接種!$C:$C, 'Conv-vaccine'!$E152, V職域接種!G:G)</f>
        <v>0</v>
      </c>
      <c r="Q152" s="92">
        <f>_xlfn.MAXIFS(V重複!F:F, V重複!$C:$C, 'Conv-vaccine'!$E152)</f>
        <v>0</v>
      </c>
      <c r="R152" s="92">
        <f>_xlfn.MAXIFS(V重複!G:G, V重複!$C:$C, 'Conv-vaccine'!$E152)</f>
        <v>0</v>
      </c>
      <c r="S152" s="117">
        <f>SUMIF('V3回目-総接種回数'!$A:$A, 'Conv-vaccine'!$E152, 'V3回目-総接種回数'!D:D)</f>
        <v>0</v>
      </c>
    </row>
    <row r="153" spans="1:19" ht="17.7">
      <c r="A153" s="49">
        <v>44346</v>
      </c>
      <c r="B153" s="109">
        <f>IF(COUNTIF($A$7:$A153, $A153)&gt;1, 0, IF($E153="","",G153+H153+K153+L153+O153-Q153))</f>
        <v>0</v>
      </c>
      <c r="C153" s="109">
        <f>IF(COUNTIF($A$7:$A153, $A153)&gt;1, 0, IF($E153="", "", I153+J153+M153+N153+P153-R153))</f>
        <v>0</v>
      </c>
      <c r="D153" s="109">
        <f>IF(COUNTIF($A$7:$A153, $A153)&gt;1, 0, S153)</f>
        <v>0</v>
      </c>
      <c r="E153" s="110">
        <v>44346</v>
      </c>
      <c r="F153" s="91" t="str">
        <f>IFERROR(VLOOKUP($E153, V医療従事者等!$A:$J, $F$4, FALSE), TEXT(E153, "aaa"))</f>
        <v>日</v>
      </c>
      <c r="G153" s="91">
        <f>IFERROR(VLOOKUP($E153, V医療従事者等!$A:$J, $G$4, FALSE), 0)</f>
        <v>0</v>
      </c>
      <c r="H153" s="91">
        <f>IFERROR(VLOOKUP($E153, V医療従事者等!$A:$J, $H$4, FALSE), 0)</f>
        <v>0</v>
      </c>
      <c r="I153" s="91">
        <f>IFERROR(VLOOKUP($E153, V医療従事者等!$A:$J, $I$4, FALSE), 0)</f>
        <v>0</v>
      </c>
      <c r="J153" s="91">
        <f>IFERROR(VLOOKUP($E153, V医療従事者等!$A:$J, $J$4, FALSE), 0)</f>
        <v>0</v>
      </c>
      <c r="K153" s="92">
        <f>IFERROR(VLOOKUP($E153, V一般接種!$A:$G, K$4, FALSE), 0)</f>
        <v>449469</v>
      </c>
      <c r="L153" s="92">
        <f>IFERROR(VLOOKUP($E153, V一般接種!$A:$G, L$4, FALSE), 0)</f>
        <v>15707</v>
      </c>
      <c r="M153" s="92">
        <f>IFERROR(VLOOKUP($E153, V一般接種!$A:$G, M$4, FALSE), 0)</f>
        <v>0</v>
      </c>
      <c r="N153" s="93">
        <f>IFERROR(VLOOKUP($E153, V一般接種!$A:$G, N$4, FALSE), 0)</f>
        <v>67765</v>
      </c>
      <c r="O153" s="92">
        <f>SUMIF(V職域接種!$C:$C, 'Conv-vaccine'!$E153, V職域接種!F:F)</f>
        <v>0</v>
      </c>
      <c r="P153" s="92">
        <f>SUMIF(V職域接種!$C:$C, 'Conv-vaccine'!$E153, V職域接種!G:G)</f>
        <v>0</v>
      </c>
      <c r="Q153" s="92">
        <f>_xlfn.MAXIFS(V重複!F:F, V重複!$C:$C, 'Conv-vaccine'!$E153)</f>
        <v>0</v>
      </c>
      <c r="R153" s="92">
        <f>_xlfn.MAXIFS(V重複!G:G, V重複!$C:$C, 'Conv-vaccine'!$E153)</f>
        <v>0</v>
      </c>
      <c r="S153" s="117">
        <f>SUMIF('V3回目-総接種回数'!$A:$A, 'Conv-vaccine'!$E153, 'V3回目-総接種回数'!D:D)</f>
        <v>0</v>
      </c>
    </row>
    <row r="154" spans="1:19" ht="17.7">
      <c r="A154" s="49">
        <v>44347</v>
      </c>
      <c r="B154" s="109">
        <f>IF(COUNTIF($A$7:$A154, $A154)&gt;1, 0, IF($E154="","",G154+H154+K154+L154+O154-Q154))</f>
        <v>670296</v>
      </c>
      <c r="C154" s="109">
        <f>IF(COUNTIF($A$7:$A154, $A154)&gt;1, 0, IF($E154="", "", I154+J154+M154+N154+P154-R154))</f>
        <v>236563</v>
      </c>
      <c r="D154" s="109">
        <f>IF(COUNTIF($A$7:$A154, $A154)&gt;1, 0, S154)</f>
        <v>0</v>
      </c>
      <c r="E154" s="110">
        <v>44347</v>
      </c>
      <c r="F154" s="91" t="str">
        <f>IFERROR(VLOOKUP($E154, V医療従事者等!$A:$J, $F$4, FALSE), TEXT(E154, "aaa"))</f>
        <v>(月)</v>
      </c>
      <c r="G154" s="91">
        <f>IFERROR(VLOOKUP($E154, V医療従事者等!$A:$J, $G$4, FALSE), 0)</f>
        <v>131423</v>
      </c>
      <c r="H154" s="91">
        <f>IFERROR(VLOOKUP($E154, V医療従事者等!$A:$J, $H$4, FALSE), 0)</f>
        <v>582</v>
      </c>
      <c r="I154" s="91">
        <f>IFERROR(VLOOKUP($E154, V医療従事者等!$A:$J, $I$4, FALSE), 0)</f>
        <v>141250</v>
      </c>
      <c r="J154" s="91">
        <f>IFERROR(VLOOKUP($E154, V医療従事者等!$A:$J, $J$4, FALSE), 0)</f>
        <v>0</v>
      </c>
      <c r="K154" s="92">
        <f>IFERROR(VLOOKUP($E154, V一般接種!$A:$G, K$4, FALSE), 0)</f>
        <v>520112</v>
      </c>
      <c r="L154" s="92">
        <f>IFERROR(VLOOKUP($E154, V一般接種!$A:$G, L$4, FALSE), 0)</f>
        <v>18179</v>
      </c>
      <c r="M154" s="92">
        <f>IFERROR(VLOOKUP($E154, V一般接種!$A:$G, M$4, FALSE), 0)</f>
        <v>0</v>
      </c>
      <c r="N154" s="93">
        <f>IFERROR(VLOOKUP($E154, V一般接種!$A:$G, N$4, FALSE), 0)</f>
        <v>95313</v>
      </c>
      <c r="O154" s="92">
        <f>SUMIF(V職域接種!$C:$C, 'Conv-vaccine'!$E154, V職域接種!F:F)</f>
        <v>0</v>
      </c>
      <c r="P154" s="92">
        <f>SUMIF(V職域接種!$C:$C, 'Conv-vaccine'!$E154, V職域接種!G:G)</f>
        <v>0</v>
      </c>
      <c r="Q154" s="92">
        <f>_xlfn.MAXIFS(V重複!F:F, V重複!$C:$C, 'Conv-vaccine'!$E154)</f>
        <v>0</v>
      </c>
      <c r="R154" s="92">
        <f>_xlfn.MAXIFS(V重複!G:G, V重複!$C:$C, 'Conv-vaccine'!$E154)</f>
        <v>0</v>
      </c>
      <c r="S154" s="117">
        <f>SUMIF('V3回目-総接種回数'!$A:$A, 'Conv-vaccine'!$E154, 'V3回目-総接種回数'!D:D)</f>
        <v>0</v>
      </c>
    </row>
    <row r="155" spans="1:19" ht="17.7">
      <c r="A155" s="49">
        <v>44347</v>
      </c>
      <c r="B155" s="109">
        <f>IF(COUNTIF($A$7:$A155, $A155)&gt;1, 0, IF($E155="","",G155+H155+K155+L155+O155-Q155))</f>
        <v>0</v>
      </c>
      <c r="C155" s="109">
        <f>IF(COUNTIF($A$7:$A155, $A155)&gt;1, 0, IF($E155="", "", I155+J155+M155+N155+P155-R155))</f>
        <v>0</v>
      </c>
      <c r="D155" s="109">
        <f>IF(COUNTIF($A$7:$A155, $A155)&gt;1, 0, S155)</f>
        <v>0</v>
      </c>
      <c r="E155" s="110">
        <v>44347</v>
      </c>
      <c r="F155" s="91" t="str">
        <f>IFERROR(VLOOKUP($E155, V医療従事者等!$A:$J, $F$4, FALSE), TEXT(E155, "aaa"))</f>
        <v>(月)</v>
      </c>
      <c r="G155" s="91">
        <f>IFERROR(VLOOKUP($E155, V医療従事者等!$A:$J, $G$4, FALSE), 0)</f>
        <v>131423</v>
      </c>
      <c r="H155" s="91">
        <f>IFERROR(VLOOKUP($E155, V医療従事者等!$A:$J, $H$4, FALSE), 0)</f>
        <v>582</v>
      </c>
      <c r="I155" s="91">
        <f>IFERROR(VLOOKUP($E155, V医療従事者等!$A:$J, $I$4, FALSE), 0)</f>
        <v>141250</v>
      </c>
      <c r="J155" s="91">
        <f>IFERROR(VLOOKUP($E155, V医療従事者等!$A:$J, $J$4, FALSE), 0)</f>
        <v>0</v>
      </c>
      <c r="K155" s="92">
        <f>IFERROR(VLOOKUP($E155, V一般接種!$A:$G, K$4, FALSE), 0)</f>
        <v>520112</v>
      </c>
      <c r="L155" s="92">
        <f>IFERROR(VLOOKUP($E155, V一般接種!$A:$G, L$4, FALSE), 0)</f>
        <v>18179</v>
      </c>
      <c r="M155" s="92">
        <f>IFERROR(VLOOKUP($E155, V一般接種!$A:$G, M$4, FALSE), 0)</f>
        <v>0</v>
      </c>
      <c r="N155" s="93">
        <f>IFERROR(VLOOKUP($E155, V一般接種!$A:$G, N$4, FALSE), 0)</f>
        <v>95313</v>
      </c>
      <c r="O155" s="92">
        <f>SUMIF(V職域接種!$C:$C, 'Conv-vaccine'!$E155, V職域接種!F:F)</f>
        <v>0</v>
      </c>
      <c r="P155" s="92">
        <f>SUMIF(V職域接種!$C:$C, 'Conv-vaccine'!$E155, V職域接種!G:G)</f>
        <v>0</v>
      </c>
      <c r="Q155" s="92">
        <f>_xlfn.MAXIFS(V重複!F:F, V重複!$C:$C, 'Conv-vaccine'!$E155)</f>
        <v>0</v>
      </c>
      <c r="R155" s="92">
        <f>_xlfn.MAXIFS(V重複!G:G, V重複!$C:$C, 'Conv-vaccine'!$E155)</f>
        <v>0</v>
      </c>
      <c r="S155" s="117">
        <f>SUMIF('V3回目-総接種回数'!$A:$A, 'Conv-vaccine'!$E155, 'V3回目-総接種回数'!D:D)</f>
        <v>0</v>
      </c>
    </row>
    <row r="156" spans="1:19" ht="17.7">
      <c r="A156" s="49">
        <v>44347</v>
      </c>
      <c r="B156" s="109">
        <f>IF(COUNTIF($A$7:$A156, $A156)&gt;1, 0, IF($E156="","",G156+H156+K156+L156+O156-Q156))</f>
        <v>0</v>
      </c>
      <c r="C156" s="109">
        <f>IF(COUNTIF($A$7:$A156, $A156)&gt;1, 0, IF($E156="", "", I156+J156+M156+N156+P156-R156))</f>
        <v>0</v>
      </c>
      <c r="D156" s="109">
        <f>IF(COUNTIF($A$7:$A156, $A156)&gt;1, 0, S156)</f>
        <v>0</v>
      </c>
      <c r="E156" s="110">
        <v>44347</v>
      </c>
      <c r="F156" s="91" t="str">
        <f>IFERROR(VLOOKUP($E156, V医療従事者等!$A:$J, $F$4, FALSE), TEXT(E156, "aaa"))</f>
        <v>(月)</v>
      </c>
      <c r="G156" s="91">
        <f>IFERROR(VLOOKUP($E156, V医療従事者等!$A:$J, $G$4, FALSE), 0)</f>
        <v>131423</v>
      </c>
      <c r="H156" s="91">
        <f>IFERROR(VLOOKUP($E156, V医療従事者等!$A:$J, $H$4, FALSE), 0)</f>
        <v>582</v>
      </c>
      <c r="I156" s="91">
        <f>IFERROR(VLOOKUP($E156, V医療従事者等!$A:$J, $I$4, FALSE), 0)</f>
        <v>141250</v>
      </c>
      <c r="J156" s="91">
        <f>IFERROR(VLOOKUP($E156, V医療従事者等!$A:$J, $J$4, FALSE), 0)</f>
        <v>0</v>
      </c>
      <c r="K156" s="92">
        <f>IFERROR(VLOOKUP($E156, V一般接種!$A:$G, K$4, FALSE), 0)</f>
        <v>520112</v>
      </c>
      <c r="L156" s="92">
        <f>IFERROR(VLOOKUP($E156, V一般接種!$A:$G, L$4, FALSE), 0)</f>
        <v>18179</v>
      </c>
      <c r="M156" s="92">
        <f>IFERROR(VLOOKUP($E156, V一般接種!$A:$G, M$4, FALSE), 0)</f>
        <v>0</v>
      </c>
      <c r="N156" s="93">
        <f>IFERROR(VLOOKUP($E156, V一般接種!$A:$G, N$4, FALSE), 0)</f>
        <v>95313</v>
      </c>
      <c r="O156" s="92">
        <f>SUMIF(V職域接種!$C:$C, 'Conv-vaccine'!$E156, V職域接種!F:F)</f>
        <v>0</v>
      </c>
      <c r="P156" s="92">
        <f>SUMIF(V職域接種!$C:$C, 'Conv-vaccine'!$E156, V職域接種!G:G)</f>
        <v>0</v>
      </c>
      <c r="Q156" s="92">
        <f>_xlfn.MAXIFS(V重複!F:F, V重複!$C:$C, 'Conv-vaccine'!$E156)</f>
        <v>0</v>
      </c>
      <c r="R156" s="92">
        <f>_xlfn.MAXIFS(V重複!G:G, V重複!$C:$C, 'Conv-vaccine'!$E156)</f>
        <v>0</v>
      </c>
      <c r="S156" s="117">
        <f>SUMIF('V3回目-総接種回数'!$A:$A, 'Conv-vaccine'!$E156, 'V3回目-総接種回数'!D:D)</f>
        <v>0</v>
      </c>
    </row>
    <row r="157" spans="1:19" ht="17.7">
      <c r="A157" s="49">
        <v>44348</v>
      </c>
      <c r="B157" s="109">
        <f>IF(COUNTIF($A$7:$A157, $A157)&gt;1, 0, IF($E157="","",G157+H157+K157+L157+O157-Q157))</f>
        <v>725696</v>
      </c>
      <c r="C157" s="109">
        <f>IF(COUNTIF($A$7:$A157, $A157)&gt;1, 0, IF($E157="", "", I157+J157+M157+N157+P157-R157))</f>
        <v>214381</v>
      </c>
      <c r="D157" s="109">
        <f>IF(COUNTIF($A$7:$A157, $A157)&gt;1, 0, S157)</f>
        <v>0</v>
      </c>
      <c r="E157" s="110">
        <v>44348</v>
      </c>
      <c r="F157" s="91" t="str">
        <f>IFERROR(VLOOKUP($E157, V医療従事者等!$A:$J, $F$4, FALSE), TEXT(E157, "aaa"))</f>
        <v>(火)</v>
      </c>
      <c r="G157" s="91">
        <f>IFERROR(VLOOKUP($E157, V医療従事者等!$A:$J, $G$4, FALSE), 0)</f>
        <v>66264</v>
      </c>
      <c r="H157" s="91">
        <f>IFERROR(VLOOKUP($E157, V医療従事者等!$A:$J, $H$4, FALSE), 0)</f>
        <v>123</v>
      </c>
      <c r="I157" s="91">
        <f>IFERROR(VLOOKUP($E157, V医療従事者等!$A:$J, $I$4, FALSE), 0)</f>
        <v>92670</v>
      </c>
      <c r="J157" s="91">
        <f>IFERROR(VLOOKUP($E157, V医療従事者等!$A:$J, $J$4, FALSE), 0)</f>
        <v>0</v>
      </c>
      <c r="K157" s="92">
        <f>IFERROR(VLOOKUP($E157, V一般接種!$A:$G, K$4, FALSE), 0)</f>
        <v>639880</v>
      </c>
      <c r="L157" s="92">
        <f>IFERROR(VLOOKUP($E157, V一般接種!$A:$G, L$4, FALSE), 0)</f>
        <v>19429</v>
      </c>
      <c r="M157" s="92">
        <f>IFERROR(VLOOKUP($E157, V一般接種!$A:$G, M$4, FALSE), 0)</f>
        <v>0</v>
      </c>
      <c r="N157" s="93">
        <f>IFERROR(VLOOKUP($E157, V一般接種!$A:$G, N$4, FALSE), 0)</f>
        <v>121711</v>
      </c>
      <c r="O157" s="92">
        <f>SUMIF(V職域接種!$C:$C, 'Conv-vaccine'!$E157, V職域接種!F:F)</f>
        <v>0</v>
      </c>
      <c r="P157" s="92">
        <f>SUMIF(V職域接種!$C:$C, 'Conv-vaccine'!$E157, V職域接種!G:G)</f>
        <v>0</v>
      </c>
      <c r="Q157" s="92">
        <f>_xlfn.MAXIFS(V重複!F:F, V重複!$C:$C, 'Conv-vaccine'!$E157)</f>
        <v>0</v>
      </c>
      <c r="R157" s="92">
        <f>_xlfn.MAXIFS(V重複!G:G, V重複!$C:$C, 'Conv-vaccine'!$E157)</f>
        <v>0</v>
      </c>
      <c r="S157" s="117">
        <f>SUMIF('V3回目-総接種回数'!$A:$A, 'Conv-vaccine'!$E157, 'V3回目-総接種回数'!D:D)</f>
        <v>0</v>
      </c>
    </row>
    <row r="158" spans="1:19" ht="17.7">
      <c r="A158" s="49">
        <v>44348</v>
      </c>
      <c r="B158" s="109">
        <f>IF(COUNTIF($A$7:$A158, $A158)&gt;1, 0, IF($E158="","",G158+H158+K158+L158+O158-Q158))</f>
        <v>0</v>
      </c>
      <c r="C158" s="109">
        <f>IF(COUNTIF($A$7:$A158, $A158)&gt;1, 0, IF($E158="", "", I158+J158+M158+N158+P158-R158))</f>
        <v>0</v>
      </c>
      <c r="D158" s="109">
        <f>IF(COUNTIF($A$7:$A158, $A158)&gt;1, 0, S158)</f>
        <v>0</v>
      </c>
      <c r="E158" s="110">
        <v>44348</v>
      </c>
      <c r="F158" s="91" t="str">
        <f>IFERROR(VLOOKUP($E158, V医療従事者等!$A:$J, $F$4, FALSE), TEXT(E158, "aaa"))</f>
        <v>(火)</v>
      </c>
      <c r="G158" s="91">
        <f>IFERROR(VLOOKUP($E158, V医療従事者等!$A:$J, $G$4, FALSE), 0)</f>
        <v>66264</v>
      </c>
      <c r="H158" s="91">
        <f>IFERROR(VLOOKUP($E158, V医療従事者等!$A:$J, $H$4, FALSE), 0)</f>
        <v>123</v>
      </c>
      <c r="I158" s="91">
        <f>IFERROR(VLOOKUP($E158, V医療従事者等!$A:$J, $I$4, FALSE), 0)</f>
        <v>92670</v>
      </c>
      <c r="J158" s="91">
        <f>IFERROR(VLOOKUP($E158, V医療従事者等!$A:$J, $J$4, FALSE), 0)</f>
        <v>0</v>
      </c>
      <c r="K158" s="92">
        <f>IFERROR(VLOOKUP($E158, V一般接種!$A:$G, K$4, FALSE), 0)</f>
        <v>639880</v>
      </c>
      <c r="L158" s="92">
        <f>IFERROR(VLOOKUP($E158, V一般接種!$A:$G, L$4, FALSE), 0)</f>
        <v>19429</v>
      </c>
      <c r="M158" s="92">
        <f>IFERROR(VLOOKUP($E158, V一般接種!$A:$G, M$4, FALSE), 0)</f>
        <v>0</v>
      </c>
      <c r="N158" s="93">
        <f>IFERROR(VLOOKUP($E158, V一般接種!$A:$G, N$4, FALSE), 0)</f>
        <v>121711</v>
      </c>
      <c r="O158" s="92">
        <f>SUMIF(V職域接種!$C:$C, 'Conv-vaccine'!$E158, V職域接種!F:F)</f>
        <v>0</v>
      </c>
      <c r="P158" s="92">
        <f>SUMIF(V職域接種!$C:$C, 'Conv-vaccine'!$E158, V職域接種!G:G)</f>
        <v>0</v>
      </c>
      <c r="Q158" s="92">
        <f>_xlfn.MAXIFS(V重複!F:F, V重複!$C:$C, 'Conv-vaccine'!$E158)</f>
        <v>0</v>
      </c>
      <c r="R158" s="92">
        <f>_xlfn.MAXIFS(V重複!G:G, V重複!$C:$C, 'Conv-vaccine'!$E158)</f>
        <v>0</v>
      </c>
      <c r="S158" s="117">
        <f>SUMIF('V3回目-総接種回数'!$A:$A, 'Conv-vaccine'!$E158, 'V3回目-総接種回数'!D:D)</f>
        <v>0</v>
      </c>
    </row>
    <row r="159" spans="1:19" ht="17.7">
      <c r="A159" s="49">
        <v>44348</v>
      </c>
      <c r="B159" s="109">
        <f>IF(COUNTIF($A$7:$A159, $A159)&gt;1, 0, IF($E159="","",G159+H159+K159+L159+O159-Q159))</f>
        <v>0</v>
      </c>
      <c r="C159" s="109">
        <f>IF(COUNTIF($A$7:$A159, $A159)&gt;1, 0, IF($E159="", "", I159+J159+M159+N159+P159-R159))</f>
        <v>0</v>
      </c>
      <c r="D159" s="109">
        <f>IF(COUNTIF($A$7:$A159, $A159)&gt;1, 0, S159)</f>
        <v>0</v>
      </c>
      <c r="E159" s="110">
        <v>44348</v>
      </c>
      <c r="F159" s="91" t="str">
        <f>IFERROR(VLOOKUP($E159, V医療従事者等!$A:$J, $F$4, FALSE), TEXT(E159, "aaa"))</f>
        <v>(火)</v>
      </c>
      <c r="G159" s="91">
        <f>IFERROR(VLOOKUP($E159, V医療従事者等!$A:$J, $G$4, FALSE), 0)</f>
        <v>66264</v>
      </c>
      <c r="H159" s="91">
        <f>IFERROR(VLOOKUP($E159, V医療従事者等!$A:$J, $H$4, FALSE), 0)</f>
        <v>123</v>
      </c>
      <c r="I159" s="91">
        <f>IFERROR(VLOOKUP($E159, V医療従事者等!$A:$J, $I$4, FALSE), 0)</f>
        <v>92670</v>
      </c>
      <c r="J159" s="91">
        <f>IFERROR(VLOOKUP($E159, V医療従事者等!$A:$J, $J$4, FALSE), 0)</f>
        <v>0</v>
      </c>
      <c r="K159" s="92">
        <f>IFERROR(VLOOKUP($E159, V一般接種!$A:$G, K$4, FALSE), 0)</f>
        <v>639880</v>
      </c>
      <c r="L159" s="92">
        <f>IFERROR(VLOOKUP($E159, V一般接種!$A:$G, L$4, FALSE), 0)</f>
        <v>19429</v>
      </c>
      <c r="M159" s="92">
        <f>IFERROR(VLOOKUP($E159, V一般接種!$A:$G, M$4, FALSE), 0)</f>
        <v>0</v>
      </c>
      <c r="N159" s="93">
        <f>IFERROR(VLOOKUP($E159, V一般接種!$A:$G, N$4, FALSE), 0)</f>
        <v>121711</v>
      </c>
      <c r="O159" s="92">
        <f>SUMIF(V職域接種!$C:$C, 'Conv-vaccine'!$E159, V職域接種!F:F)</f>
        <v>0</v>
      </c>
      <c r="P159" s="92">
        <f>SUMIF(V職域接種!$C:$C, 'Conv-vaccine'!$E159, V職域接種!G:G)</f>
        <v>0</v>
      </c>
      <c r="Q159" s="92">
        <f>_xlfn.MAXIFS(V重複!F:F, V重複!$C:$C, 'Conv-vaccine'!$E159)</f>
        <v>0</v>
      </c>
      <c r="R159" s="92">
        <f>_xlfn.MAXIFS(V重複!G:G, V重複!$C:$C, 'Conv-vaccine'!$E159)</f>
        <v>0</v>
      </c>
      <c r="S159" s="117">
        <f>SUMIF('V3回目-総接種回数'!$A:$A, 'Conv-vaccine'!$E159, 'V3回目-総接種回数'!D:D)</f>
        <v>0</v>
      </c>
    </row>
    <row r="160" spans="1:19" ht="17.7">
      <c r="A160" s="49">
        <v>44349</v>
      </c>
      <c r="B160" s="109">
        <f>IF(COUNTIF($A$7:$A160, $A160)&gt;1, 0, IF($E160="","",G160+H160+K160+L160+O160-Q160))</f>
        <v>752292</v>
      </c>
      <c r="C160" s="109">
        <f>IF(COUNTIF($A$7:$A160, $A160)&gt;1, 0, IF($E160="", "", I160+J160+M160+N160+P160-R160))</f>
        <v>236669</v>
      </c>
      <c r="D160" s="109">
        <f>IF(COUNTIF($A$7:$A160, $A160)&gt;1, 0, S160)</f>
        <v>0</v>
      </c>
      <c r="E160" s="110">
        <v>44349</v>
      </c>
      <c r="F160" s="91" t="str">
        <f>IFERROR(VLOOKUP($E160, V医療従事者等!$A:$J, $F$4, FALSE), TEXT(E160, "aaa"))</f>
        <v>(水)</v>
      </c>
      <c r="G160" s="91">
        <f>IFERROR(VLOOKUP($E160, V医療従事者等!$A:$J, $G$4, FALSE), 0)</f>
        <v>71140</v>
      </c>
      <c r="H160" s="91">
        <f>IFERROR(VLOOKUP($E160, V医療従事者等!$A:$J, $H$4, FALSE), 0)</f>
        <v>316</v>
      </c>
      <c r="I160" s="91">
        <f>IFERROR(VLOOKUP($E160, V医療従事者等!$A:$J, $I$4, FALSE), 0)</f>
        <v>87670</v>
      </c>
      <c r="J160" s="91">
        <f>IFERROR(VLOOKUP($E160, V医療従事者等!$A:$J, $J$4, FALSE), 0)</f>
        <v>0</v>
      </c>
      <c r="K160" s="92">
        <f>IFERROR(VLOOKUP($E160, V一般接種!$A:$G, K$4, FALSE), 0)</f>
        <v>661060</v>
      </c>
      <c r="L160" s="92">
        <f>IFERROR(VLOOKUP($E160, V一般接種!$A:$G, L$4, FALSE), 0)</f>
        <v>19776</v>
      </c>
      <c r="M160" s="92">
        <f>IFERROR(VLOOKUP($E160, V一般接種!$A:$G, M$4, FALSE), 0)</f>
        <v>0</v>
      </c>
      <c r="N160" s="93">
        <f>IFERROR(VLOOKUP($E160, V一般接種!$A:$G, N$4, FALSE), 0)</f>
        <v>148999</v>
      </c>
      <c r="O160" s="92">
        <f>SUMIF(V職域接種!$C:$C, 'Conv-vaccine'!$E160, V職域接種!F:F)</f>
        <v>0</v>
      </c>
      <c r="P160" s="92">
        <f>SUMIF(V職域接種!$C:$C, 'Conv-vaccine'!$E160, V職域接種!G:G)</f>
        <v>0</v>
      </c>
      <c r="Q160" s="92">
        <f>_xlfn.MAXIFS(V重複!F:F, V重複!$C:$C, 'Conv-vaccine'!$E160)</f>
        <v>0</v>
      </c>
      <c r="R160" s="92">
        <f>_xlfn.MAXIFS(V重複!G:G, V重複!$C:$C, 'Conv-vaccine'!$E160)</f>
        <v>0</v>
      </c>
      <c r="S160" s="117">
        <f>SUMIF('V3回目-総接種回数'!$A:$A, 'Conv-vaccine'!$E160, 'V3回目-総接種回数'!D:D)</f>
        <v>0</v>
      </c>
    </row>
    <row r="161" spans="1:19" ht="17.7">
      <c r="A161" s="49">
        <v>44349</v>
      </c>
      <c r="B161" s="109">
        <f>IF(COUNTIF($A$7:$A161, $A161)&gt;1, 0, IF($E161="","",G161+H161+K161+L161+O161-Q161))</f>
        <v>0</v>
      </c>
      <c r="C161" s="109">
        <f>IF(COUNTIF($A$7:$A161, $A161)&gt;1, 0, IF($E161="", "", I161+J161+M161+N161+P161-R161))</f>
        <v>0</v>
      </c>
      <c r="D161" s="109">
        <f>IF(COUNTIF($A$7:$A161, $A161)&gt;1, 0, S161)</f>
        <v>0</v>
      </c>
      <c r="E161" s="110">
        <v>44349</v>
      </c>
      <c r="F161" s="91" t="str">
        <f>IFERROR(VLOOKUP($E161, V医療従事者等!$A:$J, $F$4, FALSE), TEXT(E161, "aaa"))</f>
        <v>(水)</v>
      </c>
      <c r="G161" s="91">
        <f>IFERROR(VLOOKUP($E161, V医療従事者等!$A:$J, $G$4, FALSE), 0)</f>
        <v>71140</v>
      </c>
      <c r="H161" s="91">
        <f>IFERROR(VLOOKUP($E161, V医療従事者等!$A:$J, $H$4, FALSE), 0)</f>
        <v>316</v>
      </c>
      <c r="I161" s="91">
        <f>IFERROR(VLOOKUP($E161, V医療従事者等!$A:$J, $I$4, FALSE), 0)</f>
        <v>87670</v>
      </c>
      <c r="J161" s="91">
        <f>IFERROR(VLOOKUP($E161, V医療従事者等!$A:$J, $J$4, FALSE), 0)</f>
        <v>0</v>
      </c>
      <c r="K161" s="92">
        <f>IFERROR(VLOOKUP($E161, V一般接種!$A:$G, K$4, FALSE), 0)</f>
        <v>661060</v>
      </c>
      <c r="L161" s="92">
        <f>IFERROR(VLOOKUP($E161, V一般接種!$A:$G, L$4, FALSE), 0)</f>
        <v>19776</v>
      </c>
      <c r="M161" s="92">
        <f>IFERROR(VLOOKUP($E161, V一般接種!$A:$G, M$4, FALSE), 0)</f>
        <v>0</v>
      </c>
      <c r="N161" s="93">
        <f>IFERROR(VLOOKUP($E161, V一般接種!$A:$G, N$4, FALSE), 0)</f>
        <v>148999</v>
      </c>
      <c r="O161" s="92">
        <f>SUMIF(V職域接種!$C:$C, 'Conv-vaccine'!$E161, V職域接種!F:F)</f>
        <v>0</v>
      </c>
      <c r="P161" s="92">
        <f>SUMIF(V職域接種!$C:$C, 'Conv-vaccine'!$E161, V職域接種!G:G)</f>
        <v>0</v>
      </c>
      <c r="Q161" s="92">
        <f>_xlfn.MAXIFS(V重複!F:F, V重複!$C:$C, 'Conv-vaccine'!$E161)</f>
        <v>0</v>
      </c>
      <c r="R161" s="92">
        <f>_xlfn.MAXIFS(V重複!G:G, V重複!$C:$C, 'Conv-vaccine'!$E161)</f>
        <v>0</v>
      </c>
      <c r="S161" s="117">
        <f>SUMIF('V3回目-総接種回数'!$A:$A, 'Conv-vaccine'!$E161, 'V3回目-総接種回数'!D:D)</f>
        <v>0</v>
      </c>
    </row>
    <row r="162" spans="1:19" ht="17.7">
      <c r="A162" s="49">
        <v>44349</v>
      </c>
      <c r="B162" s="109">
        <f>IF(COUNTIF($A$7:$A162, $A162)&gt;1, 0, IF($E162="","",G162+H162+K162+L162+O162-Q162))</f>
        <v>0</v>
      </c>
      <c r="C162" s="109">
        <f>IF(COUNTIF($A$7:$A162, $A162)&gt;1, 0, IF($E162="", "", I162+J162+M162+N162+P162-R162))</f>
        <v>0</v>
      </c>
      <c r="D162" s="109">
        <f>IF(COUNTIF($A$7:$A162, $A162)&gt;1, 0, S162)</f>
        <v>0</v>
      </c>
      <c r="E162" s="110">
        <v>44349</v>
      </c>
      <c r="F162" s="91" t="str">
        <f>IFERROR(VLOOKUP($E162, V医療従事者等!$A:$J, $F$4, FALSE), TEXT(E162, "aaa"))</f>
        <v>(水)</v>
      </c>
      <c r="G162" s="91">
        <f>IFERROR(VLOOKUP($E162, V医療従事者等!$A:$J, $G$4, FALSE), 0)</f>
        <v>71140</v>
      </c>
      <c r="H162" s="91">
        <f>IFERROR(VLOOKUP($E162, V医療従事者等!$A:$J, $H$4, FALSE), 0)</f>
        <v>316</v>
      </c>
      <c r="I162" s="91">
        <f>IFERROR(VLOOKUP($E162, V医療従事者等!$A:$J, $I$4, FALSE), 0)</f>
        <v>87670</v>
      </c>
      <c r="J162" s="91">
        <f>IFERROR(VLOOKUP($E162, V医療従事者等!$A:$J, $J$4, FALSE), 0)</f>
        <v>0</v>
      </c>
      <c r="K162" s="92">
        <f>IFERROR(VLOOKUP($E162, V一般接種!$A:$G, K$4, FALSE), 0)</f>
        <v>661060</v>
      </c>
      <c r="L162" s="92">
        <f>IFERROR(VLOOKUP($E162, V一般接種!$A:$G, L$4, FALSE), 0)</f>
        <v>19776</v>
      </c>
      <c r="M162" s="92">
        <f>IFERROR(VLOOKUP($E162, V一般接種!$A:$G, M$4, FALSE), 0)</f>
        <v>0</v>
      </c>
      <c r="N162" s="93">
        <f>IFERROR(VLOOKUP($E162, V一般接種!$A:$G, N$4, FALSE), 0)</f>
        <v>148999</v>
      </c>
      <c r="O162" s="92">
        <f>SUMIF(V職域接種!$C:$C, 'Conv-vaccine'!$E162, V職域接種!F:F)</f>
        <v>0</v>
      </c>
      <c r="P162" s="92">
        <f>SUMIF(V職域接種!$C:$C, 'Conv-vaccine'!$E162, V職域接種!G:G)</f>
        <v>0</v>
      </c>
      <c r="Q162" s="92">
        <f>_xlfn.MAXIFS(V重複!F:F, V重複!$C:$C, 'Conv-vaccine'!$E162)</f>
        <v>0</v>
      </c>
      <c r="R162" s="92">
        <f>_xlfn.MAXIFS(V重複!G:G, V重複!$C:$C, 'Conv-vaccine'!$E162)</f>
        <v>0</v>
      </c>
      <c r="S162" s="117">
        <f>SUMIF('V3回目-総接種回数'!$A:$A, 'Conv-vaccine'!$E162, 'V3回目-総接種回数'!D:D)</f>
        <v>0</v>
      </c>
    </row>
    <row r="163" spans="1:19" ht="17.7">
      <c r="A163" s="49">
        <v>44350</v>
      </c>
      <c r="B163" s="109">
        <f>IF(COUNTIF($A$7:$A163, $A163)&gt;1, 0, IF($E163="","",G163+H163+K163+L163+O163-Q163))</f>
        <v>745173</v>
      </c>
      <c r="C163" s="109">
        <f>IF(COUNTIF($A$7:$A163, $A163)&gt;1, 0, IF($E163="", "", I163+J163+M163+N163+P163-R163))</f>
        <v>230988</v>
      </c>
      <c r="D163" s="109">
        <f>IF(COUNTIF($A$7:$A163, $A163)&gt;1, 0, S163)</f>
        <v>0</v>
      </c>
      <c r="E163" s="110">
        <v>44350</v>
      </c>
      <c r="F163" s="91" t="str">
        <f>IFERROR(VLOOKUP($E163, V医療従事者等!$A:$J, $F$4, FALSE), TEXT(E163, "aaa"))</f>
        <v>(木)</v>
      </c>
      <c r="G163" s="91">
        <f>IFERROR(VLOOKUP($E163, V医療従事者等!$A:$J, $G$4, FALSE), 0)</f>
        <v>59654</v>
      </c>
      <c r="H163" s="91">
        <f>IFERROR(VLOOKUP($E163, V医療従事者等!$A:$J, $H$4, FALSE), 0)</f>
        <v>112</v>
      </c>
      <c r="I163" s="91">
        <f>IFERROR(VLOOKUP($E163, V医療従事者等!$A:$J, $I$4, FALSE), 0)</f>
        <v>83391</v>
      </c>
      <c r="J163" s="91">
        <f>IFERROR(VLOOKUP($E163, V医療従事者等!$A:$J, $J$4, FALSE), 0)</f>
        <v>0</v>
      </c>
      <c r="K163" s="92">
        <f>IFERROR(VLOOKUP($E163, V一般接種!$A:$G, K$4, FALSE), 0)</f>
        <v>665165</v>
      </c>
      <c r="L163" s="92">
        <f>IFERROR(VLOOKUP($E163, V一般接種!$A:$G, L$4, FALSE), 0)</f>
        <v>20242</v>
      </c>
      <c r="M163" s="92">
        <f>IFERROR(VLOOKUP($E163, V一般接種!$A:$G, M$4, FALSE), 0)</f>
        <v>0</v>
      </c>
      <c r="N163" s="93">
        <f>IFERROR(VLOOKUP($E163, V一般接種!$A:$G, N$4, FALSE), 0)</f>
        <v>147597</v>
      </c>
      <c r="O163" s="92">
        <f>SUMIF(V職域接種!$C:$C, 'Conv-vaccine'!$E163, V職域接種!F:F)</f>
        <v>0</v>
      </c>
      <c r="P163" s="92">
        <f>SUMIF(V職域接種!$C:$C, 'Conv-vaccine'!$E163, V職域接種!G:G)</f>
        <v>0</v>
      </c>
      <c r="Q163" s="92">
        <f>_xlfn.MAXIFS(V重複!F:F, V重複!$C:$C, 'Conv-vaccine'!$E163)</f>
        <v>0</v>
      </c>
      <c r="R163" s="92">
        <f>_xlfn.MAXIFS(V重複!G:G, V重複!$C:$C, 'Conv-vaccine'!$E163)</f>
        <v>0</v>
      </c>
      <c r="S163" s="117">
        <f>SUMIF('V3回目-総接種回数'!$A:$A, 'Conv-vaccine'!$E163, 'V3回目-総接種回数'!D:D)</f>
        <v>0</v>
      </c>
    </row>
    <row r="164" spans="1:19" ht="17.7">
      <c r="A164" s="49">
        <v>44350</v>
      </c>
      <c r="B164" s="109">
        <f>IF(COUNTIF($A$7:$A164, $A164)&gt;1, 0, IF($E164="","",G164+H164+K164+L164+O164-Q164))</f>
        <v>0</v>
      </c>
      <c r="C164" s="109">
        <f>IF(COUNTIF($A$7:$A164, $A164)&gt;1, 0, IF($E164="", "", I164+J164+M164+N164+P164-R164))</f>
        <v>0</v>
      </c>
      <c r="D164" s="109">
        <f>IF(COUNTIF($A$7:$A164, $A164)&gt;1, 0, S164)</f>
        <v>0</v>
      </c>
      <c r="E164" s="110">
        <v>44350</v>
      </c>
      <c r="F164" s="91" t="str">
        <f>IFERROR(VLOOKUP($E164, V医療従事者等!$A:$J, $F$4, FALSE), TEXT(E164, "aaa"))</f>
        <v>(木)</v>
      </c>
      <c r="G164" s="91">
        <f>IFERROR(VLOOKUP($E164, V医療従事者等!$A:$J, $G$4, FALSE), 0)</f>
        <v>59654</v>
      </c>
      <c r="H164" s="91">
        <f>IFERROR(VLOOKUP($E164, V医療従事者等!$A:$J, $H$4, FALSE), 0)</f>
        <v>112</v>
      </c>
      <c r="I164" s="91">
        <f>IFERROR(VLOOKUP($E164, V医療従事者等!$A:$J, $I$4, FALSE), 0)</f>
        <v>83391</v>
      </c>
      <c r="J164" s="91">
        <f>IFERROR(VLOOKUP($E164, V医療従事者等!$A:$J, $J$4, FALSE), 0)</f>
        <v>0</v>
      </c>
      <c r="K164" s="92">
        <f>IFERROR(VLOOKUP($E164, V一般接種!$A:$G, K$4, FALSE), 0)</f>
        <v>665165</v>
      </c>
      <c r="L164" s="92">
        <f>IFERROR(VLOOKUP($E164, V一般接種!$A:$G, L$4, FALSE), 0)</f>
        <v>20242</v>
      </c>
      <c r="M164" s="92">
        <f>IFERROR(VLOOKUP($E164, V一般接種!$A:$G, M$4, FALSE), 0)</f>
        <v>0</v>
      </c>
      <c r="N164" s="93">
        <f>IFERROR(VLOOKUP($E164, V一般接種!$A:$G, N$4, FALSE), 0)</f>
        <v>147597</v>
      </c>
      <c r="O164" s="92">
        <f>SUMIF(V職域接種!$C:$C, 'Conv-vaccine'!$E164, V職域接種!F:F)</f>
        <v>0</v>
      </c>
      <c r="P164" s="92">
        <f>SUMIF(V職域接種!$C:$C, 'Conv-vaccine'!$E164, V職域接種!G:G)</f>
        <v>0</v>
      </c>
      <c r="Q164" s="92">
        <f>_xlfn.MAXIFS(V重複!F:F, V重複!$C:$C, 'Conv-vaccine'!$E164)</f>
        <v>0</v>
      </c>
      <c r="R164" s="92">
        <f>_xlfn.MAXIFS(V重複!G:G, V重複!$C:$C, 'Conv-vaccine'!$E164)</f>
        <v>0</v>
      </c>
      <c r="S164" s="117">
        <f>SUMIF('V3回目-総接種回数'!$A:$A, 'Conv-vaccine'!$E164, 'V3回目-総接種回数'!D:D)</f>
        <v>0</v>
      </c>
    </row>
    <row r="165" spans="1:19" ht="17.7">
      <c r="A165" s="49">
        <v>44350</v>
      </c>
      <c r="B165" s="109">
        <f>IF(COUNTIF($A$7:$A165, $A165)&gt;1, 0, IF($E165="","",G165+H165+K165+L165+O165-Q165))</f>
        <v>0</v>
      </c>
      <c r="C165" s="109">
        <f>IF(COUNTIF($A$7:$A165, $A165)&gt;1, 0, IF($E165="", "", I165+J165+M165+N165+P165-R165))</f>
        <v>0</v>
      </c>
      <c r="D165" s="109">
        <f>IF(COUNTIF($A$7:$A165, $A165)&gt;1, 0, S165)</f>
        <v>0</v>
      </c>
      <c r="E165" s="110">
        <v>44350</v>
      </c>
      <c r="F165" s="91" t="str">
        <f>IFERROR(VLOOKUP($E165, V医療従事者等!$A:$J, $F$4, FALSE), TEXT(E165, "aaa"))</f>
        <v>(木)</v>
      </c>
      <c r="G165" s="91">
        <f>IFERROR(VLOOKUP($E165, V医療従事者等!$A:$J, $G$4, FALSE), 0)</f>
        <v>59654</v>
      </c>
      <c r="H165" s="91">
        <f>IFERROR(VLOOKUP($E165, V医療従事者等!$A:$J, $H$4, FALSE), 0)</f>
        <v>112</v>
      </c>
      <c r="I165" s="91">
        <f>IFERROR(VLOOKUP($E165, V医療従事者等!$A:$J, $I$4, FALSE), 0)</f>
        <v>83391</v>
      </c>
      <c r="J165" s="91">
        <f>IFERROR(VLOOKUP($E165, V医療従事者等!$A:$J, $J$4, FALSE), 0)</f>
        <v>0</v>
      </c>
      <c r="K165" s="92">
        <f>IFERROR(VLOOKUP($E165, V一般接種!$A:$G, K$4, FALSE), 0)</f>
        <v>665165</v>
      </c>
      <c r="L165" s="92">
        <f>IFERROR(VLOOKUP($E165, V一般接種!$A:$G, L$4, FALSE), 0)</f>
        <v>20242</v>
      </c>
      <c r="M165" s="92">
        <f>IFERROR(VLOOKUP($E165, V一般接種!$A:$G, M$4, FALSE), 0)</f>
        <v>0</v>
      </c>
      <c r="N165" s="93">
        <f>IFERROR(VLOOKUP($E165, V一般接種!$A:$G, N$4, FALSE), 0)</f>
        <v>147597</v>
      </c>
      <c r="O165" s="92">
        <f>SUMIF(V職域接種!$C:$C, 'Conv-vaccine'!$E165, V職域接種!F:F)</f>
        <v>0</v>
      </c>
      <c r="P165" s="92">
        <f>SUMIF(V職域接種!$C:$C, 'Conv-vaccine'!$E165, V職域接種!G:G)</f>
        <v>0</v>
      </c>
      <c r="Q165" s="92">
        <f>_xlfn.MAXIFS(V重複!F:F, V重複!$C:$C, 'Conv-vaccine'!$E165)</f>
        <v>0</v>
      </c>
      <c r="R165" s="92">
        <f>_xlfn.MAXIFS(V重複!G:G, V重複!$C:$C, 'Conv-vaccine'!$E165)</f>
        <v>0</v>
      </c>
      <c r="S165" s="117">
        <f>SUMIF('V3回目-総接種回数'!$A:$A, 'Conv-vaccine'!$E165, 'V3回目-総接種回数'!D:D)</f>
        <v>0</v>
      </c>
    </row>
    <row r="166" spans="1:19" ht="17.7">
      <c r="A166" s="49">
        <v>44351</v>
      </c>
      <c r="B166" s="109">
        <f>IF(COUNTIF($A$7:$A166, $A166)&gt;1, 0, IF($E166="","",G166+H166+K166+L166+O166-Q166))</f>
        <v>730635</v>
      </c>
      <c r="C166" s="109">
        <f>IF(COUNTIF($A$7:$A166, $A166)&gt;1, 0, IF($E166="", "", I166+J166+M166+N166+P166-R166))</f>
        <v>220938</v>
      </c>
      <c r="D166" s="109">
        <f>IF(COUNTIF($A$7:$A166, $A166)&gt;1, 0, S166)</f>
        <v>0</v>
      </c>
      <c r="E166" s="110">
        <v>44351</v>
      </c>
      <c r="F166" s="91" t="str">
        <f>IFERROR(VLOOKUP($E166, V医療従事者等!$A:$J, $F$4, FALSE), TEXT(E166, "aaa"))</f>
        <v>(金)</v>
      </c>
      <c r="G166" s="91">
        <f>IFERROR(VLOOKUP($E166, V医療従事者等!$A:$J, $G$4, FALSE), 0)</f>
        <v>62634</v>
      </c>
      <c r="H166" s="91">
        <f>IFERROR(VLOOKUP($E166, V医療従事者等!$A:$J, $H$4, FALSE), 0)</f>
        <v>929</v>
      </c>
      <c r="I166" s="91">
        <f>IFERROR(VLOOKUP($E166, V医療従事者等!$A:$J, $I$4, FALSE), 0)</f>
        <v>95640</v>
      </c>
      <c r="J166" s="91">
        <f>IFERROR(VLOOKUP($E166, V医療従事者等!$A:$J, $J$4, FALSE), 0)</f>
        <v>0</v>
      </c>
      <c r="K166" s="92">
        <f>IFERROR(VLOOKUP($E166, V一般接種!$A:$G, K$4, FALSE), 0)</f>
        <v>646661</v>
      </c>
      <c r="L166" s="92">
        <f>IFERROR(VLOOKUP($E166, V一般接種!$A:$G, L$4, FALSE), 0)</f>
        <v>20411</v>
      </c>
      <c r="M166" s="92">
        <f>IFERROR(VLOOKUP($E166, V一般接種!$A:$G, M$4, FALSE), 0)</f>
        <v>0</v>
      </c>
      <c r="N166" s="93">
        <f>IFERROR(VLOOKUP($E166, V一般接種!$A:$G, N$4, FALSE), 0)</f>
        <v>125298</v>
      </c>
      <c r="O166" s="92">
        <f>SUMIF(V職域接種!$C:$C, 'Conv-vaccine'!$E166, V職域接種!F:F)</f>
        <v>0</v>
      </c>
      <c r="P166" s="92">
        <f>SUMIF(V職域接種!$C:$C, 'Conv-vaccine'!$E166, V職域接種!G:G)</f>
        <v>0</v>
      </c>
      <c r="Q166" s="92">
        <f>_xlfn.MAXIFS(V重複!F:F, V重複!$C:$C, 'Conv-vaccine'!$E166)</f>
        <v>0</v>
      </c>
      <c r="R166" s="92">
        <f>_xlfn.MAXIFS(V重複!G:G, V重複!$C:$C, 'Conv-vaccine'!$E166)</f>
        <v>0</v>
      </c>
      <c r="S166" s="117">
        <f>SUMIF('V3回目-総接種回数'!$A:$A, 'Conv-vaccine'!$E166, 'V3回目-総接種回数'!D:D)</f>
        <v>0</v>
      </c>
    </row>
    <row r="167" spans="1:19" ht="17.7">
      <c r="A167" s="49">
        <v>44351</v>
      </c>
      <c r="B167" s="109">
        <f>IF(COUNTIF($A$7:$A167, $A167)&gt;1, 0, IF($E167="","",G167+H167+K167+L167+O167-Q167))</f>
        <v>0</v>
      </c>
      <c r="C167" s="109">
        <f>IF(COUNTIF($A$7:$A167, $A167)&gt;1, 0, IF($E167="", "", I167+J167+M167+N167+P167-R167))</f>
        <v>0</v>
      </c>
      <c r="D167" s="109">
        <f>IF(COUNTIF($A$7:$A167, $A167)&gt;1, 0, S167)</f>
        <v>0</v>
      </c>
      <c r="E167" s="110">
        <v>44351</v>
      </c>
      <c r="F167" s="91" t="str">
        <f>IFERROR(VLOOKUP($E167, V医療従事者等!$A:$J, $F$4, FALSE), TEXT(E167, "aaa"))</f>
        <v>(金)</v>
      </c>
      <c r="G167" s="91">
        <f>IFERROR(VLOOKUP($E167, V医療従事者等!$A:$J, $G$4, FALSE), 0)</f>
        <v>62634</v>
      </c>
      <c r="H167" s="91">
        <f>IFERROR(VLOOKUP($E167, V医療従事者等!$A:$J, $H$4, FALSE), 0)</f>
        <v>929</v>
      </c>
      <c r="I167" s="91">
        <f>IFERROR(VLOOKUP($E167, V医療従事者等!$A:$J, $I$4, FALSE), 0)</f>
        <v>95640</v>
      </c>
      <c r="J167" s="91">
        <f>IFERROR(VLOOKUP($E167, V医療従事者等!$A:$J, $J$4, FALSE), 0)</f>
        <v>0</v>
      </c>
      <c r="K167" s="92">
        <f>IFERROR(VLOOKUP($E167, V一般接種!$A:$G, K$4, FALSE), 0)</f>
        <v>646661</v>
      </c>
      <c r="L167" s="92">
        <f>IFERROR(VLOOKUP($E167, V一般接種!$A:$G, L$4, FALSE), 0)</f>
        <v>20411</v>
      </c>
      <c r="M167" s="92">
        <f>IFERROR(VLOOKUP($E167, V一般接種!$A:$G, M$4, FALSE), 0)</f>
        <v>0</v>
      </c>
      <c r="N167" s="93">
        <f>IFERROR(VLOOKUP($E167, V一般接種!$A:$G, N$4, FALSE), 0)</f>
        <v>125298</v>
      </c>
      <c r="O167" s="92">
        <f>SUMIF(V職域接種!$C:$C, 'Conv-vaccine'!$E167, V職域接種!F:F)</f>
        <v>0</v>
      </c>
      <c r="P167" s="92">
        <f>SUMIF(V職域接種!$C:$C, 'Conv-vaccine'!$E167, V職域接種!G:G)</f>
        <v>0</v>
      </c>
      <c r="Q167" s="92">
        <f>_xlfn.MAXIFS(V重複!F:F, V重複!$C:$C, 'Conv-vaccine'!$E167)</f>
        <v>0</v>
      </c>
      <c r="R167" s="92">
        <f>_xlfn.MAXIFS(V重複!G:G, V重複!$C:$C, 'Conv-vaccine'!$E167)</f>
        <v>0</v>
      </c>
      <c r="S167" s="117">
        <f>SUMIF('V3回目-総接種回数'!$A:$A, 'Conv-vaccine'!$E167, 'V3回目-総接種回数'!D:D)</f>
        <v>0</v>
      </c>
    </row>
    <row r="168" spans="1:19" ht="17.7">
      <c r="A168" s="49">
        <v>44351</v>
      </c>
      <c r="B168" s="109">
        <f>IF(COUNTIF($A$7:$A168, $A168)&gt;1, 0, IF($E168="","",G168+H168+K168+L168+O168-Q168))</f>
        <v>0</v>
      </c>
      <c r="C168" s="109">
        <f>IF(COUNTIF($A$7:$A168, $A168)&gt;1, 0, IF($E168="", "", I168+J168+M168+N168+P168-R168))</f>
        <v>0</v>
      </c>
      <c r="D168" s="109">
        <f>IF(COUNTIF($A$7:$A168, $A168)&gt;1, 0, S168)</f>
        <v>0</v>
      </c>
      <c r="E168" s="110">
        <v>44351</v>
      </c>
      <c r="F168" s="91" t="str">
        <f>IFERROR(VLOOKUP($E168, V医療従事者等!$A:$J, $F$4, FALSE), TEXT(E168, "aaa"))</f>
        <v>(金)</v>
      </c>
      <c r="G168" s="91">
        <f>IFERROR(VLOOKUP($E168, V医療従事者等!$A:$J, $G$4, FALSE), 0)</f>
        <v>62634</v>
      </c>
      <c r="H168" s="91">
        <f>IFERROR(VLOOKUP($E168, V医療従事者等!$A:$J, $H$4, FALSE), 0)</f>
        <v>929</v>
      </c>
      <c r="I168" s="91">
        <f>IFERROR(VLOOKUP($E168, V医療従事者等!$A:$J, $I$4, FALSE), 0)</f>
        <v>95640</v>
      </c>
      <c r="J168" s="91">
        <f>IFERROR(VLOOKUP($E168, V医療従事者等!$A:$J, $J$4, FALSE), 0)</f>
        <v>0</v>
      </c>
      <c r="K168" s="92">
        <f>IFERROR(VLOOKUP($E168, V一般接種!$A:$G, K$4, FALSE), 0)</f>
        <v>646661</v>
      </c>
      <c r="L168" s="92">
        <f>IFERROR(VLOOKUP($E168, V一般接種!$A:$G, L$4, FALSE), 0)</f>
        <v>20411</v>
      </c>
      <c r="M168" s="92">
        <f>IFERROR(VLOOKUP($E168, V一般接種!$A:$G, M$4, FALSE), 0)</f>
        <v>0</v>
      </c>
      <c r="N168" s="93">
        <f>IFERROR(VLOOKUP($E168, V一般接種!$A:$G, N$4, FALSE), 0)</f>
        <v>125298</v>
      </c>
      <c r="O168" s="92">
        <f>SUMIF(V職域接種!$C:$C, 'Conv-vaccine'!$E168, V職域接種!F:F)</f>
        <v>0</v>
      </c>
      <c r="P168" s="92">
        <f>SUMIF(V職域接種!$C:$C, 'Conv-vaccine'!$E168, V職域接種!G:G)</f>
        <v>0</v>
      </c>
      <c r="Q168" s="92">
        <f>_xlfn.MAXIFS(V重複!F:F, V重複!$C:$C, 'Conv-vaccine'!$E168)</f>
        <v>0</v>
      </c>
      <c r="R168" s="92">
        <f>_xlfn.MAXIFS(V重複!G:G, V重複!$C:$C, 'Conv-vaccine'!$E168)</f>
        <v>0</v>
      </c>
      <c r="S168" s="117">
        <f>SUMIF('V3回目-総接種回数'!$A:$A, 'Conv-vaccine'!$E168, 'V3回目-総接種回数'!D:D)</f>
        <v>0</v>
      </c>
    </row>
    <row r="169" spans="1:19" ht="17.7">
      <c r="A169" s="49">
        <v>44352</v>
      </c>
      <c r="B169" s="109">
        <f>IF(COUNTIF($A$7:$A169, $A169)&gt;1, 0, IF($E169="","",G169+H169+K169+L169+O169-Q169))</f>
        <v>625708</v>
      </c>
      <c r="C169" s="109">
        <f>IF(COUNTIF($A$7:$A169, $A169)&gt;1, 0, IF($E169="", "", I169+J169+M169+N169+P169-R169))</f>
        <v>130895</v>
      </c>
      <c r="D169" s="109">
        <f>IF(COUNTIF($A$7:$A169, $A169)&gt;1, 0, S169)</f>
        <v>0</v>
      </c>
      <c r="E169" s="110">
        <v>44352</v>
      </c>
      <c r="F169" s="91" t="str">
        <f>IFERROR(VLOOKUP($E169, V医療従事者等!$A:$J, $F$4, FALSE), TEXT(E169, "aaa"))</f>
        <v>土</v>
      </c>
      <c r="G169" s="91">
        <f>IFERROR(VLOOKUP($E169, V医療従事者等!$A:$J, $G$4, FALSE), 0)</f>
        <v>0</v>
      </c>
      <c r="H169" s="91">
        <f>IFERROR(VLOOKUP($E169, V医療従事者等!$A:$J, $H$4, FALSE), 0)</f>
        <v>0</v>
      </c>
      <c r="I169" s="91">
        <f>IFERROR(VLOOKUP($E169, V医療従事者等!$A:$J, $I$4, FALSE), 0)</f>
        <v>0</v>
      </c>
      <c r="J169" s="91">
        <f>IFERROR(VLOOKUP($E169, V医療従事者等!$A:$J, $J$4, FALSE), 0)</f>
        <v>0</v>
      </c>
      <c r="K169" s="92">
        <f>IFERROR(VLOOKUP($E169, V一般接種!$A:$G, K$4, FALSE), 0)</f>
        <v>605063</v>
      </c>
      <c r="L169" s="92">
        <f>IFERROR(VLOOKUP($E169, V一般接種!$A:$G, L$4, FALSE), 0)</f>
        <v>20645</v>
      </c>
      <c r="M169" s="92">
        <f>IFERROR(VLOOKUP($E169, V一般接種!$A:$G, M$4, FALSE), 0)</f>
        <v>0</v>
      </c>
      <c r="N169" s="93">
        <f>IFERROR(VLOOKUP($E169, V一般接種!$A:$G, N$4, FALSE), 0)</f>
        <v>130895</v>
      </c>
      <c r="O169" s="92">
        <f>SUMIF(V職域接種!$C:$C, 'Conv-vaccine'!$E169, V職域接種!F:F)</f>
        <v>0</v>
      </c>
      <c r="P169" s="92">
        <f>SUMIF(V職域接種!$C:$C, 'Conv-vaccine'!$E169, V職域接種!G:G)</f>
        <v>0</v>
      </c>
      <c r="Q169" s="92">
        <f>_xlfn.MAXIFS(V重複!F:F, V重複!$C:$C, 'Conv-vaccine'!$E169)</f>
        <v>0</v>
      </c>
      <c r="R169" s="92">
        <f>_xlfn.MAXIFS(V重複!G:G, V重複!$C:$C, 'Conv-vaccine'!$E169)</f>
        <v>0</v>
      </c>
      <c r="S169" s="117">
        <f>SUMIF('V3回目-総接種回数'!$A:$A, 'Conv-vaccine'!$E169, 'V3回目-総接種回数'!D:D)</f>
        <v>0</v>
      </c>
    </row>
    <row r="170" spans="1:19" ht="17.7">
      <c r="A170" s="49">
        <v>44352</v>
      </c>
      <c r="B170" s="109">
        <f>IF(COUNTIF($A$7:$A170, $A170)&gt;1, 0, IF($E170="","",G170+H170+K170+L170+O170-Q170))</f>
        <v>0</v>
      </c>
      <c r="C170" s="109">
        <f>IF(COUNTIF($A$7:$A170, $A170)&gt;1, 0, IF($E170="", "", I170+J170+M170+N170+P170-R170))</f>
        <v>0</v>
      </c>
      <c r="D170" s="109">
        <f>IF(COUNTIF($A$7:$A170, $A170)&gt;1, 0, S170)</f>
        <v>0</v>
      </c>
      <c r="E170" s="110">
        <v>44352</v>
      </c>
      <c r="F170" s="91" t="str">
        <f>IFERROR(VLOOKUP($E170, V医療従事者等!$A:$J, $F$4, FALSE), TEXT(E170, "aaa"))</f>
        <v>土</v>
      </c>
      <c r="G170" s="91">
        <f>IFERROR(VLOOKUP($E170, V医療従事者等!$A:$J, $G$4, FALSE), 0)</f>
        <v>0</v>
      </c>
      <c r="H170" s="91">
        <f>IFERROR(VLOOKUP($E170, V医療従事者等!$A:$J, $H$4, FALSE), 0)</f>
        <v>0</v>
      </c>
      <c r="I170" s="91">
        <f>IFERROR(VLOOKUP($E170, V医療従事者等!$A:$J, $I$4, FALSE), 0)</f>
        <v>0</v>
      </c>
      <c r="J170" s="91">
        <f>IFERROR(VLOOKUP($E170, V医療従事者等!$A:$J, $J$4, FALSE), 0)</f>
        <v>0</v>
      </c>
      <c r="K170" s="92">
        <f>IFERROR(VLOOKUP($E170, V一般接種!$A:$G, K$4, FALSE), 0)</f>
        <v>605063</v>
      </c>
      <c r="L170" s="92">
        <f>IFERROR(VLOOKUP($E170, V一般接種!$A:$G, L$4, FALSE), 0)</f>
        <v>20645</v>
      </c>
      <c r="M170" s="92">
        <f>IFERROR(VLOOKUP($E170, V一般接種!$A:$G, M$4, FALSE), 0)</f>
        <v>0</v>
      </c>
      <c r="N170" s="93">
        <f>IFERROR(VLOOKUP($E170, V一般接種!$A:$G, N$4, FALSE), 0)</f>
        <v>130895</v>
      </c>
      <c r="O170" s="92">
        <f>SUMIF(V職域接種!$C:$C, 'Conv-vaccine'!$E170, V職域接種!F:F)</f>
        <v>0</v>
      </c>
      <c r="P170" s="92">
        <f>SUMIF(V職域接種!$C:$C, 'Conv-vaccine'!$E170, V職域接種!G:G)</f>
        <v>0</v>
      </c>
      <c r="Q170" s="92">
        <f>_xlfn.MAXIFS(V重複!F:F, V重複!$C:$C, 'Conv-vaccine'!$E170)</f>
        <v>0</v>
      </c>
      <c r="R170" s="92">
        <f>_xlfn.MAXIFS(V重複!G:G, V重複!$C:$C, 'Conv-vaccine'!$E170)</f>
        <v>0</v>
      </c>
      <c r="S170" s="117">
        <f>SUMIF('V3回目-総接種回数'!$A:$A, 'Conv-vaccine'!$E170, 'V3回目-総接種回数'!D:D)</f>
        <v>0</v>
      </c>
    </row>
    <row r="171" spans="1:19" ht="17.7">
      <c r="A171" s="49">
        <v>44352</v>
      </c>
      <c r="B171" s="109">
        <f>IF(COUNTIF($A$7:$A171, $A171)&gt;1, 0, IF($E171="","",G171+H171+K171+L171+O171-Q171))</f>
        <v>0</v>
      </c>
      <c r="C171" s="109">
        <f>IF(COUNTIF($A$7:$A171, $A171)&gt;1, 0, IF($E171="", "", I171+J171+M171+N171+P171-R171))</f>
        <v>0</v>
      </c>
      <c r="D171" s="109">
        <f>IF(COUNTIF($A$7:$A171, $A171)&gt;1, 0, S171)</f>
        <v>0</v>
      </c>
      <c r="E171" s="110">
        <v>44352</v>
      </c>
      <c r="F171" s="91" t="str">
        <f>IFERROR(VLOOKUP($E171, V医療従事者等!$A:$J, $F$4, FALSE), TEXT(E171, "aaa"))</f>
        <v>土</v>
      </c>
      <c r="G171" s="91">
        <f>IFERROR(VLOOKUP($E171, V医療従事者等!$A:$J, $G$4, FALSE), 0)</f>
        <v>0</v>
      </c>
      <c r="H171" s="91">
        <f>IFERROR(VLOOKUP($E171, V医療従事者等!$A:$J, $H$4, FALSE), 0)</f>
        <v>0</v>
      </c>
      <c r="I171" s="91">
        <f>IFERROR(VLOOKUP($E171, V医療従事者等!$A:$J, $I$4, FALSE), 0)</f>
        <v>0</v>
      </c>
      <c r="J171" s="91">
        <f>IFERROR(VLOOKUP($E171, V医療従事者等!$A:$J, $J$4, FALSE), 0)</f>
        <v>0</v>
      </c>
      <c r="K171" s="92">
        <f>IFERROR(VLOOKUP($E171, V一般接種!$A:$G, K$4, FALSE), 0)</f>
        <v>605063</v>
      </c>
      <c r="L171" s="92">
        <f>IFERROR(VLOOKUP($E171, V一般接種!$A:$G, L$4, FALSE), 0)</f>
        <v>20645</v>
      </c>
      <c r="M171" s="92">
        <f>IFERROR(VLOOKUP($E171, V一般接種!$A:$G, M$4, FALSE), 0)</f>
        <v>0</v>
      </c>
      <c r="N171" s="93">
        <f>IFERROR(VLOOKUP($E171, V一般接種!$A:$G, N$4, FALSE), 0)</f>
        <v>130895</v>
      </c>
      <c r="O171" s="92">
        <f>SUMIF(V職域接種!$C:$C, 'Conv-vaccine'!$E171, V職域接種!F:F)</f>
        <v>0</v>
      </c>
      <c r="P171" s="92">
        <f>SUMIF(V職域接種!$C:$C, 'Conv-vaccine'!$E171, V職域接種!G:G)</f>
        <v>0</v>
      </c>
      <c r="Q171" s="92">
        <f>_xlfn.MAXIFS(V重複!F:F, V重複!$C:$C, 'Conv-vaccine'!$E171)</f>
        <v>0</v>
      </c>
      <c r="R171" s="92">
        <f>_xlfn.MAXIFS(V重複!G:G, V重複!$C:$C, 'Conv-vaccine'!$E171)</f>
        <v>0</v>
      </c>
      <c r="S171" s="117">
        <f>SUMIF('V3回目-総接種回数'!$A:$A, 'Conv-vaccine'!$E171, 'V3回目-総接種回数'!D:D)</f>
        <v>0</v>
      </c>
    </row>
    <row r="172" spans="1:19" ht="17.7">
      <c r="A172" s="49">
        <v>44353</v>
      </c>
      <c r="B172" s="109">
        <f>IF(COUNTIF($A$7:$A172, $A172)&gt;1, 0, IF($E172="","",G172+H172+K172+L172+O172-Q172))</f>
        <v>569834</v>
      </c>
      <c r="C172" s="109">
        <f>IF(COUNTIF($A$7:$A172, $A172)&gt;1, 0, IF($E172="", "", I172+J172+M172+N172+P172-R172))</f>
        <v>182828</v>
      </c>
      <c r="D172" s="109">
        <f>IF(COUNTIF($A$7:$A172, $A172)&gt;1, 0, S172)</f>
        <v>0</v>
      </c>
      <c r="E172" s="110">
        <v>44353</v>
      </c>
      <c r="F172" s="91" t="str">
        <f>IFERROR(VLOOKUP($E172, V医療従事者等!$A:$J, $F$4, FALSE), TEXT(E172, "aaa"))</f>
        <v>日</v>
      </c>
      <c r="G172" s="91">
        <f>IFERROR(VLOOKUP($E172, V医療従事者等!$A:$J, $G$4, FALSE), 0)</f>
        <v>0</v>
      </c>
      <c r="H172" s="91">
        <f>IFERROR(VLOOKUP($E172, V医療従事者等!$A:$J, $H$4, FALSE), 0)</f>
        <v>0</v>
      </c>
      <c r="I172" s="91">
        <f>IFERROR(VLOOKUP($E172, V医療従事者等!$A:$J, $I$4, FALSE), 0)</f>
        <v>0</v>
      </c>
      <c r="J172" s="91">
        <f>IFERROR(VLOOKUP($E172, V医療従事者等!$A:$J, $J$4, FALSE), 0)</f>
        <v>0</v>
      </c>
      <c r="K172" s="92">
        <f>IFERROR(VLOOKUP($E172, V一般接種!$A:$G, K$4, FALSE), 0)</f>
        <v>546660</v>
      </c>
      <c r="L172" s="92">
        <f>IFERROR(VLOOKUP($E172, V一般接種!$A:$G, L$4, FALSE), 0)</f>
        <v>23174</v>
      </c>
      <c r="M172" s="92">
        <f>IFERROR(VLOOKUP($E172, V一般接種!$A:$G, M$4, FALSE), 0)</f>
        <v>0</v>
      </c>
      <c r="N172" s="93">
        <f>IFERROR(VLOOKUP($E172, V一般接種!$A:$G, N$4, FALSE), 0)</f>
        <v>182828</v>
      </c>
      <c r="O172" s="92">
        <f>SUMIF(V職域接種!$C:$C, 'Conv-vaccine'!$E172, V職域接種!F:F)</f>
        <v>0</v>
      </c>
      <c r="P172" s="92">
        <f>SUMIF(V職域接種!$C:$C, 'Conv-vaccine'!$E172, V職域接種!G:G)</f>
        <v>0</v>
      </c>
      <c r="Q172" s="92">
        <f>_xlfn.MAXIFS(V重複!F:F, V重複!$C:$C, 'Conv-vaccine'!$E172)</f>
        <v>0</v>
      </c>
      <c r="R172" s="92">
        <f>_xlfn.MAXIFS(V重複!G:G, V重複!$C:$C, 'Conv-vaccine'!$E172)</f>
        <v>0</v>
      </c>
      <c r="S172" s="117">
        <f>SUMIF('V3回目-総接種回数'!$A:$A, 'Conv-vaccine'!$E172, 'V3回目-総接種回数'!D:D)</f>
        <v>0</v>
      </c>
    </row>
    <row r="173" spans="1:19" ht="17.7">
      <c r="A173" s="49">
        <v>44353</v>
      </c>
      <c r="B173" s="109">
        <f>IF(COUNTIF($A$7:$A173, $A173)&gt;1, 0, IF($E173="","",G173+H173+K173+L173+O173-Q173))</f>
        <v>0</v>
      </c>
      <c r="C173" s="109">
        <f>IF(COUNTIF($A$7:$A173, $A173)&gt;1, 0, IF($E173="", "", I173+J173+M173+N173+P173-R173))</f>
        <v>0</v>
      </c>
      <c r="D173" s="109">
        <f>IF(COUNTIF($A$7:$A173, $A173)&gt;1, 0, S173)</f>
        <v>0</v>
      </c>
      <c r="E173" s="110">
        <v>44353</v>
      </c>
      <c r="F173" s="91" t="str">
        <f>IFERROR(VLOOKUP($E173, V医療従事者等!$A:$J, $F$4, FALSE), TEXT(E173, "aaa"))</f>
        <v>日</v>
      </c>
      <c r="G173" s="91">
        <f>IFERROR(VLOOKUP($E173, V医療従事者等!$A:$J, $G$4, FALSE), 0)</f>
        <v>0</v>
      </c>
      <c r="H173" s="91">
        <f>IFERROR(VLOOKUP($E173, V医療従事者等!$A:$J, $H$4, FALSE), 0)</f>
        <v>0</v>
      </c>
      <c r="I173" s="91">
        <f>IFERROR(VLOOKUP($E173, V医療従事者等!$A:$J, $I$4, FALSE), 0)</f>
        <v>0</v>
      </c>
      <c r="J173" s="91">
        <f>IFERROR(VLOOKUP($E173, V医療従事者等!$A:$J, $J$4, FALSE), 0)</f>
        <v>0</v>
      </c>
      <c r="K173" s="92">
        <f>IFERROR(VLOOKUP($E173, V一般接種!$A:$G, K$4, FALSE), 0)</f>
        <v>546660</v>
      </c>
      <c r="L173" s="92">
        <f>IFERROR(VLOOKUP($E173, V一般接種!$A:$G, L$4, FALSE), 0)</f>
        <v>23174</v>
      </c>
      <c r="M173" s="92">
        <f>IFERROR(VLOOKUP($E173, V一般接種!$A:$G, M$4, FALSE), 0)</f>
        <v>0</v>
      </c>
      <c r="N173" s="93">
        <f>IFERROR(VLOOKUP($E173, V一般接種!$A:$G, N$4, FALSE), 0)</f>
        <v>182828</v>
      </c>
      <c r="O173" s="92">
        <f>SUMIF(V職域接種!$C:$C, 'Conv-vaccine'!$E173, V職域接種!F:F)</f>
        <v>0</v>
      </c>
      <c r="P173" s="92">
        <f>SUMIF(V職域接種!$C:$C, 'Conv-vaccine'!$E173, V職域接種!G:G)</f>
        <v>0</v>
      </c>
      <c r="Q173" s="92">
        <f>_xlfn.MAXIFS(V重複!F:F, V重複!$C:$C, 'Conv-vaccine'!$E173)</f>
        <v>0</v>
      </c>
      <c r="R173" s="92">
        <f>_xlfn.MAXIFS(V重複!G:G, V重複!$C:$C, 'Conv-vaccine'!$E173)</f>
        <v>0</v>
      </c>
      <c r="S173" s="117">
        <f>SUMIF('V3回目-総接種回数'!$A:$A, 'Conv-vaccine'!$E173, 'V3回目-総接種回数'!D:D)</f>
        <v>0</v>
      </c>
    </row>
    <row r="174" spans="1:19" ht="17.7">
      <c r="A174" s="49">
        <v>44353</v>
      </c>
      <c r="B174" s="109">
        <f>IF(COUNTIF($A$7:$A174, $A174)&gt;1, 0, IF($E174="","",G174+H174+K174+L174+O174-Q174))</f>
        <v>0</v>
      </c>
      <c r="C174" s="109">
        <f>IF(COUNTIF($A$7:$A174, $A174)&gt;1, 0, IF($E174="", "", I174+J174+M174+N174+P174-R174))</f>
        <v>0</v>
      </c>
      <c r="D174" s="109">
        <f>IF(COUNTIF($A$7:$A174, $A174)&gt;1, 0, S174)</f>
        <v>0</v>
      </c>
      <c r="E174" s="110">
        <v>44353</v>
      </c>
      <c r="F174" s="91" t="str">
        <f>IFERROR(VLOOKUP($E174, V医療従事者等!$A:$J, $F$4, FALSE), TEXT(E174, "aaa"))</f>
        <v>日</v>
      </c>
      <c r="G174" s="91">
        <f>IFERROR(VLOOKUP($E174, V医療従事者等!$A:$J, $G$4, FALSE), 0)</f>
        <v>0</v>
      </c>
      <c r="H174" s="91">
        <f>IFERROR(VLOOKUP($E174, V医療従事者等!$A:$J, $H$4, FALSE), 0)</f>
        <v>0</v>
      </c>
      <c r="I174" s="91">
        <f>IFERROR(VLOOKUP($E174, V医療従事者等!$A:$J, $I$4, FALSE), 0)</f>
        <v>0</v>
      </c>
      <c r="J174" s="91">
        <f>IFERROR(VLOOKUP($E174, V医療従事者等!$A:$J, $J$4, FALSE), 0)</f>
        <v>0</v>
      </c>
      <c r="K174" s="92">
        <f>IFERROR(VLOOKUP($E174, V一般接種!$A:$G, K$4, FALSE), 0)</f>
        <v>546660</v>
      </c>
      <c r="L174" s="92">
        <f>IFERROR(VLOOKUP($E174, V一般接種!$A:$G, L$4, FALSE), 0)</f>
        <v>23174</v>
      </c>
      <c r="M174" s="92">
        <f>IFERROR(VLOOKUP($E174, V一般接種!$A:$G, M$4, FALSE), 0)</f>
        <v>0</v>
      </c>
      <c r="N174" s="93">
        <f>IFERROR(VLOOKUP($E174, V一般接種!$A:$G, N$4, FALSE), 0)</f>
        <v>182828</v>
      </c>
      <c r="O174" s="92">
        <f>SUMIF(V職域接種!$C:$C, 'Conv-vaccine'!$E174, V職域接種!F:F)</f>
        <v>0</v>
      </c>
      <c r="P174" s="92">
        <f>SUMIF(V職域接種!$C:$C, 'Conv-vaccine'!$E174, V職域接種!G:G)</f>
        <v>0</v>
      </c>
      <c r="Q174" s="92">
        <f>_xlfn.MAXIFS(V重複!F:F, V重複!$C:$C, 'Conv-vaccine'!$E174)</f>
        <v>0</v>
      </c>
      <c r="R174" s="92">
        <f>_xlfn.MAXIFS(V重複!G:G, V重複!$C:$C, 'Conv-vaccine'!$E174)</f>
        <v>0</v>
      </c>
      <c r="S174" s="117">
        <f>SUMIF('V3回目-総接種回数'!$A:$A, 'Conv-vaccine'!$E174, 'V3回目-総接種回数'!D:D)</f>
        <v>0</v>
      </c>
    </row>
    <row r="175" spans="1:19" ht="17.7">
      <c r="A175" s="49">
        <v>44354</v>
      </c>
      <c r="B175" s="109">
        <f>IF(COUNTIF($A$7:$A175, $A175)&gt;1, 0, IF($E175="","",G175+H175+K175+L175+O175-Q175))</f>
        <v>781780</v>
      </c>
      <c r="C175" s="109">
        <f>IF(COUNTIF($A$7:$A175, $A175)&gt;1, 0, IF($E175="", "", I175+J175+M175+N175+P175-R175))</f>
        <v>328271</v>
      </c>
      <c r="D175" s="109">
        <f>IF(COUNTIF($A$7:$A175, $A175)&gt;1, 0, S175)</f>
        <v>0</v>
      </c>
      <c r="E175" s="110">
        <v>44354</v>
      </c>
      <c r="F175" s="91" t="str">
        <f>IFERROR(VLOOKUP($E175, V医療従事者等!$A:$J, $F$4, FALSE), TEXT(E175, "aaa"))</f>
        <v>(月)</v>
      </c>
      <c r="G175" s="91">
        <f>IFERROR(VLOOKUP($E175, V医療従事者等!$A:$J, $G$4, FALSE), 0)</f>
        <v>104435</v>
      </c>
      <c r="H175" s="91">
        <f>IFERROR(VLOOKUP($E175, V医療従事者等!$A:$J, $H$4, FALSE), 0)</f>
        <v>2146</v>
      </c>
      <c r="I175" s="91">
        <f>IFERROR(VLOOKUP($E175, V医療従事者等!$A:$J, $I$4, FALSE), 0)</f>
        <v>132756</v>
      </c>
      <c r="J175" s="91">
        <f>IFERROR(VLOOKUP($E175, V医療従事者等!$A:$J, $J$4, FALSE), 0)</f>
        <v>0</v>
      </c>
      <c r="K175" s="92">
        <f>IFERROR(VLOOKUP($E175, V一般接種!$A:$G, K$4, FALSE), 0)</f>
        <v>645596</v>
      </c>
      <c r="L175" s="92">
        <f>IFERROR(VLOOKUP($E175, V一般接種!$A:$G, L$4, FALSE), 0)</f>
        <v>29603</v>
      </c>
      <c r="M175" s="92">
        <f>IFERROR(VLOOKUP($E175, V一般接種!$A:$G, M$4, FALSE), 0)</f>
        <v>0</v>
      </c>
      <c r="N175" s="93">
        <f>IFERROR(VLOOKUP($E175, V一般接種!$A:$G, N$4, FALSE), 0)</f>
        <v>195515</v>
      </c>
      <c r="O175" s="92">
        <f>SUMIF(V職域接種!$C:$C, 'Conv-vaccine'!$E175, V職域接種!F:F)</f>
        <v>0</v>
      </c>
      <c r="P175" s="92">
        <f>SUMIF(V職域接種!$C:$C, 'Conv-vaccine'!$E175, V職域接種!G:G)</f>
        <v>0</v>
      </c>
      <c r="Q175" s="92">
        <f>_xlfn.MAXIFS(V重複!F:F, V重複!$C:$C, 'Conv-vaccine'!$E175)</f>
        <v>0</v>
      </c>
      <c r="R175" s="92">
        <f>_xlfn.MAXIFS(V重複!G:G, V重複!$C:$C, 'Conv-vaccine'!$E175)</f>
        <v>0</v>
      </c>
      <c r="S175" s="117">
        <f>SUMIF('V3回目-総接種回数'!$A:$A, 'Conv-vaccine'!$E175, 'V3回目-総接種回数'!D:D)</f>
        <v>0</v>
      </c>
    </row>
    <row r="176" spans="1:19" ht="17.7">
      <c r="A176" s="49">
        <v>44354</v>
      </c>
      <c r="B176" s="109">
        <f>IF(COUNTIF($A$7:$A176, $A176)&gt;1, 0, IF($E176="","",G176+H176+K176+L176+O176-Q176))</f>
        <v>0</v>
      </c>
      <c r="C176" s="109">
        <f>IF(COUNTIF($A$7:$A176, $A176)&gt;1, 0, IF($E176="", "", I176+J176+M176+N176+P176-R176))</f>
        <v>0</v>
      </c>
      <c r="D176" s="109">
        <f>IF(COUNTIF($A$7:$A176, $A176)&gt;1, 0, S176)</f>
        <v>0</v>
      </c>
      <c r="E176" s="110">
        <v>44354</v>
      </c>
      <c r="F176" s="91" t="str">
        <f>IFERROR(VLOOKUP($E176, V医療従事者等!$A:$J, $F$4, FALSE), TEXT(E176, "aaa"))</f>
        <v>(月)</v>
      </c>
      <c r="G176" s="91">
        <f>IFERROR(VLOOKUP($E176, V医療従事者等!$A:$J, $G$4, FALSE), 0)</f>
        <v>104435</v>
      </c>
      <c r="H176" s="91">
        <f>IFERROR(VLOOKUP($E176, V医療従事者等!$A:$J, $H$4, FALSE), 0)</f>
        <v>2146</v>
      </c>
      <c r="I176" s="91">
        <f>IFERROR(VLOOKUP($E176, V医療従事者等!$A:$J, $I$4, FALSE), 0)</f>
        <v>132756</v>
      </c>
      <c r="J176" s="91">
        <f>IFERROR(VLOOKUP($E176, V医療従事者等!$A:$J, $J$4, FALSE), 0)</f>
        <v>0</v>
      </c>
      <c r="K176" s="92">
        <f>IFERROR(VLOOKUP($E176, V一般接種!$A:$G, K$4, FALSE), 0)</f>
        <v>645596</v>
      </c>
      <c r="L176" s="92">
        <f>IFERROR(VLOOKUP($E176, V一般接種!$A:$G, L$4, FALSE), 0)</f>
        <v>29603</v>
      </c>
      <c r="M176" s="92">
        <f>IFERROR(VLOOKUP($E176, V一般接種!$A:$G, M$4, FALSE), 0)</f>
        <v>0</v>
      </c>
      <c r="N176" s="93">
        <f>IFERROR(VLOOKUP($E176, V一般接種!$A:$G, N$4, FALSE), 0)</f>
        <v>195515</v>
      </c>
      <c r="O176" s="92">
        <f>SUMIF(V職域接種!$C:$C, 'Conv-vaccine'!$E176, V職域接種!F:F)</f>
        <v>0</v>
      </c>
      <c r="P176" s="92">
        <f>SUMIF(V職域接種!$C:$C, 'Conv-vaccine'!$E176, V職域接種!G:G)</f>
        <v>0</v>
      </c>
      <c r="Q176" s="92">
        <f>_xlfn.MAXIFS(V重複!F:F, V重複!$C:$C, 'Conv-vaccine'!$E176)</f>
        <v>0</v>
      </c>
      <c r="R176" s="92">
        <f>_xlfn.MAXIFS(V重複!G:G, V重複!$C:$C, 'Conv-vaccine'!$E176)</f>
        <v>0</v>
      </c>
      <c r="S176" s="117">
        <f>SUMIF('V3回目-総接種回数'!$A:$A, 'Conv-vaccine'!$E176, 'V3回目-総接種回数'!D:D)</f>
        <v>0</v>
      </c>
    </row>
    <row r="177" spans="1:19" ht="17.7">
      <c r="A177" s="49">
        <v>44354</v>
      </c>
      <c r="B177" s="109">
        <f>IF(COUNTIF($A$7:$A177, $A177)&gt;1, 0, IF($E177="","",G177+H177+K177+L177+O177-Q177))</f>
        <v>0</v>
      </c>
      <c r="C177" s="109">
        <f>IF(COUNTIF($A$7:$A177, $A177)&gt;1, 0, IF($E177="", "", I177+J177+M177+N177+P177-R177))</f>
        <v>0</v>
      </c>
      <c r="D177" s="109">
        <f>IF(COUNTIF($A$7:$A177, $A177)&gt;1, 0, S177)</f>
        <v>0</v>
      </c>
      <c r="E177" s="110">
        <v>44354</v>
      </c>
      <c r="F177" s="91" t="str">
        <f>IFERROR(VLOOKUP($E177, V医療従事者等!$A:$J, $F$4, FALSE), TEXT(E177, "aaa"))</f>
        <v>(月)</v>
      </c>
      <c r="G177" s="91">
        <f>IFERROR(VLOOKUP($E177, V医療従事者等!$A:$J, $G$4, FALSE), 0)</f>
        <v>104435</v>
      </c>
      <c r="H177" s="91">
        <f>IFERROR(VLOOKUP($E177, V医療従事者等!$A:$J, $H$4, FALSE), 0)</f>
        <v>2146</v>
      </c>
      <c r="I177" s="91">
        <f>IFERROR(VLOOKUP($E177, V医療従事者等!$A:$J, $I$4, FALSE), 0)</f>
        <v>132756</v>
      </c>
      <c r="J177" s="91">
        <f>IFERROR(VLOOKUP($E177, V医療従事者等!$A:$J, $J$4, FALSE), 0)</f>
        <v>0</v>
      </c>
      <c r="K177" s="92">
        <f>IFERROR(VLOOKUP($E177, V一般接種!$A:$G, K$4, FALSE), 0)</f>
        <v>645596</v>
      </c>
      <c r="L177" s="92">
        <f>IFERROR(VLOOKUP($E177, V一般接種!$A:$G, L$4, FALSE), 0)</f>
        <v>29603</v>
      </c>
      <c r="M177" s="92">
        <f>IFERROR(VLOOKUP($E177, V一般接種!$A:$G, M$4, FALSE), 0)</f>
        <v>0</v>
      </c>
      <c r="N177" s="93">
        <f>IFERROR(VLOOKUP($E177, V一般接種!$A:$G, N$4, FALSE), 0)</f>
        <v>195515</v>
      </c>
      <c r="O177" s="92">
        <f>SUMIF(V職域接種!$C:$C, 'Conv-vaccine'!$E177, V職域接種!F:F)</f>
        <v>0</v>
      </c>
      <c r="P177" s="92">
        <f>SUMIF(V職域接種!$C:$C, 'Conv-vaccine'!$E177, V職域接種!G:G)</f>
        <v>0</v>
      </c>
      <c r="Q177" s="92">
        <f>_xlfn.MAXIFS(V重複!F:F, V重複!$C:$C, 'Conv-vaccine'!$E177)</f>
        <v>0</v>
      </c>
      <c r="R177" s="92">
        <f>_xlfn.MAXIFS(V重複!G:G, V重複!$C:$C, 'Conv-vaccine'!$E177)</f>
        <v>0</v>
      </c>
      <c r="S177" s="117">
        <f>SUMIF('V3回目-総接種回数'!$A:$A, 'Conv-vaccine'!$E177, 'V3回目-総接種回数'!D:D)</f>
        <v>0</v>
      </c>
    </row>
    <row r="178" spans="1:19" ht="17.7">
      <c r="A178" s="49">
        <v>44355</v>
      </c>
      <c r="B178" s="109">
        <f>IF(COUNTIF($A$7:$A178, $A178)&gt;1, 0, IF($E178="","",G178+H178+K178+L178+O178-Q178))</f>
        <v>811803</v>
      </c>
      <c r="C178" s="109">
        <f>IF(COUNTIF($A$7:$A178, $A178)&gt;1, 0, IF($E178="", "", I178+J178+M178+N178+P178-R178))</f>
        <v>327785</v>
      </c>
      <c r="D178" s="109">
        <f>IF(COUNTIF($A$7:$A178, $A178)&gt;1, 0, S178)</f>
        <v>0</v>
      </c>
      <c r="E178" s="110">
        <v>44355</v>
      </c>
      <c r="F178" s="91" t="str">
        <f>IFERROR(VLOOKUP($E178, V医療従事者等!$A:$J, $F$4, FALSE), TEXT(E178, "aaa"))</f>
        <v>(火)</v>
      </c>
      <c r="G178" s="91">
        <f>IFERROR(VLOOKUP($E178, V医療従事者等!$A:$J, $G$4, FALSE), 0)</f>
        <v>71689</v>
      </c>
      <c r="H178" s="91">
        <f>IFERROR(VLOOKUP($E178, V医療従事者等!$A:$J, $H$4, FALSE), 0)</f>
        <v>990</v>
      </c>
      <c r="I178" s="91">
        <f>IFERROR(VLOOKUP($E178, V医療従事者等!$A:$J, $I$4, FALSE), 0)</f>
        <v>89243</v>
      </c>
      <c r="J178" s="91">
        <f>IFERROR(VLOOKUP($E178, V医療従事者等!$A:$J, $J$4, FALSE), 0)</f>
        <v>0</v>
      </c>
      <c r="K178" s="92">
        <f>IFERROR(VLOOKUP($E178, V一般接種!$A:$G, K$4, FALSE), 0)</f>
        <v>706382</v>
      </c>
      <c r="L178" s="92">
        <f>IFERROR(VLOOKUP($E178, V一般接種!$A:$G, L$4, FALSE), 0)</f>
        <v>32742</v>
      </c>
      <c r="M178" s="92">
        <f>IFERROR(VLOOKUP($E178, V一般接種!$A:$G, M$4, FALSE), 0)</f>
        <v>0</v>
      </c>
      <c r="N178" s="93">
        <f>IFERROR(VLOOKUP($E178, V一般接種!$A:$G, N$4, FALSE), 0)</f>
        <v>238542</v>
      </c>
      <c r="O178" s="92">
        <f>SUMIF(V職域接種!$C:$C, 'Conv-vaccine'!$E178, V職域接種!F:F)</f>
        <v>0</v>
      </c>
      <c r="P178" s="92">
        <f>SUMIF(V職域接種!$C:$C, 'Conv-vaccine'!$E178, V職域接種!G:G)</f>
        <v>0</v>
      </c>
      <c r="Q178" s="92">
        <f>_xlfn.MAXIFS(V重複!F:F, V重複!$C:$C, 'Conv-vaccine'!$E178)</f>
        <v>0</v>
      </c>
      <c r="R178" s="92">
        <f>_xlfn.MAXIFS(V重複!G:G, V重複!$C:$C, 'Conv-vaccine'!$E178)</f>
        <v>0</v>
      </c>
      <c r="S178" s="117">
        <f>SUMIF('V3回目-総接種回数'!$A:$A, 'Conv-vaccine'!$E178, 'V3回目-総接種回数'!D:D)</f>
        <v>0</v>
      </c>
    </row>
    <row r="179" spans="1:19" ht="17.7">
      <c r="A179" s="49">
        <v>44355</v>
      </c>
      <c r="B179" s="109">
        <f>IF(COUNTIF($A$7:$A179, $A179)&gt;1, 0, IF($E179="","",G179+H179+K179+L179+O179-Q179))</f>
        <v>0</v>
      </c>
      <c r="C179" s="109">
        <f>IF(COUNTIF($A$7:$A179, $A179)&gt;1, 0, IF($E179="", "", I179+J179+M179+N179+P179-R179))</f>
        <v>0</v>
      </c>
      <c r="D179" s="109">
        <f>IF(COUNTIF($A$7:$A179, $A179)&gt;1, 0, S179)</f>
        <v>0</v>
      </c>
      <c r="E179" s="110">
        <v>44355</v>
      </c>
      <c r="F179" s="91" t="str">
        <f>IFERROR(VLOOKUP($E179, V医療従事者等!$A:$J, $F$4, FALSE), TEXT(E179, "aaa"))</f>
        <v>(火)</v>
      </c>
      <c r="G179" s="91">
        <f>IFERROR(VLOOKUP($E179, V医療従事者等!$A:$J, $G$4, FALSE), 0)</f>
        <v>71689</v>
      </c>
      <c r="H179" s="91">
        <f>IFERROR(VLOOKUP($E179, V医療従事者等!$A:$J, $H$4, FALSE), 0)</f>
        <v>990</v>
      </c>
      <c r="I179" s="91">
        <f>IFERROR(VLOOKUP($E179, V医療従事者等!$A:$J, $I$4, FALSE), 0)</f>
        <v>89243</v>
      </c>
      <c r="J179" s="91">
        <f>IFERROR(VLOOKUP($E179, V医療従事者等!$A:$J, $J$4, FALSE), 0)</f>
        <v>0</v>
      </c>
      <c r="K179" s="92">
        <f>IFERROR(VLOOKUP($E179, V一般接種!$A:$G, K$4, FALSE), 0)</f>
        <v>706382</v>
      </c>
      <c r="L179" s="92">
        <f>IFERROR(VLOOKUP($E179, V一般接種!$A:$G, L$4, FALSE), 0)</f>
        <v>32742</v>
      </c>
      <c r="M179" s="92">
        <f>IFERROR(VLOOKUP($E179, V一般接種!$A:$G, M$4, FALSE), 0)</f>
        <v>0</v>
      </c>
      <c r="N179" s="93">
        <f>IFERROR(VLOOKUP($E179, V一般接種!$A:$G, N$4, FALSE), 0)</f>
        <v>238542</v>
      </c>
      <c r="O179" s="92">
        <f>SUMIF(V職域接種!$C:$C, 'Conv-vaccine'!$E179, V職域接種!F:F)</f>
        <v>0</v>
      </c>
      <c r="P179" s="92">
        <f>SUMIF(V職域接種!$C:$C, 'Conv-vaccine'!$E179, V職域接種!G:G)</f>
        <v>0</v>
      </c>
      <c r="Q179" s="92">
        <f>_xlfn.MAXIFS(V重複!F:F, V重複!$C:$C, 'Conv-vaccine'!$E179)</f>
        <v>0</v>
      </c>
      <c r="R179" s="92">
        <f>_xlfn.MAXIFS(V重複!G:G, V重複!$C:$C, 'Conv-vaccine'!$E179)</f>
        <v>0</v>
      </c>
      <c r="S179" s="117">
        <f>SUMIF('V3回目-総接種回数'!$A:$A, 'Conv-vaccine'!$E179, 'V3回目-総接種回数'!D:D)</f>
        <v>0</v>
      </c>
    </row>
    <row r="180" spans="1:19" ht="17.7">
      <c r="A180" s="49">
        <v>44355</v>
      </c>
      <c r="B180" s="109">
        <f>IF(COUNTIF($A$7:$A180, $A180)&gt;1, 0, IF($E180="","",G180+H180+K180+L180+O180-Q180))</f>
        <v>0</v>
      </c>
      <c r="C180" s="109">
        <f>IF(COUNTIF($A$7:$A180, $A180)&gt;1, 0, IF($E180="", "", I180+J180+M180+N180+P180-R180))</f>
        <v>0</v>
      </c>
      <c r="D180" s="109">
        <f>IF(COUNTIF($A$7:$A180, $A180)&gt;1, 0, S180)</f>
        <v>0</v>
      </c>
      <c r="E180" s="110">
        <v>44355</v>
      </c>
      <c r="F180" s="91" t="str">
        <f>IFERROR(VLOOKUP($E180, V医療従事者等!$A:$J, $F$4, FALSE), TEXT(E180, "aaa"))</f>
        <v>(火)</v>
      </c>
      <c r="G180" s="91">
        <f>IFERROR(VLOOKUP($E180, V医療従事者等!$A:$J, $G$4, FALSE), 0)</f>
        <v>71689</v>
      </c>
      <c r="H180" s="91">
        <f>IFERROR(VLOOKUP($E180, V医療従事者等!$A:$J, $H$4, FALSE), 0)</f>
        <v>990</v>
      </c>
      <c r="I180" s="91">
        <f>IFERROR(VLOOKUP($E180, V医療従事者等!$A:$J, $I$4, FALSE), 0)</f>
        <v>89243</v>
      </c>
      <c r="J180" s="91">
        <f>IFERROR(VLOOKUP($E180, V医療従事者等!$A:$J, $J$4, FALSE), 0)</f>
        <v>0</v>
      </c>
      <c r="K180" s="92">
        <f>IFERROR(VLOOKUP($E180, V一般接種!$A:$G, K$4, FALSE), 0)</f>
        <v>706382</v>
      </c>
      <c r="L180" s="92">
        <f>IFERROR(VLOOKUP($E180, V一般接種!$A:$G, L$4, FALSE), 0)</f>
        <v>32742</v>
      </c>
      <c r="M180" s="92">
        <f>IFERROR(VLOOKUP($E180, V一般接種!$A:$G, M$4, FALSE), 0)</f>
        <v>0</v>
      </c>
      <c r="N180" s="93">
        <f>IFERROR(VLOOKUP($E180, V一般接種!$A:$G, N$4, FALSE), 0)</f>
        <v>238542</v>
      </c>
      <c r="O180" s="92">
        <f>SUMIF(V職域接種!$C:$C, 'Conv-vaccine'!$E180, V職域接種!F:F)</f>
        <v>0</v>
      </c>
      <c r="P180" s="92">
        <f>SUMIF(V職域接種!$C:$C, 'Conv-vaccine'!$E180, V職域接種!G:G)</f>
        <v>0</v>
      </c>
      <c r="Q180" s="92">
        <f>_xlfn.MAXIFS(V重複!F:F, V重複!$C:$C, 'Conv-vaccine'!$E180)</f>
        <v>0</v>
      </c>
      <c r="R180" s="92">
        <f>_xlfn.MAXIFS(V重複!G:G, V重複!$C:$C, 'Conv-vaccine'!$E180)</f>
        <v>0</v>
      </c>
      <c r="S180" s="117">
        <f>SUMIF('V3回目-総接種回数'!$A:$A, 'Conv-vaccine'!$E180, 'V3回目-総接種回数'!D:D)</f>
        <v>0</v>
      </c>
    </row>
    <row r="181" spans="1:19" ht="17.7">
      <c r="A181" s="49">
        <v>44356</v>
      </c>
      <c r="B181" s="109">
        <f>IF(COUNTIF($A$7:$A181, $A181)&gt;1, 0, IF($E181="","",G181+H181+K181+L181+O181-Q181))</f>
        <v>793677</v>
      </c>
      <c r="C181" s="109">
        <f>IF(COUNTIF($A$7:$A181, $A181)&gt;1, 0, IF($E181="", "", I181+J181+M181+N181+P181-R181))</f>
        <v>392339</v>
      </c>
      <c r="D181" s="109">
        <f>IF(COUNTIF($A$7:$A181, $A181)&gt;1, 0, S181)</f>
        <v>0</v>
      </c>
      <c r="E181" s="110">
        <v>44356</v>
      </c>
      <c r="F181" s="91" t="str">
        <f>IFERROR(VLOOKUP($E181, V医療従事者等!$A:$J, $F$4, FALSE), TEXT(E181, "aaa"))</f>
        <v>(水)</v>
      </c>
      <c r="G181" s="91">
        <f>IFERROR(VLOOKUP($E181, V医療従事者等!$A:$J, $G$4, FALSE), 0)</f>
        <v>67694</v>
      </c>
      <c r="H181" s="91">
        <f>IFERROR(VLOOKUP($E181, V医療従事者等!$A:$J, $H$4, FALSE), 0)</f>
        <v>1047</v>
      </c>
      <c r="I181" s="91">
        <f>IFERROR(VLOOKUP($E181, V医療従事者等!$A:$J, $I$4, FALSE), 0)</f>
        <v>98643</v>
      </c>
      <c r="J181" s="91">
        <f>IFERROR(VLOOKUP($E181, V医療従事者等!$A:$J, $J$4, FALSE), 0)</f>
        <v>0</v>
      </c>
      <c r="K181" s="92">
        <f>IFERROR(VLOOKUP($E181, V一般接種!$A:$G, K$4, FALSE), 0)</f>
        <v>693653</v>
      </c>
      <c r="L181" s="92">
        <f>IFERROR(VLOOKUP($E181, V一般接種!$A:$G, L$4, FALSE), 0)</f>
        <v>31283</v>
      </c>
      <c r="M181" s="92">
        <f>IFERROR(VLOOKUP($E181, V一般接種!$A:$G, M$4, FALSE), 0)</f>
        <v>0</v>
      </c>
      <c r="N181" s="93">
        <f>IFERROR(VLOOKUP($E181, V一般接種!$A:$G, N$4, FALSE), 0)</f>
        <v>293696</v>
      </c>
      <c r="O181" s="92">
        <f>SUMIF(V職域接種!$C:$C, 'Conv-vaccine'!$E181, V職域接種!F:F)</f>
        <v>0</v>
      </c>
      <c r="P181" s="92">
        <f>SUMIF(V職域接種!$C:$C, 'Conv-vaccine'!$E181, V職域接種!G:G)</f>
        <v>0</v>
      </c>
      <c r="Q181" s="92">
        <f>_xlfn.MAXIFS(V重複!F:F, V重複!$C:$C, 'Conv-vaccine'!$E181)</f>
        <v>0</v>
      </c>
      <c r="R181" s="92">
        <f>_xlfn.MAXIFS(V重複!G:G, V重複!$C:$C, 'Conv-vaccine'!$E181)</f>
        <v>0</v>
      </c>
      <c r="S181" s="117">
        <f>SUMIF('V3回目-総接種回数'!$A:$A, 'Conv-vaccine'!$E181, 'V3回目-総接種回数'!D:D)</f>
        <v>0</v>
      </c>
    </row>
    <row r="182" spans="1:19" ht="17.7">
      <c r="A182" s="49">
        <v>44356</v>
      </c>
      <c r="B182" s="109">
        <f>IF(COUNTIF($A$7:$A182, $A182)&gt;1, 0, IF($E182="","",G182+H182+K182+L182+O182-Q182))</f>
        <v>0</v>
      </c>
      <c r="C182" s="109">
        <f>IF(COUNTIF($A$7:$A182, $A182)&gt;1, 0, IF($E182="", "", I182+J182+M182+N182+P182-R182))</f>
        <v>0</v>
      </c>
      <c r="D182" s="109">
        <f>IF(COUNTIF($A$7:$A182, $A182)&gt;1, 0, S182)</f>
        <v>0</v>
      </c>
      <c r="E182" s="110">
        <v>44356</v>
      </c>
      <c r="F182" s="91" t="str">
        <f>IFERROR(VLOOKUP($E182, V医療従事者等!$A:$J, $F$4, FALSE), TEXT(E182, "aaa"))</f>
        <v>(水)</v>
      </c>
      <c r="G182" s="91">
        <f>IFERROR(VLOOKUP($E182, V医療従事者等!$A:$J, $G$4, FALSE), 0)</f>
        <v>67694</v>
      </c>
      <c r="H182" s="91">
        <f>IFERROR(VLOOKUP($E182, V医療従事者等!$A:$J, $H$4, FALSE), 0)</f>
        <v>1047</v>
      </c>
      <c r="I182" s="91">
        <f>IFERROR(VLOOKUP($E182, V医療従事者等!$A:$J, $I$4, FALSE), 0)</f>
        <v>98643</v>
      </c>
      <c r="J182" s="91">
        <f>IFERROR(VLOOKUP($E182, V医療従事者等!$A:$J, $J$4, FALSE), 0)</f>
        <v>0</v>
      </c>
      <c r="K182" s="92">
        <f>IFERROR(VLOOKUP($E182, V一般接種!$A:$G, K$4, FALSE), 0)</f>
        <v>693653</v>
      </c>
      <c r="L182" s="92">
        <f>IFERROR(VLOOKUP($E182, V一般接種!$A:$G, L$4, FALSE), 0)</f>
        <v>31283</v>
      </c>
      <c r="M182" s="92">
        <f>IFERROR(VLOOKUP($E182, V一般接種!$A:$G, M$4, FALSE), 0)</f>
        <v>0</v>
      </c>
      <c r="N182" s="93">
        <f>IFERROR(VLOOKUP($E182, V一般接種!$A:$G, N$4, FALSE), 0)</f>
        <v>293696</v>
      </c>
      <c r="O182" s="92">
        <f>SUMIF(V職域接種!$C:$C, 'Conv-vaccine'!$E182, V職域接種!F:F)</f>
        <v>0</v>
      </c>
      <c r="P182" s="92">
        <f>SUMIF(V職域接種!$C:$C, 'Conv-vaccine'!$E182, V職域接種!G:G)</f>
        <v>0</v>
      </c>
      <c r="Q182" s="92">
        <f>_xlfn.MAXIFS(V重複!F:F, V重複!$C:$C, 'Conv-vaccine'!$E182)</f>
        <v>0</v>
      </c>
      <c r="R182" s="92">
        <f>_xlfn.MAXIFS(V重複!G:G, V重複!$C:$C, 'Conv-vaccine'!$E182)</f>
        <v>0</v>
      </c>
      <c r="S182" s="117">
        <f>SUMIF('V3回目-総接種回数'!$A:$A, 'Conv-vaccine'!$E182, 'V3回目-総接種回数'!D:D)</f>
        <v>0</v>
      </c>
    </row>
    <row r="183" spans="1:19" ht="17.7">
      <c r="A183" s="49">
        <v>44356</v>
      </c>
      <c r="B183" s="109">
        <f>IF(COUNTIF($A$7:$A183, $A183)&gt;1, 0, IF($E183="","",G183+H183+K183+L183+O183-Q183))</f>
        <v>0</v>
      </c>
      <c r="C183" s="109">
        <f>IF(COUNTIF($A$7:$A183, $A183)&gt;1, 0, IF($E183="", "", I183+J183+M183+N183+P183-R183))</f>
        <v>0</v>
      </c>
      <c r="D183" s="109">
        <f>IF(COUNTIF($A$7:$A183, $A183)&gt;1, 0, S183)</f>
        <v>0</v>
      </c>
      <c r="E183" s="110">
        <v>44356</v>
      </c>
      <c r="F183" s="91" t="str">
        <f>IFERROR(VLOOKUP($E183, V医療従事者等!$A:$J, $F$4, FALSE), TEXT(E183, "aaa"))</f>
        <v>(水)</v>
      </c>
      <c r="G183" s="91">
        <f>IFERROR(VLOOKUP($E183, V医療従事者等!$A:$J, $G$4, FALSE), 0)</f>
        <v>67694</v>
      </c>
      <c r="H183" s="91">
        <f>IFERROR(VLOOKUP($E183, V医療従事者等!$A:$J, $H$4, FALSE), 0)</f>
        <v>1047</v>
      </c>
      <c r="I183" s="91">
        <f>IFERROR(VLOOKUP($E183, V医療従事者等!$A:$J, $I$4, FALSE), 0)</f>
        <v>98643</v>
      </c>
      <c r="J183" s="91">
        <f>IFERROR(VLOOKUP($E183, V医療従事者等!$A:$J, $J$4, FALSE), 0)</f>
        <v>0</v>
      </c>
      <c r="K183" s="92">
        <f>IFERROR(VLOOKUP($E183, V一般接種!$A:$G, K$4, FALSE), 0)</f>
        <v>693653</v>
      </c>
      <c r="L183" s="92">
        <f>IFERROR(VLOOKUP($E183, V一般接種!$A:$G, L$4, FALSE), 0)</f>
        <v>31283</v>
      </c>
      <c r="M183" s="92">
        <f>IFERROR(VLOOKUP($E183, V一般接種!$A:$G, M$4, FALSE), 0)</f>
        <v>0</v>
      </c>
      <c r="N183" s="93">
        <f>IFERROR(VLOOKUP($E183, V一般接種!$A:$G, N$4, FALSE), 0)</f>
        <v>293696</v>
      </c>
      <c r="O183" s="92">
        <f>SUMIF(V職域接種!$C:$C, 'Conv-vaccine'!$E183, V職域接種!F:F)</f>
        <v>0</v>
      </c>
      <c r="P183" s="92">
        <f>SUMIF(V職域接種!$C:$C, 'Conv-vaccine'!$E183, V職域接種!G:G)</f>
        <v>0</v>
      </c>
      <c r="Q183" s="92">
        <f>_xlfn.MAXIFS(V重複!F:F, V重複!$C:$C, 'Conv-vaccine'!$E183)</f>
        <v>0</v>
      </c>
      <c r="R183" s="92">
        <f>_xlfn.MAXIFS(V重複!G:G, V重複!$C:$C, 'Conv-vaccine'!$E183)</f>
        <v>0</v>
      </c>
      <c r="S183" s="117">
        <f>SUMIF('V3回目-総接種回数'!$A:$A, 'Conv-vaccine'!$E183, 'V3回目-総接種回数'!D:D)</f>
        <v>0</v>
      </c>
    </row>
    <row r="184" spans="1:19" ht="17.7">
      <c r="A184" s="49">
        <v>44357</v>
      </c>
      <c r="B184" s="109">
        <f>IF(COUNTIF($A$7:$A184, $A184)&gt;1, 0, IF($E184="","",G184+H184+K184+L184+O184-Q184))</f>
        <v>761411</v>
      </c>
      <c r="C184" s="109">
        <f>IF(COUNTIF($A$7:$A184, $A184)&gt;1, 0, IF($E184="", "", I184+J184+M184+N184+P184-R184))</f>
        <v>393248</v>
      </c>
      <c r="D184" s="109">
        <f>IF(COUNTIF($A$7:$A184, $A184)&gt;1, 0, S184)</f>
        <v>0</v>
      </c>
      <c r="E184" s="110">
        <v>44357</v>
      </c>
      <c r="F184" s="91" t="str">
        <f>IFERROR(VLOOKUP($E184, V医療従事者等!$A:$J, $F$4, FALSE), TEXT(E184, "aaa"))</f>
        <v>(木)</v>
      </c>
      <c r="G184" s="91">
        <f>IFERROR(VLOOKUP($E184, V医療従事者等!$A:$J, $G$4, FALSE), 0)</f>
        <v>52250</v>
      </c>
      <c r="H184" s="91">
        <f>IFERROR(VLOOKUP($E184, V医療従事者等!$A:$J, $H$4, FALSE), 0)</f>
        <v>1719</v>
      </c>
      <c r="I184" s="91">
        <f>IFERROR(VLOOKUP($E184, V医療従事者等!$A:$J, $I$4, FALSE), 0)</f>
        <v>82622</v>
      </c>
      <c r="J184" s="91">
        <f>IFERROR(VLOOKUP($E184, V医療従事者等!$A:$J, $J$4, FALSE), 0)</f>
        <v>0</v>
      </c>
      <c r="K184" s="92">
        <f>IFERROR(VLOOKUP($E184, V一般接種!$A:$G, K$4, FALSE), 0)</f>
        <v>673799</v>
      </c>
      <c r="L184" s="92">
        <f>IFERROR(VLOOKUP($E184, V一般接種!$A:$G, L$4, FALSE), 0)</f>
        <v>33643</v>
      </c>
      <c r="M184" s="92">
        <f>IFERROR(VLOOKUP($E184, V一般接種!$A:$G, M$4, FALSE), 0)</f>
        <v>0</v>
      </c>
      <c r="N184" s="93">
        <f>IFERROR(VLOOKUP($E184, V一般接種!$A:$G, N$4, FALSE), 0)</f>
        <v>310626</v>
      </c>
      <c r="O184" s="92">
        <f>SUMIF(V職域接種!$C:$C, 'Conv-vaccine'!$E184, V職域接種!F:F)</f>
        <v>0</v>
      </c>
      <c r="P184" s="92">
        <f>SUMIF(V職域接種!$C:$C, 'Conv-vaccine'!$E184, V職域接種!G:G)</f>
        <v>0</v>
      </c>
      <c r="Q184" s="92">
        <f>_xlfn.MAXIFS(V重複!F:F, V重複!$C:$C, 'Conv-vaccine'!$E184)</f>
        <v>0</v>
      </c>
      <c r="R184" s="92">
        <f>_xlfn.MAXIFS(V重複!G:G, V重複!$C:$C, 'Conv-vaccine'!$E184)</f>
        <v>0</v>
      </c>
      <c r="S184" s="117">
        <f>SUMIF('V3回目-総接種回数'!$A:$A, 'Conv-vaccine'!$E184, 'V3回目-総接種回数'!D:D)</f>
        <v>0</v>
      </c>
    </row>
    <row r="185" spans="1:19" ht="17.7">
      <c r="A185" s="49">
        <v>44357</v>
      </c>
      <c r="B185" s="109">
        <f>IF(COUNTIF($A$7:$A185, $A185)&gt;1, 0, IF($E185="","",G185+H185+K185+L185+O185-Q185))</f>
        <v>0</v>
      </c>
      <c r="C185" s="109">
        <f>IF(COUNTIF($A$7:$A185, $A185)&gt;1, 0, IF($E185="", "", I185+J185+M185+N185+P185-R185))</f>
        <v>0</v>
      </c>
      <c r="D185" s="109">
        <f>IF(COUNTIF($A$7:$A185, $A185)&gt;1, 0, S185)</f>
        <v>0</v>
      </c>
      <c r="E185" s="110">
        <v>44357</v>
      </c>
      <c r="F185" s="91" t="str">
        <f>IFERROR(VLOOKUP($E185, V医療従事者等!$A:$J, $F$4, FALSE), TEXT(E185, "aaa"))</f>
        <v>(木)</v>
      </c>
      <c r="G185" s="91">
        <f>IFERROR(VLOOKUP($E185, V医療従事者等!$A:$J, $G$4, FALSE), 0)</f>
        <v>52250</v>
      </c>
      <c r="H185" s="91">
        <f>IFERROR(VLOOKUP($E185, V医療従事者等!$A:$J, $H$4, FALSE), 0)</f>
        <v>1719</v>
      </c>
      <c r="I185" s="91">
        <f>IFERROR(VLOOKUP($E185, V医療従事者等!$A:$J, $I$4, FALSE), 0)</f>
        <v>82622</v>
      </c>
      <c r="J185" s="91">
        <f>IFERROR(VLOOKUP($E185, V医療従事者等!$A:$J, $J$4, FALSE), 0)</f>
        <v>0</v>
      </c>
      <c r="K185" s="92">
        <f>IFERROR(VLOOKUP($E185, V一般接種!$A:$G, K$4, FALSE), 0)</f>
        <v>673799</v>
      </c>
      <c r="L185" s="92">
        <f>IFERROR(VLOOKUP($E185, V一般接種!$A:$G, L$4, FALSE), 0)</f>
        <v>33643</v>
      </c>
      <c r="M185" s="92">
        <f>IFERROR(VLOOKUP($E185, V一般接種!$A:$G, M$4, FALSE), 0)</f>
        <v>0</v>
      </c>
      <c r="N185" s="93">
        <f>IFERROR(VLOOKUP($E185, V一般接種!$A:$G, N$4, FALSE), 0)</f>
        <v>310626</v>
      </c>
      <c r="O185" s="92">
        <f>SUMIF(V職域接種!$C:$C, 'Conv-vaccine'!$E185, V職域接種!F:F)</f>
        <v>0</v>
      </c>
      <c r="P185" s="92">
        <f>SUMIF(V職域接種!$C:$C, 'Conv-vaccine'!$E185, V職域接種!G:G)</f>
        <v>0</v>
      </c>
      <c r="Q185" s="92">
        <f>_xlfn.MAXIFS(V重複!F:F, V重複!$C:$C, 'Conv-vaccine'!$E185)</f>
        <v>0</v>
      </c>
      <c r="R185" s="92">
        <f>_xlfn.MAXIFS(V重複!G:G, V重複!$C:$C, 'Conv-vaccine'!$E185)</f>
        <v>0</v>
      </c>
      <c r="S185" s="117">
        <f>SUMIF('V3回目-総接種回数'!$A:$A, 'Conv-vaccine'!$E185, 'V3回目-総接種回数'!D:D)</f>
        <v>0</v>
      </c>
    </row>
    <row r="186" spans="1:19" ht="17.7">
      <c r="A186" s="49">
        <v>44357</v>
      </c>
      <c r="B186" s="109">
        <f>IF(COUNTIF($A$7:$A186, $A186)&gt;1, 0, IF($E186="","",G186+H186+K186+L186+O186-Q186))</f>
        <v>0</v>
      </c>
      <c r="C186" s="109">
        <f>IF(COUNTIF($A$7:$A186, $A186)&gt;1, 0, IF($E186="", "", I186+J186+M186+N186+P186-R186))</f>
        <v>0</v>
      </c>
      <c r="D186" s="109">
        <f>IF(COUNTIF($A$7:$A186, $A186)&gt;1, 0, S186)</f>
        <v>0</v>
      </c>
      <c r="E186" s="110">
        <v>44357</v>
      </c>
      <c r="F186" s="91" t="str">
        <f>IFERROR(VLOOKUP($E186, V医療従事者等!$A:$J, $F$4, FALSE), TEXT(E186, "aaa"))</f>
        <v>(木)</v>
      </c>
      <c r="G186" s="91">
        <f>IFERROR(VLOOKUP($E186, V医療従事者等!$A:$J, $G$4, FALSE), 0)</f>
        <v>52250</v>
      </c>
      <c r="H186" s="91">
        <f>IFERROR(VLOOKUP($E186, V医療従事者等!$A:$J, $H$4, FALSE), 0)</f>
        <v>1719</v>
      </c>
      <c r="I186" s="91">
        <f>IFERROR(VLOOKUP($E186, V医療従事者等!$A:$J, $I$4, FALSE), 0)</f>
        <v>82622</v>
      </c>
      <c r="J186" s="91">
        <f>IFERROR(VLOOKUP($E186, V医療従事者等!$A:$J, $J$4, FALSE), 0)</f>
        <v>0</v>
      </c>
      <c r="K186" s="92">
        <f>IFERROR(VLOOKUP($E186, V一般接種!$A:$G, K$4, FALSE), 0)</f>
        <v>673799</v>
      </c>
      <c r="L186" s="92">
        <f>IFERROR(VLOOKUP($E186, V一般接種!$A:$G, L$4, FALSE), 0)</f>
        <v>33643</v>
      </c>
      <c r="M186" s="92">
        <f>IFERROR(VLOOKUP($E186, V一般接種!$A:$G, M$4, FALSE), 0)</f>
        <v>0</v>
      </c>
      <c r="N186" s="93">
        <f>IFERROR(VLOOKUP($E186, V一般接種!$A:$G, N$4, FALSE), 0)</f>
        <v>310626</v>
      </c>
      <c r="O186" s="92">
        <f>SUMIF(V職域接種!$C:$C, 'Conv-vaccine'!$E186, V職域接種!F:F)</f>
        <v>0</v>
      </c>
      <c r="P186" s="92">
        <f>SUMIF(V職域接種!$C:$C, 'Conv-vaccine'!$E186, V職域接種!G:G)</f>
        <v>0</v>
      </c>
      <c r="Q186" s="92">
        <f>_xlfn.MAXIFS(V重複!F:F, V重複!$C:$C, 'Conv-vaccine'!$E186)</f>
        <v>0</v>
      </c>
      <c r="R186" s="92">
        <f>_xlfn.MAXIFS(V重複!G:G, V重複!$C:$C, 'Conv-vaccine'!$E186)</f>
        <v>0</v>
      </c>
      <c r="S186" s="117">
        <f>SUMIF('V3回目-総接種回数'!$A:$A, 'Conv-vaccine'!$E186, 'V3回目-総接種回数'!D:D)</f>
        <v>0</v>
      </c>
    </row>
    <row r="187" spans="1:19" ht="17.7">
      <c r="A187" s="49">
        <v>44358</v>
      </c>
      <c r="B187" s="109">
        <f>IF(COUNTIF($A$7:$A187, $A187)&gt;1, 0, IF($E187="","",G187+H187+K187+L187+O187-Q187))</f>
        <v>771648</v>
      </c>
      <c r="C187" s="109">
        <f>IF(COUNTIF($A$7:$A187, $A187)&gt;1, 0, IF($E187="", "", I187+J187+M187+N187+P187-R187))</f>
        <v>364800</v>
      </c>
      <c r="D187" s="109">
        <f>IF(COUNTIF($A$7:$A187, $A187)&gt;1, 0, S187)</f>
        <v>0</v>
      </c>
      <c r="E187" s="110">
        <v>44358</v>
      </c>
      <c r="F187" s="91" t="str">
        <f>IFERROR(VLOOKUP($E187, V医療従事者等!$A:$J, $F$4, FALSE), TEXT(E187, "aaa"))</f>
        <v>(金)</v>
      </c>
      <c r="G187" s="91">
        <f>IFERROR(VLOOKUP($E187, V医療従事者等!$A:$J, $G$4, FALSE), 0)</f>
        <v>54834</v>
      </c>
      <c r="H187" s="91">
        <f>IFERROR(VLOOKUP($E187, V医療従事者等!$A:$J, $H$4, FALSE), 0)</f>
        <v>1669</v>
      </c>
      <c r="I187" s="91">
        <f>IFERROR(VLOOKUP($E187, V医療従事者等!$A:$J, $I$4, FALSE), 0)</f>
        <v>91480</v>
      </c>
      <c r="J187" s="91">
        <f>IFERROR(VLOOKUP($E187, V医療従事者等!$A:$J, $J$4, FALSE), 0)</f>
        <v>0</v>
      </c>
      <c r="K187" s="92">
        <f>IFERROR(VLOOKUP($E187, V一般接種!$A:$G, K$4, FALSE), 0)</f>
        <v>678042</v>
      </c>
      <c r="L187" s="92">
        <f>IFERROR(VLOOKUP($E187, V一般接種!$A:$G, L$4, FALSE), 0)</f>
        <v>37103</v>
      </c>
      <c r="M187" s="92">
        <f>IFERROR(VLOOKUP($E187, V一般接種!$A:$G, M$4, FALSE), 0)</f>
        <v>0</v>
      </c>
      <c r="N187" s="93">
        <f>IFERROR(VLOOKUP($E187, V一般接種!$A:$G, N$4, FALSE), 0)</f>
        <v>273320</v>
      </c>
      <c r="O187" s="92">
        <f>SUMIF(V職域接種!$C:$C, 'Conv-vaccine'!$E187, V職域接種!F:F)</f>
        <v>0</v>
      </c>
      <c r="P187" s="92">
        <f>SUMIF(V職域接種!$C:$C, 'Conv-vaccine'!$E187, V職域接種!G:G)</f>
        <v>0</v>
      </c>
      <c r="Q187" s="92">
        <f>_xlfn.MAXIFS(V重複!F:F, V重複!$C:$C, 'Conv-vaccine'!$E187)</f>
        <v>0</v>
      </c>
      <c r="R187" s="92">
        <f>_xlfn.MAXIFS(V重複!G:G, V重複!$C:$C, 'Conv-vaccine'!$E187)</f>
        <v>0</v>
      </c>
      <c r="S187" s="117">
        <f>SUMIF('V3回目-総接種回数'!$A:$A, 'Conv-vaccine'!$E187, 'V3回目-総接種回数'!D:D)</f>
        <v>0</v>
      </c>
    </row>
    <row r="188" spans="1:19" ht="17.7">
      <c r="A188" s="49">
        <v>44358</v>
      </c>
      <c r="B188" s="109">
        <f>IF(COUNTIF($A$7:$A188, $A188)&gt;1, 0, IF($E188="","",G188+H188+K188+L188+O188-Q188))</f>
        <v>0</v>
      </c>
      <c r="C188" s="109">
        <f>IF(COUNTIF($A$7:$A188, $A188)&gt;1, 0, IF($E188="", "", I188+J188+M188+N188+P188-R188))</f>
        <v>0</v>
      </c>
      <c r="D188" s="109">
        <f>IF(COUNTIF($A$7:$A188, $A188)&gt;1, 0, S188)</f>
        <v>0</v>
      </c>
      <c r="E188" s="110">
        <v>44358</v>
      </c>
      <c r="F188" s="91" t="str">
        <f>IFERROR(VLOOKUP($E188, V医療従事者等!$A:$J, $F$4, FALSE), TEXT(E188, "aaa"))</f>
        <v>(金)</v>
      </c>
      <c r="G188" s="91">
        <f>IFERROR(VLOOKUP($E188, V医療従事者等!$A:$J, $G$4, FALSE), 0)</f>
        <v>54834</v>
      </c>
      <c r="H188" s="91">
        <f>IFERROR(VLOOKUP($E188, V医療従事者等!$A:$J, $H$4, FALSE), 0)</f>
        <v>1669</v>
      </c>
      <c r="I188" s="91">
        <f>IFERROR(VLOOKUP($E188, V医療従事者等!$A:$J, $I$4, FALSE), 0)</f>
        <v>91480</v>
      </c>
      <c r="J188" s="91">
        <f>IFERROR(VLOOKUP($E188, V医療従事者等!$A:$J, $J$4, FALSE), 0)</f>
        <v>0</v>
      </c>
      <c r="K188" s="92">
        <f>IFERROR(VLOOKUP($E188, V一般接種!$A:$G, K$4, FALSE), 0)</f>
        <v>678042</v>
      </c>
      <c r="L188" s="92">
        <f>IFERROR(VLOOKUP($E188, V一般接種!$A:$G, L$4, FALSE), 0)</f>
        <v>37103</v>
      </c>
      <c r="M188" s="92">
        <f>IFERROR(VLOOKUP($E188, V一般接種!$A:$G, M$4, FALSE), 0)</f>
        <v>0</v>
      </c>
      <c r="N188" s="93">
        <f>IFERROR(VLOOKUP($E188, V一般接種!$A:$G, N$4, FALSE), 0)</f>
        <v>273320</v>
      </c>
      <c r="O188" s="92">
        <f>SUMIF(V職域接種!$C:$C, 'Conv-vaccine'!$E188, V職域接種!F:F)</f>
        <v>0</v>
      </c>
      <c r="P188" s="92">
        <f>SUMIF(V職域接種!$C:$C, 'Conv-vaccine'!$E188, V職域接種!G:G)</f>
        <v>0</v>
      </c>
      <c r="Q188" s="92">
        <f>_xlfn.MAXIFS(V重複!F:F, V重複!$C:$C, 'Conv-vaccine'!$E188)</f>
        <v>0</v>
      </c>
      <c r="R188" s="92">
        <f>_xlfn.MAXIFS(V重複!G:G, V重複!$C:$C, 'Conv-vaccine'!$E188)</f>
        <v>0</v>
      </c>
      <c r="S188" s="117">
        <f>SUMIF('V3回目-総接種回数'!$A:$A, 'Conv-vaccine'!$E188, 'V3回目-総接種回数'!D:D)</f>
        <v>0</v>
      </c>
    </row>
    <row r="189" spans="1:19" ht="17.7">
      <c r="A189" s="49">
        <v>44358</v>
      </c>
      <c r="B189" s="109">
        <f>IF(COUNTIF($A$7:$A189, $A189)&gt;1, 0, IF($E189="","",G189+H189+K189+L189+O189-Q189))</f>
        <v>0</v>
      </c>
      <c r="C189" s="109">
        <f>IF(COUNTIF($A$7:$A189, $A189)&gt;1, 0, IF($E189="", "", I189+J189+M189+N189+P189-R189))</f>
        <v>0</v>
      </c>
      <c r="D189" s="109">
        <f>IF(COUNTIF($A$7:$A189, $A189)&gt;1, 0, S189)</f>
        <v>0</v>
      </c>
      <c r="E189" s="110">
        <v>44358</v>
      </c>
      <c r="F189" s="91" t="str">
        <f>IFERROR(VLOOKUP($E189, V医療従事者等!$A:$J, $F$4, FALSE), TEXT(E189, "aaa"))</f>
        <v>(金)</v>
      </c>
      <c r="G189" s="91">
        <f>IFERROR(VLOOKUP($E189, V医療従事者等!$A:$J, $G$4, FALSE), 0)</f>
        <v>54834</v>
      </c>
      <c r="H189" s="91">
        <f>IFERROR(VLOOKUP($E189, V医療従事者等!$A:$J, $H$4, FALSE), 0)</f>
        <v>1669</v>
      </c>
      <c r="I189" s="91">
        <f>IFERROR(VLOOKUP($E189, V医療従事者等!$A:$J, $I$4, FALSE), 0)</f>
        <v>91480</v>
      </c>
      <c r="J189" s="91">
        <f>IFERROR(VLOOKUP($E189, V医療従事者等!$A:$J, $J$4, FALSE), 0)</f>
        <v>0</v>
      </c>
      <c r="K189" s="92">
        <f>IFERROR(VLOOKUP($E189, V一般接種!$A:$G, K$4, FALSE), 0)</f>
        <v>678042</v>
      </c>
      <c r="L189" s="92">
        <f>IFERROR(VLOOKUP($E189, V一般接種!$A:$G, L$4, FALSE), 0)</f>
        <v>37103</v>
      </c>
      <c r="M189" s="92">
        <f>IFERROR(VLOOKUP($E189, V一般接種!$A:$G, M$4, FALSE), 0)</f>
        <v>0</v>
      </c>
      <c r="N189" s="93">
        <f>IFERROR(VLOOKUP($E189, V一般接種!$A:$G, N$4, FALSE), 0)</f>
        <v>273320</v>
      </c>
      <c r="O189" s="92">
        <f>SUMIF(V職域接種!$C:$C, 'Conv-vaccine'!$E189, V職域接種!F:F)</f>
        <v>0</v>
      </c>
      <c r="P189" s="92">
        <f>SUMIF(V職域接種!$C:$C, 'Conv-vaccine'!$E189, V職域接種!G:G)</f>
        <v>0</v>
      </c>
      <c r="Q189" s="92">
        <f>_xlfn.MAXIFS(V重複!F:F, V重複!$C:$C, 'Conv-vaccine'!$E189)</f>
        <v>0</v>
      </c>
      <c r="R189" s="92">
        <f>_xlfn.MAXIFS(V重複!G:G, V重複!$C:$C, 'Conv-vaccine'!$E189)</f>
        <v>0</v>
      </c>
      <c r="S189" s="117">
        <f>SUMIF('V3回目-総接種回数'!$A:$A, 'Conv-vaccine'!$E189, 'V3回目-総接種回数'!D:D)</f>
        <v>0</v>
      </c>
    </row>
    <row r="190" spans="1:19" ht="17.7">
      <c r="A190" s="49">
        <v>44359</v>
      </c>
      <c r="B190" s="109">
        <f>IF(COUNTIF($A$7:$A190, $A190)&gt;1, 0, IF($E190="","",G190+H190+K190+L190+O190-Q190))</f>
        <v>670760</v>
      </c>
      <c r="C190" s="109">
        <f>IF(COUNTIF($A$7:$A190, $A190)&gt;1, 0, IF($E190="", "", I190+J190+M190+N190+P190-R190))</f>
        <v>278572</v>
      </c>
      <c r="D190" s="109">
        <f>IF(COUNTIF($A$7:$A190, $A190)&gt;1, 0, S190)</f>
        <v>0</v>
      </c>
      <c r="E190" s="110">
        <v>44359</v>
      </c>
      <c r="F190" s="91" t="str">
        <f>IFERROR(VLOOKUP($E190, V医療従事者等!$A:$J, $F$4, FALSE), TEXT(E190, "aaa"))</f>
        <v>土</v>
      </c>
      <c r="G190" s="91">
        <f>IFERROR(VLOOKUP($E190, V医療従事者等!$A:$J, $G$4, FALSE), 0)</f>
        <v>0</v>
      </c>
      <c r="H190" s="91">
        <f>IFERROR(VLOOKUP($E190, V医療従事者等!$A:$J, $H$4, FALSE), 0)</f>
        <v>0</v>
      </c>
      <c r="I190" s="91">
        <f>IFERROR(VLOOKUP($E190, V医療従事者等!$A:$J, $I$4, FALSE), 0)</f>
        <v>0</v>
      </c>
      <c r="J190" s="91">
        <f>IFERROR(VLOOKUP($E190, V医療従事者等!$A:$J, $J$4, FALSE), 0)</f>
        <v>0</v>
      </c>
      <c r="K190" s="92">
        <f>IFERROR(VLOOKUP($E190, V一般接種!$A:$G, K$4, FALSE), 0)</f>
        <v>631341</v>
      </c>
      <c r="L190" s="92">
        <f>IFERROR(VLOOKUP($E190, V一般接種!$A:$G, L$4, FALSE), 0)</f>
        <v>39419</v>
      </c>
      <c r="M190" s="92">
        <f>IFERROR(VLOOKUP($E190, V一般接種!$A:$G, M$4, FALSE), 0)</f>
        <v>0</v>
      </c>
      <c r="N190" s="93">
        <f>IFERROR(VLOOKUP($E190, V一般接種!$A:$G, N$4, FALSE), 0)</f>
        <v>278572</v>
      </c>
      <c r="O190" s="92">
        <f>SUMIF(V職域接種!$C:$C, 'Conv-vaccine'!$E190, V職域接種!F:F)</f>
        <v>0</v>
      </c>
      <c r="P190" s="92">
        <f>SUMIF(V職域接種!$C:$C, 'Conv-vaccine'!$E190, V職域接種!G:G)</f>
        <v>0</v>
      </c>
      <c r="Q190" s="92">
        <f>_xlfn.MAXIFS(V重複!F:F, V重複!$C:$C, 'Conv-vaccine'!$E190)</f>
        <v>0</v>
      </c>
      <c r="R190" s="92">
        <f>_xlfn.MAXIFS(V重複!G:G, V重複!$C:$C, 'Conv-vaccine'!$E190)</f>
        <v>0</v>
      </c>
      <c r="S190" s="117">
        <f>SUMIF('V3回目-総接種回数'!$A:$A, 'Conv-vaccine'!$E190, 'V3回目-総接種回数'!D:D)</f>
        <v>0</v>
      </c>
    </row>
    <row r="191" spans="1:19" ht="17.7">
      <c r="A191" s="49">
        <v>44359</v>
      </c>
      <c r="B191" s="109">
        <f>IF(COUNTIF($A$7:$A191, $A191)&gt;1, 0, IF($E191="","",G191+H191+K191+L191+O191-Q191))</f>
        <v>0</v>
      </c>
      <c r="C191" s="109">
        <f>IF(COUNTIF($A$7:$A191, $A191)&gt;1, 0, IF($E191="", "", I191+J191+M191+N191+P191-R191))</f>
        <v>0</v>
      </c>
      <c r="D191" s="109">
        <f>IF(COUNTIF($A$7:$A191, $A191)&gt;1, 0, S191)</f>
        <v>0</v>
      </c>
      <c r="E191" s="110">
        <v>44359</v>
      </c>
      <c r="F191" s="91" t="str">
        <f>IFERROR(VLOOKUP($E191, V医療従事者等!$A:$J, $F$4, FALSE), TEXT(E191, "aaa"))</f>
        <v>土</v>
      </c>
      <c r="G191" s="91">
        <f>IFERROR(VLOOKUP($E191, V医療従事者等!$A:$J, $G$4, FALSE), 0)</f>
        <v>0</v>
      </c>
      <c r="H191" s="91">
        <f>IFERROR(VLOOKUP($E191, V医療従事者等!$A:$J, $H$4, FALSE), 0)</f>
        <v>0</v>
      </c>
      <c r="I191" s="91">
        <f>IFERROR(VLOOKUP($E191, V医療従事者等!$A:$J, $I$4, FALSE), 0)</f>
        <v>0</v>
      </c>
      <c r="J191" s="91">
        <f>IFERROR(VLOOKUP($E191, V医療従事者等!$A:$J, $J$4, FALSE), 0)</f>
        <v>0</v>
      </c>
      <c r="K191" s="92">
        <f>IFERROR(VLOOKUP($E191, V一般接種!$A:$G, K$4, FALSE), 0)</f>
        <v>631341</v>
      </c>
      <c r="L191" s="92">
        <f>IFERROR(VLOOKUP($E191, V一般接種!$A:$G, L$4, FALSE), 0)</f>
        <v>39419</v>
      </c>
      <c r="M191" s="92">
        <f>IFERROR(VLOOKUP($E191, V一般接種!$A:$G, M$4, FALSE), 0)</f>
        <v>0</v>
      </c>
      <c r="N191" s="93">
        <f>IFERROR(VLOOKUP($E191, V一般接種!$A:$G, N$4, FALSE), 0)</f>
        <v>278572</v>
      </c>
      <c r="O191" s="92">
        <f>SUMIF(V職域接種!$C:$C, 'Conv-vaccine'!$E191, V職域接種!F:F)</f>
        <v>0</v>
      </c>
      <c r="P191" s="92">
        <f>SUMIF(V職域接種!$C:$C, 'Conv-vaccine'!$E191, V職域接種!G:G)</f>
        <v>0</v>
      </c>
      <c r="Q191" s="92">
        <f>_xlfn.MAXIFS(V重複!F:F, V重複!$C:$C, 'Conv-vaccine'!$E191)</f>
        <v>0</v>
      </c>
      <c r="R191" s="92">
        <f>_xlfn.MAXIFS(V重複!G:G, V重複!$C:$C, 'Conv-vaccine'!$E191)</f>
        <v>0</v>
      </c>
      <c r="S191" s="117">
        <f>SUMIF('V3回目-総接種回数'!$A:$A, 'Conv-vaccine'!$E191, 'V3回目-総接種回数'!D:D)</f>
        <v>0</v>
      </c>
    </row>
    <row r="192" spans="1:19" ht="17.7">
      <c r="A192" s="49">
        <v>44359</v>
      </c>
      <c r="B192" s="109">
        <f>IF(COUNTIF($A$7:$A192, $A192)&gt;1, 0, IF($E192="","",G192+H192+K192+L192+O192-Q192))</f>
        <v>0</v>
      </c>
      <c r="C192" s="109">
        <f>IF(COUNTIF($A$7:$A192, $A192)&gt;1, 0, IF($E192="", "", I192+J192+M192+N192+P192-R192))</f>
        <v>0</v>
      </c>
      <c r="D192" s="109">
        <f>IF(COUNTIF($A$7:$A192, $A192)&gt;1, 0, S192)</f>
        <v>0</v>
      </c>
      <c r="E192" s="110">
        <v>44359</v>
      </c>
      <c r="F192" s="91" t="str">
        <f>IFERROR(VLOOKUP($E192, V医療従事者等!$A:$J, $F$4, FALSE), TEXT(E192, "aaa"))</f>
        <v>土</v>
      </c>
      <c r="G192" s="91">
        <f>IFERROR(VLOOKUP($E192, V医療従事者等!$A:$J, $G$4, FALSE), 0)</f>
        <v>0</v>
      </c>
      <c r="H192" s="91">
        <f>IFERROR(VLOOKUP($E192, V医療従事者等!$A:$J, $H$4, FALSE), 0)</f>
        <v>0</v>
      </c>
      <c r="I192" s="91">
        <f>IFERROR(VLOOKUP($E192, V医療従事者等!$A:$J, $I$4, FALSE), 0)</f>
        <v>0</v>
      </c>
      <c r="J192" s="91">
        <f>IFERROR(VLOOKUP($E192, V医療従事者等!$A:$J, $J$4, FALSE), 0)</f>
        <v>0</v>
      </c>
      <c r="K192" s="92">
        <f>IFERROR(VLOOKUP($E192, V一般接種!$A:$G, K$4, FALSE), 0)</f>
        <v>631341</v>
      </c>
      <c r="L192" s="92">
        <f>IFERROR(VLOOKUP($E192, V一般接種!$A:$G, L$4, FALSE), 0)</f>
        <v>39419</v>
      </c>
      <c r="M192" s="92">
        <f>IFERROR(VLOOKUP($E192, V一般接種!$A:$G, M$4, FALSE), 0)</f>
        <v>0</v>
      </c>
      <c r="N192" s="93">
        <f>IFERROR(VLOOKUP($E192, V一般接種!$A:$G, N$4, FALSE), 0)</f>
        <v>278572</v>
      </c>
      <c r="O192" s="92">
        <f>SUMIF(V職域接種!$C:$C, 'Conv-vaccine'!$E192, V職域接種!F:F)</f>
        <v>0</v>
      </c>
      <c r="P192" s="92">
        <f>SUMIF(V職域接種!$C:$C, 'Conv-vaccine'!$E192, V職域接種!G:G)</f>
        <v>0</v>
      </c>
      <c r="Q192" s="92">
        <f>_xlfn.MAXIFS(V重複!F:F, V重複!$C:$C, 'Conv-vaccine'!$E192)</f>
        <v>0</v>
      </c>
      <c r="R192" s="92">
        <f>_xlfn.MAXIFS(V重複!G:G, V重複!$C:$C, 'Conv-vaccine'!$E192)</f>
        <v>0</v>
      </c>
      <c r="S192" s="117">
        <f>SUMIF('V3回目-総接種回数'!$A:$A, 'Conv-vaccine'!$E192, 'V3回目-総接種回数'!D:D)</f>
        <v>0</v>
      </c>
    </row>
    <row r="193" spans="1:19" ht="17.7">
      <c r="A193" s="49">
        <v>44360</v>
      </c>
      <c r="B193" s="109">
        <f>IF(COUNTIF($A$7:$A193, $A193)&gt;1, 0, IF($E193="","",G193+H193+K193+L193+O193-Q193))</f>
        <v>610265</v>
      </c>
      <c r="C193" s="109">
        <f>IF(COUNTIF($A$7:$A193, $A193)&gt;1, 0, IF($E193="", "", I193+J193+M193+N193+P193-R193))</f>
        <v>318516</v>
      </c>
      <c r="D193" s="109">
        <f>IF(COUNTIF($A$7:$A193, $A193)&gt;1, 0, S193)</f>
        <v>0</v>
      </c>
      <c r="E193" s="110">
        <v>44360</v>
      </c>
      <c r="F193" s="91" t="str">
        <f>IFERROR(VLOOKUP($E193, V医療従事者等!$A:$J, $F$4, FALSE), TEXT(E193, "aaa"))</f>
        <v>日</v>
      </c>
      <c r="G193" s="91">
        <f>IFERROR(VLOOKUP($E193, V医療従事者等!$A:$J, $G$4, FALSE), 0)</f>
        <v>0</v>
      </c>
      <c r="H193" s="91">
        <f>IFERROR(VLOOKUP($E193, V医療従事者等!$A:$J, $H$4, FALSE), 0)</f>
        <v>0</v>
      </c>
      <c r="I193" s="91">
        <f>IFERROR(VLOOKUP($E193, V医療従事者等!$A:$J, $I$4, FALSE), 0)</f>
        <v>0</v>
      </c>
      <c r="J193" s="91">
        <f>IFERROR(VLOOKUP($E193, V医療従事者等!$A:$J, $J$4, FALSE), 0)</f>
        <v>0</v>
      </c>
      <c r="K193" s="92">
        <f>IFERROR(VLOOKUP($E193, V一般接種!$A:$G, K$4, FALSE), 0)</f>
        <v>569880</v>
      </c>
      <c r="L193" s="92">
        <f>IFERROR(VLOOKUP($E193, V一般接種!$A:$G, L$4, FALSE), 0)</f>
        <v>40385</v>
      </c>
      <c r="M193" s="92">
        <f>IFERROR(VLOOKUP($E193, V一般接種!$A:$G, M$4, FALSE), 0)</f>
        <v>0</v>
      </c>
      <c r="N193" s="93">
        <f>IFERROR(VLOOKUP($E193, V一般接種!$A:$G, N$4, FALSE), 0)</f>
        <v>318516</v>
      </c>
      <c r="O193" s="92">
        <f>SUMIF(V職域接種!$C:$C, 'Conv-vaccine'!$E193, V職域接種!F:F)</f>
        <v>0</v>
      </c>
      <c r="P193" s="92">
        <f>SUMIF(V職域接種!$C:$C, 'Conv-vaccine'!$E193, V職域接種!G:G)</f>
        <v>0</v>
      </c>
      <c r="Q193" s="92">
        <f>_xlfn.MAXIFS(V重複!F:F, V重複!$C:$C, 'Conv-vaccine'!$E193)</f>
        <v>0</v>
      </c>
      <c r="R193" s="92">
        <f>_xlfn.MAXIFS(V重複!G:G, V重複!$C:$C, 'Conv-vaccine'!$E193)</f>
        <v>0</v>
      </c>
      <c r="S193" s="117">
        <f>SUMIF('V3回目-総接種回数'!$A:$A, 'Conv-vaccine'!$E193, 'V3回目-総接種回数'!D:D)</f>
        <v>0</v>
      </c>
    </row>
    <row r="194" spans="1:19" ht="17.7">
      <c r="A194" s="49">
        <v>44360</v>
      </c>
      <c r="B194" s="109">
        <f>IF(COUNTIF($A$7:$A194, $A194)&gt;1, 0, IF($E194="","",G194+H194+K194+L194+O194-Q194))</f>
        <v>0</v>
      </c>
      <c r="C194" s="109">
        <f>IF(COUNTIF($A$7:$A194, $A194)&gt;1, 0, IF($E194="", "", I194+J194+M194+N194+P194-R194))</f>
        <v>0</v>
      </c>
      <c r="D194" s="109">
        <f>IF(COUNTIF($A$7:$A194, $A194)&gt;1, 0, S194)</f>
        <v>0</v>
      </c>
      <c r="E194" s="110">
        <v>44360</v>
      </c>
      <c r="F194" s="91" t="str">
        <f>IFERROR(VLOOKUP($E194, V医療従事者等!$A:$J, $F$4, FALSE), TEXT(E194, "aaa"))</f>
        <v>日</v>
      </c>
      <c r="G194" s="91">
        <f>IFERROR(VLOOKUP($E194, V医療従事者等!$A:$J, $G$4, FALSE), 0)</f>
        <v>0</v>
      </c>
      <c r="H194" s="91">
        <f>IFERROR(VLOOKUP($E194, V医療従事者等!$A:$J, $H$4, FALSE), 0)</f>
        <v>0</v>
      </c>
      <c r="I194" s="91">
        <f>IFERROR(VLOOKUP($E194, V医療従事者等!$A:$J, $I$4, FALSE), 0)</f>
        <v>0</v>
      </c>
      <c r="J194" s="91">
        <f>IFERROR(VLOOKUP($E194, V医療従事者等!$A:$J, $J$4, FALSE), 0)</f>
        <v>0</v>
      </c>
      <c r="K194" s="92">
        <f>IFERROR(VLOOKUP($E194, V一般接種!$A:$G, K$4, FALSE), 0)</f>
        <v>569880</v>
      </c>
      <c r="L194" s="92">
        <f>IFERROR(VLOOKUP($E194, V一般接種!$A:$G, L$4, FALSE), 0)</f>
        <v>40385</v>
      </c>
      <c r="M194" s="92">
        <f>IFERROR(VLOOKUP($E194, V一般接種!$A:$G, M$4, FALSE), 0)</f>
        <v>0</v>
      </c>
      <c r="N194" s="93">
        <f>IFERROR(VLOOKUP($E194, V一般接種!$A:$G, N$4, FALSE), 0)</f>
        <v>318516</v>
      </c>
      <c r="O194" s="92">
        <f>SUMIF(V職域接種!$C:$C, 'Conv-vaccine'!$E194, V職域接種!F:F)</f>
        <v>0</v>
      </c>
      <c r="P194" s="92">
        <f>SUMIF(V職域接種!$C:$C, 'Conv-vaccine'!$E194, V職域接種!G:G)</f>
        <v>0</v>
      </c>
      <c r="Q194" s="92">
        <f>_xlfn.MAXIFS(V重複!F:F, V重複!$C:$C, 'Conv-vaccine'!$E194)</f>
        <v>0</v>
      </c>
      <c r="R194" s="92">
        <f>_xlfn.MAXIFS(V重複!G:G, V重複!$C:$C, 'Conv-vaccine'!$E194)</f>
        <v>0</v>
      </c>
      <c r="S194" s="117">
        <f>SUMIF('V3回目-総接種回数'!$A:$A, 'Conv-vaccine'!$E194, 'V3回目-総接種回数'!D:D)</f>
        <v>0</v>
      </c>
    </row>
    <row r="195" spans="1:19" ht="17.7">
      <c r="A195" s="49">
        <v>44360</v>
      </c>
      <c r="B195" s="109">
        <f>IF(COUNTIF($A$7:$A195, $A195)&gt;1, 0, IF($E195="","",G195+H195+K195+L195+O195-Q195))</f>
        <v>0</v>
      </c>
      <c r="C195" s="109">
        <f>IF(COUNTIF($A$7:$A195, $A195)&gt;1, 0, IF($E195="", "", I195+J195+M195+N195+P195-R195))</f>
        <v>0</v>
      </c>
      <c r="D195" s="109">
        <f>IF(COUNTIF($A$7:$A195, $A195)&gt;1, 0, S195)</f>
        <v>0</v>
      </c>
      <c r="E195" s="110">
        <v>44360</v>
      </c>
      <c r="F195" s="91" t="str">
        <f>IFERROR(VLOOKUP($E195, V医療従事者等!$A:$J, $F$4, FALSE), TEXT(E195, "aaa"))</f>
        <v>日</v>
      </c>
      <c r="G195" s="91">
        <f>IFERROR(VLOOKUP($E195, V医療従事者等!$A:$J, $G$4, FALSE), 0)</f>
        <v>0</v>
      </c>
      <c r="H195" s="91">
        <f>IFERROR(VLOOKUP($E195, V医療従事者等!$A:$J, $H$4, FALSE), 0)</f>
        <v>0</v>
      </c>
      <c r="I195" s="91">
        <f>IFERROR(VLOOKUP($E195, V医療従事者等!$A:$J, $I$4, FALSE), 0)</f>
        <v>0</v>
      </c>
      <c r="J195" s="91">
        <f>IFERROR(VLOOKUP($E195, V医療従事者等!$A:$J, $J$4, FALSE), 0)</f>
        <v>0</v>
      </c>
      <c r="K195" s="92">
        <f>IFERROR(VLOOKUP($E195, V一般接種!$A:$G, K$4, FALSE), 0)</f>
        <v>569880</v>
      </c>
      <c r="L195" s="92">
        <f>IFERROR(VLOOKUP($E195, V一般接種!$A:$G, L$4, FALSE), 0)</f>
        <v>40385</v>
      </c>
      <c r="M195" s="92">
        <f>IFERROR(VLOOKUP($E195, V一般接種!$A:$G, M$4, FALSE), 0)</f>
        <v>0</v>
      </c>
      <c r="N195" s="93">
        <f>IFERROR(VLOOKUP($E195, V一般接種!$A:$G, N$4, FALSE), 0)</f>
        <v>318516</v>
      </c>
      <c r="O195" s="92">
        <f>SUMIF(V職域接種!$C:$C, 'Conv-vaccine'!$E195, V職域接種!F:F)</f>
        <v>0</v>
      </c>
      <c r="P195" s="92">
        <f>SUMIF(V職域接種!$C:$C, 'Conv-vaccine'!$E195, V職域接種!G:G)</f>
        <v>0</v>
      </c>
      <c r="Q195" s="92">
        <f>_xlfn.MAXIFS(V重複!F:F, V重複!$C:$C, 'Conv-vaccine'!$E195)</f>
        <v>0</v>
      </c>
      <c r="R195" s="92">
        <f>_xlfn.MAXIFS(V重複!G:G, V重複!$C:$C, 'Conv-vaccine'!$E195)</f>
        <v>0</v>
      </c>
      <c r="S195" s="117">
        <f>SUMIF('V3回目-総接種回数'!$A:$A, 'Conv-vaccine'!$E195, 'V3回目-総接種回数'!D:D)</f>
        <v>0</v>
      </c>
    </row>
    <row r="196" spans="1:19" ht="17.7">
      <c r="A196" s="49">
        <v>44361</v>
      </c>
      <c r="B196" s="109">
        <f>IF(COUNTIF($A$7:$A196, $A196)&gt;1, 0, IF($E196="","",G196+H196+K196+L196+O196-Q196))</f>
        <v>710392</v>
      </c>
      <c r="C196" s="109">
        <f>IF(COUNTIF($A$7:$A196, $A196)&gt;1, 0, IF($E196="", "", I196+J196+M196+N196+P196-R196))</f>
        <v>545811</v>
      </c>
      <c r="D196" s="109">
        <f>IF(COUNTIF($A$7:$A196, $A196)&gt;1, 0, S196)</f>
        <v>0</v>
      </c>
      <c r="E196" s="110">
        <v>44361</v>
      </c>
      <c r="F196" s="91" t="str">
        <f>IFERROR(VLOOKUP($E196, V医療従事者等!$A:$J, $F$4, FALSE), TEXT(E196, "aaa"))</f>
        <v>(月)</v>
      </c>
      <c r="G196" s="91">
        <f>IFERROR(VLOOKUP($E196, V医療従事者等!$A:$J, $G$4, FALSE), 0)</f>
        <v>85819</v>
      </c>
      <c r="H196" s="91">
        <f>IFERROR(VLOOKUP($E196, V医療従事者等!$A:$J, $H$4, FALSE), 0)</f>
        <v>5610</v>
      </c>
      <c r="I196" s="91">
        <f>IFERROR(VLOOKUP($E196, V医療従事者等!$A:$J, $I$4, FALSE), 0)</f>
        <v>123536</v>
      </c>
      <c r="J196" s="91">
        <f>IFERROR(VLOOKUP($E196, V医療従事者等!$A:$J, $J$4, FALSE), 0)</f>
        <v>0</v>
      </c>
      <c r="K196" s="92">
        <f>IFERROR(VLOOKUP($E196, V一般接種!$A:$G, K$4, FALSE), 0)</f>
        <v>580716</v>
      </c>
      <c r="L196" s="92">
        <f>IFERROR(VLOOKUP($E196, V一般接種!$A:$G, L$4, FALSE), 0)</f>
        <v>38247</v>
      </c>
      <c r="M196" s="92">
        <f>IFERROR(VLOOKUP($E196, V一般接種!$A:$G, M$4, FALSE), 0)</f>
        <v>0</v>
      </c>
      <c r="N196" s="93">
        <f>IFERROR(VLOOKUP($E196, V一般接種!$A:$G, N$4, FALSE), 0)</f>
        <v>422275</v>
      </c>
      <c r="O196" s="92">
        <f>SUMIF(V職域接種!$C:$C, 'Conv-vaccine'!$E196, V職域接種!F:F)</f>
        <v>0</v>
      </c>
      <c r="P196" s="92">
        <f>SUMIF(V職域接種!$C:$C, 'Conv-vaccine'!$E196, V職域接種!G:G)</f>
        <v>0</v>
      </c>
      <c r="Q196" s="92">
        <f>_xlfn.MAXIFS(V重複!F:F, V重複!$C:$C, 'Conv-vaccine'!$E196)</f>
        <v>0</v>
      </c>
      <c r="R196" s="92">
        <f>_xlfn.MAXIFS(V重複!G:G, V重複!$C:$C, 'Conv-vaccine'!$E196)</f>
        <v>0</v>
      </c>
      <c r="S196" s="117">
        <f>SUMIF('V3回目-総接種回数'!$A:$A, 'Conv-vaccine'!$E196, 'V3回目-総接種回数'!D:D)</f>
        <v>0</v>
      </c>
    </row>
    <row r="197" spans="1:19" ht="17.7">
      <c r="A197" s="49">
        <v>44361</v>
      </c>
      <c r="B197" s="109">
        <f>IF(COUNTIF($A$7:$A197, $A197)&gt;1, 0, IF($E197="","",G197+H197+K197+L197+O197-Q197))</f>
        <v>0</v>
      </c>
      <c r="C197" s="109">
        <f>IF(COUNTIF($A$7:$A197, $A197)&gt;1, 0, IF($E197="", "", I197+J197+M197+N197+P197-R197))</f>
        <v>0</v>
      </c>
      <c r="D197" s="109">
        <f>IF(COUNTIF($A$7:$A197, $A197)&gt;1, 0, S197)</f>
        <v>0</v>
      </c>
      <c r="E197" s="110">
        <v>44361</v>
      </c>
      <c r="F197" s="91" t="str">
        <f>IFERROR(VLOOKUP($E197, V医療従事者等!$A:$J, $F$4, FALSE), TEXT(E197, "aaa"))</f>
        <v>(月)</v>
      </c>
      <c r="G197" s="91">
        <f>IFERROR(VLOOKUP($E197, V医療従事者等!$A:$J, $G$4, FALSE), 0)</f>
        <v>85819</v>
      </c>
      <c r="H197" s="91">
        <f>IFERROR(VLOOKUP($E197, V医療従事者等!$A:$J, $H$4, FALSE), 0)</f>
        <v>5610</v>
      </c>
      <c r="I197" s="91">
        <f>IFERROR(VLOOKUP($E197, V医療従事者等!$A:$J, $I$4, FALSE), 0)</f>
        <v>123536</v>
      </c>
      <c r="J197" s="91">
        <f>IFERROR(VLOOKUP($E197, V医療従事者等!$A:$J, $J$4, FALSE), 0)</f>
        <v>0</v>
      </c>
      <c r="K197" s="92">
        <f>IFERROR(VLOOKUP($E197, V一般接種!$A:$G, K$4, FALSE), 0)</f>
        <v>580716</v>
      </c>
      <c r="L197" s="92">
        <f>IFERROR(VLOOKUP($E197, V一般接種!$A:$G, L$4, FALSE), 0)</f>
        <v>38247</v>
      </c>
      <c r="M197" s="92">
        <f>IFERROR(VLOOKUP($E197, V一般接種!$A:$G, M$4, FALSE), 0)</f>
        <v>0</v>
      </c>
      <c r="N197" s="93">
        <f>IFERROR(VLOOKUP($E197, V一般接種!$A:$G, N$4, FALSE), 0)</f>
        <v>422275</v>
      </c>
      <c r="O197" s="92">
        <f>SUMIF(V職域接種!$C:$C, 'Conv-vaccine'!$E197, V職域接種!F:F)</f>
        <v>0</v>
      </c>
      <c r="P197" s="92">
        <f>SUMIF(V職域接種!$C:$C, 'Conv-vaccine'!$E197, V職域接種!G:G)</f>
        <v>0</v>
      </c>
      <c r="Q197" s="92">
        <f>_xlfn.MAXIFS(V重複!F:F, V重複!$C:$C, 'Conv-vaccine'!$E197)</f>
        <v>0</v>
      </c>
      <c r="R197" s="92">
        <f>_xlfn.MAXIFS(V重複!G:G, V重複!$C:$C, 'Conv-vaccine'!$E197)</f>
        <v>0</v>
      </c>
      <c r="S197" s="117">
        <f>SUMIF('V3回目-総接種回数'!$A:$A, 'Conv-vaccine'!$E197, 'V3回目-総接種回数'!D:D)</f>
        <v>0</v>
      </c>
    </row>
    <row r="198" spans="1:19" ht="17.7">
      <c r="A198" s="49">
        <v>44361</v>
      </c>
      <c r="B198" s="109">
        <f>IF(COUNTIF($A$7:$A198, $A198)&gt;1, 0, IF($E198="","",G198+H198+K198+L198+O198-Q198))</f>
        <v>0</v>
      </c>
      <c r="C198" s="109">
        <f>IF(COUNTIF($A$7:$A198, $A198)&gt;1, 0, IF($E198="", "", I198+J198+M198+N198+P198-R198))</f>
        <v>0</v>
      </c>
      <c r="D198" s="109">
        <f>IF(COUNTIF($A$7:$A198, $A198)&gt;1, 0, S198)</f>
        <v>0</v>
      </c>
      <c r="E198" s="110">
        <v>44361</v>
      </c>
      <c r="F198" s="91" t="str">
        <f>IFERROR(VLOOKUP($E198, V医療従事者等!$A:$J, $F$4, FALSE), TEXT(E198, "aaa"))</f>
        <v>(月)</v>
      </c>
      <c r="G198" s="91">
        <f>IFERROR(VLOOKUP($E198, V医療従事者等!$A:$J, $G$4, FALSE), 0)</f>
        <v>85819</v>
      </c>
      <c r="H198" s="91">
        <f>IFERROR(VLOOKUP($E198, V医療従事者等!$A:$J, $H$4, FALSE), 0)</f>
        <v>5610</v>
      </c>
      <c r="I198" s="91">
        <f>IFERROR(VLOOKUP($E198, V医療従事者等!$A:$J, $I$4, FALSE), 0)</f>
        <v>123536</v>
      </c>
      <c r="J198" s="91">
        <f>IFERROR(VLOOKUP($E198, V医療従事者等!$A:$J, $J$4, FALSE), 0)</f>
        <v>0</v>
      </c>
      <c r="K198" s="92">
        <f>IFERROR(VLOOKUP($E198, V一般接種!$A:$G, K$4, FALSE), 0)</f>
        <v>580716</v>
      </c>
      <c r="L198" s="92">
        <f>IFERROR(VLOOKUP($E198, V一般接種!$A:$G, L$4, FALSE), 0)</f>
        <v>38247</v>
      </c>
      <c r="M198" s="92">
        <f>IFERROR(VLOOKUP($E198, V一般接種!$A:$G, M$4, FALSE), 0)</f>
        <v>0</v>
      </c>
      <c r="N198" s="93">
        <f>IFERROR(VLOOKUP($E198, V一般接種!$A:$G, N$4, FALSE), 0)</f>
        <v>422275</v>
      </c>
      <c r="O198" s="92">
        <f>SUMIF(V職域接種!$C:$C, 'Conv-vaccine'!$E198, V職域接種!F:F)</f>
        <v>0</v>
      </c>
      <c r="P198" s="92">
        <f>SUMIF(V職域接種!$C:$C, 'Conv-vaccine'!$E198, V職域接種!G:G)</f>
        <v>0</v>
      </c>
      <c r="Q198" s="92">
        <f>_xlfn.MAXIFS(V重複!F:F, V重複!$C:$C, 'Conv-vaccine'!$E198)</f>
        <v>0</v>
      </c>
      <c r="R198" s="92">
        <f>_xlfn.MAXIFS(V重複!G:G, V重複!$C:$C, 'Conv-vaccine'!$E198)</f>
        <v>0</v>
      </c>
      <c r="S198" s="117">
        <f>SUMIF('V3回目-総接種回数'!$A:$A, 'Conv-vaccine'!$E198, 'V3回目-総接種回数'!D:D)</f>
        <v>0</v>
      </c>
    </row>
    <row r="199" spans="1:19" ht="17.7">
      <c r="A199" s="49">
        <v>44362</v>
      </c>
      <c r="B199" s="109">
        <f>IF(COUNTIF($A$7:$A199, $A199)&gt;1, 0, IF($E199="","",G199+H199+K199+L199+O199-Q199))</f>
        <v>711844</v>
      </c>
      <c r="C199" s="109">
        <f>IF(COUNTIF($A$7:$A199, $A199)&gt;1, 0, IF($E199="", "", I199+J199+M199+N199+P199-R199))</f>
        <v>562431</v>
      </c>
      <c r="D199" s="109">
        <f>IF(COUNTIF($A$7:$A199, $A199)&gt;1, 0, S199)</f>
        <v>0</v>
      </c>
      <c r="E199" s="110">
        <v>44362</v>
      </c>
      <c r="F199" s="91" t="str">
        <f>IFERROR(VLOOKUP($E199, V医療従事者等!$A:$J, $F$4, FALSE), TEXT(E199, "aaa"))</f>
        <v>(火)</v>
      </c>
      <c r="G199" s="91">
        <f>IFERROR(VLOOKUP($E199, V医療従事者等!$A:$J, $G$4, FALSE), 0)</f>
        <v>40459</v>
      </c>
      <c r="H199" s="91">
        <f>IFERROR(VLOOKUP($E199, V医療従事者等!$A:$J, $H$4, FALSE), 0)</f>
        <v>2956</v>
      </c>
      <c r="I199" s="91">
        <f>IFERROR(VLOOKUP($E199, V医療従事者等!$A:$J, $I$4, FALSE), 0)</f>
        <v>71948</v>
      </c>
      <c r="J199" s="91">
        <f>IFERROR(VLOOKUP($E199, V医療従事者等!$A:$J, $J$4, FALSE), 0)</f>
        <v>0</v>
      </c>
      <c r="K199" s="92">
        <f>IFERROR(VLOOKUP($E199, V一般接種!$A:$G, K$4, FALSE), 0)</f>
        <v>629041</v>
      </c>
      <c r="L199" s="92">
        <f>IFERROR(VLOOKUP($E199, V一般接種!$A:$G, L$4, FALSE), 0)</f>
        <v>39388</v>
      </c>
      <c r="M199" s="92">
        <f>IFERROR(VLOOKUP($E199, V一般接種!$A:$G, M$4, FALSE), 0)</f>
        <v>0</v>
      </c>
      <c r="N199" s="93">
        <f>IFERROR(VLOOKUP($E199, V一般接種!$A:$G, N$4, FALSE), 0)</f>
        <v>490483</v>
      </c>
      <c r="O199" s="92">
        <f>SUMIF(V職域接種!$C:$C, 'Conv-vaccine'!$E199, V職域接種!F:F)</f>
        <v>0</v>
      </c>
      <c r="P199" s="92">
        <f>SUMIF(V職域接種!$C:$C, 'Conv-vaccine'!$E199, V職域接種!G:G)</f>
        <v>0</v>
      </c>
      <c r="Q199" s="92">
        <f>_xlfn.MAXIFS(V重複!F:F, V重複!$C:$C, 'Conv-vaccine'!$E199)</f>
        <v>0</v>
      </c>
      <c r="R199" s="92">
        <f>_xlfn.MAXIFS(V重複!G:G, V重複!$C:$C, 'Conv-vaccine'!$E199)</f>
        <v>0</v>
      </c>
      <c r="S199" s="117">
        <f>SUMIF('V3回目-総接種回数'!$A:$A, 'Conv-vaccine'!$E199, 'V3回目-総接種回数'!D:D)</f>
        <v>0</v>
      </c>
    </row>
    <row r="200" spans="1:19" ht="17.7">
      <c r="A200" s="49">
        <v>44362</v>
      </c>
      <c r="B200" s="109">
        <f>IF(COUNTIF($A$7:$A200, $A200)&gt;1, 0, IF($E200="","",G200+H200+K200+L200+O200-Q200))</f>
        <v>0</v>
      </c>
      <c r="C200" s="109">
        <f>IF(COUNTIF($A$7:$A200, $A200)&gt;1, 0, IF($E200="", "", I200+J200+M200+N200+P200-R200))</f>
        <v>0</v>
      </c>
      <c r="D200" s="109">
        <f>IF(COUNTIF($A$7:$A200, $A200)&gt;1, 0, S200)</f>
        <v>0</v>
      </c>
      <c r="E200" s="110">
        <v>44362</v>
      </c>
      <c r="F200" s="91" t="str">
        <f>IFERROR(VLOOKUP($E200, V医療従事者等!$A:$J, $F$4, FALSE), TEXT(E200, "aaa"))</f>
        <v>(火)</v>
      </c>
      <c r="G200" s="91">
        <f>IFERROR(VLOOKUP($E200, V医療従事者等!$A:$J, $G$4, FALSE), 0)</f>
        <v>40459</v>
      </c>
      <c r="H200" s="91">
        <f>IFERROR(VLOOKUP($E200, V医療従事者等!$A:$J, $H$4, FALSE), 0)</f>
        <v>2956</v>
      </c>
      <c r="I200" s="91">
        <f>IFERROR(VLOOKUP($E200, V医療従事者等!$A:$J, $I$4, FALSE), 0)</f>
        <v>71948</v>
      </c>
      <c r="J200" s="91">
        <f>IFERROR(VLOOKUP($E200, V医療従事者等!$A:$J, $J$4, FALSE), 0)</f>
        <v>0</v>
      </c>
      <c r="K200" s="92">
        <f>IFERROR(VLOOKUP($E200, V一般接種!$A:$G, K$4, FALSE), 0)</f>
        <v>629041</v>
      </c>
      <c r="L200" s="92">
        <f>IFERROR(VLOOKUP($E200, V一般接種!$A:$G, L$4, FALSE), 0)</f>
        <v>39388</v>
      </c>
      <c r="M200" s="92">
        <f>IFERROR(VLOOKUP($E200, V一般接種!$A:$G, M$4, FALSE), 0)</f>
        <v>0</v>
      </c>
      <c r="N200" s="93">
        <f>IFERROR(VLOOKUP($E200, V一般接種!$A:$G, N$4, FALSE), 0)</f>
        <v>490483</v>
      </c>
      <c r="O200" s="92">
        <f>SUMIF(V職域接種!$C:$C, 'Conv-vaccine'!$E200, V職域接種!F:F)</f>
        <v>0</v>
      </c>
      <c r="P200" s="92">
        <f>SUMIF(V職域接種!$C:$C, 'Conv-vaccine'!$E200, V職域接種!G:G)</f>
        <v>0</v>
      </c>
      <c r="Q200" s="92">
        <f>_xlfn.MAXIFS(V重複!F:F, V重複!$C:$C, 'Conv-vaccine'!$E200)</f>
        <v>0</v>
      </c>
      <c r="R200" s="92">
        <f>_xlfn.MAXIFS(V重複!G:G, V重複!$C:$C, 'Conv-vaccine'!$E200)</f>
        <v>0</v>
      </c>
      <c r="S200" s="117">
        <f>SUMIF('V3回目-総接種回数'!$A:$A, 'Conv-vaccine'!$E200, 'V3回目-総接種回数'!D:D)</f>
        <v>0</v>
      </c>
    </row>
    <row r="201" spans="1:19" ht="17.7">
      <c r="A201" s="49">
        <v>44362</v>
      </c>
      <c r="B201" s="109">
        <f>IF(COUNTIF($A$7:$A201, $A201)&gt;1, 0, IF($E201="","",G201+H201+K201+L201+O201-Q201))</f>
        <v>0</v>
      </c>
      <c r="C201" s="109">
        <f>IF(COUNTIF($A$7:$A201, $A201)&gt;1, 0, IF($E201="", "", I201+J201+M201+N201+P201-R201))</f>
        <v>0</v>
      </c>
      <c r="D201" s="109">
        <f>IF(COUNTIF($A$7:$A201, $A201)&gt;1, 0, S201)</f>
        <v>0</v>
      </c>
      <c r="E201" s="110">
        <v>44362</v>
      </c>
      <c r="F201" s="91" t="str">
        <f>IFERROR(VLOOKUP($E201, V医療従事者等!$A:$J, $F$4, FALSE), TEXT(E201, "aaa"))</f>
        <v>(火)</v>
      </c>
      <c r="G201" s="91">
        <f>IFERROR(VLOOKUP($E201, V医療従事者等!$A:$J, $G$4, FALSE), 0)</f>
        <v>40459</v>
      </c>
      <c r="H201" s="91">
        <f>IFERROR(VLOOKUP($E201, V医療従事者等!$A:$J, $H$4, FALSE), 0)</f>
        <v>2956</v>
      </c>
      <c r="I201" s="91">
        <f>IFERROR(VLOOKUP($E201, V医療従事者等!$A:$J, $I$4, FALSE), 0)</f>
        <v>71948</v>
      </c>
      <c r="J201" s="91">
        <f>IFERROR(VLOOKUP($E201, V医療従事者等!$A:$J, $J$4, FALSE), 0)</f>
        <v>0</v>
      </c>
      <c r="K201" s="92">
        <f>IFERROR(VLOOKUP($E201, V一般接種!$A:$G, K$4, FALSE), 0)</f>
        <v>629041</v>
      </c>
      <c r="L201" s="92">
        <f>IFERROR(VLOOKUP($E201, V一般接種!$A:$G, L$4, FALSE), 0)</f>
        <v>39388</v>
      </c>
      <c r="M201" s="92">
        <f>IFERROR(VLOOKUP($E201, V一般接種!$A:$G, M$4, FALSE), 0)</f>
        <v>0</v>
      </c>
      <c r="N201" s="93">
        <f>IFERROR(VLOOKUP($E201, V一般接種!$A:$G, N$4, FALSE), 0)</f>
        <v>490483</v>
      </c>
      <c r="O201" s="92">
        <f>SUMIF(V職域接種!$C:$C, 'Conv-vaccine'!$E201, V職域接種!F:F)</f>
        <v>0</v>
      </c>
      <c r="P201" s="92">
        <f>SUMIF(V職域接種!$C:$C, 'Conv-vaccine'!$E201, V職域接種!G:G)</f>
        <v>0</v>
      </c>
      <c r="Q201" s="92">
        <f>_xlfn.MAXIFS(V重複!F:F, V重複!$C:$C, 'Conv-vaccine'!$E201)</f>
        <v>0</v>
      </c>
      <c r="R201" s="92">
        <f>_xlfn.MAXIFS(V重複!G:G, V重複!$C:$C, 'Conv-vaccine'!$E201)</f>
        <v>0</v>
      </c>
      <c r="S201" s="117">
        <f>SUMIF('V3回目-総接種回数'!$A:$A, 'Conv-vaccine'!$E201, 'V3回目-総接種回数'!D:D)</f>
        <v>0</v>
      </c>
    </row>
    <row r="202" spans="1:19" ht="17.7">
      <c r="A202" s="49">
        <v>44363</v>
      </c>
      <c r="B202" s="109">
        <f>IF(COUNTIF($A$7:$A202, $A202)&gt;1, 0, IF($E202="","",G202+H202+K202+L202+O202-Q202))</f>
        <v>695705</v>
      </c>
      <c r="C202" s="109">
        <f>IF(COUNTIF($A$7:$A202, $A202)&gt;1, 0, IF($E202="", "", I202+J202+M202+N202+P202-R202))</f>
        <v>615457</v>
      </c>
      <c r="D202" s="109">
        <f>IF(COUNTIF($A$7:$A202, $A202)&gt;1, 0, S202)</f>
        <v>0</v>
      </c>
      <c r="E202" s="110">
        <v>44363</v>
      </c>
      <c r="F202" s="91" t="str">
        <f>IFERROR(VLOOKUP($E202, V医療従事者等!$A:$J, $F$4, FALSE), TEXT(E202, "aaa"))</f>
        <v>(水)</v>
      </c>
      <c r="G202" s="91">
        <f>IFERROR(VLOOKUP($E202, V医療従事者等!$A:$J, $G$4, FALSE), 0)</f>
        <v>43912</v>
      </c>
      <c r="H202" s="91">
        <f>IFERROR(VLOOKUP($E202, V医療従事者等!$A:$J, $H$4, FALSE), 0)</f>
        <v>2782</v>
      </c>
      <c r="I202" s="91">
        <f>IFERROR(VLOOKUP($E202, V医療従事者等!$A:$J, $I$4, FALSE), 0)</f>
        <v>72041</v>
      </c>
      <c r="J202" s="91">
        <f>IFERROR(VLOOKUP($E202, V医療従事者等!$A:$J, $J$4, FALSE), 0)</f>
        <v>0</v>
      </c>
      <c r="K202" s="92">
        <f>IFERROR(VLOOKUP($E202, V一般接種!$A:$G, K$4, FALSE), 0)</f>
        <v>608298</v>
      </c>
      <c r="L202" s="92">
        <f>IFERROR(VLOOKUP($E202, V一般接種!$A:$G, L$4, FALSE), 0)</f>
        <v>40713</v>
      </c>
      <c r="M202" s="92">
        <f>IFERROR(VLOOKUP($E202, V一般接種!$A:$G, M$4, FALSE), 0)</f>
        <v>0</v>
      </c>
      <c r="N202" s="93">
        <f>IFERROR(VLOOKUP($E202, V一般接種!$A:$G, N$4, FALSE), 0)</f>
        <v>543416</v>
      </c>
      <c r="O202" s="92">
        <f>SUMIF(V職域接種!$C:$C, 'Conv-vaccine'!$E202, V職域接種!F:F)</f>
        <v>0</v>
      </c>
      <c r="P202" s="92">
        <f>SUMIF(V職域接種!$C:$C, 'Conv-vaccine'!$E202, V職域接種!G:G)</f>
        <v>0</v>
      </c>
      <c r="Q202" s="92">
        <f>_xlfn.MAXIFS(V重複!F:F, V重複!$C:$C, 'Conv-vaccine'!$E202)</f>
        <v>0</v>
      </c>
      <c r="R202" s="92">
        <f>_xlfn.MAXIFS(V重複!G:G, V重複!$C:$C, 'Conv-vaccine'!$E202)</f>
        <v>0</v>
      </c>
      <c r="S202" s="117">
        <f>SUMIF('V3回目-総接種回数'!$A:$A, 'Conv-vaccine'!$E202, 'V3回目-総接種回数'!D:D)</f>
        <v>0</v>
      </c>
    </row>
    <row r="203" spans="1:19" ht="17.7">
      <c r="A203" s="49">
        <v>44363</v>
      </c>
      <c r="B203" s="109">
        <f>IF(COUNTIF($A$7:$A203, $A203)&gt;1, 0, IF($E203="","",G203+H203+K203+L203+O203-Q203))</f>
        <v>0</v>
      </c>
      <c r="C203" s="109">
        <f>IF(COUNTIF($A$7:$A203, $A203)&gt;1, 0, IF($E203="", "", I203+J203+M203+N203+P203-R203))</f>
        <v>0</v>
      </c>
      <c r="D203" s="109">
        <f>IF(COUNTIF($A$7:$A203, $A203)&gt;1, 0, S203)</f>
        <v>0</v>
      </c>
      <c r="E203" s="110">
        <v>44363</v>
      </c>
      <c r="F203" s="91" t="str">
        <f>IFERROR(VLOOKUP($E203, V医療従事者等!$A:$J, $F$4, FALSE), TEXT(E203, "aaa"))</f>
        <v>(水)</v>
      </c>
      <c r="G203" s="91">
        <f>IFERROR(VLOOKUP($E203, V医療従事者等!$A:$J, $G$4, FALSE), 0)</f>
        <v>43912</v>
      </c>
      <c r="H203" s="91">
        <f>IFERROR(VLOOKUP($E203, V医療従事者等!$A:$J, $H$4, FALSE), 0)</f>
        <v>2782</v>
      </c>
      <c r="I203" s="91">
        <f>IFERROR(VLOOKUP($E203, V医療従事者等!$A:$J, $I$4, FALSE), 0)</f>
        <v>72041</v>
      </c>
      <c r="J203" s="91">
        <f>IFERROR(VLOOKUP($E203, V医療従事者等!$A:$J, $J$4, FALSE), 0)</f>
        <v>0</v>
      </c>
      <c r="K203" s="92">
        <f>IFERROR(VLOOKUP($E203, V一般接種!$A:$G, K$4, FALSE), 0)</f>
        <v>608298</v>
      </c>
      <c r="L203" s="92">
        <f>IFERROR(VLOOKUP($E203, V一般接種!$A:$G, L$4, FALSE), 0)</f>
        <v>40713</v>
      </c>
      <c r="M203" s="92">
        <f>IFERROR(VLOOKUP($E203, V一般接種!$A:$G, M$4, FALSE), 0)</f>
        <v>0</v>
      </c>
      <c r="N203" s="93">
        <f>IFERROR(VLOOKUP($E203, V一般接種!$A:$G, N$4, FALSE), 0)</f>
        <v>543416</v>
      </c>
      <c r="O203" s="92">
        <f>SUMIF(V職域接種!$C:$C, 'Conv-vaccine'!$E203, V職域接種!F:F)</f>
        <v>0</v>
      </c>
      <c r="P203" s="92">
        <f>SUMIF(V職域接種!$C:$C, 'Conv-vaccine'!$E203, V職域接種!G:G)</f>
        <v>0</v>
      </c>
      <c r="Q203" s="92">
        <f>_xlfn.MAXIFS(V重複!F:F, V重複!$C:$C, 'Conv-vaccine'!$E203)</f>
        <v>0</v>
      </c>
      <c r="R203" s="92">
        <f>_xlfn.MAXIFS(V重複!G:G, V重複!$C:$C, 'Conv-vaccine'!$E203)</f>
        <v>0</v>
      </c>
      <c r="S203" s="117">
        <f>SUMIF('V3回目-総接種回数'!$A:$A, 'Conv-vaccine'!$E203, 'V3回目-総接種回数'!D:D)</f>
        <v>0</v>
      </c>
    </row>
    <row r="204" spans="1:19" ht="17.7">
      <c r="A204" s="49">
        <v>44363</v>
      </c>
      <c r="B204" s="109">
        <f>IF(COUNTIF($A$7:$A204, $A204)&gt;1, 0, IF($E204="","",G204+H204+K204+L204+O204-Q204))</f>
        <v>0</v>
      </c>
      <c r="C204" s="109">
        <f>IF(COUNTIF($A$7:$A204, $A204)&gt;1, 0, IF($E204="", "", I204+J204+M204+N204+P204-R204))</f>
        <v>0</v>
      </c>
      <c r="D204" s="109">
        <f>IF(COUNTIF($A$7:$A204, $A204)&gt;1, 0, S204)</f>
        <v>0</v>
      </c>
      <c r="E204" s="110">
        <v>44363</v>
      </c>
      <c r="F204" s="91" t="str">
        <f>IFERROR(VLOOKUP($E204, V医療従事者等!$A:$J, $F$4, FALSE), TEXT(E204, "aaa"))</f>
        <v>(水)</v>
      </c>
      <c r="G204" s="91">
        <f>IFERROR(VLOOKUP($E204, V医療従事者等!$A:$J, $G$4, FALSE), 0)</f>
        <v>43912</v>
      </c>
      <c r="H204" s="91">
        <f>IFERROR(VLOOKUP($E204, V医療従事者等!$A:$J, $H$4, FALSE), 0)</f>
        <v>2782</v>
      </c>
      <c r="I204" s="91">
        <f>IFERROR(VLOOKUP($E204, V医療従事者等!$A:$J, $I$4, FALSE), 0)</f>
        <v>72041</v>
      </c>
      <c r="J204" s="91">
        <f>IFERROR(VLOOKUP($E204, V医療従事者等!$A:$J, $J$4, FALSE), 0)</f>
        <v>0</v>
      </c>
      <c r="K204" s="92">
        <f>IFERROR(VLOOKUP($E204, V一般接種!$A:$G, K$4, FALSE), 0)</f>
        <v>608298</v>
      </c>
      <c r="L204" s="92">
        <f>IFERROR(VLOOKUP($E204, V一般接種!$A:$G, L$4, FALSE), 0)</f>
        <v>40713</v>
      </c>
      <c r="M204" s="92">
        <f>IFERROR(VLOOKUP($E204, V一般接種!$A:$G, M$4, FALSE), 0)</f>
        <v>0</v>
      </c>
      <c r="N204" s="93">
        <f>IFERROR(VLOOKUP($E204, V一般接種!$A:$G, N$4, FALSE), 0)</f>
        <v>543416</v>
      </c>
      <c r="O204" s="92">
        <f>SUMIF(V職域接種!$C:$C, 'Conv-vaccine'!$E204, V職域接種!F:F)</f>
        <v>0</v>
      </c>
      <c r="P204" s="92">
        <f>SUMIF(V職域接種!$C:$C, 'Conv-vaccine'!$E204, V職域接種!G:G)</f>
        <v>0</v>
      </c>
      <c r="Q204" s="92">
        <f>_xlfn.MAXIFS(V重複!F:F, V重複!$C:$C, 'Conv-vaccine'!$E204)</f>
        <v>0</v>
      </c>
      <c r="R204" s="92">
        <f>_xlfn.MAXIFS(V重複!G:G, V重複!$C:$C, 'Conv-vaccine'!$E204)</f>
        <v>0</v>
      </c>
      <c r="S204" s="117">
        <f>SUMIF('V3回目-総接種回数'!$A:$A, 'Conv-vaccine'!$E204, 'V3回目-総接種回数'!D:D)</f>
        <v>0</v>
      </c>
    </row>
    <row r="205" spans="1:19" ht="17.7">
      <c r="A205" s="49">
        <v>44364</v>
      </c>
      <c r="B205" s="109">
        <f>IF(COUNTIF($A$7:$A205, $A205)&gt;1, 0, IF($E205="","",G205+H205+K205+L205+O205-Q205))</f>
        <v>707626</v>
      </c>
      <c r="C205" s="109">
        <f>IF(COUNTIF($A$7:$A205, $A205)&gt;1, 0, IF($E205="", "", I205+J205+M205+N205+P205-R205))</f>
        <v>607511</v>
      </c>
      <c r="D205" s="109">
        <f>IF(COUNTIF($A$7:$A205, $A205)&gt;1, 0, S205)</f>
        <v>0</v>
      </c>
      <c r="E205" s="110">
        <v>44364</v>
      </c>
      <c r="F205" s="91" t="str">
        <f>IFERROR(VLOOKUP($E205, V医療従事者等!$A:$J, $F$4, FALSE), TEXT(E205, "aaa"))</f>
        <v>(木)</v>
      </c>
      <c r="G205" s="91">
        <f>IFERROR(VLOOKUP($E205, V医療従事者等!$A:$J, $G$4, FALSE), 0)</f>
        <v>46926</v>
      </c>
      <c r="H205" s="91">
        <f>IFERROR(VLOOKUP($E205, V医療従事者等!$A:$J, $H$4, FALSE), 0)</f>
        <v>4611</v>
      </c>
      <c r="I205" s="91">
        <f>IFERROR(VLOOKUP($E205, V医療従事者等!$A:$J, $I$4, FALSE), 0)</f>
        <v>77793</v>
      </c>
      <c r="J205" s="91">
        <f>IFERROR(VLOOKUP($E205, V医療従事者等!$A:$J, $J$4, FALSE), 0)</f>
        <v>0</v>
      </c>
      <c r="K205" s="92">
        <f>IFERROR(VLOOKUP($E205, V一般接種!$A:$G, K$4, FALSE), 0)</f>
        <v>614863</v>
      </c>
      <c r="L205" s="92">
        <f>IFERROR(VLOOKUP($E205, V一般接種!$A:$G, L$4, FALSE), 0)</f>
        <v>41226</v>
      </c>
      <c r="M205" s="92">
        <f>IFERROR(VLOOKUP($E205, V一般接種!$A:$G, M$4, FALSE), 0)</f>
        <v>0</v>
      </c>
      <c r="N205" s="93">
        <f>IFERROR(VLOOKUP($E205, V一般接種!$A:$G, N$4, FALSE), 0)</f>
        <v>529718</v>
      </c>
      <c r="O205" s="92">
        <f>SUMIF(V職域接種!$C:$C, 'Conv-vaccine'!$E205, V職域接種!F:F)</f>
        <v>0</v>
      </c>
      <c r="P205" s="92">
        <f>SUMIF(V職域接種!$C:$C, 'Conv-vaccine'!$E205, V職域接種!G:G)</f>
        <v>0</v>
      </c>
      <c r="Q205" s="92">
        <f>_xlfn.MAXIFS(V重複!F:F, V重複!$C:$C, 'Conv-vaccine'!$E205)</f>
        <v>0</v>
      </c>
      <c r="R205" s="92">
        <f>_xlfn.MAXIFS(V重複!G:G, V重複!$C:$C, 'Conv-vaccine'!$E205)</f>
        <v>0</v>
      </c>
      <c r="S205" s="117">
        <f>SUMIF('V3回目-総接種回数'!$A:$A, 'Conv-vaccine'!$E205, 'V3回目-総接種回数'!D:D)</f>
        <v>0</v>
      </c>
    </row>
    <row r="206" spans="1:19" ht="17.7">
      <c r="A206" s="49">
        <v>44364</v>
      </c>
      <c r="B206" s="109">
        <f>IF(COUNTIF($A$7:$A206, $A206)&gt;1, 0, IF($E206="","",G206+H206+K206+L206+O206-Q206))</f>
        <v>0</v>
      </c>
      <c r="C206" s="109">
        <f>IF(COUNTIF($A$7:$A206, $A206)&gt;1, 0, IF($E206="", "", I206+J206+M206+N206+P206-R206))</f>
        <v>0</v>
      </c>
      <c r="D206" s="109">
        <f>IF(COUNTIF($A$7:$A206, $A206)&gt;1, 0, S206)</f>
        <v>0</v>
      </c>
      <c r="E206" s="110">
        <v>44364</v>
      </c>
      <c r="F206" s="91" t="str">
        <f>IFERROR(VLOOKUP($E206, V医療従事者等!$A:$J, $F$4, FALSE), TEXT(E206, "aaa"))</f>
        <v>(木)</v>
      </c>
      <c r="G206" s="91">
        <f>IFERROR(VLOOKUP($E206, V医療従事者等!$A:$J, $G$4, FALSE), 0)</f>
        <v>46926</v>
      </c>
      <c r="H206" s="91">
        <f>IFERROR(VLOOKUP($E206, V医療従事者等!$A:$J, $H$4, FALSE), 0)</f>
        <v>4611</v>
      </c>
      <c r="I206" s="91">
        <f>IFERROR(VLOOKUP($E206, V医療従事者等!$A:$J, $I$4, FALSE), 0)</f>
        <v>77793</v>
      </c>
      <c r="J206" s="91">
        <f>IFERROR(VLOOKUP($E206, V医療従事者等!$A:$J, $J$4, FALSE), 0)</f>
        <v>0</v>
      </c>
      <c r="K206" s="92">
        <f>IFERROR(VLOOKUP($E206, V一般接種!$A:$G, K$4, FALSE), 0)</f>
        <v>614863</v>
      </c>
      <c r="L206" s="92">
        <f>IFERROR(VLOOKUP($E206, V一般接種!$A:$G, L$4, FALSE), 0)</f>
        <v>41226</v>
      </c>
      <c r="M206" s="92">
        <f>IFERROR(VLOOKUP($E206, V一般接種!$A:$G, M$4, FALSE), 0)</f>
        <v>0</v>
      </c>
      <c r="N206" s="93">
        <f>IFERROR(VLOOKUP($E206, V一般接種!$A:$G, N$4, FALSE), 0)</f>
        <v>529718</v>
      </c>
      <c r="O206" s="92">
        <f>SUMIF(V職域接種!$C:$C, 'Conv-vaccine'!$E206, V職域接種!F:F)</f>
        <v>0</v>
      </c>
      <c r="P206" s="92">
        <f>SUMIF(V職域接種!$C:$C, 'Conv-vaccine'!$E206, V職域接種!G:G)</f>
        <v>0</v>
      </c>
      <c r="Q206" s="92">
        <f>_xlfn.MAXIFS(V重複!F:F, V重複!$C:$C, 'Conv-vaccine'!$E206)</f>
        <v>0</v>
      </c>
      <c r="R206" s="92">
        <f>_xlfn.MAXIFS(V重複!G:G, V重複!$C:$C, 'Conv-vaccine'!$E206)</f>
        <v>0</v>
      </c>
      <c r="S206" s="117">
        <f>SUMIF('V3回目-総接種回数'!$A:$A, 'Conv-vaccine'!$E206, 'V3回目-総接種回数'!D:D)</f>
        <v>0</v>
      </c>
    </row>
    <row r="207" spans="1:19" ht="17.7">
      <c r="A207" s="49">
        <v>44364</v>
      </c>
      <c r="B207" s="109">
        <f>IF(COUNTIF($A$7:$A207, $A207)&gt;1, 0, IF($E207="","",G207+H207+K207+L207+O207-Q207))</f>
        <v>0</v>
      </c>
      <c r="C207" s="109">
        <f>IF(COUNTIF($A$7:$A207, $A207)&gt;1, 0, IF($E207="", "", I207+J207+M207+N207+P207-R207))</f>
        <v>0</v>
      </c>
      <c r="D207" s="109">
        <f>IF(COUNTIF($A$7:$A207, $A207)&gt;1, 0, S207)</f>
        <v>0</v>
      </c>
      <c r="E207" s="110">
        <v>44364</v>
      </c>
      <c r="F207" s="91" t="str">
        <f>IFERROR(VLOOKUP($E207, V医療従事者等!$A:$J, $F$4, FALSE), TEXT(E207, "aaa"))</f>
        <v>(木)</v>
      </c>
      <c r="G207" s="91">
        <f>IFERROR(VLOOKUP($E207, V医療従事者等!$A:$J, $G$4, FALSE), 0)</f>
        <v>46926</v>
      </c>
      <c r="H207" s="91">
        <f>IFERROR(VLOOKUP($E207, V医療従事者等!$A:$J, $H$4, FALSE), 0)</f>
        <v>4611</v>
      </c>
      <c r="I207" s="91">
        <f>IFERROR(VLOOKUP($E207, V医療従事者等!$A:$J, $I$4, FALSE), 0)</f>
        <v>77793</v>
      </c>
      <c r="J207" s="91">
        <f>IFERROR(VLOOKUP($E207, V医療従事者等!$A:$J, $J$4, FALSE), 0)</f>
        <v>0</v>
      </c>
      <c r="K207" s="92">
        <f>IFERROR(VLOOKUP($E207, V一般接種!$A:$G, K$4, FALSE), 0)</f>
        <v>614863</v>
      </c>
      <c r="L207" s="92">
        <f>IFERROR(VLOOKUP($E207, V一般接種!$A:$G, L$4, FALSE), 0)</f>
        <v>41226</v>
      </c>
      <c r="M207" s="92">
        <f>IFERROR(VLOOKUP($E207, V一般接種!$A:$G, M$4, FALSE), 0)</f>
        <v>0</v>
      </c>
      <c r="N207" s="93">
        <f>IFERROR(VLOOKUP($E207, V一般接種!$A:$G, N$4, FALSE), 0)</f>
        <v>529718</v>
      </c>
      <c r="O207" s="92">
        <f>SUMIF(V職域接種!$C:$C, 'Conv-vaccine'!$E207, V職域接種!F:F)</f>
        <v>0</v>
      </c>
      <c r="P207" s="92">
        <f>SUMIF(V職域接種!$C:$C, 'Conv-vaccine'!$E207, V職域接種!G:G)</f>
        <v>0</v>
      </c>
      <c r="Q207" s="92">
        <f>_xlfn.MAXIFS(V重複!F:F, V重複!$C:$C, 'Conv-vaccine'!$E207)</f>
        <v>0</v>
      </c>
      <c r="R207" s="92">
        <f>_xlfn.MAXIFS(V重複!G:G, V重複!$C:$C, 'Conv-vaccine'!$E207)</f>
        <v>0</v>
      </c>
      <c r="S207" s="117">
        <f>SUMIF('V3回目-総接種回数'!$A:$A, 'Conv-vaccine'!$E207, 'V3回目-総接種回数'!D:D)</f>
        <v>0</v>
      </c>
    </row>
    <row r="208" spans="1:19" ht="17.7">
      <c r="A208" s="49">
        <v>44365</v>
      </c>
      <c r="B208" s="109">
        <f>IF(COUNTIF($A$7:$A208, $A208)&gt;1, 0, IF($E208="","",G208+H208+K208+L208+O208-Q208))</f>
        <v>690424</v>
      </c>
      <c r="C208" s="109">
        <f>IF(COUNTIF($A$7:$A208, $A208)&gt;1, 0, IF($E208="", "", I208+J208+M208+N208+P208-R208))</f>
        <v>581016</v>
      </c>
      <c r="D208" s="109">
        <f>IF(COUNTIF($A$7:$A208, $A208)&gt;1, 0, S208)</f>
        <v>0</v>
      </c>
      <c r="E208" s="110">
        <v>44365</v>
      </c>
      <c r="F208" s="91" t="str">
        <f>IFERROR(VLOOKUP($E208, V医療従事者等!$A:$J, $F$4, FALSE), TEXT(E208, "aaa"))</f>
        <v>(金)</v>
      </c>
      <c r="G208" s="91">
        <f>IFERROR(VLOOKUP($E208, V医療従事者等!$A:$J, $G$4, FALSE), 0)</f>
        <v>50112</v>
      </c>
      <c r="H208" s="91">
        <f>IFERROR(VLOOKUP($E208, V医療従事者等!$A:$J, $H$4, FALSE), 0)</f>
        <v>2145</v>
      </c>
      <c r="I208" s="91">
        <f>IFERROR(VLOOKUP($E208, V医療従事者等!$A:$J, $I$4, FALSE), 0)</f>
        <v>73691</v>
      </c>
      <c r="J208" s="91">
        <f>IFERROR(VLOOKUP($E208, V医療従事者等!$A:$J, $J$4, FALSE), 0)</f>
        <v>0</v>
      </c>
      <c r="K208" s="92">
        <f>IFERROR(VLOOKUP($E208, V一般接種!$A:$G, K$4, FALSE), 0)</f>
        <v>598156</v>
      </c>
      <c r="L208" s="92">
        <f>IFERROR(VLOOKUP($E208, V一般接種!$A:$G, L$4, FALSE), 0)</f>
        <v>40011</v>
      </c>
      <c r="M208" s="92">
        <f>IFERROR(VLOOKUP($E208, V一般接種!$A:$G, M$4, FALSE), 0)</f>
        <v>0</v>
      </c>
      <c r="N208" s="93">
        <f>IFERROR(VLOOKUP($E208, V一般接種!$A:$G, N$4, FALSE), 0)</f>
        <v>507325</v>
      </c>
      <c r="O208" s="92">
        <f>SUMIF(V職域接種!$C:$C, 'Conv-vaccine'!$E208, V職域接種!F:F)</f>
        <v>0</v>
      </c>
      <c r="P208" s="92">
        <f>SUMIF(V職域接種!$C:$C, 'Conv-vaccine'!$E208, V職域接種!G:G)</f>
        <v>0</v>
      </c>
      <c r="Q208" s="92">
        <f>_xlfn.MAXIFS(V重複!F:F, V重複!$C:$C, 'Conv-vaccine'!$E208)</f>
        <v>0</v>
      </c>
      <c r="R208" s="92">
        <f>_xlfn.MAXIFS(V重複!G:G, V重複!$C:$C, 'Conv-vaccine'!$E208)</f>
        <v>0</v>
      </c>
      <c r="S208" s="117">
        <f>SUMIF('V3回目-総接種回数'!$A:$A, 'Conv-vaccine'!$E208, 'V3回目-総接種回数'!D:D)</f>
        <v>0</v>
      </c>
    </row>
    <row r="209" spans="1:19" ht="17.7">
      <c r="A209" s="49">
        <v>44365</v>
      </c>
      <c r="B209" s="109">
        <f>IF(COUNTIF($A$7:$A209, $A209)&gt;1, 0, IF($E209="","",G209+H209+K209+L209+O209-Q209))</f>
        <v>0</v>
      </c>
      <c r="C209" s="109">
        <f>IF(COUNTIF($A$7:$A209, $A209)&gt;1, 0, IF($E209="", "", I209+J209+M209+N209+P209-R209))</f>
        <v>0</v>
      </c>
      <c r="D209" s="109">
        <f>IF(COUNTIF($A$7:$A209, $A209)&gt;1, 0, S209)</f>
        <v>0</v>
      </c>
      <c r="E209" s="110">
        <v>44365</v>
      </c>
      <c r="F209" s="91" t="str">
        <f>IFERROR(VLOOKUP($E209, V医療従事者等!$A:$J, $F$4, FALSE), TEXT(E209, "aaa"))</f>
        <v>(金)</v>
      </c>
      <c r="G209" s="91">
        <f>IFERROR(VLOOKUP($E209, V医療従事者等!$A:$J, $G$4, FALSE), 0)</f>
        <v>50112</v>
      </c>
      <c r="H209" s="91">
        <f>IFERROR(VLOOKUP($E209, V医療従事者等!$A:$J, $H$4, FALSE), 0)</f>
        <v>2145</v>
      </c>
      <c r="I209" s="91">
        <f>IFERROR(VLOOKUP($E209, V医療従事者等!$A:$J, $I$4, FALSE), 0)</f>
        <v>73691</v>
      </c>
      <c r="J209" s="91">
        <f>IFERROR(VLOOKUP($E209, V医療従事者等!$A:$J, $J$4, FALSE), 0)</f>
        <v>0</v>
      </c>
      <c r="K209" s="92">
        <f>IFERROR(VLOOKUP($E209, V一般接種!$A:$G, K$4, FALSE), 0)</f>
        <v>598156</v>
      </c>
      <c r="L209" s="92">
        <f>IFERROR(VLOOKUP($E209, V一般接種!$A:$G, L$4, FALSE), 0)</f>
        <v>40011</v>
      </c>
      <c r="M209" s="92">
        <f>IFERROR(VLOOKUP($E209, V一般接種!$A:$G, M$4, FALSE), 0)</f>
        <v>0</v>
      </c>
      <c r="N209" s="93">
        <f>IFERROR(VLOOKUP($E209, V一般接種!$A:$G, N$4, FALSE), 0)</f>
        <v>507325</v>
      </c>
      <c r="O209" s="92">
        <f>SUMIF(V職域接種!$C:$C, 'Conv-vaccine'!$E209, V職域接種!F:F)</f>
        <v>0</v>
      </c>
      <c r="P209" s="92">
        <f>SUMIF(V職域接種!$C:$C, 'Conv-vaccine'!$E209, V職域接種!G:G)</f>
        <v>0</v>
      </c>
      <c r="Q209" s="92">
        <f>_xlfn.MAXIFS(V重複!F:F, V重複!$C:$C, 'Conv-vaccine'!$E209)</f>
        <v>0</v>
      </c>
      <c r="R209" s="92">
        <f>_xlfn.MAXIFS(V重複!G:G, V重複!$C:$C, 'Conv-vaccine'!$E209)</f>
        <v>0</v>
      </c>
      <c r="S209" s="117">
        <f>SUMIF('V3回目-総接種回数'!$A:$A, 'Conv-vaccine'!$E209, 'V3回目-総接種回数'!D:D)</f>
        <v>0</v>
      </c>
    </row>
    <row r="210" spans="1:19" ht="17.7">
      <c r="A210" s="49">
        <v>44365</v>
      </c>
      <c r="B210" s="109">
        <f>IF(COUNTIF($A$7:$A210, $A210)&gt;1, 0, IF($E210="","",G210+H210+K210+L210+O210-Q210))</f>
        <v>0</v>
      </c>
      <c r="C210" s="109">
        <f>IF(COUNTIF($A$7:$A210, $A210)&gt;1, 0, IF($E210="", "", I210+J210+M210+N210+P210-R210))</f>
        <v>0</v>
      </c>
      <c r="D210" s="109">
        <f>IF(COUNTIF($A$7:$A210, $A210)&gt;1, 0, S210)</f>
        <v>0</v>
      </c>
      <c r="E210" s="110">
        <v>44365</v>
      </c>
      <c r="F210" s="91" t="str">
        <f>IFERROR(VLOOKUP($E210, V医療従事者等!$A:$J, $F$4, FALSE), TEXT(E210, "aaa"))</f>
        <v>(金)</v>
      </c>
      <c r="G210" s="91">
        <f>IFERROR(VLOOKUP($E210, V医療従事者等!$A:$J, $G$4, FALSE), 0)</f>
        <v>50112</v>
      </c>
      <c r="H210" s="91">
        <f>IFERROR(VLOOKUP($E210, V医療従事者等!$A:$J, $H$4, FALSE), 0)</f>
        <v>2145</v>
      </c>
      <c r="I210" s="91">
        <f>IFERROR(VLOOKUP($E210, V医療従事者等!$A:$J, $I$4, FALSE), 0)</f>
        <v>73691</v>
      </c>
      <c r="J210" s="91">
        <f>IFERROR(VLOOKUP($E210, V医療従事者等!$A:$J, $J$4, FALSE), 0)</f>
        <v>0</v>
      </c>
      <c r="K210" s="92">
        <f>IFERROR(VLOOKUP($E210, V一般接種!$A:$G, K$4, FALSE), 0)</f>
        <v>598156</v>
      </c>
      <c r="L210" s="92">
        <f>IFERROR(VLOOKUP($E210, V一般接種!$A:$G, L$4, FALSE), 0)</f>
        <v>40011</v>
      </c>
      <c r="M210" s="92">
        <f>IFERROR(VLOOKUP($E210, V一般接種!$A:$G, M$4, FALSE), 0)</f>
        <v>0</v>
      </c>
      <c r="N210" s="93">
        <f>IFERROR(VLOOKUP($E210, V一般接種!$A:$G, N$4, FALSE), 0)</f>
        <v>507325</v>
      </c>
      <c r="O210" s="92">
        <f>SUMIF(V職域接種!$C:$C, 'Conv-vaccine'!$E210, V職域接種!F:F)</f>
        <v>0</v>
      </c>
      <c r="P210" s="92">
        <f>SUMIF(V職域接種!$C:$C, 'Conv-vaccine'!$E210, V職域接種!G:G)</f>
        <v>0</v>
      </c>
      <c r="Q210" s="92">
        <f>_xlfn.MAXIFS(V重複!F:F, V重複!$C:$C, 'Conv-vaccine'!$E210)</f>
        <v>0</v>
      </c>
      <c r="R210" s="92">
        <f>_xlfn.MAXIFS(V重複!G:G, V重複!$C:$C, 'Conv-vaccine'!$E210)</f>
        <v>0</v>
      </c>
      <c r="S210" s="117">
        <f>SUMIF('V3回目-総接種回数'!$A:$A, 'Conv-vaccine'!$E210, 'V3回目-総接種回数'!D:D)</f>
        <v>0</v>
      </c>
    </row>
    <row r="211" spans="1:19" ht="17.7">
      <c r="A211" s="49">
        <v>44366</v>
      </c>
      <c r="B211" s="109">
        <f>IF(COUNTIF($A$7:$A211, $A211)&gt;1, 0, IF($E211="","",G211+H211+K211+L211+O211-Q211))</f>
        <v>674466</v>
      </c>
      <c r="C211" s="109">
        <f>IF(COUNTIF($A$7:$A211, $A211)&gt;1, 0, IF($E211="", "", I211+J211+M211+N211+P211-R211))</f>
        <v>447992</v>
      </c>
      <c r="D211" s="109">
        <f>IF(COUNTIF($A$7:$A211, $A211)&gt;1, 0, S211)</f>
        <v>0</v>
      </c>
      <c r="E211" s="110">
        <v>44366</v>
      </c>
      <c r="F211" s="91" t="str">
        <f>IFERROR(VLOOKUP($E211, V医療従事者等!$A:$J, $F$4, FALSE), TEXT(E211, "aaa"))</f>
        <v>土</v>
      </c>
      <c r="G211" s="91">
        <f>IFERROR(VLOOKUP($E211, V医療従事者等!$A:$J, $G$4, FALSE), 0)</f>
        <v>0</v>
      </c>
      <c r="H211" s="91">
        <f>IFERROR(VLOOKUP($E211, V医療従事者等!$A:$J, $H$4, FALSE), 0)</f>
        <v>0</v>
      </c>
      <c r="I211" s="91">
        <f>IFERROR(VLOOKUP($E211, V医療従事者等!$A:$J, $I$4, FALSE), 0)</f>
        <v>0</v>
      </c>
      <c r="J211" s="91">
        <f>IFERROR(VLOOKUP($E211, V医療従事者等!$A:$J, $J$4, FALSE), 0)</f>
        <v>0</v>
      </c>
      <c r="K211" s="92">
        <f>IFERROR(VLOOKUP($E211, V一般接種!$A:$G, K$4, FALSE), 0)</f>
        <v>627026</v>
      </c>
      <c r="L211" s="92">
        <f>IFERROR(VLOOKUP($E211, V一般接種!$A:$G, L$4, FALSE), 0)</f>
        <v>47440</v>
      </c>
      <c r="M211" s="92">
        <f>IFERROR(VLOOKUP($E211, V一般接種!$A:$G, M$4, FALSE), 0)</f>
        <v>0</v>
      </c>
      <c r="N211" s="93">
        <f>IFERROR(VLOOKUP($E211, V一般接種!$A:$G, N$4, FALSE), 0)</f>
        <v>447992</v>
      </c>
      <c r="O211" s="92">
        <f>SUMIF(V職域接種!$C:$C, 'Conv-vaccine'!$E211, V職域接種!F:F)</f>
        <v>0</v>
      </c>
      <c r="P211" s="92">
        <f>SUMIF(V職域接種!$C:$C, 'Conv-vaccine'!$E211, V職域接種!G:G)</f>
        <v>0</v>
      </c>
      <c r="Q211" s="92">
        <f>_xlfn.MAXIFS(V重複!F:F, V重複!$C:$C, 'Conv-vaccine'!$E211)</f>
        <v>0</v>
      </c>
      <c r="R211" s="92">
        <f>_xlfn.MAXIFS(V重複!G:G, V重複!$C:$C, 'Conv-vaccine'!$E211)</f>
        <v>0</v>
      </c>
      <c r="S211" s="117">
        <f>SUMIF('V3回目-総接種回数'!$A:$A, 'Conv-vaccine'!$E211, 'V3回目-総接種回数'!D:D)</f>
        <v>0</v>
      </c>
    </row>
    <row r="212" spans="1:19" ht="17.7">
      <c r="A212" s="49">
        <v>44366</v>
      </c>
      <c r="B212" s="109">
        <f>IF(COUNTIF($A$7:$A212, $A212)&gt;1, 0, IF($E212="","",G212+H212+K212+L212+O212-Q212))</f>
        <v>0</v>
      </c>
      <c r="C212" s="109">
        <f>IF(COUNTIF($A$7:$A212, $A212)&gt;1, 0, IF($E212="", "", I212+J212+M212+N212+P212-R212))</f>
        <v>0</v>
      </c>
      <c r="D212" s="109">
        <f>IF(COUNTIF($A$7:$A212, $A212)&gt;1, 0, S212)</f>
        <v>0</v>
      </c>
      <c r="E212" s="110">
        <v>44366</v>
      </c>
      <c r="F212" s="91" t="str">
        <f>IFERROR(VLOOKUP($E212, V医療従事者等!$A:$J, $F$4, FALSE), TEXT(E212, "aaa"))</f>
        <v>土</v>
      </c>
      <c r="G212" s="91">
        <f>IFERROR(VLOOKUP($E212, V医療従事者等!$A:$J, $G$4, FALSE), 0)</f>
        <v>0</v>
      </c>
      <c r="H212" s="91">
        <f>IFERROR(VLOOKUP($E212, V医療従事者等!$A:$J, $H$4, FALSE), 0)</f>
        <v>0</v>
      </c>
      <c r="I212" s="91">
        <f>IFERROR(VLOOKUP($E212, V医療従事者等!$A:$J, $I$4, FALSE), 0)</f>
        <v>0</v>
      </c>
      <c r="J212" s="91">
        <f>IFERROR(VLOOKUP($E212, V医療従事者等!$A:$J, $J$4, FALSE), 0)</f>
        <v>0</v>
      </c>
      <c r="K212" s="92">
        <f>IFERROR(VLOOKUP($E212, V一般接種!$A:$G, K$4, FALSE), 0)</f>
        <v>627026</v>
      </c>
      <c r="L212" s="92">
        <f>IFERROR(VLOOKUP($E212, V一般接種!$A:$G, L$4, FALSE), 0)</f>
        <v>47440</v>
      </c>
      <c r="M212" s="92">
        <f>IFERROR(VLOOKUP($E212, V一般接種!$A:$G, M$4, FALSE), 0)</f>
        <v>0</v>
      </c>
      <c r="N212" s="93">
        <f>IFERROR(VLOOKUP($E212, V一般接種!$A:$G, N$4, FALSE), 0)</f>
        <v>447992</v>
      </c>
      <c r="O212" s="92">
        <f>SUMIF(V職域接種!$C:$C, 'Conv-vaccine'!$E212, V職域接種!F:F)</f>
        <v>0</v>
      </c>
      <c r="P212" s="92">
        <f>SUMIF(V職域接種!$C:$C, 'Conv-vaccine'!$E212, V職域接種!G:G)</f>
        <v>0</v>
      </c>
      <c r="Q212" s="92">
        <f>_xlfn.MAXIFS(V重複!F:F, V重複!$C:$C, 'Conv-vaccine'!$E212)</f>
        <v>0</v>
      </c>
      <c r="R212" s="92">
        <f>_xlfn.MAXIFS(V重複!G:G, V重複!$C:$C, 'Conv-vaccine'!$E212)</f>
        <v>0</v>
      </c>
      <c r="S212" s="117">
        <f>SUMIF('V3回目-総接種回数'!$A:$A, 'Conv-vaccine'!$E212, 'V3回目-総接種回数'!D:D)</f>
        <v>0</v>
      </c>
    </row>
    <row r="213" spans="1:19" ht="17.7">
      <c r="A213" s="49">
        <v>44366</v>
      </c>
      <c r="B213" s="109">
        <f>IF(COUNTIF($A$7:$A213, $A213)&gt;1, 0, IF($E213="","",G213+H213+K213+L213+O213-Q213))</f>
        <v>0</v>
      </c>
      <c r="C213" s="109">
        <f>IF(COUNTIF($A$7:$A213, $A213)&gt;1, 0, IF($E213="", "", I213+J213+M213+N213+P213-R213))</f>
        <v>0</v>
      </c>
      <c r="D213" s="109">
        <f>IF(COUNTIF($A$7:$A213, $A213)&gt;1, 0, S213)</f>
        <v>0</v>
      </c>
      <c r="E213" s="110">
        <v>44366</v>
      </c>
      <c r="F213" s="91" t="str">
        <f>IFERROR(VLOOKUP($E213, V医療従事者等!$A:$J, $F$4, FALSE), TEXT(E213, "aaa"))</f>
        <v>土</v>
      </c>
      <c r="G213" s="91">
        <f>IFERROR(VLOOKUP($E213, V医療従事者等!$A:$J, $G$4, FALSE), 0)</f>
        <v>0</v>
      </c>
      <c r="H213" s="91">
        <f>IFERROR(VLOOKUP($E213, V医療従事者等!$A:$J, $H$4, FALSE), 0)</f>
        <v>0</v>
      </c>
      <c r="I213" s="91">
        <f>IFERROR(VLOOKUP($E213, V医療従事者等!$A:$J, $I$4, FALSE), 0)</f>
        <v>0</v>
      </c>
      <c r="J213" s="91">
        <f>IFERROR(VLOOKUP($E213, V医療従事者等!$A:$J, $J$4, FALSE), 0)</f>
        <v>0</v>
      </c>
      <c r="K213" s="92">
        <f>IFERROR(VLOOKUP($E213, V一般接種!$A:$G, K$4, FALSE), 0)</f>
        <v>627026</v>
      </c>
      <c r="L213" s="92">
        <f>IFERROR(VLOOKUP($E213, V一般接種!$A:$G, L$4, FALSE), 0)</f>
        <v>47440</v>
      </c>
      <c r="M213" s="92">
        <f>IFERROR(VLOOKUP($E213, V一般接種!$A:$G, M$4, FALSE), 0)</f>
        <v>0</v>
      </c>
      <c r="N213" s="93">
        <f>IFERROR(VLOOKUP($E213, V一般接種!$A:$G, N$4, FALSE), 0)</f>
        <v>447992</v>
      </c>
      <c r="O213" s="92">
        <f>SUMIF(V職域接種!$C:$C, 'Conv-vaccine'!$E213, V職域接種!F:F)</f>
        <v>0</v>
      </c>
      <c r="P213" s="92">
        <f>SUMIF(V職域接種!$C:$C, 'Conv-vaccine'!$E213, V職域接種!G:G)</f>
        <v>0</v>
      </c>
      <c r="Q213" s="92">
        <f>_xlfn.MAXIFS(V重複!F:F, V重複!$C:$C, 'Conv-vaccine'!$E213)</f>
        <v>0</v>
      </c>
      <c r="R213" s="92">
        <f>_xlfn.MAXIFS(V重複!G:G, V重複!$C:$C, 'Conv-vaccine'!$E213)</f>
        <v>0</v>
      </c>
      <c r="S213" s="117">
        <f>SUMIF('V3回目-総接種回数'!$A:$A, 'Conv-vaccine'!$E213, 'V3回目-総接種回数'!D:D)</f>
        <v>0</v>
      </c>
    </row>
    <row r="214" spans="1:19" ht="17.7">
      <c r="A214" s="49">
        <v>44367</v>
      </c>
      <c r="B214" s="109">
        <f>IF(COUNTIF($A$7:$A214, $A214)&gt;1, 0, IF($E214="","",G214+H214+K214+L214+O214-Q214))</f>
        <v>674313</v>
      </c>
      <c r="C214" s="109">
        <f>IF(COUNTIF($A$7:$A214, $A214)&gt;1, 0, IF($E214="", "", I214+J214+M214+N214+P214-R214))</f>
        <v>441738</v>
      </c>
      <c r="D214" s="109">
        <f>IF(COUNTIF($A$7:$A214, $A214)&gt;1, 0, S214)</f>
        <v>0</v>
      </c>
      <c r="E214" s="110">
        <v>44367</v>
      </c>
      <c r="F214" s="91" t="str">
        <f>IFERROR(VLOOKUP($E214, V医療従事者等!$A:$J, $F$4, FALSE), TEXT(E214, "aaa"))</f>
        <v>日</v>
      </c>
      <c r="G214" s="91">
        <f>IFERROR(VLOOKUP($E214, V医療従事者等!$A:$J, $G$4, FALSE), 0)</f>
        <v>0</v>
      </c>
      <c r="H214" s="91">
        <f>IFERROR(VLOOKUP($E214, V医療従事者等!$A:$J, $H$4, FALSE), 0)</f>
        <v>0</v>
      </c>
      <c r="I214" s="91">
        <f>IFERROR(VLOOKUP($E214, V医療従事者等!$A:$J, $I$4, FALSE), 0)</f>
        <v>0</v>
      </c>
      <c r="J214" s="91">
        <f>IFERROR(VLOOKUP($E214, V医療従事者等!$A:$J, $J$4, FALSE), 0)</f>
        <v>0</v>
      </c>
      <c r="K214" s="92">
        <f>IFERROR(VLOOKUP($E214, V一般接種!$A:$G, K$4, FALSE), 0)</f>
        <v>623919</v>
      </c>
      <c r="L214" s="92">
        <f>IFERROR(VLOOKUP($E214, V一般接種!$A:$G, L$4, FALSE), 0)</f>
        <v>50394</v>
      </c>
      <c r="M214" s="92">
        <f>IFERROR(VLOOKUP($E214, V一般接種!$A:$G, M$4, FALSE), 0)</f>
        <v>0</v>
      </c>
      <c r="N214" s="93">
        <f>IFERROR(VLOOKUP($E214, V一般接種!$A:$G, N$4, FALSE), 0)</f>
        <v>441738</v>
      </c>
      <c r="O214" s="92">
        <f>SUMIF(V職域接種!$C:$C, 'Conv-vaccine'!$E214, V職域接種!F:F)</f>
        <v>0</v>
      </c>
      <c r="P214" s="92">
        <f>SUMIF(V職域接種!$C:$C, 'Conv-vaccine'!$E214, V職域接種!G:G)</f>
        <v>0</v>
      </c>
      <c r="Q214" s="92">
        <f>_xlfn.MAXIFS(V重複!F:F, V重複!$C:$C, 'Conv-vaccine'!$E214)</f>
        <v>0</v>
      </c>
      <c r="R214" s="92">
        <f>_xlfn.MAXIFS(V重複!G:G, V重複!$C:$C, 'Conv-vaccine'!$E214)</f>
        <v>0</v>
      </c>
      <c r="S214" s="117">
        <f>SUMIF('V3回目-総接種回数'!$A:$A, 'Conv-vaccine'!$E214, 'V3回目-総接種回数'!D:D)</f>
        <v>0</v>
      </c>
    </row>
    <row r="215" spans="1:19" ht="17.7">
      <c r="A215" s="49">
        <v>44367</v>
      </c>
      <c r="B215" s="109">
        <f>IF(COUNTIF($A$7:$A215, $A215)&gt;1, 0, IF($E215="","",G215+H215+K215+L215+O215-Q215))</f>
        <v>0</v>
      </c>
      <c r="C215" s="109">
        <f>IF(COUNTIF($A$7:$A215, $A215)&gt;1, 0, IF($E215="", "", I215+J215+M215+N215+P215-R215))</f>
        <v>0</v>
      </c>
      <c r="D215" s="109">
        <f>IF(COUNTIF($A$7:$A215, $A215)&gt;1, 0, S215)</f>
        <v>0</v>
      </c>
      <c r="E215" s="110">
        <v>44367</v>
      </c>
      <c r="F215" s="91" t="str">
        <f>IFERROR(VLOOKUP($E215, V医療従事者等!$A:$J, $F$4, FALSE), TEXT(E215, "aaa"))</f>
        <v>日</v>
      </c>
      <c r="G215" s="91">
        <f>IFERROR(VLOOKUP($E215, V医療従事者等!$A:$J, $G$4, FALSE), 0)</f>
        <v>0</v>
      </c>
      <c r="H215" s="91">
        <f>IFERROR(VLOOKUP($E215, V医療従事者等!$A:$J, $H$4, FALSE), 0)</f>
        <v>0</v>
      </c>
      <c r="I215" s="91">
        <f>IFERROR(VLOOKUP($E215, V医療従事者等!$A:$J, $I$4, FALSE), 0)</f>
        <v>0</v>
      </c>
      <c r="J215" s="91">
        <f>IFERROR(VLOOKUP($E215, V医療従事者等!$A:$J, $J$4, FALSE), 0)</f>
        <v>0</v>
      </c>
      <c r="K215" s="92">
        <f>IFERROR(VLOOKUP($E215, V一般接種!$A:$G, K$4, FALSE), 0)</f>
        <v>623919</v>
      </c>
      <c r="L215" s="92">
        <f>IFERROR(VLOOKUP($E215, V一般接種!$A:$G, L$4, FALSE), 0)</f>
        <v>50394</v>
      </c>
      <c r="M215" s="92">
        <f>IFERROR(VLOOKUP($E215, V一般接種!$A:$G, M$4, FALSE), 0)</f>
        <v>0</v>
      </c>
      <c r="N215" s="93">
        <f>IFERROR(VLOOKUP($E215, V一般接種!$A:$G, N$4, FALSE), 0)</f>
        <v>441738</v>
      </c>
      <c r="O215" s="92">
        <f>SUMIF(V職域接種!$C:$C, 'Conv-vaccine'!$E215, V職域接種!F:F)</f>
        <v>0</v>
      </c>
      <c r="P215" s="92">
        <f>SUMIF(V職域接種!$C:$C, 'Conv-vaccine'!$E215, V職域接種!G:G)</f>
        <v>0</v>
      </c>
      <c r="Q215" s="92">
        <f>_xlfn.MAXIFS(V重複!F:F, V重複!$C:$C, 'Conv-vaccine'!$E215)</f>
        <v>0</v>
      </c>
      <c r="R215" s="92">
        <f>_xlfn.MAXIFS(V重複!G:G, V重複!$C:$C, 'Conv-vaccine'!$E215)</f>
        <v>0</v>
      </c>
      <c r="S215" s="117">
        <f>SUMIF('V3回目-総接種回数'!$A:$A, 'Conv-vaccine'!$E215, 'V3回目-総接種回数'!D:D)</f>
        <v>0</v>
      </c>
    </row>
    <row r="216" spans="1:19" ht="17.7">
      <c r="A216" s="49">
        <v>44367</v>
      </c>
      <c r="B216" s="109">
        <f>IF(COUNTIF($A$7:$A216, $A216)&gt;1, 0, IF($E216="","",G216+H216+K216+L216+O216-Q216))</f>
        <v>0</v>
      </c>
      <c r="C216" s="109">
        <f>IF(COUNTIF($A$7:$A216, $A216)&gt;1, 0, IF($E216="", "", I216+J216+M216+N216+P216-R216))</f>
        <v>0</v>
      </c>
      <c r="D216" s="109">
        <f>IF(COUNTIF($A$7:$A216, $A216)&gt;1, 0, S216)</f>
        <v>0</v>
      </c>
      <c r="E216" s="110">
        <v>44367</v>
      </c>
      <c r="F216" s="91" t="str">
        <f>IFERROR(VLOOKUP($E216, V医療従事者等!$A:$J, $F$4, FALSE), TEXT(E216, "aaa"))</f>
        <v>日</v>
      </c>
      <c r="G216" s="91">
        <f>IFERROR(VLOOKUP($E216, V医療従事者等!$A:$J, $G$4, FALSE), 0)</f>
        <v>0</v>
      </c>
      <c r="H216" s="91">
        <f>IFERROR(VLOOKUP($E216, V医療従事者等!$A:$J, $H$4, FALSE), 0)</f>
        <v>0</v>
      </c>
      <c r="I216" s="91">
        <f>IFERROR(VLOOKUP($E216, V医療従事者等!$A:$J, $I$4, FALSE), 0)</f>
        <v>0</v>
      </c>
      <c r="J216" s="91">
        <f>IFERROR(VLOOKUP($E216, V医療従事者等!$A:$J, $J$4, FALSE), 0)</f>
        <v>0</v>
      </c>
      <c r="K216" s="92">
        <f>IFERROR(VLOOKUP($E216, V一般接種!$A:$G, K$4, FALSE), 0)</f>
        <v>623919</v>
      </c>
      <c r="L216" s="92">
        <f>IFERROR(VLOOKUP($E216, V一般接種!$A:$G, L$4, FALSE), 0)</f>
        <v>50394</v>
      </c>
      <c r="M216" s="92">
        <f>IFERROR(VLOOKUP($E216, V一般接種!$A:$G, M$4, FALSE), 0)</f>
        <v>0</v>
      </c>
      <c r="N216" s="93">
        <f>IFERROR(VLOOKUP($E216, V一般接種!$A:$G, N$4, FALSE), 0)</f>
        <v>441738</v>
      </c>
      <c r="O216" s="92">
        <f>SUMIF(V職域接種!$C:$C, 'Conv-vaccine'!$E216, V職域接種!F:F)</f>
        <v>0</v>
      </c>
      <c r="P216" s="92">
        <f>SUMIF(V職域接種!$C:$C, 'Conv-vaccine'!$E216, V職域接種!G:G)</f>
        <v>0</v>
      </c>
      <c r="Q216" s="92">
        <f>_xlfn.MAXIFS(V重複!F:F, V重複!$C:$C, 'Conv-vaccine'!$E216)</f>
        <v>0</v>
      </c>
      <c r="R216" s="92">
        <f>_xlfn.MAXIFS(V重複!G:G, V重複!$C:$C, 'Conv-vaccine'!$E216)</f>
        <v>0</v>
      </c>
      <c r="S216" s="117">
        <f>SUMIF('V3回目-総接種回数'!$A:$A, 'Conv-vaccine'!$E216, 'V3回目-総接種回数'!D:D)</f>
        <v>0</v>
      </c>
    </row>
    <row r="217" spans="1:19" ht="17.7">
      <c r="A217" s="49">
        <v>44368</v>
      </c>
      <c r="B217" s="109">
        <f>IF(COUNTIF($A$7:$A217, $A217)&gt;1, 0, IF($E217="","",G217+H217+K217+L217+O217-Q217))</f>
        <v>780278</v>
      </c>
      <c r="C217" s="109">
        <f>IF(COUNTIF($A$7:$A217, $A217)&gt;1, 0, IF($E217="", "", I217+J217+M217+N217+P217-R217))</f>
        <v>630686</v>
      </c>
      <c r="D217" s="109">
        <f>IF(COUNTIF($A$7:$A217, $A217)&gt;1, 0, S217)</f>
        <v>0</v>
      </c>
      <c r="E217" s="110">
        <v>44368</v>
      </c>
      <c r="F217" s="91" t="str">
        <f>IFERROR(VLOOKUP($E217, V医療従事者等!$A:$J, $F$4, FALSE), TEXT(E217, "aaa"))</f>
        <v>(月)</v>
      </c>
      <c r="G217" s="91">
        <f>IFERROR(VLOOKUP($E217, V医療従事者等!$A:$J, $G$4, FALSE), 0)</f>
        <v>67154</v>
      </c>
      <c r="H217" s="91">
        <f>IFERROR(VLOOKUP($E217, V医療従事者等!$A:$J, $H$4, FALSE), 0)</f>
        <v>7843</v>
      </c>
      <c r="I217" s="91">
        <f>IFERROR(VLOOKUP($E217, V医療従事者等!$A:$J, $I$4, FALSE), 0)</f>
        <v>123679</v>
      </c>
      <c r="J217" s="91">
        <f>IFERROR(VLOOKUP($E217, V医療従事者等!$A:$J, $J$4, FALSE), 0)</f>
        <v>104</v>
      </c>
      <c r="K217" s="92">
        <f>IFERROR(VLOOKUP($E217, V一般接種!$A:$G, K$4, FALSE), 0)</f>
        <v>607551</v>
      </c>
      <c r="L217" s="92">
        <f>IFERROR(VLOOKUP($E217, V一般接種!$A:$G, L$4, FALSE), 0)</f>
        <v>97730</v>
      </c>
      <c r="M217" s="92">
        <f>IFERROR(VLOOKUP($E217, V一般接種!$A:$G, M$4, FALSE), 0)</f>
        <v>0</v>
      </c>
      <c r="N217" s="93">
        <f>IFERROR(VLOOKUP($E217, V一般接種!$A:$G, N$4, FALSE), 0)</f>
        <v>506903</v>
      </c>
      <c r="O217" s="92">
        <f>SUMIF(V職域接種!$C:$C, 'Conv-vaccine'!$E217, V職域接種!F:F)</f>
        <v>0</v>
      </c>
      <c r="P217" s="92">
        <f>SUMIF(V職域接種!$C:$C, 'Conv-vaccine'!$E217, V職域接種!G:G)</f>
        <v>0</v>
      </c>
      <c r="Q217" s="92">
        <f>_xlfn.MAXIFS(V重複!F:F, V重複!$C:$C, 'Conv-vaccine'!$E217)</f>
        <v>0</v>
      </c>
      <c r="R217" s="92">
        <f>_xlfn.MAXIFS(V重複!G:G, V重複!$C:$C, 'Conv-vaccine'!$E217)</f>
        <v>0</v>
      </c>
      <c r="S217" s="117">
        <f>SUMIF('V3回目-総接種回数'!$A:$A, 'Conv-vaccine'!$E217, 'V3回目-総接種回数'!D:D)</f>
        <v>0</v>
      </c>
    </row>
    <row r="218" spans="1:19" ht="17.7">
      <c r="A218" s="49">
        <v>44368</v>
      </c>
      <c r="B218" s="109">
        <f>IF(COUNTIF($A$7:$A218, $A218)&gt;1, 0, IF($E218="","",G218+H218+K218+L218+O218-Q218))</f>
        <v>0</v>
      </c>
      <c r="C218" s="109">
        <f>IF(COUNTIF($A$7:$A218, $A218)&gt;1, 0, IF($E218="", "", I218+J218+M218+N218+P218-R218))</f>
        <v>0</v>
      </c>
      <c r="D218" s="109">
        <f>IF(COUNTIF($A$7:$A218, $A218)&gt;1, 0, S218)</f>
        <v>0</v>
      </c>
      <c r="E218" s="110">
        <v>44368</v>
      </c>
      <c r="F218" s="91" t="str">
        <f>IFERROR(VLOOKUP($E218, V医療従事者等!$A:$J, $F$4, FALSE), TEXT(E218, "aaa"))</f>
        <v>(月)</v>
      </c>
      <c r="G218" s="91">
        <f>IFERROR(VLOOKUP($E218, V医療従事者等!$A:$J, $G$4, FALSE), 0)</f>
        <v>67154</v>
      </c>
      <c r="H218" s="91">
        <f>IFERROR(VLOOKUP($E218, V医療従事者等!$A:$J, $H$4, FALSE), 0)</f>
        <v>7843</v>
      </c>
      <c r="I218" s="91">
        <f>IFERROR(VLOOKUP($E218, V医療従事者等!$A:$J, $I$4, FALSE), 0)</f>
        <v>123679</v>
      </c>
      <c r="J218" s="91">
        <f>IFERROR(VLOOKUP($E218, V医療従事者等!$A:$J, $J$4, FALSE), 0)</f>
        <v>104</v>
      </c>
      <c r="K218" s="92">
        <f>IFERROR(VLOOKUP($E218, V一般接種!$A:$G, K$4, FALSE), 0)</f>
        <v>607551</v>
      </c>
      <c r="L218" s="92">
        <f>IFERROR(VLOOKUP($E218, V一般接種!$A:$G, L$4, FALSE), 0)</f>
        <v>97730</v>
      </c>
      <c r="M218" s="92">
        <f>IFERROR(VLOOKUP($E218, V一般接種!$A:$G, M$4, FALSE), 0)</f>
        <v>0</v>
      </c>
      <c r="N218" s="93">
        <f>IFERROR(VLOOKUP($E218, V一般接種!$A:$G, N$4, FALSE), 0)</f>
        <v>506903</v>
      </c>
      <c r="O218" s="92">
        <f>SUMIF(V職域接種!$C:$C, 'Conv-vaccine'!$E218, V職域接種!F:F)</f>
        <v>0</v>
      </c>
      <c r="P218" s="92">
        <f>SUMIF(V職域接種!$C:$C, 'Conv-vaccine'!$E218, V職域接種!G:G)</f>
        <v>0</v>
      </c>
      <c r="Q218" s="92">
        <f>_xlfn.MAXIFS(V重複!F:F, V重複!$C:$C, 'Conv-vaccine'!$E218)</f>
        <v>0</v>
      </c>
      <c r="R218" s="92">
        <f>_xlfn.MAXIFS(V重複!G:G, V重複!$C:$C, 'Conv-vaccine'!$E218)</f>
        <v>0</v>
      </c>
      <c r="S218" s="117">
        <f>SUMIF('V3回目-総接種回数'!$A:$A, 'Conv-vaccine'!$E218, 'V3回目-総接種回数'!D:D)</f>
        <v>0</v>
      </c>
    </row>
    <row r="219" spans="1:19" ht="17.7">
      <c r="A219" s="49">
        <v>44368</v>
      </c>
      <c r="B219" s="109">
        <f>IF(COUNTIF($A$7:$A219, $A219)&gt;1, 0, IF($E219="","",G219+H219+K219+L219+O219-Q219))</f>
        <v>0</v>
      </c>
      <c r="C219" s="109">
        <f>IF(COUNTIF($A$7:$A219, $A219)&gt;1, 0, IF($E219="", "", I219+J219+M219+N219+P219-R219))</f>
        <v>0</v>
      </c>
      <c r="D219" s="109">
        <f>IF(COUNTIF($A$7:$A219, $A219)&gt;1, 0, S219)</f>
        <v>0</v>
      </c>
      <c r="E219" s="110">
        <v>44368</v>
      </c>
      <c r="F219" s="91" t="str">
        <f>IFERROR(VLOOKUP($E219, V医療従事者等!$A:$J, $F$4, FALSE), TEXT(E219, "aaa"))</f>
        <v>(月)</v>
      </c>
      <c r="G219" s="91">
        <f>IFERROR(VLOOKUP($E219, V医療従事者等!$A:$J, $G$4, FALSE), 0)</f>
        <v>67154</v>
      </c>
      <c r="H219" s="91">
        <f>IFERROR(VLOOKUP($E219, V医療従事者等!$A:$J, $H$4, FALSE), 0)</f>
        <v>7843</v>
      </c>
      <c r="I219" s="91">
        <f>IFERROR(VLOOKUP($E219, V医療従事者等!$A:$J, $I$4, FALSE), 0)</f>
        <v>123679</v>
      </c>
      <c r="J219" s="91">
        <f>IFERROR(VLOOKUP($E219, V医療従事者等!$A:$J, $J$4, FALSE), 0)</f>
        <v>104</v>
      </c>
      <c r="K219" s="92">
        <f>IFERROR(VLOOKUP($E219, V一般接種!$A:$G, K$4, FALSE), 0)</f>
        <v>607551</v>
      </c>
      <c r="L219" s="92">
        <f>IFERROR(VLOOKUP($E219, V一般接種!$A:$G, L$4, FALSE), 0)</f>
        <v>97730</v>
      </c>
      <c r="M219" s="92">
        <f>IFERROR(VLOOKUP($E219, V一般接種!$A:$G, M$4, FALSE), 0)</f>
        <v>0</v>
      </c>
      <c r="N219" s="93">
        <f>IFERROR(VLOOKUP($E219, V一般接種!$A:$G, N$4, FALSE), 0)</f>
        <v>506903</v>
      </c>
      <c r="O219" s="92">
        <f>SUMIF(V職域接種!$C:$C, 'Conv-vaccine'!$E219, V職域接種!F:F)</f>
        <v>0</v>
      </c>
      <c r="P219" s="92">
        <f>SUMIF(V職域接種!$C:$C, 'Conv-vaccine'!$E219, V職域接種!G:G)</f>
        <v>0</v>
      </c>
      <c r="Q219" s="92">
        <f>_xlfn.MAXIFS(V重複!F:F, V重複!$C:$C, 'Conv-vaccine'!$E219)</f>
        <v>0</v>
      </c>
      <c r="R219" s="92">
        <f>_xlfn.MAXIFS(V重複!G:G, V重複!$C:$C, 'Conv-vaccine'!$E219)</f>
        <v>0</v>
      </c>
      <c r="S219" s="117">
        <f>SUMIF('V3回目-総接種回数'!$A:$A, 'Conv-vaccine'!$E219, 'V3回目-総接種回数'!D:D)</f>
        <v>0</v>
      </c>
    </row>
    <row r="220" spans="1:19" ht="17.7">
      <c r="A220" s="49">
        <v>44369</v>
      </c>
      <c r="B220" s="109">
        <f>IF(COUNTIF($A$7:$A220, $A220)&gt;1, 0, IF($E220="","",G220+H220+K220+L220+O220-Q220))</f>
        <v>787752</v>
      </c>
      <c r="C220" s="109">
        <f>IF(COUNTIF($A$7:$A220, $A220)&gt;1, 0, IF($E220="", "", I220+J220+M220+N220+P220-R220))</f>
        <v>664915</v>
      </c>
      <c r="D220" s="109">
        <f>IF(COUNTIF($A$7:$A220, $A220)&gt;1, 0, S220)</f>
        <v>0</v>
      </c>
      <c r="E220" s="110">
        <v>44369</v>
      </c>
      <c r="F220" s="91" t="str">
        <f>IFERROR(VLOOKUP($E220, V医療従事者等!$A:$J, $F$4, FALSE), TEXT(E220, "aaa"))</f>
        <v>(火)</v>
      </c>
      <c r="G220" s="91">
        <f>IFERROR(VLOOKUP($E220, V医療従事者等!$A:$J, $G$4, FALSE), 0)</f>
        <v>44473</v>
      </c>
      <c r="H220" s="91">
        <f>IFERROR(VLOOKUP($E220, V医療従事者等!$A:$J, $H$4, FALSE), 0)</f>
        <v>1946</v>
      </c>
      <c r="I220" s="91">
        <f>IFERROR(VLOOKUP($E220, V医療従事者等!$A:$J, $I$4, FALSE), 0)</f>
        <v>47609</v>
      </c>
      <c r="J220" s="91">
        <f>IFERROR(VLOOKUP($E220, V医療従事者等!$A:$J, $J$4, FALSE), 0)</f>
        <v>107</v>
      </c>
      <c r="K220" s="92">
        <f>IFERROR(VLOOKUP($E220, V一般接種!$A:$G, K$4, FALSE), 0)</f>
        <v>630952</v>
      </c>
      <c r="L220" s="92">
        <f>IFERROR(VLOOKUP($E220, V一般接種!$A:$G, L$4, FALSE), 0)</f>
        <v>110381</v>
      </c>
      <c r="M220" s="92">
        <f>IFERROR(VLOOKUP($E220, V一般接種!$A:$G, M$4, FALSE), 0)</f>
        <v>0</v>
      </c>
      <c r="N220" s="93">
        <f>IFERROR(VLOOKUP($E220, V一般接種!$A:$G, N$4, FALSE), 0)</f>
        <v>617199</v>
      </c>
      <c r="O220" s="92">
        <f>SUMIF(V職域接種!$C:$C, 'Conv-vaccine'!$E220, V職域接種!F:F)</f>
        <v>0</v>
      </c>
      <c r="P220" s="92">
        <f>SUMIF(V職域接種!$C:$C, 'Conv-vaccine'!$E220, V職域接種!G:G)</f>
        <v>0</v>
      </c>
      <c r="Q220" s="92">
        <f>_xlfn.MAXIFS(V重複!F:F, V重複!$C:$C, 'Conv-vaccine'!$E220)</f>
        <v>0</v>
      </c>
      <c r="R220" s="92">
        <f>_xlfn.MAXIFS(V重複!G:G, V重複!$C:$C, 'Conv-vaccine'!$E220)</f>
        <v>0</v>
      </c>
      <c r="S220" s="117">
        <f>SUMIF('V3回目-総接種回数'!$A:$A, 'Conv-vaccine'!$E220, 'V3回目-総接種回数'!D:D)</f>
        <v>0</v>
      </c>
    </row>
    <row r="221" spans="1:19" ht="17.7">
      <c r="A221" s="49">
        <v>44369</v>
      </c>
      <c r="B221" s="109">
        <f>IF(COUNTIF($A$7:$A221, $A221)&gt;1, 0, IF($E221="","",G221+H221+K221+L221+O221-Q221))</f>
        <v>0</v>
      </c>
      <c r="C221" s="109">
        <f>IF(COUNTIF($A$7:$A221, $A221)&gt;1, 0, IF($E221="", "", I221+J221+M221+N221+P221-R221))</f>
        <v>0</v>
      </c>
      <c r="D221" s="109">
        <f>IF(COUNTIF($A$7:$A221, $A221)&gt;1, 0, S221)</f>
        <v>0</v>
      </c>
      <c r="E221" s="110">
        <v>44369</v>
      </c>
      <c r="F221" s="91" t="str">
        <f>IFERROR(VLOOKUP($E221, V医療従事者等!$A:$J, $F$4, FALSE), TEXT(E221, "aaa"))</f>
        <v>(火)</v>
      </c>
      <c r="G221" s="91">
        <f>IFERROR(VLOOKUP($E221, V医療従事者等!$A:$J, $G$4, FALSE), 0)</f>
        <v>44473</v>
      </c>
      <c r="H221" s="91">
        <f>IFERROR(VLOOKUP($E221, V医療従事者等!$A:$J, $H$4, FALSE), 0)</f>
        <v>1946</v>
      </c>
      <c r="I221" s="91">
        <f>IFERROR(VLOOKUP($E221, V医療従事者等!$A:$J, $I$4, FALSE), 0)</f>
        <v>47609</v>
      </c>
      <c r="J221" s="91">
        <f>IFERROR(VLOOKUP($E221, V医療従事者等!$A:$J, $J$4, FALSE), 0)</f>
        <v>107</v>
      </c>
      <c r="K221" s="92">
        <f>IFERROR(VLOOKUP($E221, V一般接種!$A:$G, K$4, FALSE), 0)</f>
        <v>630952</v>
      </c>
      <c r="L221" s="92">
        <f>IFERROR(VLOOKUP($E221, V一般接種!$A:$G, L$4, FALSE), 0)</f>
        <v>110381</v>
      </c>
      <c r="M221" s="92">
        <f>IFERROR(VLOOKUP($E221, V一般接種!$A:$G, M$4, FALSE), 0)</f>
        <v>0</v>
      </c>
      <c r="N221" s="93">
        <f>IFERROR(VLOOKUP($E221, V一般接種!$A:$G, N$4, FALSE), 0)</f>
        <v>617199</v>
      </c>
      <c r="O221" s="92">
        <f>SUMIF(V職域接種!$C:$C, 'Conv-vaccine'!$E221, V職域接種!F:F)</f>
        <v>0</v>
      </c>
      <c r="P221" s="92">
        <f>SUMIF(V職域接種!$C:$C, 'Conv-vaccine'!$E221, V職域接種!G:G)</f>
        <v>0</v>
      </c>
      <c r="Q221" s="92">
        <f>_xlfn.MAXIFS(V重複!F:F, V重複!$C:$C, 'Conv-vaccine'!$E221)</f>
        <v>0</v>
      </c>
      <c r="R221" s="92">
        <f>_xlfn.MAXIFS(V重複!G:G, V重複!$C:$C, 'Conv-vaccine'!$E221)</f>
        <v>0</v>
      </c>
      <c r="S221" s="117">
        <f>SUMIF('V3回目-総接種回数'!$A:$A, 'Conv-vaccine'!$E221, 'V3回目-総接種回数'!D:D)</f>
        <v>0</v>
      </c>
    </row>
    <row r="222" spans="1:19" ht="17.7">
      <c r="A222" s="49">
        <v>44369</v>
      </c>
      <c r="B222" s="109">
        <f>IF(COUNTIF($A$7:$A222, $A222)&gt;1, 0, IF($E222="","",G222+H222+K222+L222+O222-Q222))</f>
        <v>0</v>
      </c>
      <c r="C222" s="109">
        <f>IF(COUNTIF($A$7:$A222, $A222)&gt;1, 0, IF($E222="", "", I222+J222+M222+N222+P222-R222))</f>
        <v>0</v>
      </c>
      <c r="D222" s="109">
        <f>IF(COUNTIF($A$7:$A222, $A222)&gt;1, 0, S222)</f>
        <v>0</v>
      </c>
      <c r="E222" s="110">
        <v>44369</v>
      </c>
      <c r="F222" s="91" t="str">
        <f>IFERROR(VLOOKUP($E222, V医療従事者等!$A:$J, $F$4, FALSE), TEXT(E222, "aaa"))</f>
        <v>(火)</v>
      </c>
      <c r="G222" s="91">
        <f>IFERROR(VLOOKUP($E222, V医療従事者等!$A:$J, $G$4, FALSE), 0)</f>
        <v>44473</v>
      </c>
      <c r="H222" s="91">
        <f>IFERROR(VLOOKUP($E222, V医療従事者等!$A:$J, $H$4, FALSE), 0)</f>
        <v>1946</v>
      </c>
      <c r="I222" s="91">
        <f>IFERROR(VLOOKUP($E222, V医療従事者等!$A:$J, $I$4, FALSE), 0)</f>
        <v>47609</v>
      </c>
      <c r="J222" s="91">
        <f>IFERROR(VLOOKUP($E222, V医療従事者等!$A:$J, $J$4, FALSE), 0)</f>
        <v>107</v>
      </c>
      <c r="K222" s="92">
        <f>IFERROR(VLOOKUP($E222, V一般接種!$A:$G, K$4, FALSE), 0)</f>
        <v>630952</v>
      </c>
      <c r="L222" s="92">
        <f>IFERROR(VLOOKUP($E222, V一般接種!$A:$G, L$4, FALSE), 0)</f>
        <v>110381</v>
      </c>
      <c r="M222" s="92">
        <f>IFERROR(VLOOKUP($E222, V一般接種!$A:$G, M$4, FALSE), 0)</f>
        <v>0</v>
      </c>
      <c r="N222" s="93">
        <f>IFERROR(VLOOKUP($E222, V一般接種!$A:$G, N$4, FALSE), 0)</f>
        <v>617199</v>
      </c>
      <c r="O222" s="92">
        <f>SUMIF(V職域接種!$C:$C, 'Conv-vaccine'!$E222, V職域接種!F:F)</f>
        <v>0</v>
      </c>
      <c r="P222" s="92">
        <f>SUMIF(V職域接種!$C:$C, 'Conv-vaccine'!$E222, V職域接種!G:G)</f>
        <v>0</v>
      </c>
      <c r="Q222" s="92">
        <f>_xlfn.MAXIFS(V重複!F:F, V重複!$C:$C, 'Conv-vaccine'!$E222)</f>
        <v>0</v>
      </c>
      <c r="R222" s="92">
        <f>_xlfn.MAXIFS(V重複!G:G, V重複!$C:$C, 'Conv-vaccine'!$E222)</f>
        <v>0</v>
      </c>
      <c r="S222" s="117">
        <f>SUMIF('V3回目-総接種回数'!$A:$A, 'Conv-vaccine'!$E222, 'V3回目-総接種回数'!D:D)</f>
        <v>0</v>
      </c>
    </row>
    <row r="223" spans="1:19" ht="17.7">
      <c r="A223" s="49">
        <v>44370</v>
      </c>
      <c r="B223" s="109">
        <f>IF(COUNTIF($A$7:$A223, $A223)&gt;1, 0, IF($E223="","",G223+H223+K223+L223+O223-Q223))</f>
        <v>804908</v>
      </c>
      <c r="C223" s="109">
        <f>IF(COUNTIF($A$7:$A223, $A223)&gt;1, 0, IF($E223="", "", I223+J223+M223+N223+P223-R223))</f>
        <v>698433</v>
      </c>
      <c r="D223" s="109">
        <f>IF(COUNTIF($A$7:$A223, $A223)&gt;1, 0, S223)</f>
        <v>0</v>
      </c>
      <c r="E223" s="110">
        <v>44370</v>
      </c>
      <c r="F223" s="91" t="str">
        <f>IFERROR(VLOOKUP($E223, V医療従事者等!$A:$J, $F$4, FALSE), TEXT(E223, "aaa"))</f>
        <v>(水)</v>
      </c>
      <c r="G223" s="91">
        <f>IFERROR(VLOOKUP($E223, V医療従事者等!$A:$J, $G$4, FALSE), 0)</f>
        <v>46971</v>
      </c>
      <c r="H223" s="91">
        <f>IFERROR(VLOOKUP($E223, V医療従事者等!$A:$J, $H$4, FALSE), 0)</f>
        <v>4683</v>
      </c>
      <c r="I223" s="91">
        <f>IFERROR(VLOOKUP($E223, V医療従事者等!$A:$J, $I$4, FALSE), 0)</f>
        <v>59733</v>
      </c>
      <c r="J223" s="91">
        <f>IFERROR(VLOOKUP($E223, V医療従事者等!$A:$J, $J$4, FALSE), 0)</f>
        <v>99</v>
      </c>
      <c r="K223" s="92">
        <f>IFERROR(VLOOKUP($E223, V一般接種!$A:$G, K$4, FALSE), 0)</f>
        <v>635351</v>
      </c>
      <c r="L223" s="92">
        <f>IFERROR(VLOOKUP($E223, V一般接種!$A:$G, L$4, FALSE), 0)</f>
        <v>117903</v>
      </c>
      <c r="M223" s="92">
        <f>IFERROR(VLOOKUP($E223, V一般接種!$A:$G, M$4, FALSE), 0)</f>
        <v>0</v>
      </c>
      <c r="N223" s="93">
        <f>IFERROR(VLOOKUP($E223, V一般接種!$A:$G, N$4, FALSE), 0)</f>
        <v>638601</v>
      </c>
      <c r="O223" s="92">
        <f>SUMIF(V職域接種!$C:$C, 'Conv-vaccine'!$E223, V職域接種!F:F)</f>
        <v>0</v>
      </c>
      <c r="P223" s="92">
        <f>SUMIF(V職域接種!$C:$C, 'Conv-vaccine'!$E223, V職域接種!G:G)</f>
        <v>0</v>
      </c>
      <c r="Q223" s="92">
        <f>_xlfn.MAXIFS(V重複!F:F, V重複!$C:$C, 'Conv-vaccine'!$E223)</f>
        <v>0</v>
      </c>
      <c r="R223" s="92">
        <f>_xlfn.MAXIFS(V重複!G:G, V重複!$C:$C, 'Conv-vaccine'!$E223)</f>
        <v>0</v>
      </c>
      <c r="S223" s="117">
        <f>SUMIF('V3回目-総接種回数'!$A:$A, 'Conv-vaccine'!$E223, 'V3回目-総接種回数'!D:D)</f>
        <v>0</v>
      </c>
    </row>
    <row r="224" spans="1:19" ht="17.7">
      <c r="A224" s="49">
        <v>44370</v>
      </c>
      <c r="B224" s="109">
        <f>IF(COUNTIF($A$7:$A224, $A224)&gt;1, 0, IF($E224="","",G224+H224+K224+L224+O224-Q224))</f>
        <v>0</v>
      </c>
      <c r="C224" s="109">
        <f>IF(COUNTIF($A$7:$A224, $A224)&gt;1, 0, IF($E224="", "", I224+J224+M224+N224+P224-R224))</f>
        <v>0</v>
      </c>
      <c r="D224" s="109">
        <f>IF(COUNTIF($A$7:$A224, $A224)&gt;1, 0, S224)</f>
        <v>0</v>
      </c>
      <c r="E224" s="110">
        <v>44370</v>
      </c>
      <c r="F224" s="91" t="str">
        <f>IFERROR(VLOOKUP($E224, V医療従事者等!$A:$J, $F$4, FALSE), TEXT(E224, "aaa"))</f>
        <v>(水)</v>
      </c>
      <c r="G224" s="91">
        <f>IFERROR(VLOOKUP($E224, V医療従事者等!$A:$J, $G$4, FALSE), 0)</f>
        <v>46971</v>
      </c>
      <c r="H224" s="91">
        <f>IFERROR(VLOOKUP($E224, V医療従事者等!$A:$J, $H$4, FALSE), 0)</f>
        <v>4683</v>
      </c>
      <c r="I224" s="91">
        <f>IFERROR(VLOOKUP($E224, V医療従事者等!$A:$J, $I$4, FALSE), 0)</f>
        <v>59733</v>
      </c>
      <c r="J224" s="91">
        <f>IFERROR(VLOOKUP($E224, V医療従事者等!$A:$J, $J$4, FALSE), 0)</f>
        <v>99</v>
      </c>
      <c r="K224" s="92">
        <f>IFERROR(VLOOKUP($E224, V一般接種!$A:$G, K$4, FALSE), 0)</f>
        <v>635351</v>
      </c>
      <c r="L224" s="92">
        <f>IFERROR(VLOOKUP($E224, V一般接種!$A:$G, L$4, FALSE), 0)</f>
        <v>117903</v>
      </c>
      <c r="M224" s="92">
        <f>IFERROR(VLOOKUP($E224, V一般接種!$A:$G, M$4, FALSE), 0)</f>
        <v>0</v>
      </c>
      <c r="N224" s="93">
        <f>IFERROR(VLOOKUP($E224, V一般接種!$A:$G, N$4, FALSE), 0)</f>
        <v>638601</v>
      </c>
      <c r="O224" s="92">
        <f>SUMIF(V職域接種!$C:$C, 'Conv-vaccine'!$E224, V職域接種!F:F)</f>
        <v>0</v>
      </c>
      <c r="P224" s="92">
        <f>SUMIF(V職域接種!$C:$C, 'Conv-vaccine'!$E224, V職域接種!G:G)</f>
        <v>0</v>
      </c>
      <c r="Q224" s="92">
        <f>_xlfn.MAXIFS(V重複!F:F, V重複!$C:$C, 'Conv-vaccine'!$E224)</f>
        <v>0</v>
      </c>
      <c r="R224" s="92">
        <f>_xlfn.MAXIFS(V重複!G:G, V重複!$C:$C, 'Conv-vaccine'!$E224)</f>
        <v>0</v>
      </c>
      <c r="S224" s="117">
        <f>SUMIF('V3回目-総接種回数'!$A:$A, 'Conv-vaccine'!$E224, 'V3回目-総接種回数'!D:D)</f>
        <v>0</v>
      </c>
    </row>
    <row r="225" spans="1:19" ht="17.7">
      <c r="A225" s="49">
        <v>44370</v>
      </c>
      <c r="B225" s="109">
        <f>IF(COUNTIF($A$7:$A225, $A225)&gt;1, 0, IF($E225="","",G225+H225+K225+L225+O225-Q225))</f>
        <v>0</v>
      </c>
      <c r="C225" s="109">
        <f>IF(COUNTIF($A$7:$A225, $A225)&gt;1, 0, IF($E225="", "", I225+J225+M225+N225+P225-R225))</f>
        <v>0</v>
      </c>
      <c r="D225" s="109">
        <f>IF(COUNTIF($A$7:$A225, $A225)&gt;1, 0, S225)</f>
        <v>0</v>
      </c>
      <c r="E225" s="110">
        <v>44370</v>
      </c>
      <c r="F225" s="91" t="str">
        <f>IFERROR(VLOOKUP($E225, V医療従事者等!$A:$J, $F$4, FALSE), TEXT(E225, "aaa"))</f>
        <v>(水)</v>
      </c>
      <c r="G225" s="91">
        <f>IFERROR(VLOOKUP($E225, V医療従事者等!$A:$J, $G$4, FALSE), 0)</f>
        <v>46971</v>
      </c>
      <c r="H225" s="91">
        <f>IFERROR(VLOOKUP($E225, V医療従事者等!$A:$J, $H$4, FALSE), 0)</f>
        <v>4683</v>
      </c>
      <c r="I225" s="91">
        <f>IFERROR(VLOOKUP($E225, V医療従事者等!$A:$J, $I$4, FALSE), 0)</f>
        <v>59733</v>
      </c>
      <c r="J225" s="91">
        <f>IFERROR(VLOOKUP($E225, V医療従事者等!$A:$J, $J$4, FALSE), 0)</f>
        <v>99</v>
      </c>
      <c r="K225" s="92">
        <f>IFERROR(VLOOKUP($E225, V一般接種!$A:$G, K$4, FALSE), 0)</f>
        <v>635351</v>
      </c>
      <c r="L225" s="92">
        <f>IFERROR(VLOOKUP($E225, V一般接種!$A:$G, L$4, FALSE), 0)</f>
        <v>117903</v>
      </c>
      <c r="M225" s="92">
        <f>IFERROR(VLOOKUP($E225, V一般接種!$A:$G, M$4, FALSE), 0)</f>
        <v>0</v>
      </c>
      <c r="N225" s="93">
        <f>IFERROR(VLOOKUP($E225, V一般接種!$A:$G, N$4, FALSE), 0)</f>
        <v>638601</v>
      </c>
      <c r="O225" s="92">
        <f>SUMIF(V職域接種!$C:$C, 'Conv-vaccine'!$E225, V職域接種!F:F)</f>
        <v>0</v>
      </c>
      <c r="P225" s="92">
        <f>SUMIF(V職域接種!$C:$C, 'Conv-vaccine'!$E225, V職域接種!G:G)</f>
        <v>0</v>
      </c>
      <c r="Q225" s="92">
        <f>_xlfn.MAXIFS(V重複!F:F, V重複!$C:$C, 'Conv-vaccine'!$E225)</f>
        <v>0</v>
      </c>
      <c r="R225" s="92">
        <f>_xlfn.MAXIFS(V重複!G:G, V重複!$C:$C, 'Conv-vaccine'!$E225)</f>
        <v>0</v>
      </c>
      <c r="S225" s="117">
        <f>SUMIF('V3回目-総接種回数'!$A:$A, 'Conv-vaccine'!$E225, 'V3回目-総接種回数'!D:D)</f>
        <v>0</v>
      </c>
    </row>
    <row r="226" spans="1:19" ht="17.7">
      <c r="A226" s="49">
        <v>44371</v>
      </c>
      <c r="B226" s="109">
        <f>IF(COUNTIF($A$7:$A226, $A226)&gt;1, 0, IF($E226="","",G226+H226+K226+L226+O226-Q226))</f>
        <v>776310</v>
      </c>
      <c r="C226" s="109">
        <f>IF(COUNTIF($A$7:$A226, $A226)&gt;1, 0, IF($E226="", "", I226+J226+M226+N226+P226-R226))</f>
        <v>703159</v>
      </c>
      <c r="D226" s="109">
        <f>IF(COUNTIF($A$7:$A226, $A226)&gt;1, 0, S226)</f>
        <v>0</v>
      </c>
      <c r="E226" s="110">
        <v>44371</v>
      </c>
      <c r="F226" s="91" t="str">
        <f>IFERROR(VLOOKUP($E226, V医療従事者等!$A:$J, $F$4, FALSE), TEXT(E226, "aaa"))</f>
        <v>(木)</v>
      </c>
      <c r="G226" s="91">
        <f>IFERROR(VLOOKUP($E226, V医療従事者等!$A:$J, $G$4, FALSE), 0)</f>
        <v>43798</v>
      </c>
      <c r="H226" s="91">
        <f>IFERROR(VLOOKUP($E226, V医療従事者等!$A:$J, $H$4, FALSE), 0)</f>
        <v>1584</v>
      </c>
      <c r="I226" s="91">
        <f>IFERROR(VLOOKUP($E226, V医療従事者等!$A:$J, $I$4, FALSE), 0)</f>
        <v>63930</v>
      </c>
      <c r="J226" s="91">
        <f>IFERROR(VLOOKUP($E226, V医療従事者等!$A:$J, $J$4, FALSE), 0)</f>
        <v>109</v>
      </c>
      <c r="K226" s="92">
        <f>IFERROR(VLOOKUP($E226, V一般接種!$A:$G, K$4, FALSE), 0)</f>
        <v>620632</v>
      </c>
      <c r="L226" s="92">
        <f>IFERROR(VLOOKUP($E226, V一般接種!$A:$G, L$4, FALSE), 0)</f>
        <v>110296</v>
      </c>
      <c r="M226" s="92">
        <f>IFERROR(VLOOKUP($E226, V一般接種!$A:$G, M$4, FALSE), 0)</f>
        <v>0</v>
      </c>
      <c r="N226" s="93">
        <f>IFERROR(VLOOKUP($E226, V一般接種!$A:$G, N$4, FALSE), 0)</f>
        <v>639120</v>
      </c>
      <c r="O226" s="92">
        <f>SUMIF(V職域接種!$C:$C, 'Conv-vaccine'!$E226, V職域接種!F:F)</f>
        <v>0</v>
      </c>
      <c r="P226" s="92">
        <f>SUMIF(V職域接種!$C:$C, 'Conv-vaccine'!$E226, V職域接種!G:G)</f>
        <v>0</v>
      </c>
      <c r="Q226" s="92">
        <f>_xlfn.MAXIFS(V重複!F:F, V重複!$C:$C, 'Conv-vaccine'!$E226)</f>
        <v>0</v>
      </c>
      <c r="R226" s="92">
        <f>_xlfn.MAXIFS(V重複!G:G, V重複!$C:$C, 'Conv-vaccine'!$E226)</f>
        <v>0</v>
      </c>
      <c r="S226" s="117">
        <f>SUMIF('V3回目-総接種回数'!$A:$A, 'Conv-vaccine'!$E226, 'V3回目-総接種回数'!D:D)</f>
        <v>0</v>
      </c>
    </row>
    <row r="227" spans="1:19" ht="17.7">
      <c r="A227" s="49">
        <v>44371</v>
      </c>
      <c r="B227" s="109">
        <f>IF(COUNTIF($A$7:$A227, $A227)&gt;1, 0, IF($E227="","",G227+H227+K227+L227+O227-Q227))</f>
        <v>0</v>
      </c>
      <c r="C227" s="109">
        <f>IF(COUNTIF($A$7:$A227, $A227)&gt;1, 0, IF($E227="", "", I227+J227+M227+N227+P227-R227))</f>
        <v>0</v>
      </c>
      <c r="D227" s="109">
        <f>IF(COUNTIF($A$7:$A227, $A227)&gt;1, 0, S227)</f>
        <v>0</v>
      </c>
      <c r="E227" s="110">
        <v>44371</v>
      </c>
      <c r="F227" s="91" t="str">
        <f>IFERROR(VLOOKUP($E227, V医療従事者等!$A:$J, $F$4, FALSE), TEXT(E227, "aaa"))</f>
        <v>(木)</v>
      </c>
      <c r="G227" s="91">
        <f>IFERROR(VLOOKUP($E227, V医療従事者等!$A:$J, $G$4, FALSE), 0)</f>
        <v>43798</v>
      </c>
      <c r="H227" s="91">
        <f>IFERROR(VLOOKUP($E227, V医療従事者等!$A:$J, $H$4, FALSE), 0)</f>
        <v>1584</v>
      </c>
      <c r="I227" s="91">
        <f>IFERROR(VLOOKUP($E227, V医療従事者等!$A:$J, $I$4, FALSE), 0)</f>
        <v>63930</v>
      </c>
      <c r="J227" s="91">
        <f>IFERROR(VLOOKUP($E227, V医療従事者等!$A:$J, $J$4, FALSE), 0)</f>
        <v>109</v>
      </c>
      <c r="K227" s="92">
        <f>IFERROR(VLOOKUP($E227, V一般接種!$A:$G, K$4, FALSE), 0)</f>
        <v>620632</v>
      </c>
      <c r="L227" s="92">
        <f>IFERROR(VLOOKUP($E227, V一般接種!$A:$G, L$4, FALSE), 0)</f>
        <v>110296</v>
      </c>
      <c r="M227" s="92">
        <f>IFERROR(VLOOKUP($E227, V一般接種!$A:$G, M$4, FALSE), 0)</f>
        <v>0</v>
      </c>
      <c r="N227" s="93">
        <f>IFERROR(VLOOKUP($E227, V一般接種!$A:$G, N$4, FALSE), 0)</f>
        <v>639120</v>
      </c>
      <c r="O227" s="92">
        <f>SUMIF(V職域接種!$C:$C, 'Conv-vaccine'!$E227, V職域接種!F:F)</f>
        <v>0</v>
      </c>
      <c r="P227" s="92">
        <f>SUMIF(V職域接種!$C:$C, 'Conv-vaccine'!$E227, V職域接種!G:G)</f>
        <v>0</v>
      </c>
      <c r="Q227" s="92">
        <f>_xlfn.MAXIFS(V重複!F:F, V重複!$C:$C, 'Conv-vaccine'!$E227)</f>
        <v>0</v>
      </c>
      <c r="R227" s="92">
        <f>_xlfn.MAXIFS(V重複!G:G, V重複!$C:$C, 'Conv-vaccine'!$E227)</f>
        <v>0</v>
      </c>
      <c r="S227" s="117">
        <f>SUMIF('V3回目-総接種回数'!$A:$A, 'Conv-vaccine'!$E227, 'V3回目-総接種回数'!D:D)</f>
        <v>0</v>
      </c>
    </row>
    <row r="228" spans="1:19" ht="17.7">
      <c r="A228" s="49">
        <v>44371</v>
      </c>
      <c r="B228" s="109">
        <f>IF(COUNTIF($A$7:$A228, $A228)&gt;1, 0, IF($E228="","",G228+H228+K228+L228+O228-Q228))</f>
        <v>0</v>
      </c>
      <c r="C228" s="109">
        <f>IF(COUNTIF($A$7:$A228, $A228)&gt;1, 0, IF($E228="", "", I228+J228+M228+N228+P228-R228))</f>
        <v>0</v>
      </c>
      <c r="D228" s="109">
        <f>IF(COUNTIF($A$7:$A228, $A228)&gt;1, 0, S228)</f>
        <v>0</v>
      </c>
      <c r="E228" s="110">
        <v>44371</v>
      </c>
      <c r="F228" s="91" t="str">
        <f>IFERROR(VLOOKUP($E228, V医療従事者等!$A:$J, $F$4, FALSE), TEXT(E228, "aaa"))</f>
        <v>(木)</v>
      </c>
      <c r="G228" s="91">
        <f>IFERROR(VLOOKUP($E228, V医療従事者等!$A:$J, $G$4, FALSE), 0)</f>
        <v>43798</v>
      </c>
      <c r="H228" s="91">
        <f>IFERROR(VLOOKUP($E228, V医療従事者等!$A:$J, $H$4, FALSE), 0)</f>
        <v>1584</v>
      </c>
      <c r="I228" s="91">
        <f>IFERROR(VLOOKUP($E228, V医療従事者等!$A:$J, $I$4, FALSE), 0)</f>
        <v>63930</v>
      </c>
      <c r="J228" s="91">
        <f>IFERROR(VLOOKUP($E228, V医療従事者等!$A:$J, $J$4, FALSE), 0)</f>
        <v>109</v>
      </c>
      <c r="K228" s="92">
        <f>IFERROR(VLOOKUP($E228, V一般接種!$A:$G, K$4, FALSE), 0)</f>
        <v>620632</v>
      </c>
      <c r="L228" s="92">
        <f>IFERROR(VLOOKUP($E228, V一般接種!$A:$G, L$4, FALSE), 0)</f>
        <v>110296</v>
      </c>
      <c r="M228" s="92">
        <f>IFERROR(VLOOKUP($E228, V一般接種!$A:$G, M$4, FALSE), 0)</f>
        <v>0</v>
      </c>
      <c r="N228" s="93">
        <f>IFERROR(VLOOKUP($E228, V一般接種!$A:$G, N$4, FALSE), 0)</f>
        <v>639120</v>
      </c>
      <c r="O228" s="92">
        <f>SUMIF(V職域接種!$C:$C, 'Conv-vaccine'!$E228, V職域接種!F:F)</f>
        <v>0</v>
      </c>
      <c r="P228" s="92">
        <f>SUMIF(V職域接種!$C:$C, 'Conv-vaccine'!$E228, V職域接種!G:G)</f>
        <v>0</v>
      </c>
      <c r="Q228" s="92">
        <f>_xlfn.MAXIFS(V重複!F:F, V重複!$C:$C, 'Conv-vaccine'!$E228)</f>
        <v>0</v>
      </c>
      <c r="R228" s="92">
        <f>_xlfn.MAXIFS(V重複!G:G, V重複!$C:$C, 'Conv-vaccine'!$E228)</f>
        <v>0</v>
      </c>
      <c r="S228" s="117">
        <f>SUMIF('V3回目-総接種回数'!$A:$A, 'Conv-vaccine'!$E228, 'V3回目-総接種回数'!D:D)</f>
        <v>0</v>
      </c>
    </row>
    <row r="229" spans="1:19" ht="17.7">
      <c r="A229" s="49">
        <v>44372</v>
      </c>
      <c r="B229" s="109">
        <f>IF(COUNTIF($A$7:$A229, $A229)&gt;1, 0, IF($E229="","",G229+H229+K229+L229+O229-Q229))</f>
        <v>772693</v>
      </c>
      <c r="C229" s="109">
        <f>IF(COUNTIF($A$7:$A229, $A229)&gt;1, 0, IF($E229="", "", I229+J229+M229+N229+P229-R229))</f>
        <v>707679</v>
      </c>
      <c r="D229" s="109">
        <f>IF(COUNTIF($A$7:$A229, $A229)&gt;1, 0, S229)</f>
        <v>0</v>
      </c>
      <c r="E229" s="110">
        <v>44372</v>
      </c>
      <c r="F229" s="91" t="str">
        <f>IFERROR(VLOOKUP($E229, V医療従事者等!$A:$J, $F$4, FALSE), TEXT(E229, "aaa"))</f>
        <v>(金)</v>
      </c>
      <c r="G229" s="91">
        <f>IFERROR(VLOOKUP($E229, V医療従事者等!$A:$J, $G$4, FALSE), 0)</f>
        <v>47766</v>
      </c>
      <c r="H229" s="91">
        <f>IFERROR(VLOOKUP($E229, V医療従事者等!$A:$J, $H$4, FALSE), 0)</f>
        <v>5529</v>
      </c>
      <c r="I229" s="91">
        <f>IFERROR(VLOOKUP($E229, V医療従事者等!$A:$J, $I$4, FALSE), 0)</f>
        <v>74926</v>
      </c>
      <c r="J229" s="91">
        <f>IFERROR(VLOOKUP($E229, V医療従事者等!$A:$J, $J$4, FALSE), 0)</f>
        <v>134</v>
      </c>
      <c r="K229" s="92">
        <f>IFERROR(VLOOKUP($E229, V一般接種!$A:$G, K$4, FALSE), 0)</f>
        <v>599799</v>
      </c>
      <c r="L229" s="92">
        <f>IFERROR(VLOOKUP($E229, V一般接種!$A:$G, L$4, FALSE), 0)</f>
        <v>119599</v>
      </c>
      <c r="M229" s="92">
        <f>IFERROR(VLOOKUP($E229, V一般接種!$A:$G, M$4, FALSE), 0)</f>
        <v>0</v>
      </c>
      <c r="N229" s="93">
        <f>IFERROR(VLOOKUP($E229, V一般接種!$A:$G, N$4, FALSE), 0)</f>
        <v>632619</v>
      </c>
      <c r="O229" s="92">
        <f>SUMIF(V職域接種!$C:$C, 'Conv-vaccine'!$E229, V職域接種!F:F)</f>
        <v>0</v>
      </c>
      <c r="P229" s="92">
        <f>SUMIF(V職域接種!$C:$C, 'Conv-vaccine'!$E229, V職域接種!G:G)</f>
        <v>0</v>
      </c>
      <c r="Q229" s="92">
        <f>_xlfn.MAXIFS(V重複!F:F, V重複!$C:$C, 'Conv-vaccine'!$E229)</f>
        <v>0</v>
      </c>
      <c r="R229" s="92">
        <f>_xlfn.MAXIFS(V重複!G:G, V重複!$C:$C, 'Conv-vaccine'!$E229)</f>
        <v>0</v>
      </c>
      <c r="S229" s="117">
        <f>SUMIF('V3回目-総接種回数'!$A:$A, 'Conv-vaccine'!$E229, 'V3回目-総接種回数'!D:D)</f>
        <v>0</v>
      </c>
    </row>
    <row r="230" spans="1:19" ht="17.7">
      <c r="A230" s="49">
        <v>44372</v>
      </c>
      <c r="B230" s="109">
        <f>IF(COUNTIF($A$7:$A230, $A230)&gt;1, 0, IF($E230="","",G230+H230+K230+L230+O230-Q230))</f>
        <v>0</v>
      </c>
      <c r="C230" s="109">
        <f>IF(COUNTIF($A$7:$A230, $A230)&gt;1, 0, IF($E230="", "", I230+J230+M230+N230+P230-R230))</f>
        <v>0</v>
      </c>
      <c r="D230" s="109">
        <f>IF(COUNTIF($A$7:$A230, $A230)&gt;1, 0, S230)</f>
        <v>0</v>
      </c>
      <c r="E230" s="110">
        <v>44372</v>
      </c>
      <c r="F230" s="91" t="str">
        <f>IFERROR(VLOOKUP($E230, V医療従事者等!$A:$J, $F$4, FALSE), TEXT(E230, "aaa"))</f>
        <v>(金)</v>
      </c>
      <c r="G230" s="91">
        <f>IFERROR(VLOOKUP($E230, V医療従事者等!$A:$J, $G$4, FALSE), 0)</f>
        <v>47766</v>
      </c>
      <c r="H230" s="91">
        <f>IFERROR(VLOOKUP($E230, V医療従事者等!$A:$J, $H$4, FALSE), 0)</f>
        <v>5529</v>
      </c>
      <c r="I230" s="91">
        <f>IFERROR(VLOOKUP($E230, V医療従事者等!$A:$J, $I$4, FALSE), 0)</f>
        <v>74926</v>
      </c>
      <c r="J230" s="91">
        <f>IFERROR(VLOOKUP($E230, V医療従事者等!$A:$J, $J$4, FALSE), 0)</f>
        <v>134</v>
      </c>
      <c r="K230" s="92">
        <f>IFERROR(VLOOKUP($E230, V一般接種!$A:$G, K$4, FALSE), 0)</f>
        <v>599799</v>
      </c>
      <c r="L230" s="92">
        <f>IFERROR(VLOOKUP($E230, V一般接種!$A:$G, L$4, FALSE), 0)</f>
        <v>119599</v>
      </c>
      <c r="M230" s="92">
        <f>IFERROR(VLOOKUP($E230, V一般接種!$A:$G, M$4, FALSE), 0)</f>
        <v>0</v>
      </c>
      <c r="N230" s="93">
        <f>IFERROR(VLOOKUP($E230, V一般接種!$A:$G, N$4, FALSE), 0)</f>
        <v>632619</v>
      </c>
      <c r="O230" s="92">
        <f>SUMIF(V職域接種!$C:$C, 'Conv-vaccine'!$E230, V職域接種!F:F)</f>
        <v>0</v>
      </c>
      <c r="P230" s="92">
        <f>SUMIF(V職域接種!$C:$C, 'Conv-vaccine'!$E230, V職域接種!G:G)</f>
        <v>0</v>
      </c>
      <c r="Q230" s="92">
        <f>_xlfn.MAXIFS(V重複!F:F, V重複!$C:$C, 'Conv-vaccine'!$E230)</f>
        <v>0</v>
      </c>
      <c r="R230" s="92">
        <f>_xlfn.MAXIFS(V重複!G:G, V重複!$C:$C, 'Conv-vaccine'!$E230)</f>
        <v>0</v>
      </c>
      <c r="S230" s="117">
        <f>SUMIF('V3回目-総接種回数'!$A:$A, 'Conv-vaccine'!$E230, 'V3回目-総接種回数'!D:D)</f>
        <v>0</v>
      </c>
    </row>
    <row r="231" spans="1:19" ht="17.7">
      <c r="A231" s="49">
        <v>44372</v>
      </c>
      <c r="B231" s="109">
        <f>IF(COUNTIF($A$7:$A231, $A231)&gt;1, 0, IF($E231="","",G231+H231+K231+L231+O231-Q231))</f>
        <v>0</v>
      </c>
      <c r="C231" s="109">
        <f>IF(COUNTIF($A$7:$A231, $A231)&gt;1, 0, IF($E231="", "", I231+J231+M231+N231+P231-R231))</f>
        <v>0</v>
      </c>
      <c r="D231" s="109">
        <f>IF(COUNTIF($A$7:$A231, $A231)&gt;1, 0, S231)</f>
        <v>0</v>
      </c>
      <c r="E231" s="110">
        <v>44372</v>
      </c>
      <c r="F231" s="91" t="str">
        <f>IFERROR(VLOOKUP($E231, V医療従事者等!$A:$J, $F$4, FALSE), TEXT(E231, "aaa"))</f>
        <v>(金)</v>
      </c>
      <c r="G231" s="91">
        <f>IFERROR(VLOOKUP($E231, V医療従事者等!$A:$J, $G$4, FALSE), 0)</f>
        <v>47766</v>
      </c>
      <c r="H231" s="91">
        <f>IFERROR(VLOOKUP($E231, V医療従事者等!$A:$J, $H$4, FALSE), 0)</f>
        <v>5529</v>
      </c>
      <c r="I231" s="91">
        <f>IFERROR(VLOOKUP($E231, V医療従事者等!$A:$J, $I$4, FALSE), 0)</f>
        <v>74926</v>
      </c>
      <c r="J231" s="91">
        <f>IFERROR(VLOOKUP($E231, V医療従事者等!$A:$J, $J$4, FALSE), 0)</f>
        <v>134</v>
      </c>
      <c r="K231" s="92">
        <f>IFERROR(VLOOKUP($E231, V一般接種!$A:$G, K$4, FALSE), 0)</f>
        <v>599799</v>
      </c>
      <c r="L231" s="92">
        <f>IFERROR(VLOOKUP($E231, V一般接種!$A:$G, L$4, FALSE), 0)</f>
        <v>119599</v>
      </c>
      <c r="M231" s="92">
        <f>IFERROR(VLOOKUP($E231, V一般接種!$A:$G, M$4, FALSE), 0)</f>
        <v>0</v>
      </c>
      <c r="N231" s="93">
        <f>IFERROR(VLOOKUP($E231, V一般接種!$A:$G, N$4, FALSE), 0)</f>
        <v>632619</v>
      </c>
      <c r="O231" s="92">
        <f>SUMIF(V職域接種!$C:$C, 'Conv-vaccine'!$E231, V職域接種!F:F)</f>
        <v>0</v>
      </c>
      <c r="P231" s="92">
        <f>SUMIF(V職域接種!$C:$C, 'Conv-vaccine'!$E231, V職域接種!G:G)</f>
        <v>0</v>
      </c>
      <c r="Q231" s="92">
        <f>_xlfn.MAXIFS(V重複!F:F, V重複!$C:$C, 'Conv-vaccine'!$E231)</f>
        <v>0</v>
      </c>
      <c r="R231" s="92">
        <f>_xlfn.MAXIFS(V重複!G:G, V重複!$C:$C, 'Conv-vaccine'!$E231)</f>
        <v>0</v>
      </c>
      <c r="S231" s="117">
        <f>SUMIF('V3回目-総接種回数'!$A:$A, 'Conv-vaccine'!$E231, 'V3回目-総接種回数'!D:D)</f>
        <v>0</v>
      </c>
    </row>
    <row r="232" spans="1:19" ht="17.7">
      <c r="A232" s="49">
        <v>44373</v>
      </c>
      <c r="B232" s="109">
        <f>IF(COUNTIF($A$7:$A232, $A232)&gt;1, 0, IF($E232="","",G232+H232+K232+L232+O232-Q232))</f>
        <v>758732</v>
      </c>
      <c r="C232" s="109">
        <f>IF(COUNTIF($A$7:$A232, $A232)&gt;1, 0, IF($E232="", "", I232+J232+M232+N232+P232-R232))</f>
        <v>591267</v>
      </c>
      <c r="D232" s="109">
        <f>IF(COUNTIF($A$7:$A232, $A232)&gt;1, 0, S232)</f>
        <v>0</v>
      </c>
      <c r="E232" s="110">
        <v>44373</v>
      </c>
      <c r="F232" s="91" t="str">
        <f>IFERROR(VLOOKUP($E232, V医療従事者等!$A:$J, $F$4, FALSE), TEXT(E232, "aaa"))</f>
        <v>土</v>
      </c>
      <c r="G232" s="91">
        <f>IFERROR(VLOOKUP($E232, V医療従事者等!$A:$J, $G$4, FALSE), 0)</f>
        <v>0</v>
      </c>
      <c r="H232" s="91">
        <f>IFERROR(VLOOKUP($E232, V医療従事者等!$A:$J, $H$4, FALSE), 0)</f>
        <v>0</v>
      </c>
      <c r="I232" s="91">
        <f>IFERROR(VLOOKUP($E232, V医療従事者等!$A:$J, $I$4, FALSE), 0)</f>
        <v>0</v>
      </c>
      <c r="J232" s="91">
        <f>IFERROR(VLOOKUP($E232, V医療従事者等!$A:$J, $J$4, FALSE), 0)</f>
        <v>0</v>
      </c>
      <c r="K232" s="92">
        <f>IFERROR(VLOOKUP($E232, V一般接種!$A:$G, K$4, FALSE), 0)</f>
        <v>647534</v>
      </c>
      <c r="L232" s="92">
        <f>IFERROR(VLOOKUP($E232, V一般接種!$A:$G, L$4, FALSE), 0)</f>
        <v>111198</v>
      </c>
      <c r="M232" s="92">
        <f>IFERROR(VLOOKUP($E232, V一般接種!$A:$G, M$4, FALSE), 0)</f>
        <v>0</v>
      </c>
      <c r="N232" s="93">
        <f>IFERROR(VLOOKUP($E232, V一般接種!$A:$G, N$4, FALSE), 0)</f>
        <v>591267</v>
      </c>
      <c r="O232" s="92">
        <f>SUMIF(V職域接種!$C:$C, 'Conv-vaccine'!$E232, V職域接種!F:F)</f>
        <v>0</v>
      </c>
      <c r="P232" s="92">
        <f>SUMIF(V職域接種!$C:$C, 'Conv-vaccine'!$E232, V職域接種!G:G)</f>
        <v>0</v>
      </c>
      <c r="Q232" s="92">
        <f>_xlfn.MAXIFS(V重複!F:F, V重複!$C:$C, 'Conv-vaccine'!$E232)</f>
        <v>0</v>
      </c>
      <c r="R232" s="92">
        <f>_xlfn.MAXIFS(V重複!G:G, V重複!$C:$C, 'Conv-vaccine'!$E232)</f>
        <v>0</v>
      </c>
      <c r="S232" s="117">
        <f>SUMIF('V3回目-総接種回数'!$A:$A, 'Conv-vaccine'!$E232, 'V3回目-総接種回数'!D:D)</f>
        <v>0</v>
      </c>
    </row>
    <row r="233" spans="1:19" ht="17.7">
      <c r="A233" s="49">
        <v>44373</v>
      </c>
      <c r="B233" s="109">
        <f>IF(COUNTIF($A$7:$A233, $A233)&gt;1, 0, IF($E233="","",G233+H233+K233+L233+O233-Q233))</f>
        <v>0</v>
      </c>
      <c r="C233" s="109">
        <f>IF(COUNTIF($A$7:$A233, $A233)&gt;1, 0, IF($E233="", "", I233+J233+M233+N233+P233-R233))</f>
        <v>0</v>
      </c>
      <c r="D233" s="109">
        <f>IF(COUNTIF($A$7:$A233, $A233)&gt;1, 0, S233)</f>
        <v>0</v>
      </c>
      <c r="E233" s="110">
        <v>44373</v>
      </c>
      <c r="F233" s="91" t="str">
        <f>IFERROR(VLOOKUP($E233, V医療従事者等!$A:$J, $F$4, FALSE), TEXT(E233, "aaa"))</f>
        <v>土</v>
      </c>
      <c r="G233" s="91">
        <f>IFERROR(VLOOKUP($E233, V医療従事者等!$A:$J, $G$4, FALSE), 0)</f>
        <v>0</v>
      </c>
      <c r="H233" s="91">
        <f>IFERROR(VLOOKUP($E233, V医療従事者等!$A:$J, $H$4, FALSE), 0)</f>
        <v>0</v>
      </c>
      <c r="I233" s="91">
        <f>IFERROR(VLOOKUP($E233, V医療従事者等!$A:$J, $I$4, FALSE), 0)</f>
        <v>0</v>
      </c>
      <c r="J233" s="91">
        <f>IFERROR(VLOOKUP($E233, V医療従事者等!$A:$J, $J$4, FALSE), 0)</f>
        <v>0</v>
      </c>
      <c r="K233" s="92">
        <f>IFERROR(VLOOKUP($E233, V一般接種!$A:$G, K$4, FALSE), 0)</f>
        <v>647534</v>
      </c>
      <c r="L233" s="92">
        <f>IFERROR(VLOOKUP($E233, V一般接種!$A:$G, L$4, FALSE), 0)</f>
        <v>111198</v>
      </c>
      <c r="M233" s="92">
        <f>IFERROR(VLOOKUP($E233, V一般接種!$A:$G, M$4, FALSE), 0)</f>
        <v>0</v>
      </c>
      <c r="N233" s="93">
        <f>IFERROR(VLOOKUP($E233, V一般接種!$A:$G, N$4, FALSE), 0)</f>
        <v>591267</v>
      </c>
      <c r="O233" s="92">
        <f>SUMIF(V職域接種!$C:$C, 'Conv-vaccine'!$E233, V職域接種!F:F)</f>
        <v>0</v>
      </c>
      <c r="P233" s="92">
        <f>SUMIF(V職域接種!$C:$C, 'Conv-vaccine'!$E233, V職域接種!G:G)</f>
        <v>0</v>
      </c>
      <c r="Q233" s="92">
        <f>_xlfn.MAXIFS(V重複!F:F, V重複!$C:$C, 'Conv-vaccine'!$E233)</f>
        <v>0</v>
      </c>
      <c r="R233" s="92">
        <f>_xlfn.MAXIFS(V重複!G:G, V重複!$C:$C, 'Conv-vaccine'!$E233)</f>
        <v>0</v>
      </c>
      <c r="S233" s="117">
        <f>SUMIF('V3回目-総接種回数'!$A:$A, 'Conv-vaccine'!$E233, 'V3回目-総接種回数'!D:D)</f>
        <v>0</v>
      </c>
    </row>
    <row r="234" spans="1:19" ht="17.7">
      <c r="A234" s="49">
        <v>44373</v>
      </c>
      <c r="B234" s="109">
        <f>IF(COUNTIF($A$7:$A234, $A234)&gt;1, 0, IF($E234="","",G234+H234+K234+L234+O234-Q234))</f>
        <v>0</v>
      </c>
      <c r="C234" s="109">
        <f>IF(COUNTIF($A$7:$A234, $A234)&gt;1, 0, IF($E234="", "", I234+J234+M234+N234+P234-R234))</f>
        <v>0</v>
      </c>
      <c r="D234" s="109">
        <f>IF(COUNTIF($A$7:$A234, $A234)&gt;1, 0, S234)</f>
        <v>0</v>
      </c>
      <c r="E234" s="110">
        <v>44373</v>
      </c>
      <c r="F234" s="91" t="str">
        <f>IFERROR(VLOOKUP($E234, V医療従事者等!$A:$J, $F$4, FALSE), TEXT(E234, "aaa"))</f>
        <v>土</v>
      </c>
      <c r="G234" s="91">
        <f>IFERROR(VLOOKUP($E234, V医療従事者等!$A:$J, $G$4, FALSE), 0)</f>
        <v>0</v>
      </c>
      <c r="H234" s="91">
        <f>IFERROR(VLOOKUP($E234, V医療従事者等!$A:$J, $H$4, FALSE), 0)</f>
        <v>0</v>
      </c>
      <c r="I234" s="91">
        <f>IFERROR(VLOOKUP($E234, V医療従事者等!$A:$J, $I$4, FALSE), 0)</f>
        <v>0</v>
      </c>
      <c r="J234" s="91">
        <f>IFERROR(VLOOKUP($E234, V医療従事者等!$A:$J, $J$4, FALSE), 0)</f>
        <v>0</v>
      </c>
      <c r="K234" s="92">
        <f>IFERROR(VLOOKUP($E234, V一般接種!$A:$G, K$4, FALSE), 0)</f>
        <v>647534</v>
      </c>
      <c r="L234" s="92">
        <f>IFERROR(VLOOKUP($E234, V一般接種!$A:$G, L$4, FALSE), 0)</f>
        <v>111198</v>
      </c>
      <c r="M234" s="92">
        <f>IFERROR(VLOOKUP($E234, V一般接種!$A:$G, M$4, FALSE), 0)</f>
        <v>0</v>
      </c>
      <c r="N234" s="93">
        <f>IFERROR(VLOOKUP($E234, V一般接種!$A:$G, N$4, FALSE), 0)</f>
        <v>591267</v>
      </c>
      <c r="O234" s="92">
        <f>SUMIF(V職域接種!$C:$C, 'Conv-vaccine'!$E234, V職域接種!F:F)</f>
        <v>0</v>
      </c>
      <c r="P234" s="92">
        <f>SUMIF(V職域接種!$C:$C, 'Conv-vaccine'!$E234, V職域接種!G:G)</f>
        <v>0</v>
      </c>
      <c r="Q234" s="92">
        <f>_xlfn.MAXIFS(V重複!F:F, V重複!$C:$C, 'Conv-vaccine'!$E234)</f>
        <v>0</v>
      </c>
      <c r="R234" s="92">
        <f>_xlfn.MAXIFS(V重複!G:G, V重複!$C:$C, 'Conv-vaccine'!$E234)</f>
        <v>0</v>
      </c>
      <c r="S234" s="117">
        <f>SUMIF('V3回目-総接種回数'!$A:$A, 'Conv-vaccine'!$E234, 'V3回目-総接種回数'!D:D)</f>
        <v>0</v>
      </c>
    </row>
    <row r="235" spans="1:19" ht="17.7">
      <c r="A235" s="49">
        <v>44374</v>
      </c>
      <c r="B235" s="109">
        <f>IF(COUNTIF($A$7:$A235, $A235)&gt;1, 0, IF($E235="","",G235+H235+K235+L235+O235-Q235))</f>
        <v>786008</v>
      </c>
      <c r="C235" s="109">
        <f>IF(COUNTIF($A$7:$A235, $A235)&gt;1, 0, IF($E235="", "", I235+J235+M235+N235+P235-R235))</f>
        <v>543565</v>
      </c>
      <c r="D235" s="109">
        <f>IF(COUNTIF($A$7:$A235, $A235)&gt;1, 0, S235)</f>
        <v>0</v>
      </c>
      <c r="E235" s="110">
        <v>44374</v>
      </c>
      <c r="F235" s="91" t="str">
        <f>IFERROR(VLOOKUP($E235, V医療従事者等!$A:$J, $F$4, FALSE), TEXT(E235, "aaa"))</f>
        <v>日</v>
      </c>
      <c r="G235" s="91">
        <f>IFERROR(VLOOKUP($E235, V医療従事者等!$A:$J, $G$4, FALSE), 0)</f>
        <v>0</v>
      </c>
      <c r="H235" s="91">
        <f>IFERROR(VLOOKUP($E235, V医療従事者等!$A:$J, $H$4, FALSE), 0)</f>
        <v>0</v>
      </c>
      <c r="I235" s="91">
        <f>IFERROR(VLOOKUP($E235, V医療従事者等!$A:$J, $I$4, FALSE), 0)</f>
        <v>0</v>
      </c>
      <c r="J235" s="91">
        <f>IFERROR(VLOOKUP($E235, V医療従事者等!$A:$J, $J$4, FALSE), 0)</f>
        <v>0</v>
      </c>
      <c r="K235" s="92">
        <f>IFERROR(VLOOKUP($E235, V一般接種!$A:$G, K$4, FALSE), 0)</f>
        <v>678733</v>
      </c>
      <c r="L235" s="92">
        <f>IFERROR(VLOOKUP($E235, V一般接種!$A:$G, L$4, FALSE), 0)</f>
        <v>107275</v>
      </c>
      <c r="M235" s="92">
        <f>IFERROR(VLOOKUP($E235, V一般接種!$A:$G, M$4, FALSE), 0)</f>
        <v>0</v>
      </c>
      <c r="N235" s="93">
        <f>IFERROR(VLOOKUP($E235, V一般接種!$A:$G, N$4, FALSE), 0)</f>
        <v>543565</v>
      </c>
      <c r="O235" s="92">
        <f>SUMIF(V職域接種!$C:$C, 'Conv-vaccine'!$E235, V職域接種!F:F)</f>
        <v>0</v>
      </c>
      <c r="P235" s="92">
        <f>SUMIF(V職域接種!$C:$C, 'Conv-vaccine'!$E235, V職域接種!G:G)</f>
        <v>0</v>
      </c>
      <c r="Q235" s="92">
        <f>_xlfn.MAXIFS(V重複!F:F, V重複!$C:$C, 'Conv-vaccine'!$E235)</f>
        <v>0</v>
      </c>
      <c r="R235" s="92">
        <f>_xlfn.MAXIFS(V重複!G:G, V重複!$C:$C, 'Conv-vaccine'!$E235)</f>
        <v>0</v>
      </c>
      <c r="S235" s="117">
        <f>SUMIF('V3回目-総接種回数'!$A:$A, 'Conv-vaccine'!$E235, 'V3回目-総接種回数'!D:D)</f>
        <v>0</v>
      </c>
    </row>
    <row r="236" spans="1:19" ht="17.7">
      <c r="A236" s="49">
        <v>44374</v>
      </c>
      <c r="B236" s="109">
        <f>IF(COUNTIF($A$7:$A236, $A236)&gt;1, 0, IF($E236="","",G236+H236+K236+L236+O236-Q236))</f>
        <v>0</v>
      </c>
      <c r="C236" s="109">
        <f>IF(COUNTIF($A$7:$A236, $A236)&gt;1, 0, IF($E236="", "", I236+J236+M236+N236+P236-R236))</f>
        <v>0</v>
      </c>
      <c r="D236" s="109">
        <f>IF(COUNTIF($A$7:$A236, $A236)&gt;1, 0, S236)</f>
        <v>0</v>
      </c>
      <c r="E236" s="110">
        <v>44374</v>
      </c>
      <c r="F236" s="91" t="str">
        <f>IFERROR(VLOOKUP($E236, V医療従事者等!$A:$J, $F$4, FALSE), TEXT(E236, "aaa"))</f>
        <v>日</v>
      </c>
      <c r="G236" s="91">
        <f>IFERROR(VLOOKUP($E236, V医療従事者等!$A:$J, $G$4, FALSE), 0)</f>
        <v>0</v>
      </c>
      <c r="H236" s="91">
        <f>IFERROR(VLOOKUP($E236, V医療従事者等!$A:$J, $H$4, FALSE), 0)</f>
        <v>0</v>
      </c>
      <c r="I236" s="91">
        <f>IFERROR(VLOOKUP($E236, V医療従事者等!$A:$J, $I$4, FALSE), 0)</f>
        <v>0</v>
      </c>
      <c r="J236" s="91">
        <f>IFERROR(VLOOKUP($E236, V医療従事者等!$A:$J, $J$4, FALSE), 0)</f>
        <v>0</v>
      </c>
      <c r="K236" s="92">
        <f>IFERROR(VLOOKUP($E236, V一般接種!$A:$G, K$4, FALSE), 0)</f>
        <v>678733</v>
      </c>
      <c r="L236" s="92">
        <f>IFERROR(VLOOKUP($E236, V一般接種!$A:$G, L$4, FALSE), 0)</f>
        <v>107275</v>
      </c>
      <c r="M236" s="92">
        <f>IFERROR(VLOOKUP($E236, V一般接種!$A:$G, M$4, FALSE), 0)</f>
        <v>0</v>
      </c>
      <c r="N236" s="93">
        <f>IFERROR(VLOOKUP($E236, V一般接種!$A:$G, N$4, FALSE), 0)</f>
        <v>543565</v>
      </c>
      <c r="O236" s="92">
        <f>SUMIF(V職域接種!$C:$C, 'Conv-vaccine'!$E236, V職域接種!F:F)</f>
        <v>0</v>
      </c>
      <c r="P236" s="92">
        <f>SUMIF(V職域接種!$C:$C, 'Conv-vaccine'!$E236, V職域接種!G:G)</f>
        <v>0</v>
      </c>
      <c r="Q236" s="92">
        <f>_xlfn.MAXIFS(V重複!F:F, V重複!$C:$C, 'Conv-vaccine'!$E236)</f>
        <v>0</v>
      </c>
      <c r="R236" s="92">
        <f>_xlfn.MAXIFS(V重複!G:G, V重複!$C:$C, 'Conv-vaccine'!$E236)</f>
        <v>0</v>
      </c>
      <c r="S236" s="117">
        <f>SUMIF('V3回目-総接種回数'!$A:$A, 'Conv-vaccine'!$E236, 'V3回目-総接種回数'!D:D)</f>
        <v>0</v>
      </c>
    </row>
    <row r="237" spans="1:19" ht="17.7">
      <c r="A237" s="49">
        <v>44374</v>
      </c>
      <c r="B237" s="109">
        <f>IF(COUNTIF($A$7:$A237, $A237)&gt;1, 0, IF($E237="","",G237+H237+K237+L237+O237-Q237))</f>
        <v>0</v>
      </c>
      <c r="C237" s="109">
        <f>IF(COUNTIF($A$7:$A237, $A237)&gt;1, 0, IF($E237="", "", I237+J237+M237+N237+P237-R237))</f>
        <v>0</v>
      </c>
      <c r="D237" s="109">
        <f>IF(COUNTIF($A$7:$A237, $A237)&gt;1, 0, S237)</f>
        <v>0</v>
      </c>
      <c r="E237" s="110">
        <v>44374</v>
      </c>
      <c r="F237" s="91" t="str">
        <f>IFERROR(VLOOKUP($E237, V医療従事者等!$A:$J, $F$4, FALSE), TEXT(E237, "aaa"))</f>
        <v>日</v>
      </c>
      <c r="G237" s="91">
        <f>IFERROR(VLOOKUP($E237, V医療従事者等!$A:$J, $G$4, FALSE), 0)</f>
        <v>0</v>
      </c>
      <c r="H237" s="91">
        <f>IFERROR(VLOOKUP($E237, V医療従事者等!$A:$J, $H$4, FALSE), 0)</f>
        <v>0</v>
      </c>
      <c r="I237" s="91">
        <f>IFERROR(VLOOKUP($E237, V医療従事者等!$A:$J, $I$4, FALSE), 0)</f>
        <v>0</v>
      </c>
      <c r="J237" s="91">
        <f>IFERROR(VLOOKUP($E237, V医療従事者等!$A:$J, $J$4, FALSE), 0)</f>
        <v>0</v>
      </c>
      <c r="K237" s="92">
        <f>IFERROR(VLOOKUP($E237, V一般接種!$A:$G, K$4, FALSE), 0)</f>
        <v>678733</v>
      </c>
      <c r="L237" s="92">
        <f>IFERROR(VLOOKUP($E237, V一般接種!$A:$G, L$4, FALSE), 0)</f>
        <v>107275</v>
      </c>
      <c r="M237" s="92">
        <f>IFERROR(VLOOKUP($E237, V一般接種!$A:$G, M$4, FALSE), 0)</f>
        <v>0</v>
      </c>
      <c r="N237" s="93">
        <f>IFERROR(VLOOKUP($E237, V一般接種!$A:$G, N$4, FALSE), 0)</f>
        <v>543565</v>
      </c>
      <c r="O237" s="92">
        <f>SUMIF(V職域接種!$C:$C, 'Conv-vaccine'!$E237, V職域接種!F:F)</f>
        <v>0</v>
      </c>
      <c r="P237" s="92">
        <f>SUMIF(V職域接種!$C:$C, 'Conv-vaccine'!$E237, V職域接種!G:G)</f>
        <v>0</v>
      </c>
      <c r="Q237" s="92">
        <f>_xlfn.MAXIFS(V重複!F:F, V重複!$C:$C, 'Conv-vaccine'!$E237)</f>
        <v>0</v>
      </c>
      <c r="R237" s="92">
        <f>_xlfn.MAXIFS(V重複!G:G, V重複!$C:$C, 'Conv-vaccine'!$E237)</f>
        <v>0</v>
      </c>
      <c r="S237" s="117">
        <f>SUMIF('V3回目-総接種回数'!$A:$A, 'Conv-vaccine'!$E237, 'V3回目-総接種回数'!D:D)</f>
        <v>0</v>
      </c>
    </row>
    <row r="238" spans="1:19" ht="17.7">
      <c r="A238" s="49">
        <v>44375</v>
      </c>
      <c r="B238" s="109">
        <f>IF(COUNTIF($A$7:$A238, $A238)&gt;1, 0, IF($E238="","",G238+H238+K238+L238+O238-Q238))</f>
        <v>812008</v>
      </c>
      <c r="C238" s="109">
        <f>IF(COUNTIF($A$7:$A238, $A238)&gt;1, 0, IF($E238="", "", I238+J238+M238+N238+P238-R238))</f>
        <v>711278</v>
      </c>
      <c r="D238" s="109">
        <f>IF(COUNTIF($A$7:$A238, $A238)&gt;1, 0, S238)</f>
        <v>0</v>
      </c>
      <c r="E238" s="110">
        <v>44375</v>
      </c>
      <c r="F238" s="91" t="str">
        <f>IFERROR(VLOOKUP($E238, V医療従事者等!$A:$J, $F$4, FALSE), TEXT(E238, "aaa"))</f>
        <v>(月)</v>
      </c>
      <c r="G238" s="91">
        <f>IFERROR(VLOOKUP($E238, V医療従事者等!$A:$J, $G$4, FALSE), 0)</f>
        <v>71303</v>
      </c>
      <c r="H238" s="91">
        <f>IFERROR(VLOOKUP($E238, V医療従事者等!$A:$J, $H$4, FALSE), 0)</f>
        <v>7806</v>
      </c>
      <c r="I238" s="91">
        <f>IFERROR(VLOOKUP($E238, V医療従事者等!$A:$J, $I$4, FALSE), 0)</f>
        <v>80018</v>
      </c>
      <c r="J238" s="91">
        <f>IFERROR(VLOOKUP($E238, V医療従事者等!$A:$J, $J$4, FALSE), 0)</f>
        <v>528</v>
      </c>
      <c r="K238" s="92">
        <f>IFERROR(VLOOKUP($E238, V一般接種!$A:$G, K$4, FALSE), 0)</f>
        <v>569741</v>
      </c>
      <c r="L238" s="92">
        <f>IFERROR(VLOOKUP($E238, V一般接種!$A:$G, L$4, FALSE), 0)</f>
        <v>163158</v>
      </c>
      <c r="M238" s="92">
        <f>IFERROR(VLOOKUP($E238, V一般接種!$A:$G, M$4, FALSE), 0)</f>
        <v>0</v>
      </c>
      <c r="N238" s="93">
        <f>IFERROR(VLOOKUP($E238, V一般接種!$A:$G, N$4, FALSE), 0)</f>
        <v>630732</v>
      </c>
      <c r="O238" s="92">
        <f>SUMIF(V職域接種!$C:$C, 'Conv-vaccine'!$E238, V職域接種!F:F)</f>
        <v>0</v>
      </c>
      <c r="P238" s="92">
        <f>SUMIF(V職域接種!$C:$C, 'Conv-vaccine'!$E238, V職域接種!G:G)</f>
        <v>0</v>
      </c>
      <c r="Q238" s="92">
        <f>_xlfn.MAXIFS(V重複!F:F, V重複!$C:$C, 'Conv-vaccine'!$E238)</f>
        <v>0</v>
      </c>
      <c r="R238" s="92">
        <f>_xlfn.MAXIFS(V重複!G:G, V重複!$C:$C, 'Conv-vaccine'!$E238)</f>
        <v>0</v>
      </c>
      <c r="S238" s="117">
        <f>SUMIF('V3回目-総接種回数'!$A:$A, 'Conv-vaccine'!$E238, 'V3回目-総接種回数'!D:D)</f>
        <v>0</v>
      </c>
    </row>
    <row r="239" spans="1:19" ht="17.7">
      <c r="A239" s="49">
        <v>44375</v>
      </c>
      <c r="B239" s="109">
        <f>IF(COUNTIF($A$7:$A239, $A239)&gt;1, 0, IF($E239="","",G239+H239+K239+L239+O239-Q239))</f>
        <v>0</v>
      </c>
      <c r="C239" s="109">
        <f>IF(COUNTIF($A$7:$A239, $A239)&gt;1, 0, IF($E239="", "", I239+J239+M239+N239+P239-R239))</f>
        <v>0</v>
      </c>
      <c r="D239" s="109">
        <f>IF(COUNTIF($A$7:$A239, $A239)&gt;1, 0, S239)</f>
        <v>0</v>
      </c>
      <c r="E239" s="110">
        <v>44375</v>
      </c>
      <c r="F239" s="91" t="str">
        <f>IFERROR(VLOOKUP($E239, V医療従事者等!$A:$J, $F$4, FALSE), TEXT(E239, "aaa"))</f>
        <v>(月)</v>
      </c>
      <c r="G239" s="91">
        <f>IFERROR(VLOOKUP($E239, V医療従事者等!$A:$J, $G$4, FALSE), 0)</f>
        <v>71303</v>
      </c>
      <c r="H239" s="91">
        <f>IFERROR(VLOOKUP($E239, V医療従事者等!$A:$J, $H$4, FALSE), 0)</f>
        <v>7806</v>
      </c>
      <c r="I239" s="91">
        <f>IFERROR(VLOOKUP($E239, V医療従事者等!$A:$J, $I$4, FALSE), 0)</f>
        <v>80018</v>
      </c>
      <c r="J239" s="91">
        <f>IFERROR(VLOOKUP($E239, V医療従事者等!$A:$J, $J$4, FALSE), 0)</f>
        <v>528</v>
      </c>
      <c r="K239" s="92">
        <f>IFERROR(VLOOKUP($E239, V一般接種!$A:$G, K$4, FALSE), 0)</f>
        <v>569741</v>
      </c>
      <c r="L239" s="92">
        <f>IFERROR(VLOOKUP($E239, V一般接種!$A:$G, L$4, FALSE), 0)</f>
        <v>163158</v>
      </c>
      <c r="M239" s="92">
        <f>IFERROR(VLOOKUP($E239, V一般接種!$A:$G, M$4, FALSE), 0)</f>
        <v>0</v>
      </c>
      <c r="N239" s="93">
        <f>IFERROR(VLOOKUP($E239, V一般接種!$A:$G, N$4, FALSE), 0)</f>
        <v>630732</v>
      </c>
      <c r="O239" s="92">
        <f>SUMIF(V職域接種!$C:$C, 'Conv-vaccine'!$E239, V職域接種!F:F)</f>
        <v>0</v>
      </c>
      <c r="P239" s="92">
        <f>SUMIF(V職域接種!$C:$C, 'Conv-vaccine'!$E239, V職域接種!G:G)</f>
        <v>0</v>
      </c>
      <c r="Q239" s="92">
        <f>_xlfn.MAXIFS(V重複!F:F, V重複!$C:$C, 'Conv-vaccine'!$E239)</f>
        <v>0</v>
      </c>
      <c r="R239" s="92">
        <f>_xlfn.MAXIFS(V重複!G:G, V重複!$C:$C, 'Conv-vaccine'!$E239)</f>
        <v>0</v>
      </c>
      <c r="S239" s="117">
        <f>SUMIF('V3回目-総接種回数'!$A:$A, 'Conv-vaccine'!$E239, 'V3回目-総接種回数'!D:D)</f>
        <v>0</v>
      </c>
    </row>
    <row r="240" spans="1:19" ht="17.7">
      <c r="A240" s="49">
        <v>44375</v>
      </c>
      <c r="B240" s="109">
        <f>IF(COUNTIF($A$7:$A240, $A240)&gt;1, 0, IF($E240="","",G240+H240+K240+L240+O240-Q240))</f>
        <v>0</v>
      </c>
      <c r="C240" s="109">
        <f>IF(COUNTIF($A$7:$A240, $A240)&gt;1, 0, IF($E240="", "", I240+J240+M240+N240+P240-R240))</f>
        <v>0</v>
      </c>
      <c r="D240" s="109">
        <f>IF(COUNTIF($A$7:$A240, $A240)&gt;1, 0, S240)</f>
        <v>0</v>
      </c>
      <c r="E240" s="110">
        <v>44375</v>
      </c>
      <c r="F240" s="91" t="str">
        <f>IFERROR(VLOOKUP($E240, V医療従事者等!$A:$J, $F$4, FALSE), TEXT(E240, "aaa"))</f>
        <v>(月)</v>
      </c>
      <c r="G240" s="91">
        <f>IFERROR(VLOOKUP($E240, V医療従事者等!$A:$J, $G$4, FALSE), 0)</f>
        <v>71303</v>
      </c>
      <c r="H240" s="91">
        <f>IFERROR(VLOOKUP($E240, V医療従事者等!$A:$J, $H$4, FALSE), 0)</f>
        <v>7806</v>
      </c>
      <c r="I240" s="91">
        <f>IFERROR(VLOOKUP($E240, V医療従事者等!$A:$J, $I$4, FALSE), 0)</f>
        <v>80018</v>
      </c>
      <c r="J240" s="91">
        <f>IFERROR(VLOOKUP($E240, V医療従事者等!$A:$J, $J$4, FALSE), 0)</f>
        <v>528</v>
      </c>
      <c r="K240" s="92">
        <f>IFERROR(VLOOKUP($E240, V一般接種!$A:$G, K$4, FALSE), 0)</f>
        <v>569741</v>
      </c>
      <c r="L240" s="92">
        <f>IFERROR(VLOOKUP($E240, V一般接種!$A:$G, L$4, FALSE), 0)</f>
        <v>163158</v>
      </c>
      <c r="M240" s="92">
        <f>IFERROR(VLOOKUP($E240, V一般接種!$A:$G, M$4, FALSE), 0)</f>
        <v>0</v>
      </c>
      <c r="N240" s="93">
        <f>IFERROR(VLOOKUP($E240, V一般接種!$A:$G, N$4, FALSE), 0)</f>
        <v>630732</v>
      </c>
      <c r="O240" s="92">
        <f>SUMIF(V職域接種!$C:$C, 'Conv-vaccine'!$E240, V職域接種!F:F)</f>
        <v>0</v>
      </c>
      <c r="P240" s="92">
        <f>SUMIF(V職域接種!$C:$C, 'Conv-vaccine'!$E240, V職域接種!G:G)</f>
        <v>0</v>
      </c>
      <c r="Q240" s="92">
        <f>_xlfn.MAXIFS(V重複!F:F, V重複!$C:$C, 'Conv-vaccine'!$E240)</f>
        <v>0</v>
      </c>
      <c r="R240" s="92">
        <f>_xlfn.MAXIFS(V重複!G:G, V重複!$C:$C, 'Conv-vaccine'!$E240)</f>
        <v>0</v>
      </c>
      <c r="S240" s="117">
        <f>SUMIF('V3回目-総接種回数'!$A:$A, 'Conv-vaccine'!$E240, 'V3回目-総接種回数'!D:D)</f>
        <v>0</v>
      </c>
    </row>
    <row r="241" spans="1:19" ht="17.7">
      <c r="A241" s="49">
        <v>44376</v>
      </c>
      <c r="B241" s="109">
        <f>IF(COUNTIF($A$7:$A241, $A241)&gt;1, 0, IF($E241="","",G241+H241+K241+L241+O241-Q241))</f>
        <v>827617</v>
      </c>
      <c r="C241" s="109">
        <f>IF(COUNTIF($A$7:$A241, $A241)&gt;1, 0, IF($E241="", "", I241+J241+M241+N241+P241-R241))</f>
        <v>748356</v>
      </c>
      <c r="D241" s="109">
        <f>IF(COUNTIF($A$7:$A241, $A241)&gt;1, 0, S241)</f>
        <v>0</v>
      </c>
      <c r="E241" s="110">
        <v>44376</v>
      </c>
      <c r="F241" s="91" t="str">
        <f>IFERROR(VLOOKUP($E241, V医療従事者等!$A:$J, $F$4, FALSE), TEXT(E241, "aaa"))</f>
        <v>(火)</v>
      </c>
      <c r="G241" s="91">
        <f>IFERROR(VLOOKUP($E241, V医療従事者等!$A:$J, $G$4, FALSE), 0)</f>
        <v>36069</v>
      </c>
      <c r="H241" s="91">
        <f>IFERROR(VLOOKUP($E241, V医療従事者等!$A:$J, $H$4, FALSE), 0)</f>
        <v>3367</v>
      </c>
      <c r="I241" s="91">
        <f>IFERROR(VLOOKUP($E241, V医療従事者等!$A:$J, $I$4, FALSE), 0)</f>
        <v>53790</v>
      </c>
      <c r="J241" s="91">
        <f>IFERROR(VLOOKUP($E241, V医療従事者等!$A:$J, $J$4, FALSE), 0)</f>
        <v>1255</v>
      </c>
      <c r="K241" s="92">
        <f>IFERROR(VLOOKUP($E241, V一般接種!$A:$G, K$4, FALSE), 0)</f>
        <v>610295</v>
      </c>
      <c r="L241" s="92">
        <f>IFERROR(VLOOKUP($E241, V一般接種!$A:$G, L$4, FALSE), 0)</f>
        <v>177886</v>
      </c>
      <c r="M241" s="92">
        <f>IFERROR(VLOOKUP($E241, V一般接種!$A:$G, M$4, FALSE), 0)</f>
        <v>0</v>
      </c>
      <c r="N241" s="93">
        <f>IFERROR(VLOOKUP($E241, V一般接種!$A:$G, N$4, FALSE), 0)</f>
        <v>693311</v>
      </c>
      <c r="O241" s="92">
        <f>SUMIF(V職域接種!$C:$C, 'Conv-vaccine'!$E241, V職域接種!F:F)</f>
        <v>0</v>
      </c>
      <c r="P241" s="92">
        <f>SUMIF(V職域接種!$C:$C, 'Conv-vaccine'!$E241, V職域接種!G:G)</f>
        <v>0</v>
      </c>
      <c r="Q241" s="92">
        <f>_xlfn.MAXIFS(V重複!F:F, V重複!$C:$C, 'Conv-vaccine'!$E241)</f>
        <v>0</v>
      </c>
      <c r="R241" s="92">
        <f>_xlfn.MAXIFS(V重複!G:G, V重複!$C:$C, 'Conv-vaccine'!$E241)</f>
        <v>0</v>
      </c>
      <c r="S241" s="117">
        <f>SUMIF('V3回目-総接種回数'!$A:$A, 'Conv-vaccine'!$E241, 'V3回目-総接種回数'!D:D)</f>
        <v>0</v>
      </c>
    </row>
    <row r="242" spans="1:19" ht="17.7">
      <c r="A242" s="49">
        <v>44376</v>
      </c>
      <c r="B242" s="109">
        <f>IF(COUNTIF($A$7:$A242, $A242)&gt;1, 0, IF($E242="","",G242+H242+K242+L242+O242-Q242))</f>
        <v>0</v>
      </c>
      <c r="C242" s="109">
        <f>IF(COUNTIF($A$7:$A242, $A242)&gt;1, 0, IF($E242="", "", I242+J242+M242+N242+P242-R242))</f>
        <v>0</v>
      </c>
      <c r="D242" s="109">
        <f>IF(COUNTIF($A$7:$A242, $A242)&gt;1, 0, S242)</f>
        <v>0</v>
      </c>
      <c r="E242" s="110">
        <v>44376</v>
      </c>
      <c r="F242" s="91" t="str">
        <f>IFERROR(VLOOKUP($E242, V医療従事者等!$A:$J, $F$4, FALSE), TEXT(E242, "aaa"))</f>
        <v>(火)</v>
      </c>
      <c r="G242" s="91">
        <f>IFERROR(VLOOKUP($E242, V医療従事者等!$A:$J, $G$4, FALSE), 0)</f>
        <v>36069</v>
      </c>
      <c r="H242" s="91">
        <f>IFERROR(VLOOKUP($E242, V医療従事者等!$A:$J, $H$4, FALSE), 0)</f>
        <v>3367</v>
      </c>
      <c r="I242" s="91">
        <f>IFERROR(VLOOKUP($E242, V医療従事者等!$A:$J, $I$4, FALSE), 0)</f>
        <v>53790</v>
      </c>
      <c r="J242" s="91">
        <f>IFERROR(VLOOKUP($E242, V医療従事者等!$A:$J, $J$4, FALSE), 0)</f>
        <v>1255</v>
      </c>
      <c r="K242" s="92">
        <f>IFERROR(VLOOKUP($E242, V一般接種!$A:$G, K$4, FALSE), 0)</f>
        <v>610295</v>
      </c>
      <c r="L242" s="92">
        <f>IFERROR(VLOOKUP($E242, V一般接種!$A:$G, L$4, FALSE), 0)</f>
        <v>177886</v>
      </c>
      <c r="M242" s="92">
        <f>IFERROR(VLOOKUP($E242, V一般接種!$A:$G, M$4, FALSE), 0)</f>
        <v>0</v>
      </c>
      <c r="N242" s="93">
        <f>IFERROR(VLOOKUP($E242, V一般接種!$A:$G, N$4, FALSE), 0)</f>
        <v>693311</v>
      </c>
      <c r="O242" s="92">
        <f>SUMIF(V職域接種!$C:$C, 'Conv-vaccine'!$E242, V職域接種!F:F)</f>
        <v>0</v>
      </c>
      <c r="P242" s="92">
        <f>SUMIF(V職域接種!$C:$C, 'Conv-vaccine'!$E242, V職域接種!G:G)</f>
        <v>0</v>
      </c>
      <c r="Q242" s="92">
        <f>_xlfn.MAXIFS(V重複!F:F, V重複!$C:$C, 'Conv-vaccine'!$E242)</f>
        <v>0</v>
      </c>
      <c r="R242" s="92">
        <f>_xlfn.MAXIFS(V重複!G:G, V重複!$C:$C, 'Conv-vaccine'!$E242)</f>
        <v>0</v>
      </c>
      <c r="S242" s="117">
        <f>SUMIF('V3回目-総接種回数'!$A:$A, 'Conv-vaccine'!$E242, 'V3回目-総接種回数'!D:D)</f>
        <v>0</v>
      </c>
    </row>
    <row r="243" spans="1:19" ht="17.7">
      <c r="A243" s="49">
        <v>44376</v>
      </c>
      <c r="B243" s="109">
        <f>IF(COUNTIF($A$7:$A243, $A243)&gt;1, 0, IF($E243="","",G243+H243+K243+L243+O243-Q243))</f>
        <v>0</v>
      </c>
      <c r="C243" s="109">
        <f>IF(COUNTIF($A$7:$A243, $A243)&gt;1, 0, IF($E243="", "", I243+J243+M243+N243+P243-R243))</f>
        <v>0</v>
      </c>
      <c r="D243" s="109">
        <f>IF(COUNTIF($A$7:$A243, $A243)&gt;1, 0, S243)</f>
        <v>0</v>
      </c>
      <c r="E243" s="110">
        <v>44376</v>
      </c>
      <c r="F243" s="91" t="str">
        <f>IFERROR(VLOOKUP($E243, V医療従事者等!$A:$J, $F$4, FALSE), TEXT(E243, "aaa"))</f>
        <v>(火)</v>
      </c>
      <c r="G243" s="91">
        <f>IFERROR(VLOOKUP($E243, V医療従事者等!$A:$J, $G$4, FALSE), 0)</f>
        <v>36069</v>
      </c>
      <c r="H243" s="91">
        <f>IFERROR(VLOOKUP($E243, V医療従事者等!$A:$J, $H$4, FALSE), 0)</f>
        <v>3367</v>
      </c>
      <c r="I243" s="91">
        <f>IFERROR(VLOOKUP($E243, V医療従事者等!$A:$J, $I$4, FALSE), 0)</f>
        <v>53790</v>
      </c>
      <c r="J243" s="91">
        <f>IFERROR(VLOOKUP($E243, V医療従事者等!$A:$J, $J$4, FALSE), 0)</f>
        <v>1255</v>
      </c>
      <c r="K243" s="92">
        <f>IFERROR(VLOOKUP($E243, V一般接種!$A:$G, K$4, FALSE), 0)</f>
        <v>610295</v>
      </c>
      <c r="L243" s="92">
        <f>IFERROR(VLOOKUP($E243, V一般接種!$A:$G, L$4, FALSE), 0)</f>
        <v>177886</v>
      </c>
      <c r="M243" s="92">
        <f>IFERROR(VLOOKUP($E243, V一般接種!$A:$G, M$4, FALSE), 0)</f>
        <v>0</v>
      </c>
      <c r="N243" s="93">
        <f>IFERROR(VLOOKUP($E243, V一般接種!$A:$G, N$4, FALSE), 0)</f>
        <v>693311</v>
      </c>
      <c r="O243" s="92">
        <f>SUMIF(V職域接種!$C:$C, 'Conv-vaccine'!$E243, V職域接種!F:F)</f>
        <v>0</v>
      </c>
      <c r="P243" s="92">
        <f>SUMIF(V職域接種!$C:$C, 'Conv-vaccine'!$E243, V職域接種!G:G)</f>
        <v>0</v>
      </c>
      <c r="Q243" s="92">
        <f>_xlfn.MAXIFS(V重複!F:F, V重複!$C:$C, 'Conv-vaccine'!$E243)</f>
        <v>0</v>
      </c>
      <c r="R243" s="92">
        <f>_xlfn.MAXIFS(V重複!G:G, V重複!$C:$C, 'Conv-vaccine'!$E243)</f>
        <v>0</v>
      </c>
      <c r="S243" s="117">
        <f>SUMIF('V3回目-総接種回数'!$A:$A, 'Conv-vaccine'!$E243, 'V3回目-総接種回数'!D:D)</f>
        <v>0</v>
      </c>
    </row>
    <row r="244" spans="1:19" ht="17.7">
      <c r="A244" s="49">
        <v>44377</v>
      </c>
      <c r="B244" s="109">
        <f>IF(COUNTIF($A$7:$A244, $A244)&gt;1, 0, IF($E244="","",G244+H244+K244+L244+O244-Q244))</f>
        <v>862826</v>
      </c>
      <c r="C244" s="109">
        <f>IF(COUNTIF($A$7:$A244, $A244)&gt;1, 0, IF($E244="", "", I244+J244+M244+N244+P244-R244))</f>
        <v>737000</v>
      </c>
      <c r="D244" s="109">
        <f>IF(COUNTIF($A$7:$A244, $A244)&gt;1, 0, S244)</f>
        <v>0</v>
      </c>
      <c r="E244" s="110">
        <v>44377</v>
      </c>
      <c r="F244" s="91" t="str">
        <f>IFERROR(VLOOKUP($E244, V医療従事者等!$A:$J, $F$4, FALSE), TEXT(E244, "aaa"))</f>
        <v>(水)</v>
      </c>
      <c r="G244" s="91">
        <f>IFERROR(VLOOKUP($E244, V医療従事者等!$A:$J, $G$4, FALSE), 0)</f>
        <v>30313</v>
      </c>
      <c r="H244" s="91">
        <f>IFERROR(VLOOKUP($E244, V医療従事者等!$A:$J, $H$4, FALSE), 0)</f>
        <v>1788</v>
      </c>
      <c r="I244" s="91">
        <f>IFERROR(VLOOKUP($E244, V医療従事者等!$A:$J, $I$4, FALSE), 0)</f>
        <v>46697</v>
      </c>
      <c r="J244" s="91">
        <f>IFERROR(VLOOKUP($E244, V医療従事者等!$A:$J, $J$4, FALSE), 0)</f>
        <v>381</v>
      </c>
      <c r="K244" s="92">
        <f>IFERROR(VLOOKUP($E244, V一般接種!$A:$G, K$4, FALSE), 0)</f>
        <v>628519</v>
      </c>
      <c r="L244" s="92">
        <f>IFERROR(VLOOKUP($E244, V一般接種!$A:$G, L$4, FALSE), 0)</f>
        <v>202206</v>
      </c>
      <c r="M244" s="92">
        <f>IFERROR(VLOOKUP($E244, V一般接種!$A:$G, M$4, FALSE), 0)</f>
        <v>0</v>
      </c>
      <c r="N244" s="93">
        <f>IFERROR(VLOOKUP($E244, V一般接種!$A:$G, N$4, FALSE), 0)</f>
        <v>689922</v>
      </c>
      <c r="O244" s="92">
        <f>SUMIF(V職域接種!$C:$C, 'Conv-vaccine'!$E244, V職域接種!F:F)</f>
        <v>0</v>
      </c>
      <c r="P244" s="92">
        <f>SUMIF(V職域接種!$C:$C, 'Conv-vaccine'!$E244, V職域接種!G:G)</f>
        <v>0</v>
      </c>
      <c r="Q244" s="92">
        <f>_xlfn.MAXIFS(V重複!F:F, V重複!$C:$C, 'Conv-vaccine'!$E244)</f>
        <v>0</v>
      </c>
      <c r="R244" s="92">
        <f>_xlfn.MAXIFS(V重複!G:G, V重複!$C:$C, 'Conv-vaccine'!$E244)</f>
        <v>0</v>
      </c>
      <c r="S244" s="117">
        <f>SUMIF('V3回目-総接種回数'!$A:$A, 'Conv-vaccine'!$E244, 'V3回目-総接種回数'!D:D)</f>
        <v>0</v>
      </c>
    </row>
    <row r="245" spans="1:19" ht="17.7">
      <c r="A245" s="49">
        <v>44377</v>
      </c>
      <c r="B245" s="109">
        <f>IF(COUNTIF($A$7:$A245, $A245)&gt;1, 0, IF($E245="","",G245+H245+K245+L245+O245-Q245))</f>
        <v>0</v>
      </c>
      <c r="C245" s="109">
        <f>IF(COUNTIF($A$7:$A245, $A245)&gt;1, 0, IF($E245="", "", I245+J245+M245+N245+P245-R245))</f>
        <v>0</v>
      </c>
      <c r="D245" s="109">
        <f>IF(COUNTIF($A$7:$A245, $A245)&gt;1, 0, S245)</f>
        <v>0</v>
      </c>
      <c r="E245" s="110">
        <v>44377</v>
      </c>
      <c r="F245" s="91" t="str">
        <f>IFERROR(VLOOKUP($E245, V医療従事者等!$A:$J, $F$4, FALSE), TEXT(E245, "aaa"))</f>
        <v>(水)</v>
      </c>
      <c r="G245" s="91">
        <f>IFERROR(VLOOKUP($E245, V医療従事者等!$A:$J, $G$4, FALSE), 0)</f>
        <v>30313</v>
      </c>
      <c r="H245" s="91">
        <f>IFERROR(VLOOKUP($E245, V医療従事者等!$A:$J, $H$4, FALSE), 0)</f>
        <v>1788</v>
      </c>
      <c r="I245" s="91">
        <f>IFERROR(VLOOKUP($E245, V医療従事者等!$A:$J, $I$4, FALSE), 0)</f>
        <v>46697</v>
      </c>
      <c r="J245" s="91">
        <f>IFERROR(VLOOKUP($E245, V医療従事者等!$A:$J, $J$4, FALSE), 0)</f>
        <v>381</v>
      </c>
      <c r="K245" s="92">
        <f>IFERROR(VLOOKUP($E245, V一般接種!$A:$G, K$4, FALSE), 0)</f>
        <v>628519</v>
      </c>
      <c r="L245" s="92">
        <f>IFERROR(VLOOKUP($E245, V一般接種!$A:$G, L$4, FALSE), 0)</f>
        <v>202206</v>
      </c>
      <c r="M245" s="92">
        <f>IFERROR(VLOOKUP($E245, V一般接種!$A:$G, M$4, FALSE), 0)</f>
        <v>0</v>
      </c>
      <c r="N245" s="93">
        <f>IFERROR(VLOOKUP($E245, V一般接種!$A:$G, N$4, FALSE), 0)</f>
        <v>689922</v>
      </c>
      <c r="O245" s="92">
        <f>SUMIF(V職域接種!$C:$C, 'Conv-vaccine'!$E245, V職域接種!F:F)</f>
        <v>0</v>
      </c>
      <c r="P245" s="92">
        <f>SUMIF(V職域接種!$C:$C, 'Conv-vaccine'!$E245, V職域接種!G:G)</f>
        <v>0</v>
      </c>
      <c r="Q245" s="92">
        <f>_xlfn.MAXIFS(V重複!F:F, V重複!$C:$C, 'Conv-vaccine'!$E245)</f>
        <v>0</v>
      </c>
      <c r="R245" s="92">
        <f>_xlfn.MAXIFS(V重複!G:G, V重複!$C:$C, 'Conv-vaccine'!$E245)</f>
        <v>0</v>
      </c>
      <c r="S245" s="117">
        <f>SUMIF('V3回目-総接種回数'!$A:$A, 'Conv-vaccine'!$E245, 'V3回目-総接種回数'!D:D)</f>
        <v>0</v>
      </c>
    </row>
    <row r="246" spans="1:19" ht="17.7">
      <c r="A246" s="49">
        <v>44377</v>
      </c>
      <c r="B246" s="109">
        <f>IF(COUNTIF($A$7:$A246, $A246)&gt;1, 0, IF($E246="","",G246+H246+K246+L246+O246-Q246))</f>
        <v>0</v>
      </c>
      <c r="C246" s="109">
        <f>IF(COUNTIF($A$7:$A246, $A246)&gt;1, 0, IF($E246="", "", I246+J246+M246+N246+P246-R246))</f>
        <v>0</v>
      </c>
      <c r="D246" s="109">
        <f>IF(COUNTIF($A$7:$A246, $A246)&gt;1, 0, S246)</f>
        <v>0</v>
      </c>
      <c r="E246" s="110">
        <v>44377</v>
      </c>
      <c r="F246" s="91" t="str">
        <f>IFERROR(VLOOKUP($E246, V医療従事者等!$A:$J, $F$4, FALSE), TEXT(E246, "aaa"))</f>
        <v>(水)</v>
      </c>
      <c r="G246" s="91">
        <f>IFERROR(VLOOKUP($E246, V医療従事者等!$A:$J, $G$4, FALSE), 0)</f>
        <v>30313</v>
      </c>
      <c r="H246" s="91">
        <f>IFERROR(VLOOKUP($E246, V医療従事者等!$A:$J, $H$4, FALSE), 0)</f>
        <v>1788</v>
      </c>
      <c r="I246" s="91">
        <f>IFERROR(VLOOKUP($E246, V医療従事者等!$A:$J, $I$4, FALSE), 0)</f>
        <v>46697</v>
      </c>
      <c r="J246" s="91">
        <f>IFERROR(VLOOKUP($E246, V医療従事者等!$A:$J, $J$4, FALSE), 0)</f>
        <v>381</v>
      </c>
      <c r="K246" s="92">
        <f>IFERROR(VLOOKUP($E246, V一般接種!$A:$G, K$4, FALSE), 0)</f>
        <v>628519</v>
      </c>
      <c r="L246" s="92">
        <f>IFERROR(VLOOKUP($E246, V一般接種!$A:$G, L$4, FALSE), 0)</f>
        <v>202206</v>
      </c>
      <c r="M246" s="92">
        <f>IFERROR(VLOOKUP($E246, V一般接種!$A:$G, M$4, FALSE), 0)</f>
        <v>0</v>
      </c>
      <c r="N246" s="93">
        <f>IFERROR(VLOOKUP($E246, V一般接種!$A:$G, N$4, FALSE), 0)</f>
        <v>689922</v>
      </c>
      <c r="O246" s="92">
        <f>SUMIF(V職域接種!$C:$C, 'Conv-vaccine'!$E246, V職域接種!F:F)</f>
        <v>0</v>
      </c>
      <c r="P246" s="92">
        <f>SUMIF(V職域接種!$C:$C, 'Conv-vaccine'!$E246, V職域接種!G:G)</f>
        <v>0</v>
      </c>
      <c r="Q246" s="92">
        <f>_xlfn.MAXIFS(V重複!F:F, V重複!$C:$C, 'Conv-vaccine'!$E246)</f>
        <v>0</v>
      </c>
      <c r="R246" s="92">
        <f>_xlfn.MAXIFS(V重複!G:G, V重複!$C:$C, 'Conv-vaccine'!$E246)</f>
        <v>0</v>
      </c>
      <c r="S246" s="117">
        <f>SUMIF('V3回目-総接種回数'!$A:$A, 'Conv-vaccine'!$E246, 'V3回目-総接種回数'!D:D)</f>
        <v>0</v>
      </c>
    </row>
    <row r="247" spans="1:19" ht="17.7">
      <c r="A247" s="49">
        <v>44378</v>
      </c>
      <c r="B247" s="109">
        <f>IF(COUNTIF($A$7:$A247, $A247)&gt;1, 0, IF($E247="","",G247+H247+K247+L247+O247-Q247))</f>
        <v>673575</v>
      </c>
      <c r="C247" s="109">
        <f>IF(COUNTIF($A$7:$A247, $A247)&gt;1, 0, IF($E247="", "", I247+J247+M247+N247+P247-R247))</f>
        <v>717381</v>
      </c>
      <c r="D247" s="109">
        <f>IF(COUNTIF($A$7:$A247, $A247)&gt;1, 0, S247)</f>
        <v>0</v>
      </c>
      <c r="E247" s="110">
        <v>44378</v>
      </c>
      <c r="F247" s="91" t="str">
        <f>IFERROR(VLOOKUP($E247, V医療従事者等!$A:$J, $F$4, FALSE), TEXT(E247, "aaa"))</f>
        <v>(木)</v>
      </c>
      <c r="G247" s="91">
        <f>IFERROR(VLOOKUP($E247, V医療従事者等!$A:$J, $G$4, FALSE), 0)</f>
        <v>36346</v>
      </c>
      <c r="H247" s="91">
        <f>IFERROR(VLOOKUP($E247, V医療従事者等!$A:$J, $H$4, FALSE), 0)</f>
        <v>589</v>
      </c>
      <c r="I247" s="91">
        <f>IFERROR(VLOOKUP($E247, V医療従事者等!$A:$J, $I$4, FALSE), 0)</f>
        <v>57754</v>
      </c>
      <c r="J247" s="91">
        <f>IFERROR(VLOOKUP($E247, V医療従事者等!$A:$J, $J$4, FALSE), 0)</f>
        <v>108</v>
      </c>
      <c r="K247" s="92">
        <f>IFERROR(VLOOKUP($E247, V一般接種!$A:$G, K$4, FALSE), 0)</f>
        <v>418855</v>
      </c>
      <c r="L247" s="92">
        <f>IFERROR(VLOOKUP($E247, V一般接種!$A:$G, L$4, FALSE), 0)</f>
        <v>217785</v>
      </c>
      <c r="M247" s="92">
        <f>IFERROR(VLOOKUP($E247, V一般接種!$A:$G, M$4, FALSE), 0)</f>
        <v>0</v>
      </c>
      <c r="N247" s="93">
        <f>IFERROR(VLOOKUP($E247, V一般接種!$A:$G, N$4, FALSE), 0)</f>
        <v>659519</v>
      </c>
      <c r="O247" s="92">
        <f>SUMIF(V職域接種!$C:$C, 'Conv-vaccine'!$E247, V職域接種!F:F)</f>
        <v>0</v>
      </c>
      <c r="P247" s="92">
        <f>SUMIF(V職域接種!$C:$C, 'Conv-vaccine'!$E247, V職域接種!G:G)</f>
        <v>0</v>
      </c>
      <c r="Q247" s="92">
        <f>_xlfn.MAXIFS(V重複!F:F, V重複!$C:$C, 'Conv-vaccine'!$E247)</f>
        <v>0</v>
      </c>
      <c r="R247" s="92">
        <f>_xlfn.MAXIFS(V重複!G:G, V重複!$C:$C, 'Conv-vaccine'!$E247)</f>
        <v>0</v>
      </c>
      <c r="S247" s="117">
        <f>SUMIF('V3回目-総接種回数'!$A:$A, 'Conv-vaccine'!$E247, 'V3回目-総接種回数'!D:D)</f>
        <v>0</v>
      </c>
    </row>
    <row r="248" spans="1:19" ht="17.7">
      <c r="A248" s="49">
        <v>44378</v>
      </c>
      <c r="B248" s="109">
        <f>IF(COUNTIF($A$7:$A248, $A248)&gt;1, 0, IF($E248="","",G248+H248+K248+L248+O248-Q248))</f>
        <v>0</v>
      </c>
      <c r="C248" s="109">
        <f>IF(COUNTIF($A$7:$A248, $A248)&gt;1, 0, IF($E248="", "", I248+J248+M248+N248+P248-R248))</f>
        <v>0</v>
      </c>
      <c r="D248" s="109">
        <f>IF(COUNTIF($A$7:$A248, $A248)&gt;1, 0, S248)</f>
        <v>0</v>
      </c>
      <c r="E248" s="110">
        <v>44378</v>
      </c>
      <c r="F248" s="91" t="str">
        <f>IFERROR(VLOOKUP($E248, V医療従事者等!$A:$J, $F$4, FALSE), TEXT(E248, "aaa"))</f>
        <v>(木)</v>
      </c>
      <c r="G248" s="91">
        <f>IFERROR(VLOOKUP($E248, V医療従事者等!$A:$J, $G$4, FALSE), 0)</f>
        <v>36346</v>
      </c>
      <c r="H248" s="91">
        <f>IFERROR(VLOOKUP($E248, V医療従事者等!$A:$J, $H$4, FALSE), 0)</f>
        <v>589</v>
      </c>
      <c r="I248" s="91">
        <f>IFERROR(VLOOKUP($E248, V医療従事者等!$A:$J, $I$4, FALSE), 0)</f>
        <v>57754</v>
      </c>
      <c r="J248" s="91">
        <f>IFERROR(VLOOKUP($E248, V医療従事者等!$A:$J, $J$4, FALSE), 0)</f>
        <v>108</v>
      </c>
      <c r="K248" s="92">
        <f>IFERROR(VLOOKUP($E248, V一般接種!$A:$G, K$4, FALSE), 0)</f>
        <v>418855</v>
      </c>
      <c r="L248" s="92">
        <f>IFERROR(VLOOKUP($E248, V一般接種!$A:$G, L$4, FALSE), 0)</f>
        <v>217785</v>
      </c>
      <c r="M248" s="92">
        <f>IFERROR(VLOOKUP($E248, V一般接種!$A:$G, M$4, FALSE), 0)</f>
        <v>0</v>
      </c>
      <c r="N248" s="93">
        <f>IFERROR(VLOOKUP($E248, V一般接種!$A:$G, N$4, FALSE), 0)</f>
        <v>659519</v>
      </c>
      <c r="O248" s="92">
        <f>SUMIF(V職域接種!$C:$C, 'Conv-vaccine'!$E248, V職域接種!F:F)</f>
        <v>0</v>
      </c>
      <c r="P248" s="92">
        <f>SUMIF(V職域接種!$C:$C, 'Conv-vaccine'!$E248, V職域接種!G:G)</f>
        <v>0</v>
      </c>
      <c r="Q248" s="92">
        <f>_xlfn.MAXIFS(V重複!F:F, V重複!$C:$C, 'Conv-vaccine'!$E248)</f>
        <v>0</v>
      </c>
      <c r="R248" s="92">
        <f>_xlfn.MAXIFS(V重複!G:G, V重複!$C:$C, 'Conv-vaccine'!$E248)</f>
        <v>0</v>
      </c>
      <c r="S248" s="117">
        <f>SUMIF('V3回目-総接種回数'!$A:$A, 'Conv-vaccine'!$E248, 'V3回目-総接種回数'!D:D)</f>
        <v>0</v>
      </c>
    </row>
    <row r="249" spans="1:19" ht="17.7">
      <c r="A249" s="49">
        <v>44378</v>
      </c>
      <c r="B249" s="109">
        <f>IF(COUNTIF($A$7:$A249, $A249)&gt;1, 0, IF($E249="","",G249+H249+K249+L249+O249-Q249))</f>
        <v>0</v>
      </c>
      <c r="C249" s="109">
        <f>IF(COUNTIF($A$7:$A249, $A249)&gt;1, 0, IF($E249="", "", I249+J249+M249+N249+P249-R249))</f>
        <v>0</v>
      </c>
      <c r="D249" s="109">
        <f>IF(COUNTIF($A$7:$A249, $A249)&gt;1, 0, S249)</f>
        <v>0</v>
      </c>
      <c r="E249" s="110">
        <v>44378</v>
      </c>
      <c r="F249" s="91" t="str">
        <f>IFERROR(VLOOKUP($E249, V医療従事者等!$A:$J, $F$4, FALSE), TEXT(E249, "aaa"))</f>
        <v>(木)</v>
      </c>
      <c r="G249" s="91">
        <f>IFERROR(VLOOKUP($E249, V医療従事者等!$A:$J, $G$4, FALSE), 0)</f>
        <v>36346</v>
      </c>
      <c r="H249" s="91">
        <f>IFERROR(VLOOKUP($E249, V医療従事者等!$A:$J, $H$4, FALSE), 0)</f>
        <v>589</v>
      </c>
      <c r="I249" s="91">
        <f>IFERROR(VLOOKUP($E249, V医療従事者等!$A:$J, $I$4, FALSE), 0)</f>
        <v>57754</v>
      </c>
      <c r="J249" s="91">
        <f>IFERROR(VLOOKUP($E249, V医療従事者等!$A:$J, $J$4, FALSE), 0)</f>
        <v>108</v>
      </c>
      <c r="K249" s="92">
        <f>IFERROR(VLOOKUP($E249, V一般接種!$A:$G, K$4, FALSE), 0)</f>
        <v>418855</v>
      </c>
      <c r="L249" s="92">
        <f>IFERROR(VLOOKUP($E249, V一般接種!$A:$G, L$4, FALSE), 0)</f>
        <v>217785</v>
      </c>
      <c r="M249" s="92">
        <f>IFERROR(VLOOKUP($E249, V一般接種!$A:$G, M$4, FALSE), 0)</f>
        <v>0</v>
      </c>
      <c r="N249" s="93">
        <f>IFERROR(VLOOKUP($E249, V一般接種!$A:$G, N$4, FALSE), 0)</f>
        <v>659519</v>
      </c>
      <c r="O249" s="92">
        <f>SUMIF(V職域接種!$C:$C, 'Conv-vaccine'!$E249, V職域接種!F:F)</f>
        <v>0</v>
      </c>
      <c r="P249" s="92">
        <f>SUMIF(V職域接種!$C:$C, 'Conv-vaccine'!$E249, V職域接種!G:G)</f>
        <v>0</v>
      </c>
      <c r="Q249" s="92">
        <f>_xlfn.MAXIFS(V重複!F:F, V重複!$C:$C, 'Conv-vaccine'!$E249)</f>
        <v>0</v>
      </c>
      <c r="R249" s="92">
        <f>_xlfn.MAXIFS(V重複!G:G, V重複!$C:$C, 'Conv-vaccine'!$E249)</f>
        <v>0</v>
      </c>
      <c r="S249" s="117">
        <f>SUMIF('V3回目-総接種回数'!$A:$A, 'Conv-vaccine'!$E249, 'V3回目-総接種回数'!D:D)</f>
        <v>0</v>
      </c>
    </row>
    <row r="250" spans="1:19" ht="17.7">
      <c r="A250" s="49">
        <v>44379</v>
      </c>
      <c r="B250" s="109">
        <f>IF(COUNTIF($A$7:$A250, $A250)&gt;1, 0, IF($E250="","",G250+H250+K250+L250+O250-Q250))</f>
        <v>624075</v>
      </c>
      <c r="C250" s="109">
        <f>IF(COUNTIF($A$7:$A250, $A250)&gt;1, 0, IF($E250="", "", I250+J250+M250+N250+P250-R250))</f>
        <v>727620</v>
      </c>
      <c r="D250" s="109">
        <f>IF(COUNTIF($A$7:$A250, $A250)&gt;1, 0, S250)</f>
        <v>0</v>
      </c>
      <c r="E250" s="110">
        <v>44379</v>
      </c>
      <c r="F250" s="91" t="str">
        <f>IFERROR(VLOOKUP($E250, V医療従事者等!$A:$J, $F$4, FALSE), TEXT(E250, "aaa"))</f>
        <v>(金)</v>
      </c>
      <c r="G250" s="91">
        <f>IFERROR(VLOOKUP($E250, V医療従事者等!$A:$J, $G$4, FALSE), 0)</f>
        <v>25406</v>
      </c>
      <c r="H250" s="91">
        <f>IFERROR(VLOOKUP($E250, V医療従事者等!$A:$J, $H$4, FALSE), 0)</f>
        <v>978</v>
      </c>
      <c r="I250" s="91">
        <f>IFERROR(VLOOKUP($E250, V医療従事者等!$A:$J, $I$4, FALSE), 0)</f>
        <v>55293</v>
      </c>
      <c r="J250" s="91">
        <f>IFERROR(VLOOKUP($E250, V医療従事者等!$A:$J, $J$4, FALSE), 0)</f>
        <v>147</v>
      </c>
      <c r="K250" s="92">
        <f>IFERROR(VLOOKUP($E250, V一般接種!$A:$G, K$4, FALSE), 0)</f>
        <v>358352</v>
      </c>
      <c r="L250" s="92">
        <f>IFERROR(VLOOKUP($E250, V一般接種!$A:$G, L$4, FALSE), 0)</f>
        <v>239339</v>
      </c>
      <c r="M250" s="92">
        <f>IFERROR(VLOOKUP($E250, V一般接種!$A:$G, M$4, FALSE), 0)</f>
        <v>0</v>
      </c>
      <c r="N250" s="93">
        <f>IFERROR(VLOOKUP($E250, V一般接種!$A:$G, N$4, FALSE), 0)</f>
        <v>672180</v>
      </c>
      <c r="O250" s="92">
        <f>SUMIF(V職域接種!$C:$C, 'Conv-vaccine'!$E250, V職域接種!F:F)</f>
        <v>0</v>
      </c>
      <c r="P250" s="92">
        <f>SUMIF(V職域接種!$C:$C, 'Conv-vaccine'!$E250, V職域接種!G:G)</f>
        <v>0</v>
      </c>
      <c r="Q250" s="92">
        <f>_xlfn.MAXIFS(V重複!F:F, V重複!$C:$C, 'Conv-vaccine'!$E250)</f>
        <v>0</v>
      </c>
      <c r="R250" s="92">
        <f>_xlfn.MAXIFS(V重複!G:G, V重複!$C:$C, 'Conv-vaccine'!$E250)</f>
        <v>0</v>
      </c>
      <c r="S250" s="117">
        <f>SUMIF('V3回目-総接種回数'!$A:$A, 'Conv-vaccine'!$E250, 'V3回目-総接種回数'!D:D)</f>
        <v>0</v>
      </c>
    </row>
    <row r="251" spans="1:19" ht="17.7">
      <c r="A251" s="49">
        <v>44379</v>
      </c>
      <c r="B251" s="109">
        <f>IF(COUNTIF($A$7:$A251, $A251)&gt;1, 0, IF($E251="","",G251+H251+K251+L251+O251-Q251))</f>
        <v>0</v>
      </c>
      <c r="C251" s="109">
        <f>IF(COUNTIF($A$7:$A251, $A251)&gt;1, 0, IF($E251="", "", I251+J251+M251+N251+P251-R251))</f>
        <v>0</v>
      </c>
      <c r="D251" s="109">
        <f>IF(COUNTIF($A$7:$A251, $A251)&gt;1, 0, S251)</f>
        <v>0</v>
      </c>
      <c r="E251" s="110">
        <v>44379</v>
      </c>
      <c r="F251" s="91" t="str">
        <f>IFERROR(VLOOKUP($E251, V医療従事者等!$A:$J, $F$4, FALSE), TEXT(E251, "aaa"))</f>
        <v>(金)</v>
      </c>
      <c r="G251" s="91">
        <f>IFERROR(VLOOKUP($E251, V医療従事者等!$A:$J, $G$4, FALSE), 0)</f>
        <v>25406</v>
      </c>
      <c r="H251" s="91">
        <f>IFERROR(VLOOKUP($E251, V医療従事者等!$A:$J, $H$4, FALSE), 0)</f>
        <v>978</v>
      </c>
      <c r="I251" s="91">
        <f>IFERROR(VLOOKUP($E251, V医療従事者等!$A:$J, $I$4, FALSE), 0)</f>
        <v>55293</v>
      </c>
      <c r="J251" s="91">
        <f>IFERROR(VLOOKUP($E251, V医療従事者等!$A:$J, $J$4, FALSE), 0)</f>
        <v>147</v>
      </c>
      <c r="K251" s="92">
        <f>IFERROR(VLOOKUP($E251, V一般接種!$A:$G, K$4, FALSE), 0)</f>
        <v>358352</v>
      </c>
      <c r="L251" s="92">
        <f>IFERROR(VLOOKUP($E251, V一般接種!$A:$G, L$4, FALSE), 0)</f>
        <v>239339</v>
      </c>
      <c r="M251" s="92">
        <f>IFERROR(VLOOKUP($E251, V一般接種!$A:$G, M$4, FALSE), 0)</f>
        <v>0</v>
      </c>
      <c r="N251" s="93">
        <f>IFERROR(VLOOKUP($E251, V一般接種!$A:$G, N$4, FALSE), 0)</f>
        <v>672180</v>
      </c>
      <c r="O251" s="92">
        <f>SUMIF(V職域接種!$C:$C, 'Conv-vaccine'!$E251, V職域接種!F:F)</f>
        <v>0</v>
      </c>
      <c r="P251" s="92">
        <f>SUMIF(V職域接種!$C:$C, 'Conv-vaccine'!$E251, V職域接種!G:G)</f>
        <v>0</v>
      </c>
      <c r="Q251" s="92">
        <f>_xlfn.MAXIFS(V重複!F:F, V重複!$C:$C, 'Conv-vaccine'!$E251)</f>
        <v>0</v>
      </c>
      <c r="R251" s="92">
        <f>_xlfn.MAXIFS(V重複!G:G, V重複!$C:$C, 'Conv-vaccine'!$E251)</f>
        <v>0</v>
      </c>
      <c r="S251" s="117">
        <f>SUMIF('V3回目-総接種回数'!$A:$A, 'Conv-vaccine'!$E251, 'V3回目-総接種回数'!D:D)</f>
        <v>0</v>
      </c>
    </row>
    <row r="252" spans="1:19" ht="17.7">
      <c r="A252" s="49">
        <v>44379</v>
      </c>
      <c r="B252" s="109">
        <f>IF(COUNTIF($A$7:$A252, $A252)&gt;1, 0, IF($E252="","",G252+H252+K252+L252+O252-Q252))</f>
        <v>0</v>
      </c>
      <c r="C252" s="109">
        <f>IF(COUNTIF($A$7:$A252, $A252)&gt;1, 0, IF($E252="", "", I252+J252+M252+N252+P252-R252))</f>
        <v>0</v>
      </c>
      <c r="D252" s="109">
        <f>IF(COUNTIF($A$7:$A252, $A252)&gt;1, 0, S252)</f>
        <v>0</v>
      </c>
      <c r="E252" s="110">
        <v>44379</v>
      </c>
      <c r="F252" s="91" t="str">
        <f>IFERROR(VLOOKUP($E252, V医療従事者等!$A:$J, $F$4, FALSE), TEXT(E252, "aaa"))</f>
        <v>(金)</v>
      </c>
      <c r="G252" s="91">
        <f>IFERROR(VLOOKUP($E252, V医療従事者等!$A:$J, $G$4, FALSE), 0)</f>
        <v>25406</v>
      </c>
      <c r="H252" s="91">
        <f>IFERROR(VLOOKUP($E252, V医療従事者等!$A:$J, $H$4, FALSE), 0)</f>
        <v>978</v>
      </c>
      <c r="I252" s="91">
        <f>IFERROR(VLOOKUP($E252, V医療従事者等!$A:$J, $I$4, FALSE), 0)</f>
        <v>55293</v>
      </c>
      <c r="J252" s="91">
        <f>IFERROR(VLOOKUP($E252, V医療従事者等!$A:$J, $J$4, FALSE), 0)</f>
        <v>147</v>
      </c>
      <c r="K252" s="92">
        <f>IFERROR(VLOOKUP($E252, V一般接種!$A:$G, K$4, FALSE), 0)</f>
        <v>358352</v>
      </c>
      <c r="L252" s="92">
        <f>IFERROR(VLOOKUP($E252, V一般接種!$A:$G, L$4, FALSE), 0)</f>
        <v>239339</v>
      </c>
      <c r="M252" s="92">
        <f>IFERROR(VLOOKUP($E252, V一般接種!$A:$G, M$4, FALSE), 0)</f>
        <v>0</v>
      </c>
      <c r="N252" s="93">
        <f>IFERROR(VLOOKUP($E252, V一般接種!$A:$G, N$4, FALSE), 0)</f>
        <v>672180</v>
      </c>
      <c r="O252" s="92">
        <f>SUMIF(V職域接種!$C:$C, 'Conv-vaccine'!$E252, V職域接種!F:F)</f>
        <v>0</v>
      </c>
      <c r="P252" s="92">
        <f>SUMIF(V職域接種!$C:$C, 'Conv-vaccine'!$E252, V職域接種!G:G)</f>
        <v>0</v>
      </c>
      <c r="Q252" s="92">
        <f>_xlfn.MAXIFS(V重複!F:F, V重複!$C:$C, 'Conv-vaccine'!$E252)</f>
        <v>0</v>
      </c>
      <c r="R252" s="92">
        <f>_xlfn.MAXIFS(V重複!G:G, V重複!$C:$C, 'Conv-vaccine'!$E252)</f>
        <v>0</v>
      </c>
      <c r="S252" s="117">
        <f>SUMIF('V3回目-総接種回数'!$A:$A, 'Conv-vaccine'!$E252, 'V3回目-総接種回数'!D:D)</f>
        <v>0</v>
      </c>
    </row>
    <row r="253" spans="1:19" ht="17.7">
      <c r="A253" s="49">
        <v>44380</v>
      </c>
      <c r="B253" s="109">
        <f>IF(COUNTIF($A$7:$A253, $A253)&gt;1, 0, IF($E253="","",G253+H253+K253+L253+O253-Q253))</f>
        <v>890095</v>
      </c>
      <c r="C253" s="109">
        <f>IF(COUNTIF($A$7:$A253, $A253)&gt;1, 0, IF($E253="", "", I253+J253+M253+N253+P253-R253))</f>
        <v>614390</v>
      </c>
      <c r="D253" s="109">
        <f>IF(COUNTIF($A$7:$A253, $A253)&gt;1, 0, S253)</f>
        <v>0</v>
      </c>
      <c r="E253" s="110">
        <v>44380</v>
      </c>
      <c r="F253" s="91" t="str">
        <f>IFERROR(VLOOKUP($E253, V医療従事者等!$A:$J, $F$4, FALSE), TEXT(E253, "aaa"))</f>
        <v>土</v>
      </c>
      <c r="G253" s="91">
        <f>IFERROR(VLOOKUP($E253, V医療従事者等!$A:$J, $G$4, FALSE), 0)</f>
        <v>0</v>
      </c>
      <c r="H253" s="91">
        <f>IFERROR(VLOOKUP($E253, V医療従事者等!$A:$J, $H$4, FALSE), 0)</f>
        <v>0</v>
      </c>
      <c r="I253" s="91">
        <f>IFERROR(VLOOKUP($E253, V医療従事者等!$A:$J, $I$4, FALSE), 0)</f>
        <v>0</v>
      </c>
      <c r="J253" s="91">
        <f>IFERROR(VLOOKUP($E253, V医療従事者等!$A:$J, $J$4, FALSE), 0)</f>
        <v>0</v>
      </c>
      <c r="K253" s="92">
        <f>IFERROR(VLOOKUP($E253, V一般接種!$A:$G, K$4, FALSE), 0)</f>
        <v>690569</v>
      </c>
      <c r="L253" s="92">
        <f>IFERROR(VLOOKUP($E253, V一般接種!$A:$G, L$4, FALSE), 0)</f>
        <v>199526</v>
      </c>
      <c r="M253" s="92">
        <f>IFERROR(VLOOKUP($E253, V一般接種!$A:$G, M$4, FALSE), 0)</f>
        <v>0</v>
      </c>
      <c r="N253" s="93">
        <f>IFERROR(VLOOKUP($E253, V一般接種!$A:$G, N$4, FALSE), 0)</f>
        <v>614390</v>
      </c>
      <c r="O253" s="92">
        <f>SUMIF(V職域接種!$C:$C, 'Conv-vaccine'!$E253, V職域接種!F:F)</f>
        <v>0</v>
      </c>
      <c r="P253" s="92">
        <f>SUMIF(V職域接種!$C:$C, 'Conv-vaccine'!$E253, V職域接種!G:G)</f>
        <v>0</v>
      </c>
      <c r="Q253" s="92">
        <f>_xlfn.MAXIFS(V重複!F:F, V重複!$C:$C, 'Conv-vaccine'!$E253)</f>
        <v>0</v>
      </c>
      <c r="R253" s="92">
        <f>_xlfn.MAXIFS(V重複!G:G, V重複!$C:$C, 'Conv-vaccine'!$E253)</f>
        <v>0</v>
      </c>
      <c r="S253" s="117">
        <f>SUMIF('V3回目-総接種回数'!$A:$A, 'Conv-vaccine'!$E253, 'V3回目-総接種回数'!D:D)</f>
        <v>0</v>
      </c>
    </row>
    <row r="254" spans="1:19" ht="17.7">
      <c r="A254" s="49">
        <v>44380</v>
      </c>
      <c r="B254" s="109">
        <f>IF(COUNTIF($A$7:$A254, $A254)&gt;1, 0, IF($E254="","",G254+H254+K254+L254+O254-Q254))</f>
        <v>0</v>
      </c>
      <c r="C254" s="109">
        <f>IF(COUNTIF($A$7:$A254, $A254)&gt;1, 0, IF($E254="", "", I254+J254+M254+N254+P254-R254))</f>
        <v>0</v>
      </c>
      <c r="D254" s="109">
        <f>IF(COUNTIF($A$7:$A254, $A254)&gt;1, 0, S254)</f>
        <v>0</v>
      </c>
      <c r="E254" s="110">
        <v>44380</v>
      </c>
      <c r="F254" s="91" t="str">
        <f>IFERROR(VLOOKUP($E254, V医療従事者等!$A:$J, $F$4, FALSE), TEXT(E254, "aaa"))</f>
        <v>土</v>
      </c>
      <c r="G254" s="91">
        <f>IFERROR(VLOOKUP($E254, V医療従事者等!$A:$J, $G$4, FALSE), 0)</f>
        <v>0</v>
      </c>
      <c r="H254" s="91">
        <f>IFERROR(VLOOKUP($E254, V医療従事者等!$A:$J, $H$4, FALSE), 0)</f>
        <v>0</v>
      </c>
      <c r="I254" s="91">
        <f>IFERROR(VLOOKUP($E254, V医療従事者等!$A:$J, $I$4, FALSE), 0)</f>
        <v>0</v>
      </c>
      <c r="J254" s="91">
        <f>IFERROR(VLOOKUP($E254, V医療従事者等!$A:$J, $J$4, FALSE), 0)</f>
        <v>0</v>
      </c>
      <c r="K254" s="92">
        <f>IFERROR(VLOOKUP($E254, V一般接種!$A:$G, K$4, FALSE), 0)</f>
        <v>690569</v>
      </c>
      <c r="L254" s="92">
        <f>IFERROR(VLOOKUP($E254, V一般接種!$A:$G, L$4, FALSE), 0)</f>
        <v>199526</v>
      </c>
      <c r="M254" s="92">
        <f>IFERROR(VLOOKUP($E254, V一般接種!$A:$G, M$4, FALSE), 0)</f>
        <v>0</v>
      </c>
      <c r="N254" s="93">
        <f>IFERROR(VLOOKUP($E254, V一般接種!$A:$G, N$4, FALSE), 0)</f>
        <v>614390</v>
      </c>
      <c r="O254" s="92">
        <f>SUMIF(V職域接種!$C:$C, 'Conv-vaccine'!$E254, V職域接種!F:F)</f>
        <v>0</v>
      </c>
      <c r="P254" s="92">
        <f>SUMIF(V職域接種!$C:$C, 'Conv-vaccine'!$E254, V職域接種!G:G)</f>
        <v>0</v>
      </c>
      <c r="Q254" s="92">
        <f>_xlfn.MAXIFS(V重複!F:F, V重複!$C:$C, 'Conv-vaccine'!$E254)</f>
        <v>0</v>
      </c>
      <c r="R254" s="92">
        <f>_xlfn.MAXIFS(V重複!G:G, V重複!$C:$C, 'Conv-vaccine'!$E254)</f>
        <v>0</v>
      </c>
      <c r="S254" s="117">
        <f>SUMIF('V3回目-総接種回数'!$A:$A, 'Conv-vaccine'!$E254, 'V3回目-総接種回数'!D:D)</f>
        <v>0</v>
      </c>
    </row>
    <row r="255" spans="1:19" ht="17.7">
      <c r="A255" s="49">
        <v>44380</v>
      </c>
      <c r="B255" s="109">
        <f>IF(COUNTIF($A$7:$A255, $A255)&gt;1, 0, IF($E255="","",G255+H255+K255+L255+O255-Q255))</f>
        <v>0</v>
      </c>
      <c r="C255" s="109">
        <f>IF(COUNTIF($A$7:$A255, $A255)&gt;1, 0, IF($E255="", "", I255+J255+M255+N255+P255-R255))</f>
        <v>0</v>
      </c>
      <c r="D255" s="109">
        <f>IF(COUNTIF($A$7:$A255, $A255)&gt;1, 0, S255)</f>
        <v>0</v>
      </c>
      <c r="E255" s="110">
        <v>44380</v>
      </c>
      <c r="F255" s="91" t="str">
        <f>IFERROR(VLOOKUP($E255, V医療従事者等!$A:$J, $F$4, FALSE), TEXT(E255, "aaa"))</f>
        <v>土</v>
      </c>
      <c r="G255" s="91">
        <f>IFERROR(VLOOKUP($E255, V医療従事者等!$A:$J, $G$4, FALSE), 0)</f>
        <v>0</v>
      </c>
      <c r="H255" s="91">
        <f>IFERROR(VLOOKUP($E255, V医療従事者等!$A:$J, $H$4, FALSE), 0)</f>
        <v>0</v>
      </c>
      <c r="I255" s="91">
        <f>IFERROR(VLOOKUP($E255, V医療従事者等!$A:$J, $I$4, FALSE), 0)</f>
        <v>0</v>
      </c>
      <c r="J255" s="91">
        <f>IFERROR(VLOOKUP($E255, V医療従事者等!$A:$J, $J$4, FALSE), 0)</f>
        <v>0</v>
      </c>
      <c r="K255" s="92">
        <f>IFERROR(VLOOKUP($E255, V一般接種!$A:$G, K$4, FALSE), 0)</f>
        <v>690569</v>
      </c>
      <c r="L255" s="92">
        <f>IFERROR(VLOOKUP($E255, V一般接種!$A:$G, L$4, FALSE), 0)</f>
        <v>199526</v>
      </c>
      <c r="M255" s="92">
        <f>IFERROR(VLOOKUP($E255, V一般接種!$A:$G, M$4, FALSE), 0)</f>
        <v>0</v>
      </c>
      <c r="N255" s="93">
        <f>IFERROR(VLOOKUP($E255, V一般接種!$A:$G, N$4, FALSE), 0)</f>
        <v>614390</v>
      </c>
      <c r="O255" s="92">
        <f>SUMIF(V職域接種!$C:$C, 'Conv-vaccine'!$E255, V職域接種!F:F)</f>
        <v>0</v>
      </c>
      <c r="P255" s="92">
        <f>SUMIF(V職域接種!$C:$C, 'Conv-vaccine'!$E255, V職域接種!G:G)</f>
        <v>0</v>
      </c>
      <c r="Q255" s="92">
        <f>_xlfn.MAXIFS(V重複!F:F, V重複!$C:$C, 'Conv-vaccine'!$E255)</f>
        <v>0</v>
      </c>
      <c r="R255" s="92">
        <f>_xlfn.MAXIFS(V重複!G:G, V重複!$C:$C, 'Conv-vaccine'!$E255)</f>
        <v>0</v>
      </c>
      <c r="S255" s="117">
        <f>SUMIF('V3回目-総接種回数'!$A:$A, 'Conv-vaccine'!$E255, 'V3回目-総接種回数'!D:D)</f>
        <v>0</v>
      </c>
    </row>
    <row r="256" spans="1:19" ht="17.7">
      <c r="A256" s="49">
        <v>44381</v>
      </c>
      <c r="B256" s="109">
        <f>IF(COUNTIF($A$7:$A256, $A256)&gt;1, 0, IF($E256="","",G256+H256+K256+L256+O256-Q256))</f>
        <v>841230</v>
      </c>
      <c r="C256" s="109">
        <f>IF(COUNTIF($A$7:$A256, $A256)&gt;1, 0, IF($E256="", "", I256+J256+M256+N256+P256-R256))</f>
        <v>544743</v>
      </c>
      <c r="D256" s="109">
        <f>IF(COUNTIF($A$7:$A256, $A256)&gt;1, 0, S256)</f>
        <v>0</v>
      </c>
      <c r="E256" s="110">
        <v>44381</v>
      </c>
      <c r="F256" s="91" t="str">
        <f>IFERROR(VLOOKUP($E256, V医療従事者等!$A:$J, $F$4, FALSE), TEXT(E256, "aaa"))</f>
        <v>日</v>
      </c>
      <c r="G256" s="91">
        <f>IFERROR(VLOOKUP($E256, V医療従事者等!$A:$J, $G$4, FALSE), 0)</f>
        <v>0</v>
      </c>
      <c r="H256" s="91">
        <f>IFERROR(VLOOKUP($E256, V医療従事者等!$A:$J, $H$4, FALSE), 0)</f>
        <v>0</v>
      </c>
      <c r="I256" s="91">
        <f>IFERROR(VLOOKUP($E256, V医療従事者等!$A:$J, $I$4, FALSE), 0)</f>
        <v>0</v>
      </c>
      <c r="J256" s="91">
        <f>IFERROR(VLOOKUP($E256, V医療従事者等!$A:$J, $J$4, FALSE), 0)</f>
        <v>0</v>
      </c>
      <c r="K256" s="92">
        <f>IFERROR(VLOOKUP($E256, V一般接種!$A:$G, K$4, FALSE), 0)</f>
        <v>687497</v>
      </c>
      <c r="L256" s="92">
        <f>IFERROR(VLOOKUP($E256, V一般接種!$A:$G, L$4, FALSE), 0)</f>
        <v>153733</v>
      </c>
      <c r="M256" s="92">
        <f>IFERROR(VLOOKUP($E256, V一般接種!$A:$G, M$4, FALSE), 0)</f>
        <v>0</v>
      </c>
      <c r="N256" s="93">
        <f>IFERROR(VLOOKUP($E256, V一般接種!$A:$G, N$4, FALSE), 0)</f>
        <v>544743</v>
      </c>
      <c r="O256" s="92">
        <f>SUMIF(V職域接種!$C:$C, 'Conv-vaccine'!$E256, V職域接種!F:F)</f>
        <v>0</v>
      </c>
      <c r="P256" s="92">
        <f>SUMIF(V職域接種!$C:$C, 'Conv-vaccine'!$E256, V職域接種!G:G)</f>
        <v>0</v>
      </c>
      <c r="Q256" s="92">
        <f>_xlfn.MAXIFS(V重複!F:F, V重複!$C:$C, 'Conv-vaccine'!$E256)</f>
        <v>0</v>
      </c>
      <c r="R256" s="92">
        <f>_xlfn.MAXIFS(V重複!G:G, V重複!$C:$C, 'Conv-vaccine'!$E256)</f>
        <v>0</v>
      </c>
      <c r="S256" s="117">
        <f>SUMIF('V3回目-総接種回数'!$A:$A, 'Conv-vaccine'!$E256, 'V3回目-総接種回数'!D:D)</f>
        <v>0</v>
      </c>
    </row>
    <row r="257" spans="1:19" ht="17.7">
      <c r="A257" s="49">
        <v>44381</v>
      </c>
      <c r="B257" s="109">
        <f>IF(COUNTIF($A$7:$A257, $A257)&gt;1, 0, IF($E257="","",G257+H257+K257+L257+O257-Q257))</f>
        <v>0</v>
      </c>
      <c r="C257" s="109">
        <f>IF(COUNTIF($A$7:$A257, $A257)&gt;1, 0, IF($E257="", "", I257+J257+M257+N257+P257-R257))</f>
        <v>0</v>
      </c>
      <c r="D257" s="109">
        <f>IF(COUNTIF($A$7:$A257, $A257)&gt;1, 0, S257)</f>
        <v>0</v>
      </c>
      <c r="E257" s="110">
        <v>44381</v>
      </c>
      <c r="F257" s="91" t="str">
        <f>IFERROR(VLOOKUP($E257, V医療従事者等!$A:$J, $F$4, FALSE), TEXT(E257, "aaa"))</f>
        <v>日</v>
      </c>
      <c r="G257" s="91">
        <f>IFERROR(VLOOKUP($E257, V医療従事者等!$A:$J, $G$4, FALSE), 0)</f>
        <v>0</v>
      </c>
      <c r="H257" s="91">
        <f>IFERROR(VLOOKUP($E257, V医療従事者等!$A:$J, $H$4, FALSE), 0)</f>
        <v>0</v>
      </c>
      <c r="I257" s="91">
        <f>IFERROR(VLOOKUP($E257, V医療従事者等!$A:$J, $I$4, FALSE), 0)</f>
        <v>0</v>
      </c>
      <c r="J257" s="91">
        <f>IFERROR(VLOOKUP($E257, V医療従事者等!$A:$J, $J$4, FALSE), 0)</f>
        <v>0</v>
      </c>
      <c r="K257" s="92">
        <f>IFERROR(VLOOKUP($E257, V一般接種!$A:$G, K$4, FALSE), 0)</f>
        <v>687497</v>
      </c>
      <c r="L257" s="92">
        <f>IFERROR(VLOOKUP($E257, V一般接種!$A:$G, L$4, FALSE), 0)</f>
        <v>153733</v>
      </c>
      <c r="M257" s="92">
        <f>IFERROR(VLOOKUP($E257, V一般接種!$A:$G, M$4, FALSE), 0)</f>
        <v>0</v>
      </c>
      <c r="N257" s="93">
        <f>IFERROR(VLOOKUP($E257, V一般接種!$A:$G, N$4, FALSE), 0)</f>
        <v>544743</v>
      </c>
      <c r="O257" s="92">
        <f>SUMIF(V職域接種!$C:$C, 'Conv-vaccine'!$E257, V職域接種!F:F)</f>
        <v>0</v>
      </c>
      <c r="P257" s="92">
        <f>SUMIF(V職域接種!$C:$C, 'Conv-vaccine'!$E257, V職域接種!G:G)</f>
        <v>0</v>
      </c>
      <c r="Q257" s="92">
        <f>_xlfn.MAXIFS(V重複!F:F, V重複!$C:$C, 'Conv-vaccine'!$E257)</f>
        <v>0</v>
      </c>
      <c r="R257" s="92">
        <f>_xlfn.MAXIFS(V重複!G:G, V重複!$C:$C, 'Conv-vaccine'!$E257)</f>
        <v>0</v>
      </c>
      <c r="S257" s="117">
        <f>SUMIF('V3回目-総接種回数'!$A:$A, 'Conv-vaccine'!$E257, 'V3回目-総接種回数'!D:D)</f>
        <v>0</v>
      </c>
    </row>
    <row r="258" spans="1:19" ht="17.7">
      <c r="A258" s="49">
        <v>44381</v>
      </c>
      <c r="B258" s="109">
        <f>IF(COUNTIF($A$7:$A258, $A258)&gt;1, 0, IF($E258="","",G258+H258+K258+L258+O258-Q258))</f>
        <v>0</v>
      </c>
      <c r="C258" s="109">
        <f>IF(COUNTIF($A$7:$A258, $A258)&gt;1, 0, IF($E258="", "", I258+J258+M258+N258+P258-R258))</f>
        <v>0</v>
      </c>
      <c r="D258" s="109">
        <f>IF(COUNTIF($A$7:$A258, $A258)&gt;1, 0, S258)</f>
        <v>0</v>
      </c>
      <c r="E258" s="110">
        <v>44381</v>
      </c>
      <c r="F258" s="91" t="str">
        <f>IFERROR(VLOOKUP($E258, V医療従事者等!$A:$J, $F$4, FALSE), TEXT(E258, "aaa"))</f>
        <v>日</v>
      </c>
      <c r="G258" s="91">
        <f>IFERROR(VLOOKUP($E258, V医療従事者等!$A:$J, $G$4, FALSE), 0)</f>
        <v>0</v>
      </c>
      <c r="H258" s="91">
        <f>IFERROR(VLOOKUP($E258, V医療従事者等!$A:$J, $H$4, FALSE), 0)</f>
        <v>0</v>
      </c>
      <c r="I258" s="91">
        <f>IFERROR(VLOOKUP($E258, V医療従事者等!$A:$J, $I$4, FALSE), 0)</f>
        <v>0</v>
      </c>
      <c r="J258" s="91">
        <f>IFERROR(VLOOKUP($E258, V医療従事者等!$A:$J, $J$4, FALSE), 0)</f>
        <v>0</v>
      </c>
      <c r="K258" s="92">
        <f>IFERROR(VLOOKUP($E258, V一般接種!$A:$G, K$4, FALSE), 0)</f>
        <v>687497</v>
      </c>
      <c r="L258" s="92">
        <f>IFERROR(VLOOKUP($E258, V一般接種!$A:$G, L$4, FALSE), 0)</f>
        <v>153733</v>
      </c>
      <c r="M258" s="92">
        <f>IFERROR(VLOOKUP($E258, V一般接種!$A:$G, M$4, FALSE), 0)</f>
        <v>0</v>
      </c>
      <c r="N258" s="93">
        <f>IFERROR(VLOOKUP($E258, V一般接種!$A:$G, N$4, FALSE), 0)</f>
        <v>544743</v>
      </c>
      <c r="O258" s="92">
        <f>SUMIF(V職域接種!$C:$C, 'Conv-vaccine'!$E258, V職域接種!F:F)</f>
        <v>0</v>
      </c>
      <c r="P258" s="92">
        <f>SUMIF(V職域接種!$C:$C, 'Conv-vaccine'!$E258, V職域接種!G:G)</f>
        <v>0</v>
      </c>
      <c r="Q258" s="92">
        <f>_xlfn.MAXIFS(V重複!F:F, V重複!$C:$C, 'Conv-vaccine'!$E258)</f>
        <v>0</v>
      </c>
      <c r="R258" s="92">
        <f>_xlfn.MAXIFS(V重複!G:G, V重複!$C:$C, 'Conv-vaccine'!$E258)</f>
        <v>0</v>
      </c>
      <c r="S258" s="117">
        <f>SUMIF('V3回目-総接種回数'!$A:$A, 'Conv-vaccine'!$E258, 'V3回目-総接種回数'!D:D)</f>
        <v>0</v>
      </c>
    </row>
    <row r="259" spans="1:19" ht="17.7">
      <c r="A259" s="49">
        <v>44382</v>
      </c>
      <c r="B259" s="109">
        <f>IF(COUNTIF($A$7:$A259, $A259)&gt;1, 0, IF($E259="","",G259+H259+K259+L259+O259-Q259))</f>
        <v>1003669</v>
      </c>
      <c r="C259" s="109">
        <f>IF(COUNTIF($A$7:$A259, $A259)&gt;1, 0, IF($E259="", "", I259+J259+M259+N259+P259-R259))</f>
        <v>661734</v>
      </c>
      <c r="D259" s="109">
        <f>IF(COUNTIF($A$7:$A259, $A259)&gt;1, 0, S259)</f>
        <v>0</v>
      </c>
      <c r="E259" s="110">
        <v>44382</v>
      </c>
      <c r="F259" s="91" t="str">
        <f>IFERROR(VLOOKUP($E259, V医療従事者等!$A:$J, $F$4, FALSE), TEXT(E259, "aaa"))</f>
        <v>(月)</v>
      </c>
      <c r="G259" s="91">
        <f>IFERROR(VLOOKUP($E259, V医療従事者等!$A:$J, $G$4, FALSE), 0)</f>
        <v>57890</v>
      </c>
      <c r="H259" s="91">
        <f>IFERROR(VLOOKUP($E259, V医療従事者等!$A:$J, $H$4, FALSE), 0)</f>
        <v>5788</v>
      </c>
      <c r="I259" s="91">
        <f>IFERROR(VLOOKUP($E259, V医療従事者等!$A:$J, $I$4, FALSE), 0)</f>
        <v>79320</v>
      </c>
      <c r="J259" s="91">
        <f>IFERROR(VLOOKUP($E259, V医療従事者等!$A:$J, $J$4, FALSE), 0)</f>
        <v>2091</v>
      </c>
      <c r="K259" s="92">
        <f>IFERROR(VLOOKUP($E259, V一般接種!$A:$G, K$4, FALSE), 0)</f>
        <v>686295</v>
      </c>
      <c r="L259" s="92">
        <f>IFERROR(VLOOKUP($E259, V一般接種!$A:$G, L$4, FALSE), 0)</f>
        <v>253696</v>
      </c>
      <c r="M259" s="92">
        <f>IFERROR(VLOOKUP($E259, V一般接種!$A:$G, M$4, FALSE), 0)</f>
        <v>0</v>
      </c>
      <c r="N259" s="93">
        <f>IFERROR(VLOOKUP($E259, V一般接種!$A:$G, N$4, FALSE), 0)</f>
        <v>580323</v>
      </c>
      <c r="O259" s="92">
        <f>SUMIF(V職域接種!$C:$C, 'Conv-vaccine'!$E259, V職域接種!F:F)</f>
        <v>0</v>
      </c>
      <c r="P259" s="92">
        <f>SUMIF(V職域接種!$C:$C, 'Conv-vaccine'!$E259, V職域接種!G:G)</f>
        <v>0</v>
      </c>
      <c r="Q259" s="92">
        <f>_xlfn.MAXIFS(V重複!F:F, V重複!$C:$C, 'Conv-vaccine'!$E259)</f>
        <v>0</v>
      </c>
      <c r="R259" s="92">
        <f>_xlfn.MAXIFS(V重複!G:G, V重複!$C:$C, 'Conv-vaccine'!$E259)</f>
        <v>0</v>
      </c>
      <c r="S259" s="117">
        <f>SUMIF('V3回目-総接種回数'!$A:$A, 'Conv-vaccine'!$E259, 'V3回目-総接種回数'!D:D)</f>
        <v>0</v>
      </c>
    </row>
    <row r="260" spans="1:19" ht="17.7">
      <c r="A260" s="49">
        <v>44382</v>
      </c>
      <c r="B260" s="109">
        <f>IF(COUNTIF($A$7:$A260, $A260)&gt;1, 0, IF($E260="","",G260+H260+K260+L260+O260-Q260))</f>
        <v>0</v>
      </c>
      <c r="C260" s="109">
        <f>IF(COUNTIF($A$7:$A260, $A260)&gt;1, 0, IF($E260="", "", I260+J260+M260+N260+P260-R260))</f>
        <v>0</v>
      </c>
      <c r="D260" s="109">
        <f>IF(COUNTIF($A$7:$A260, $A260)&gt;1, 0, S260)</f>
        <v>0</v>
      </c>
      <c r="E260" s="110">
        <v>44382</v>
      </c>
      <c r="F260" s="91" t="str">
        <f>IFERROR(VLOOKUP($E260, V医療従事者等!$A:$J, $F$4, FALSE), TEXT(E260, "aaa"))</f>
        <v>(月)</v>
      </c>
      <c r="G260" s="91">
        <f>IFERROR(VLOOKUP($E260, V医療従事者等!$A:$J, $G$4, FALSE), 0)</f>
        <v>57890</v>
      </c>
      <c r="H260" s="91">
        <f>IFERROR(VLOOKUP($E260, V医療従事者等!$A:$J, $H$4, FALSE), 0)</f>
        <v>5788</v>
      </c>
      <c r="I260" s="91">
        <f>IFERROR(VLOOKUP($E260, V医療従事者等!$A:$J, $I$4, FALSE), 0)</f>
        <v>79320</v>
      </c>
      <c r="J260" s="91">
        <f>IFERROR(VLOOKUP($E260, V医療従事者等!$A:$J, $J$4, FALSE), 0)</f>
        <v>2091</v>
      </c>
      <c r="K260" s="92">
        <f>IFERROR(VLOOKUP($E260, V一般接種!$A:$G, K$4, FALSE), 0)</f>
        <v>686295</v>
      </c>
      <c r="L260" s="92">
        <f>IFERROR(VLOOKUP($E260, V一般接種!$A:$G, L$4, FALSE), 0)</f>
        <v>253696</v>
      </c>
      <c r="M260" s="92">
        <f>IFERROR(VLOOKUP($E260, V一般接種!$A:$G, M$4, FALSE), 0)</f>
        <v>0</v>
      </c>
      <c r="N260" s="93">
        <f>IFERROR(VLOOKUP($E260, V一般接種!$A:$G, N$4, FALSE), 0)</f>
        <v>580323</v>
      </c>
      <c r="O260" s="92">
        <f>SUMIF(V職域接種!$C:$C, 'Conv-vaccine'!$E260, V職域接種!F:F)</f>
        <v>0</v>
      </c>
      <c r="P260" s="92">
        <f>SUMIF(V職域接種!$C:$C, 'Conv-vaccine'!$E260, V職域接種!G:G)</f>
        <v>0</v>
      </c>
      <c r="Q260" s="92">
        <f>_xlfn.MAXIFS(V重複!F:F, V重複!$C:$C, 'Conv-vaccine'!$E260)</f>
        <v>0</v>
      </c>
      <c r="R260" s="92">
        <f>_xlfn.MAXIFS(V重複!G:G, V重複!$C:$C, 'Conv-vaccine'!$E260)</f>
        <v>0</v>
      </c>
      <c r="S260" s="117">
        <f>SUMIF('V3回目-総接種回数'!$A:$A, 'Conv-vaccine'!$E260, 'V3回目-総接種回数'!D:D)</f>
        <v>0</v>
      </c>
    </row>
    <row r="261" spans="1:19" ht="17.7">
      <c r="A261" s="49">
        <v>44382</v>
      </c>
      <c r="B261" s="109">
        <f>IF(COUNTIF($A$7:$A261, $A261)&gt;1, 0, IF($E261="","",G261+H261+K261+L261+O261-Q261))</f>
        <v>0</v>
      </c>
      <c r="C261" s="109">
        <f>IF(COUNTIF($A$7:$A261, $A261)&gt;1, 0, IF($E261="", "", I261+J261+M261+N261+P261-R261))</f>
        <v>0</v>
      </c>
      <c r="D261" s="109">
        <f>IF(COUNTIF($A$7:$A261, $A261)&gt;1, 0, S261)</f>
        <v>0</v>
      </c>
      <c r="E261" s="110">
        <v>44382</v>
      </c>
      <c r="F261" s="91" t="str">
        <f>IFERROR(VLOOKUP($E261, V医療従事者等!$A:$J, $F$4, FALSE), TEXT(E261, "aaa"))</f>
        <v>(月)</v>
      </c>
      <c r="G261" s="91">
        <f>IFERROR(VLOOKUP($E261, V医療従事者等!$A:$J, $G$4, FALSE), 0)</f>
        <v>57890</v>
      </c>
      <c r="H261" s="91">
        <f>IFERROR(VLOOKUP($E261, V医療従事者等!$A:$J, $H$4, FALSE), 0)</f>
        <v>5788</v>
      </c>
      <c r="I261" s="91">
        <f>IFERROR(VLOOKUP($E261, V医療従事者等!$A:$J, $I$4, FALSE), 0)</f>
        <v>79320</v>
      </c>
      <c r="J261" s="91">
        <f>IFERROR(VLOOKUP($E261, V医療従事者等!$A:$J, $J$4, FALSE), 0)</f>
        <v>2091</v>
      </c>
      <c r="K261" s="92">
        <f>IFERROR(VLOOKUP($E261, V一般接種!$A:$G, K$4, FALSE), 0)</f>
        <v>686295</v>
      </c>
      <c r="L261" s="92">
        <f>IFERROR(VLOOKUP($E261, V一般接種!$A:$G, L$4, FALSE), 0)</f>
        <v>253696</v>
      </c>
      <c r="M261" s="92">
        <f>IFERROR(VLOOKUP($E261, V一般接種!$A:$G, M$4, FALSE), 0)</f>
        <v>0</v>
      </c>
      <c r="N261" s="93">
        <f>IFERROR(VLOOKUP($E261, V一般接種!$A:$G, N$4, FALSE), 0)</f>
        <v>580323</v>
      </c>
      <c r="O261" s="92">
        <f>SUMIF(V職域接種!$C:$C, 'Conv-vaccine'!$E261, V職域接種!F:F)</f>
        <v>0</v>
      </c>
      <c r="P261" s="92">
        <f>SUMIF(V職域接種!$C:$C, 'Conv-vaccine'!$E261, V職域接種!G:G)</f>
        <v>0</v>
      </c>
      <c r="Q261" s="92">
        <f>_xlfn.MAXIFS(V重複!F:F, V重複!$C:$C, 'Conv-vaccine'!$E261)</f>
        <v>0</v>
      </c>
      <c r="R261" s="92">
        <f>_xlfn.MAXIFS(V重複!G:G, V重複!$C:$C, 'Conv-vaccine'!$E261)</f>
        <v>0</v>
      </c>
      <c r="S261" s="117">
        <f>SUMIF('V3回目-総接種回数'!$A:$A, 'Conv-vaccine'!$E261, 'V3回目-総接種回数'!D:D)</f>
        <v>0</v>
      </c>
    </row>
    <row r="262" spans="1:19" ht="17.7">
      <c r="A262" s="49">
        <v>44383</v>
      </c>
      <c r="B262" s="109">
        <f>IF(COUNTIF($A$7:$A262, $A262)&gt;1, 0, IF($E262="","",G262+H262+K262+L262+O262-Q262))</f>
        <v>1041960</v>
      </c>
      <c r="C262" s="109">
        <f>IF(COUNTIF($A$7:$A262, $A262)&gt;1, 0, IF($E262="", "", I262+J262+M262+N262+P262-R262))</f>
        <v>677880</v>
      </c>
      <c r="D262" s="109">
        <f>IF(COUNTIF($A$7:$A262, $A262)&gt;1, 0, S262)</f>
        <v>0</v>
      </c>
      <c r="E262" s="110">
        <v>44383</v>
      </c>
      <c r="F262" s="91" t="str">
        <f>IFERROR(VLOOKUP($E262, V医療従事者等!$A:$J, $F$4, FALSE), TEXT(E262, "aaa"))</f>
        <v>(火)</v>
      </c>
      <c r="G262" s="91">
        <f>IFERROR(VLOOKUP($E262, V医療従事者等!$A:$J, $G$4, FALSE), 0)</f>
        <v>45037</v>
      </c>
      <c r="H262" s="91">
        <f>IFERROR(VLOOKUP($E262, V医療従事者等!$A:$J, $H$4, FALSE), 0)</f>
        <v>1554</v>
      </c>
      <c r="I262" s="91">
        <f>IFERROR(VLOOKUP($E262, V医療従事者等!$A:$J, $I$4, FALSE), 0)</f>
        <v>52475</v>
      </c>
      <c r="J262" s="91">
        <f>IFERROR(VLOOKUP($E262, V医療従事者等!$A:$J, $J$4, FALSE), 0)</f>
        <v>699</v>
      </c>
      <c r="K262" s="92">
        <f>IFERROR(VLOOKUP($E262, V一般接種!$A:$G, K$4, FALSE), 0)</f>
        <v>726760</v>
      </c>
      <c r="L262" s="92">
        <f>IFERROR(VLOOKUP($E262, V一般接種!$A:$G, L$4, FALSE), 0)</f>
        <v>268609</v>
      </c>
      <c r="M262" s="92">
        <f>IFERROR(VLOOKUP($E262, V一般接種!$A:$G, M$4, FALSE), 0)</f>
        <v>0</v>
      </c>
      <c r="N262" s="93">
        <f>IFERROR(VLOOKUP($E262, V一般接種!$A:$G, N$4, FALSE), 0)</f>
        <v>624706</v>
      </c>
      <c r="O262" s="92">
        <f>SUMIF(V職域接種!$C:$C, 'Conv-vaccine'!$E262, V職域接種!F:F)</f>
        <v>0</v>
      </c>
      <c r="P262" s="92">
        <f>SUMIF(V職域接種!$C:$C, 'Conv-vaccine'!$E262, V職域接種!G:G)</f>
        <v>0</v>
      </c>
      <c r="Q262" s="92">
        <f>_xlfn.MAXIFS(V重複!F:F, V重複!$C:$C, 'Conv-vaccine'!$E262)</f>
        <v>0</v>
      </c>
      <c r="R262" s="92">
        <f>_xlfn.MAXIFS(V重複!G:G, V重複!$C:$C, 'Conv-vaccine'!$E262)</f>
        <v>0</v>
      </c>
      <c r="S262" s="117">
        <f>SUMIF('V3回目-総接種回数'!$A:$A, 'Conv-vaccine'!$E262, 'V3回目-総接種回数'!D:D)</f>
        <v>0</v>
      </c>
    </row>
    <row r="263" spans="1:19" ht="17.7">
      <c r="A263" s="49">
        <v>44383</v>
      </c>
      <c r="B263" s="109">
        <f>IF(COUNTIF($A$7:$A263, $A263)&gt;1, 0, IF($E263="","",G263+H263+K263+L263+O263-Q263))</f>
        <v>0</v>
      </c>
      <c r="C263" s="109">
        <f>IF(COUNTIF($A$7:$A263, $A263)&gt;1, 0, IF($E263="", "", I263+J263+M263+N263+P263-R263))</f>
        <v>0</v>
      </c>
      <c r="D263" s="109">
        <f>IF(COUNTIF($A$7:$A263, $A263)&gt;1, 0, S263)</f>
        <v>0</v>
      </c>
      <c r="E263" s="110">
        <v>44383</v>
      </c>
      <c r="F263" s="91" t="str">
        <f>IFERROR(VLOOKUP($E263, V医療従事者等!$A:$J, $F$4, FALSE), TEXT(E263, "aaa"))</f>
        <v>(火)</v>
      </c>
      <c r="G263" s="91">
        <f>IFERROR(VLOOKUP($E263, V医療従事者等!$A:$J, $G$4, FALSE), 0)</f>
        <v>45037</v>
      </c>
      <c r="H263" s="91">
        <f>IFERROR(VLOOKUP($E263, V医療従事者等!$A:$J, $H$4, FALSE), 0)</f>
        <v>1554</v>
      </c>
      <c r="I263" s="91">
        <f>IFERROR(VLOOKUP($E263, V医療従事者等!$A:$J, $I$4, FALSE), 0)</f>
        <v>52475</v>
      </c>
      <c r="J263" s="91">
        <f>IFERROR(VLOOKUP($E263, V医療従事者等!$A:$J, $J$4, FALSE), 0)</f>
        <v>699</v>
      </c>
      <c r="K263" s="92">
        <f>IFERROR(VLOOKUP($E263, V一般接種!$A:$G, K$4, FALSE), 0)</f>
        <v>726760</v>
      </c>
      <c r="L263" s="92">
        <f>IFERROR(VLOOKUP($E263, V一般接種!$A:$G, L$4, FALSE), 0)</f>
        <v>268609</v>
      </c>
      <c r="M263" s="92">
        <f>IFERROR(VLOOKUP($E263, V一般接種!$A:$G, M$4, FALSE), 0)</f>
        <v>0</v>
      </c>
      <c r="N263" s="93">
        <f>IFERROR(VLOOKUP($E263, V一般接種!$A:$G, N$4, FALSE), 0)</f>
        <v>624706</v>
      </c>
      <c r="O263" s="92">
        <f>SUMIF(V職域接種!$C:$C, 'Conv-vaccine'!$E263, V職域接種!F:F)</f>
        <v>0</v>
      </c>
      <c r="P263" s="92">
        <f>SUMIF(V職域接種!$C:$C, 'Conv-vaccine'!$E263, V職域接種!G:G)</f>
        <v>0</v>
      </c>
      <c r="Q263" s="92">
        <f>_xlfn.MAXIFS(V重複!F:F, V重複!$C:$C, 'Conv-vaccine'!$E263)</f>
        <v>0</v>
      </c>
      <c r="R263" s="92">
        <f>_xlfn.MAXIFS(V重複!G:G, V重複!$C:$C, 'Conv-vaccine'!$E263)</f>
        <v>0</v>
      </c>
      <c r="S263" s="117">
        <f>SUMIF('V3回目-総接種回数'!$A:$A, 'Conv-vaccine'!$E263, 'V3回目-総接種回数'!D:D)</f>
        <v>0</v>
      </c>
    </row>
    <row r="264" spans="1:19" ht="17.7">
      <c r="A264" s="49">
        <v>44383</v>
      </c>
      <c r="B264" s="109">
        <f>IF(COUNTIF($A$7:$A264, $A264)&gt;1, 0, IF($E264="","",G264+H264+K264+L264+O264-Q264))</f>
        <v>0</v>
      </c>
      <c r="C264" s="109">
        <f>IF(COUNTIF($A$7:$A264, $A264)&gt;1, 0, IF($E264="", "", I264+J264+M264+N264+P264-R264))</f>
        <v>0</v>
      </c>
      <c r="D264" s="109">
        <f>IF(COUNTIF($A$7:$A264, $A264)&gt;1, 0, S264)</f>
        <v>0</v>
      </c>
      <c r="E264" s="110">
        <v>44383</v>
      </c>
      <c r="F264" s="91" t="str">
        <f>IFERROR(VLOOKUP($E264, V医療従事者等!$A:$J, $F$4, FALSE), TEXT(E264, "aaa"))</f>
        <v>(火)</v>
      </c>
      <c r="G264" s="91">
        <f>IFERROR(VLOOKUP($E264, V医療従事者等!$A:$J, $G$4, FALSE), 0)</f>
        <v>45037</v>
      </c>
      <c r="H264" s="91">
        <f>IFERROR(VLOOKUP($E264, V医療従事者等!$A:$J, $H$4, FALSE), 0)</f>
        <v>1554</v>
      </c>
      <c r="I264" s="91">
        <f>IFERROR(VLOOKUP($E264, V医療従事者等!$A:$J, $I$4, FALSE), 0)</f>
        <v>52475</v>
      </c>
      <c r="J264" s="91">
        <f>IFERROR(VLOOKUP($E264, V医療従事者等!$A:$J, $J$4, FALSE), 0)</f>
        <v>699</v>
      </c>
      <c r="K264" s="92">
        <f>IFERROR(VLOOKUP($E264, V一般接種!$A:$G, K$4, FALSE), 0)</f>
        <v>726760</v>
      </c>
      <c r="L264" s="92">
        <f>IFERROR(VLOOKUP($E264, V一般接種!$A:$G, L$4, FALSE), 0)</f>
        <v>268609</v>
      </c>
      <c r="M264" s="92">
        <f>IFERROR(VLOOKUP($E264, V一般接種!$A:$G, M$4, FALSE), 0)</f>
        <v>0</v>
      </c>
      <c r="N264" s="93">
        <f>IFERROR(VLOOKUP($E264, V一般接種!$A:$G, N$4, FALSE), 0)</f>
        <v>624706</v>
      </c>
      <c r="O264" s="92">
        <f>SUMIF(V職域接種!$C:$C, 'Conv-vaccine'!$E264, V職域接種!F:F)</f>
        <v>0</v>
      </c>
      <c r="P264" s="92">
        <f>SUMIF(V職域接種!$C:$C, 'Conv-vaccine'!$E264, V職域接種!G:G)</f>
        <v>0</v>
      </c>
      <c r="Q264" s="92">
        <f>_xlfn.MAXIFS(V重複!F:F, V重複!$C:$C, 'Conv-vaccine'!$E264)</f>
        <v>0</v>
      </c>
      <c r="R264" s="92">
        <f>_xlfn.MAXIFS(V重複!G:G, V重複!$C:$C, 'Conv-vaccine'!$E264)</f>
        <v>0</v>
      </c>
      <c r="S264" s="117">
        <f>SUMIF('V3回目-総接種回数'!$A:$A, 'Conv-vaccine'!$E264, 'V3回目-総接種回数'!D:D)</f>
        <v>0</v>
      </c>
    </row>
    <row r="265" spans="1:19" ht="17.7">
      <c r="A265" s="49">
        <v>44384</v>
      </c>
      <c r="B265" s="109">
        <f>IF(COUNTIF($A$7:$A265, $A265)&gt;1, 0, IF($E265="","",G265+H265+K265+L265+O265-Q265))</f>
        <v>1054191</v>
      </c>
      <c r="C265" s="109">
        <f>IF(COUNTIF($A$7:$A265, $A265)&gt;1, 0, IF($E265="", "", I265+J265+M265+N265+P265-R265))</f>
        <v>652476</v>
      </c>
      <c r="D265" s="109">
        <f>IF(COUNTIF($A$7:$A265, $A265)&gt;1, 0, S265)</f>
        <v>0</v>
      </c>
      <c r="E265" s="110">
        <v>44384</v>
      </c>
      <c r="F265" s="91" t="str">
        <f>IFERROR(VLOOKUP($E265, V医療従事者等!$A:$J, $F$4, FALSE), TEXT(E265, "aaa"))</f>
        <v>(水)</v>
      </c>
      <c r="G265" s="91">
        <f>IFERROR(VLOOKUP($E265, V医療従事者等!$A:$J, $G$4, FALSE), 0)</f>
        <v>28661</v>
      </c>
      <c r="H265" s="91">
        <f>IFERROR(VLOOKUP($E265, V医療従事者等!$A:$J, $H$4, FALSE), 0)</f>
        <v>2304</v>
      </c>
      <c r="I265" s="91">
        <f>IFERROR(VLOOKUP($E265, V医療従事者等!$A:$J, $I$4, FALSE), 0)</f>
        <v>44525</v>
      </c>
      <c r="J265" s="91">
        <f>IFERROR(VLOOKUP($E265, V医療従事者等!$A:$J, $J$4, FALSE), 0)</f>
        <v>1163</v>
      </c>
      <c r="K265" s="92">
        <f>IFERROR(VLOOKUP($E265, V一般接種!$A:$G, K$4, FALSE), 0)</f>
        <v>755376</v>
      </c>
      <c r="L265" s="92">
        <f>IFERROR(VLOOKUP($E265, V一般接種!$A:$G, L$4, FALSE), 0)</f>
        <v>267850</v>
      </c>
      <c r="M265" s="92">
        <f>IFERROR(VLOOKUP($E265, V一般接種!$A:$G, M$4, FALSE), 0)</f>
        <v>0</v>
      </c>
      <c r="N265" s="93">
        <f>IFERROR(VLOOKUP($E265, V一般接種!$A:$G, N$4, FALSE), 0)</f>
        <v>606788</v>
      </c>
      <c r="O265" s="92">
        <f>SUMIF(V職域接種!$C:$C, 'Conv-vaccine'!$E265, V職域接種!F:F)</f>
        <v>0</v>
      </c>
      <c r="P265" s="92">
        <f>SUMIF(V職域接種!$C:$C, 'Conv-vaccine'!$E265, V職域接種!G:G)</f>
        <v>0</v>
      </c>
      <c r="Q265" s="92">
        <f>_xlfn.MAXIFS(V重複!F:F, V重複!$C:$C, 'Conv-vaccine'!$E265)</f>
        <v>0</v>
      </c>
      <c r="R265" s="92">
        <f>_xlfn.MAXIFS(V重複!G:G, V重複!$C:$C, 'Conv-vaccine'!$E265)</f>
        <v>0</v>
      </c>
      <c r="S265" s="117">
        <f>SUMIF('V3回目-総接種回数'!$A:$A, 'Conv-vaccine'!$E265, 'V3回目-総接種回数'!D:D)</f>
        <v>0</v>
      </c>
    </row>
    <row r="266" spans="1:19" ht="17.7">
      <c r="A266" s="49">
        <v>44384</v>
      </c>
      <c r="B266" s="109">
        <f>IF(COUNTIF($A$7:$A266, $A266)&gt;1, 0, IF($E266="","",G266+H266+K266+L266+O266-Q266))</f>
        <v>0</v>
      </c>
      <c r="C266" s="109">
        <f>IF(COUNTIF($A$7:$A266, $A266)&gt;1, 0, IF($E266="", "", I266+J266+M266+N266+P266-R266))</f>
        <v>0</v>
      </c>
      <c r="D266" s="109">
        <f>IF(COUNTIF($A$7:$A266, $A266)&gt;1, 0, S266)</f>
        <v>0</v>
      </c>
      <c r="E266" s="110">
        <v>44384</v>
      </c>
      <c r="F266" s="91" t="str">
        <f>IFERROR(VLOOKUP($E266, V医療従事者等!$A:$J, $F$4, FALSE), TEXT(E266, "aaa"))</f>
        <v>(水)</v>
      </c>
      <c r="G266" s="91">
        <f>IFERROR(VLOOKUP($E266, V医療従事者等!$A:$J, $G$4, FALSE), 0)</f>
        <v>28661</v>
      </c>
      <c r="H266" s="91">
        <f>IFERROR(VLOOKUP($E266, V医療従事者等!$A:$J, $H$4, FALSE), 0)</f>
        <v>2304</v>
      </c>
      <c r="I266" s="91">
        <f>IFERROR(VLOOKUP($E266, V医療従事者等!$A:$J, $I$4, FALSE), 0)</f>
        <v>44525</v>
      </c>
      <c r="J266" s="91">
        <f>IFERROR(VLOOKUP($E266, V医療従事者等!$A:$J, $J$4, FALSE), 0)</f>
        <v>1163</v>
      </c>
      <c r="K266" s="92">
        <f>IFERROR(VLOOKUP($E266, V一般接種!$A:$G, K$4, FALSE), 0)</f>
        <v>755376</v>
      </c>
      <c r="L266" s="92">
        <f>IFERROR(VLOOKUP($E266, V一般接種!$A:$G, L$4, FALSE), 0)</f>
        <v>267850</v>
      </c>
      <c r="M266" s="92">
        <f>IFERROR(VLOOKUP($E266, V一般接種!$A:$G, M$4, FALSE), 0)</f>
        <v>0</v>
      </c>
      <c r="N266" s="93">
        <f>IFERROR(VLOOKUP($E266, V一般接種!$A:$G, N$4, FALSE), 0)</f>
        <v>606788</v>
      </c>
      <c r="O266" s="92">
        <f>SUMIF(V職域接種!$C:$C, 'Conv-vaccine'!$E266, V職域接種!F:F)</f>
        <v>0</v>
      </c>
      <c r="P266" s="92">
        <f>SUMIF(V職域接種!$C:$C, 'Conv-vaccine'!$E266, V職域接種!G:G)</f>
        <v>0</v>
      </c>
      <c r="Q266" s="92">
        <f>_xlfn.MAXIFS(V重複!F:F, V重複!$C:$C, 'Conv-vaccine'!$E266)</f>
        <v>0</v>
      </c>
      <c r="R266" s="92">
        <f>_xlfn.MAXIFS(V重複!G:G, V重複!$C:$C, 'Conv-vaccine'!$E266)</f>
        <v>0</v>
      </c>
      <c r="S266" s="117">
        <f>SUMIF('V3回目-総接種回数'!$A:$A, 'Conv-vaccine'!$E266, 'V3回目-総接種回数'!D:D)</f>
        <v>0</v>
      </c>
    </row>
    <row r="267" spans="1:19" ht="17.7">
      <c r="A267" s="49">
        <v>44384</v>
      </c>
      <c r="B267" s="109">
        <f>IF(COUNTIF($A$7:$A267, $A267)&gt;1, 0, IF($E267="","",G267+H267+K267+L267+O267-Q267))</f>
        <v>0</v>
      </c>
      <c r="C267" s="109">
        <f>IF(COUNTIF($A$7:$A267, $A267)&gt;1, 0, IF($E267="", "", I267+J267+M267+N267+P267-R267))</f>
        <v>0</v>
      </c>
      <c r="D267" s="109">
        <f>IF(COUNTIF($A$7:$A267, $A267)&gt;1, 0, S267)</f>
        <v>0</v>
      </c>
      <c r="E267" s="110">
        <v>44384</v>
      </c>
      <c r="F267" s="91" t="str">
        <f>IFERROR(VLOOKUP($E267, V医療従事者等!$A:$J, $F$4, FALSE), TEXT(E267, "aaa"))</f>
        <v>(水)</v>
      </c>
      <c r="G267" s="91">
        <f>IFERROR(VLOOKUP($E267, V医療従事者等!$A:$J, $G$4, FALSE), 0)</f>
        <v>28661</v>
      </c>
      <c r="H267" s="91">
        <f>IFERROR(VLOOKUP($E267, V医療従事者等!$A:$J, $H$4, FALSE), 0)</f>
        <v>2304</v>
      </c>
      <c r="I267" s="91">
        <f>IFERROR(VLOOKUP($E267, V医療従事者等!$A:$J, $I$4, FALSE), 0)</f>
        <v>44525</v>
      </c>
      <c r="J267" s="91">
        <f>IFERROR(VLOOKUP($E267, V医療従事者等!$A:$J, $J$4, FALSE), 0)</f>
        <v>1163</v>
      </c>
      <c r="K267" s="92">
        <f>IFERROR(VLOOKUP($E267, V一般接種!$A:$G, K$4, FALSE), 0)</f>
        <v>755376</v>
      </c>
      <c r="L267" s="92">
        <f>IFERROR(VLOOKUP($E267, V一般接種!$A:$G, L$4, FALSE), 0)</f>
        <v>267850</v>
      </c>
      <c r="M267" s="92">
        <f>IFERROR(VLOOKUP($E267, V一般接種!$A:$G, M$4, FALSE), 0)</f>
        <v>0</v>
      </c>
      <c r="N267" s="93">
        <f>IFERROR(VLOOKUP($E267, V一般接種!$A:$G, N$4, FALSE), 0)</f>
        <v>606788</v>
      </c>
      <c r="O267" s="92">
        <f>SUMIF(V職域接種!$C:$C, 'Conv-vaccine'!$E267, V職域接種!F:F)</f>
        <v>0</v>
      </c>
      <c r="P267" s="92">
        <f>SUMIF(V職域接種!$C:$C, 'Conv-vaccine'!$E267, V職域接種!G:G)</f>
        <v>0</v>
      </c>
      <c r="Q267" s="92">
        <f>_xlfn.MAXIFS(V重複!F:F, V重複!$C:$C, 'Conv-vaccine'!$E267)</f>
        <v>0</v>
      </c>
      <c r="R267" s="92">
        <f>_xlfn.MAXIFS(V重複!G:G, V重複!$C:$C, 'Conv-vaccine'!$E267)</f>
        <v>0</v>
      </c>
      <c r="S267" s="117">
        <f>SUMIF('V3回目-総接種回数'!$A:$A, 'Conv-vaccine'!$E267, 'V3回目-総接種回数'!D:D)</f>
        <v>0</v>
      </c>
    </row>
    <row r="268" spans="1:19" ht="17.7">
      <c r="A268" s="49">
        <v>44385</v>
      </c>
      <c r="B268" s="109">
        <f>IF(COUNTIF($A$7:$A268, $A268)&gt;1, 0, IF($E268="","",G268+H268+K268+L268+O268-Q268))</f>
        <v>1061138</v>
      </c>
      <c r="C268" s="109">
        <f>IF(COUNTIF($A$7:$A268, $A268)&gt;1, 0, IF($E268="", "", I268+J268+M268+N268+P268-R268))</f>
        <v>649354</v>
      </c>
      <c r="D268" s="109">
        <f>IF(COUNTIF($A$7:$A268, $A268)&gt;1, 0, S268)</f>
        <v>0</v>
      </c>
      <c r="E268" s="110">
        <v>44385</v>
      </c>
      <c r="F268" s="91" t="str">
        <f>IFERROR(VLOOKUP($E268, V医療従事者等!$A:$J, $F$4, FALSE), TEXT(E268, "aaa"))</f>
        <v>(木)</v>
      </c>
      <c r="G268" s="91">
        <f>IFERROR(VLOOKUP($E268, V医療従事者等!$A:$J, $G$4, FALSE), 0)</f>
        <v>34199</v>
      </c>
      <c r="H268" s="91">
        <f>IFERROR(VLOOKUP($E268, V医療従事者等!$A:$J, $H$4, FALSE), 0)</f>
        <v>2537</v>
      </c>
      <c r="I268" s="91">
        <f>IFERROR(VLOOKUP($E268, V医療従事者等!$A:$J, $I$4, FALSE), 0)</f>
        <v>44991</v>
      </c>
      <c r="J268" s="91">
        <f>IFERROR(VLOOKUP($E268, V医療従事者等!$A:$J, $J$4, FALSE), 0)</f>
        <v>1613</v>
      </c>
      <c r="K268" s="92">
        <f>IFERROR(VLOOKUP($E268, V一般接種!$A:$G, K$4, FALSE), 0)</f>
        <v>728336</v>
      </c>
      <c r="L268" s="92">
        <f>IFERROR(VLOOKUP($E268, V一般接種!$A:$G, L$4, FALSE), 0)</f>
        <v>296066</v>
      </c>
      <c r="M268" s="92">
        <f>IFERROR(VLOOKUP($E268, V一般接種!$A:$G, M$4, FALSE), 0)</f>
        <v>0</v>
      </c>
      <c r="N268" s="93">
        <f>IFERROR(VLOOKUP($E268, V一般接種!$A:$G, N$4, FALSE), 0)</f>
        <v>602750</v>
      </c>
      <c r="O268" s="92">
        <f>SUMIF(V職域接種!$C:$C, 'Conv-vaccine'!$E268, V職域接種!F:F)</f>
        <v>0</v>
      </c>
      <c r="P268" s="92">
        <f>SUMIF(V職域接種!$C:$C, 'Conv-vaccine'!$E268, V職域接種!G:G)</f>
        <v>0</v>
      </c>
      <c r="Q268" s="92">
        <f>_xlfn.MAXIFS(V重複!F:F, V重複!$C:$C, 'Conv-vaccine'!$E268)</f>
        <v>0</v>
      </c>
      <c r="R268" s="92">
        <f>_xlfn.MAXIFS(V重複!G:G, V重複!$C:$C, 'Conv-vaccine'!$E268)</f>
        <v>0</v>
      </c>
      <c r="S268" s="117">
        <f>SUMIF('V3回目-総接種回数'!$A:$A, 'Conv-vaccine'!$E268, 'V3回目-総接種回数'!D:D)</f>
        <v>0</v>
      </c>
    </row>
    <row r="269" spans="1:19" ht="17.7">
      <c r="A269" s="49">
        <v>44385</v>
      </c>
      <c r="B269" s="109">
        <f>IF(COUNTIF($A$7:$A269, $A269)&gt;1, 0, IF($E269="","",G269+H269+K269+L269+O269-Q269))</f>
        <v>0</v>
      </c>
      <c r="C269" s="109">
        <f>IF(COUNTIF($A$7:$A269, $A269)&gt;1, 0, IF($E269="", "", I269+J269+M269+N269+P269-R269))</f>
        <v>0</v>
      </c>
      <c r="D269" s="109">
        <f>IF(COUNTIF($A$7:$A269, $A269)&gt;1, 0, S269)</f>
        <v>0</v>
      </c>
      <c r="E269" s="110">
        <v>44385</v>
      </c>
      <c r="F269" s="91" t="str">
        <f>IFERROR(VLOOKUP($E269, V医療従事者等!$A:$J, $F$4, FALSE), TEXT(E269, "aaa"))</f>
        <v>(木)</v>
      </c>
      <c r="G269" s="91">
        <f>IFERROR(VLOOKUP($E269, V医療従事者等!$A:$J, $G$4, FALSE), 0)</f>
        <v>34199</v>
      </c>
      <c r="H269" s="91">
        <f>IFERROR(VLOOKUP($E269, V医療従事者等!$A:$J, $H$4, FALSE), 0)</f>
        <v>2537</v>
      </c>
      <c r="I269" s="91">
        <f>IFERROR(VLOOKUP($E269, V医療従事者等!$A:$J, $I$4, FALSE), 0)</f>
        <v>44991</v>
      </c>
      <c r="J269" s="91">
        <f>IFERROR(VLOOKUP($E269, V医療従事者等!$A:$J, $J$4, FALSE), 0)</f>
        <v>1613</v>
      </c>
      <c r="K269" s="92">
        <f>IFERROR(VLOOKUP($E269, V一般接種!$A:$G, K$4, FALSE), 0)</f>
        <v>728336</v>
      </c>
      <c r="L269" s="92">
        <f>IFERROR(VLOOKUP($E269, V一般接種!$A:$G, L$4, FALSE), 0)</f>
        <v>296066</v>
      </c>
      <c r="M269" s="92">
        <f>IFERROR(VLOOKUP($E269, V一般接種!$A:$G, M$4, FALSE), 0)</f>
        <v>0</v>
      </c>
      <c r="N269" s="93">
        <f>IFERROR(VLOOKUP($E269, V一般接種!$A:$G, N$4, FALSE), 0)</f>
        <v>602750</v>
      </c>
      <c r="O269" s="92">
        <f>SUMIF(V職域接種!$C:$C, 'Conv-vaccine'!$E269, V職域接種!F:F)</f>
        <v>0</v>
      </c>
      <c r="P269" s="92">
        <f>SUMIF(V職域接種!$C:$C, 'Conv-vaccine'!$E269, V職域接種!G:G)</f>
        <v>0</v>
      </c>
      <c r="Q269" s="92">
        <f>_xlfn.MAXIFS(V重複!F:F, V重複!$C:$C, 'Conv-vaccine'!$E269)</f>
        <v>0</v>
      </c>
      <c r="R269" s="92">
        <f>_xlfn.MAXIFS(V重複!G:G, V重複!$C:$C, 'Conv-vaccine'!$E269)</f>
        <v>0</v>
      </c>
      <c r="S269" s="117">
        <f>SUMIF('V3回目-総接種回数'!$A:$A, 'Conv-vaccine'!$E269, 'V3回目-総接種回数'!D:D)</f>
        <v>0</v>
      </c>
    </row>
    <row r="270" spans="1:19" ht="17.7">
      <c r="A270" s="49">
        <v>44385</v>
      </c>
      <c r="B270" s="109">
        <f>IF(COUNTIF($A$7:$A270, $A270)&gt;1, 0, IF($E270="","",G270+H270+K270+L270+O270-Q270))</f>
        <v>0</v>
      </c>
      <c r="C270" s="109">
        <f>IF(COUNTIF($A$7:$A270, $A270)&gt;1, 0, IF($E270="", "", I270+J270+M270+N270+P270-R270))</f>
        <v>0</v>
      </c>
      <c r="D270" s="109">
        <f>IF(COUNTIF($A$7:$A270, $A270)&gt;1, 0, S270)</f>
        <v>0</v>
      </c>
      <c r="E270" s="110">
        <v>44385</v>
      </c>
      <c r="F270" s="91" t="str">
        <f>IFERROR(VLOOKUP($E270, V医療従事者等!$A:$J, $F$4, FALSE), TEXT(E270, "aaa"))</f>
        <v>(木)</v>
      </c>
      <c r="G270" s="91">
        <f>IFERROR(VLOOKUP($E270, V医療従事者等!$A:$J, $G$4, FALSE), 0)</f>
        <v>34199</v>
      </c>
      <c r="H270" s="91">
        <f>IFERROR(VLOOKUP($E270, V医療従事者等!$A:$J, $H$4, FALSE), 0)</f>
        <v>2537</v>
      </c>
      <c r="I270" s="91">
        <f>IFERROR(VLOOKUP($E270, V医療従事者等!$A:$J, $I$4, FALSE), 0)</f>
        <v>44991</v>
      </c>
      <c r="J270" s="91">
        <f>IFERROR(VLOOKUP($E270, V医療従事者等!$A:$J, $J$4, FALSE), 0)</f>
        <v>1613</v>
      </c>
      <c r="K270" s="92">
        <f>IFERROR(VLOOKUP($E270, V一般接種!$A:$G, K$4, FALSE), 0)</f>
        <v>728336</v>
      </c>
      <c r="L270" s="92">
        <f>IFERROR(VLOOKUP($E270, V一般接種!$A:$G, L$4, FALSE), 0)</f>
        <v>296066</v>
      </c>
      <c r="M270" s="92">
        <f>IFERROR(VLOOKUP($E270, V一般接種!$A:$G, M$4, FALSE), 0)</f>
        <v>0</v>
      </c>
      <c r="N270" s="93">
        <f>IFERROR(VLOOKUP($E270, V一般接種!$A:$G, N$4, FALSE), 0)</f>
        <v>602750</v>
      </c>
      <c r="O270" s="92">
        <f>SUMIF(V職域接種!$C:$C, 'Conv-vaccine'!$E270, V職域接種!F:F)</f>
        <v>0</v>
      </c>
      <c r="P270" s="92">
        <f>SUMIF(V職域接種!$C:$C, 'Conv-vaccine'!$E270, V職域接種!G:G)</f>
        <v>0</v>
      </c>
      <c r="Q270" s="92">
        <f>_xlfn.MAXIFS(V重複!F:F, V重複!$C:$C, 'Conv-vaccine'!$E270)</f>
        <v>0</v>
      </c>
      <c r="R270" s="92">
        <f>_xlfn.MAXIFS(V重複!G:G, V重複!$C:$C, 'Conv-vaccine'!$E270)</f>
        <v>0</v>
      </c>
      <c r="S270" s="117">
        <f>SUMIF('V3回目-総接種回数'!$A:$A, 'Conv-vaccine'!$E270, 'V3回目-総接種回数'!D:D)</f>
        <v>0</v>
      </c>
    </row>
    <row r="271" spans="1:19" ht="17.7">
      <c r="A271" s="49">
        <v>44386</v>
      </c>
      <c r="B271" s="109">
        <f>IF(COUNTIF($A$7:$A271, $A271)&gt;1, 0, IF($E271="","",G271+H271+K271+L271+O271-Q271))</f>
        <v>1067979</v>
      </c>
      <c r="C271" s="109">
        <f>IF(COUNTIF($A$7:$A271, $A271)&gt;1, 0, IF($E271="", "", I271+J271+M271+N271+P271-R271))</f>
        <v>649156</v>
      </c>
      <c r="D271" s="109">
        <f>IF(COUNTIF($A$7:$A271, $A271)&gt;1, 0, S271)</f>
        <v>0</v>
      </c>
      <c r="E271" s="110">
        <v>44386</v>
      </c>
      <c r="F271" s="91" t="str">
        <f>IFERROR(VLOOKUP($E271, V医療従事者等!$A:$J, $F$4, FALSE), TEXT(E271, "aaa"))</f>
        <v>(金)</v>
      </c>
      <c r="G271" s="91">
        <f>IFERROR(VLOOKUP($E271, V医療従事者等!$A:$J, $G$4, FALSE), 0)</f>
        <v>31738</v>
      </c>
      <c r="H271" s="91">
        <f>IFERROR(VLOOKUP($E271, V医療従事者等!$A:$J, $H$4, FALSE), 0)</f>
        <v>221</v>
      </c>
      <c r="I271" s="91">
        <f>IFERROR(VLOOKUP($E271, V医療従事者等!$A:$J, $I$4, FALSE), 0)</f>
        <v>44589</v>
      </c>
      <c r="J271" s="91">
        <f>IFERROR(VLOOKUP($E271, V医療従事者等!$A:$J, $J$4, FALSE), 0)</f>
        <v>1764</v>
      </c>
      <c r="K271" s="92">
        <f>IFERROR(VLOOKUP($E271, V一般接種!$A:$G, K$4, FALSE), 0)</f>
        <v>729282</v>
      </c>
      <c r="L271" s="92">
        <f>IFERROR(VLOOKUP($E271, V一般接種!$A:$G, L$4, FALSE), 0)</f>
        <v>306738</v>
      </c>
      <c r="M271" s="92">
        <f>IFERROR(VLOOKUP($E271, V一般接種!$A:$G, M$4, FALSE), 0)</f>
        <v>0</v>
      </c>
      <c r="N271" s="93">
        <f>IFERROR(VLOOKUP($E271, V一般接種!$A:$G, N$4, FALSE), 0)</f>
        <v>602803</v>
      </c>
      <c r="O271" s="92">
        <f>SUMIF(V職域接種!$C:$C, 'Conv-vaccine'!$E271, V職域接種!F:F)</f>
        <v>0</v>
      </c>
      <c r="P271" s="92">
        <f>SUMIF(V職域接種!$C:$C, 'Conv-vaccine'!$E271, V職域接種!G:G)</f>
        <v>0</v>
      </c>
      <c r="Q271" s="92">
        <f>_xlfn.MAXIFS(V重複!F:F, V重複!$C:$C, 'Conv-vaccine'!$E271)</f>
        <v>0</v>
      </c>
      <c r="R271" s="92">
        <f>_xlfn.MAXIFS(V重複!G:G, V重複!$C:$C, 'Conv-vaccine'!$E271)</f>
        <v>0</v>
      </c>
      <c r="S271" s="117">
        <f>SUMIF('V3回目-総接種回数'!$A:$A, 'Conv-vaccine'!$E271, 'V3回目-総接種回数'!D:D)</f>
        <v>0</v>
      </c>
    </row>
    <row r="272" spans="1:19" ht="17.7">
      <c r="A272" s="49">
        <v>44386</v>
      </c>
      <c r="B272" s="109">
        <f>IF(COUNTIF($A$7:$A272, $A272)&gt;1, 0, IF($E272="","",G272+H272+K272+L272+O272-Q272))</f>
        <v>0</v>
      </c>
      <c r="C272" s="109">
        <f>IF(COUNTIF($A$7:$A272, $A272)&gt;1, 0, IF($E272="", "", I272+J272+M272+N272+P272-R272))</f>
        <v>0</v>
      </c>
      <c r="D272" s="109">
        <f>IF(COUNTIF($A$7:$A272, $A272)&gt;1, 0, S272)</f>
        <v>0</v>
      </c>
      <c r="E272" s="110">
        <v>44386</v>
      </c>
      <c r="F272" s="91" t="str">
        <f>IFERROR(VLOOKUP($E272, V医療従事者等!$A:$J, $F$4, FALSE), TEXT(E272, "aaa"))</f>
        <v>(金)</v>
      </c>
      <c r="G272" s="91">
        <f>IFERROR(VLOOKUP($E272, V医療従事者等!$A:$J, $G$4, FALSE), 0)</f>
        <v>31738</v>
      </c>
      <c r="H272" s="91">
        <f>IFERROR(VLOOKUP($E272, V医療従事者等!$A:$J, $H$4, FALSE), 0)</f>
        <v>221</v>
      </c>
      <c r="I272" s="91">
        <f>IFERROR(VLOOKUP($E272, V医療従事者等!$A:$J, $I$4, FALSE), 0)</f>
        <v>44589</v>
      </c>
      <c r="J272" s="91">
        <f>IFERROR(VLOOKUP($E272, V医療従事者等!$A:$J, $J$4, FALSE), 0)</f>
        <v>1764</v>
      </c>
      <c r="K272" s="92">
        <f>IFERROR(VLOOKUP($E272, V一般接種!$A:$G, K$4, FALSE), 0)</f>
        <v>729282</v>
      </c>
      <c r="L272" s="92">
        <f>IFERROR(VLOOKUP($E272, V一般接種!$A:$G, L$4, FALSE), 0)</f>
        <v>306738</v>
      </c>
      <c r="M272" s="92">
        <f>IFERROR(VLOOKUP($E272, V一般接種!$A:$G, M$4, FALSE), 0)</f>
        <v>0</v>
      </c>
      <c r="N272" s="93">
        <f>IFERROR(VLOOKUP($E272, V一般接種!$A:$G, N$4, FALSE), 0)</f>
        <v>602803</v>
      </c>
      <c r="O272" s="92">
        <f>SUMIF(V職域接種!$C:$C, 'Conv-vaccine'!$E272, V職域接種!F:F)</f>
        <v>0</v>
      </c>
      <c r="P272" s="92">
        <f>SUMIF(V職域接種!$C:$C, 'Conv-vaccine'!$E272, V職域接種!G:G)</f>
        <v>0</v>
      </c>
      <c r="Q272" s="92">
        <f>_xlfn.MAXIFS(V重複!F:F, V重複!$C:$C, 'Conv-vaccine'!$E272)</f>
        <v>0</v>
      </c>
      <c r="R272" s="92">
        <f>_xlfn.MAXIFS(V重複!G:G, V重複!$C:$C, 'Conv-vaccine'!$E272)</f>
        <v>0</v>
      </c>
      <c r="S272" s="117">
        <f>SUMIF('V3回目-総接種回数'!$A:$A, 'Conv-vaccine'!$E272, 'V3回目-総接種回数'!D:D)</f>
        <v>0</v>
      </c>
    </row>
    <row r="273" spans="1:19" ht="17.7">
      <c r="A273" s="49">
        <v>44386</v>
      </c>
      <c r="B273" s="109">
        <f>IF(COUNTIF($A$7:$A273, $A273)&gt;1, 0, IF($E273="","",G273+H273+K273+L273+O273-Q273))</f>
        <v>0</v>
      </c>
      <c r="C273" s="109">
        <f>IF(COUNTIF($A$7:$A273, $A273)&gt;1, 0, IF($E273="", "", I273+J273+M273+N273+P273-R273))</f>
        <v>0</v>
      </c>
      <c r="D273" s="109">
        <f>IF(COUNTIF($A$7:$A273, $A273)&gt;1, 0, S273)</f>
        <v>0</v>
      </c>
      <c r="E273" s="110">
        <v>44386</v>
      </c>
      <c r="F273" s="91" t="str">
        <f>IFERROR(VLOOKUP($E273, V医療従事者等!$A:$J, $F$4, FALSE), TEXT(E273, "aaa"))</f>
        <v>(金)</v>
      </c>
      <c r="G273" s="91">
        <f>IFERROR(VLOOKUP($E273, V医療従事者等!$A:$J, $G$4, FALSE), 0)</f>
        <v>31738</v>
      </c>
      <c r="H273" s="91">
        <f>IFERROR(VLOOKUP($E273, V医療従事者等!$A:$J, $H$4, FALSE), 0)</f>
        <v>221</v>
      </c>
      <c r="I273" s="91">
        <f>IFERROR(VLOOKUP($E273, V医療従事者等!$A:$J, $I$4, FALSE), 0)</f>
        <v>44589</v>
      </c>
      <c r="J273" s="91">
        <f>IFERROR(VLOOKUP($E273, V医療従事者等!$A:$J, $J$4, FALSE), 0)</f>
        <v>1764</v>
      </c>
      <c r="K273" s="92">
        <f>IFERROR(VLOOKUP($E273, V一般接種!$A:$G, K$4, FALSE), 0)</f>
        <v>729282</v>
      </c>
      <c r="L273" s="92">
        <f>IFERROR(VLOOKUP($E273, V一般接種!$A:$G, L$4, FALSE), 0)</f>
        <v>306738</v>
      </c>
      <c r="M273" s="92">
        <f>IFERROR(VLOOKUP($E273, V一般接種!$A:$G, M$4, FALSE), 0)</f>
        <v>0</v>
      </c>
      <c r="N273" s="93">
        <f>IFERROR(VLOOKUP($E273, V一般接種!$A:$G, N$4, FALSE), 0)</f>
        <v>602803</v>
      </c>
      <c r="O273" s="92">
        <f>SUMIF(V職域接種!$C:$C, 'Conv-vaccine'!$E273, V職域接種!F:F)</f>
        <v>0</v>
      </c>
      <c r="P273" s="92">
        <f>SUMIF(V職域接種!$C:$C, 'Conv-vaccine'!$E273, V職域接種!G:G)</f>
        <v>0</v>
      </c>
      <c r="Q273" s="92">
        <f>_xlfn.MAXIFS(V重複!F:F, V重複!$C:$C, 'Conv-vaccine'!$E273)</f>
        <v>0</v>
      </c>
      <c r="R273" s="92">
        <f>_xlfn.MAXIFS(V重複!G:G, V重複!$C:$C, 'Conv-vaccine'!$E273)</f>
        <v>0</v>
      </c>
      <c r="S273" s="117">
        <f>SUMIF('V3回目-総接種回数'!$A:$A, 'Conv-vaccine'!$E273, 'V3回目-総接種回数'!D:D)</f>
        <v>0</v>
      </c>
    </row>
    <row r="274" spans="1:19" ht="17.7">
      <c r="A274" s="49">
        <v>44387</v>
      </c>
      <c r="B274" s="109">
        <f>IF(COUNTIF($A$7:$A274, $A274)&gt;1, 0, IF($E274="","",G274+H274+K274+L274+O274-Q274))</f>
        <v>1040419</v>
      </c>
      <c r="C274" s="109">
        <f>IF(COUNTIF($A$7:$A274, $A274)&gt;1, 0, IF($E274="", "", I274+J274+M274+N274+P274-R274))</f>
        <v>622711</v>
      </c>
      <c r="D274" s="109">
        <f>IF(COUNTIF($A$7:$A274, $A274)&gt;1, 0, S274)</f>
        <v>0</v>
      </c>
      <c r="E274" s="110">
        <v>44387</v>
      </c>
      <c r="F274" s="91" t="str">
        <f>IFERROR(VLOOKUP($E274, V医療従事者等!$A:$J, $F$4, FALSE), TEXT(E274, "aaa"))</f>
        <v>土</v>
      </c>
      <c r="G274" s="91">
        <f>IFERROR(VLOOKUP($E274, V医療従事者等!$A:$J, $G$4, FALSE), 0)</f>
        <v>0</v>
      </c>
      <c r="H274" s="91">
        <f>IFERROR(VLOOKUP($E274, V医療従事者等!$A:$J, $H$4, FALSE), 0)</f>
        <v>0</v>
      </c>
      <c r="I274" s="91">
        <f>IFERROR(VLOOKUP($E274, V医療従事者等!$A:$J, $I$4, FALSE), 0)</f>
        <v>0</v>
      </c>
      <c r="J274" s="91">
        <f>IFERROR(VLOOKUP($E274, V医療従事者等!$A:$J, $J$4, FALSE), 0)</f>
        <v>0</v>
      </c>
      <c r="K274" s="92">
        <f>IFERROR(VLOOKUP($E274, V一般接種!$A:$G, K$4, FALSE), 0)</f>
        <v>778163</v>
      </c>
      <c r="L274" s="92">
        <f>IFERROR(VLOOKUP($E274, V一般接種!$A:$G, L$4, FALSE), 0)</f>
        <v>262256</v>
      </c>
      <c r="M274" s="92">
        <f>IFERROR(VLOOKUP($E274, V一般接種!$A:$G, M$4, FALSE), 0)</f>
        <v>0</v>
      </c>
      <c r="N274" s="93">
        <f>IFERROR(VLOOKUP($E274, V一般接種!$A:$G, N$4, FALSE), 0)</f>
        <v>622711</v>
      </c>
      <c r="O274" s="92">
        <f>SUMIF(V職域接種!$C:$C, 'Conv-vaccine'!$E274, V職域接種!F:F)</f>
        <v>0</v>
      </c>
      <c r="P274" s="92">
        <f>SUMIF(V職域接種!$C:$C, 'Conv-vaccine'!$E274, V職域接種!G:G)</f>
        <v>0</v>
      </c>
      <c r="Q274" s="92">
        <f>_xlfn.MAXIFS(V重複!F:F, V重複!$C:$C, 'Conv-vaccine'!$E274)</f>
        <v>0</v>
      </c>
      <c r="R274" s="92">
        <f>_xlfn.MAXIFS(V重複!G:G, V重複!$C:$C, 'Conv-vaccine'!$E274)</f>
        <v>0</v>
      </c>
      <c r="S274" s="117">
        <f>SUMIF('V3回目-総接種回数'!$A:$A, 'Conv-vaccine'!$E274, 'V3回目-総接種回数'!D:D)</f>
        <v>0</v>
      </c>
    </row>
    <row r="275" spans="1:19" ht="17.7">
      <c r="A275" s="49">
        <v>44387</v>
      </c>
      <c r="B275" s="109">
        <f>IF(COUNTIF($A$7:$A275, $A275)&gt;1, 0, IF($E275="","",G275+H275+K275+L275+O275-Q275))</f>
        <v>0</v>
      </c>
      <c r="C275" s="109">
        <f>IF(COUNTIF($A$7:$A275, $A275)&gt;1, 0, IF($E275="", "", I275+J275+M275+N275+P275-R275))</f>
        <v>0</v>
      </c>
      <c r="D275" s="109">
        <f>IF(COUNTIF($A$7:$A275, $A275)&gt;1, 0, S275)</f>
        <v>0</v>
      </c>
      <c r="E275" s="110">
        <v>44387</v>
      </c>
      <c r="F275" s="91" t="str">
        <f>IFERROR(VLOOKUP($E275, V医療従事者等!$A:$J, $F$4, FALSE), TEXT(E275, "aaa"))</f>
        <v>土</v>
      </c>
      <c r="G275" s="91">
        <f>IFERROR(VLOOKUP($E275, V医療従事者等!$A:$J, $G$4, FALSE), 0)</f>
        <v>0</v>
      </c>
      <c r="H275" s="91">
        <f>IFERROR(VLOOKUP($E275, V医療従事者等!$A:$J, $H$4, FALSE), 0)</f>
        <v>0</v>
      </c>
      <c r="I275" s="91">
        <f>IFERROR(VLOOKUP($E275, V医療従事者等!$A:$J, $I$4, FALSE), 0)</f>
        <v>0</v>
      </c>
      <c r="J275" s="91">
        <f>IFERROR(VLOOKUP($E275, V医療従事者等!$A:$J, $J$4, FALSE), 0)</f>
        <v>0</v>
      </c>
      <c r="K275" s="92">
        <f>IFERROR(VLOOKUP($E275, V一般接種!$A:$G, K$4, FALSE), 0)</f>
        <v>778163</v>
      </c>
      <c r="L275" s="92">
        <f>IFERROR(VLOOKUP($E275, V一般接種!$A:$G, L$4, FALSE), 0)</f>
        <v>262256</v>
      </c>
      <c r="M275" s="92">
        <f>IFERROR(VLOOKUP($E275, V一般接種!$A:$G, M$4, FALSE), 0)</f>
        <v>0</v>
      </c>
      <c r="N275" s="93">
        <f>IFERROR(VLOOKUP($E275, V一般接種!$A:$G, N$4, FALSE), 0)</f>
        <v>622711</v>
      </c>
      <c r="O275" s="92">
        <f>SUMIF(V職域接種!$C:$C, 'Conv-vaccine'!$E275, V職域接種!F:F)</f>
        <v>0</v>
      </c>
      <c r="P275" s="92">
        <f>SUMIF(V職域接種!$C:$C, 'Conv-vaccine'!$E275, V職域接種!G:G)</f>
        <v>0</v>
      </c>
      <c r="Q275" s="92">
        <f>_xlfn.MAXIFS(V重複!F:F, V重複!$C:$C, 'Conv-vaccine'!$E275)</f>
        <v>0</v>
      </c>
      <c r="R275" s="92">
        <f>_xlfn.MAXIFS(V重複!G:G, V重複!$C:$C, 'Conv-vaccine'!$E275)</f>
        <v>0</v>
      </c>
      <c r="S275" s="117">
        <f>SUMIF('V3回目-総接種回数'!$A:$A, 'Conv-vaccine'!$E275, 'V3回目-総接種回数'!D:D)</f>
        <v>0</v>
      </c>
    </row>
    <row r="276" spans="1:19" ht="17.7">
      <c r="A276" s="49">
        <v>44387</v>
      </c>
      <c r="B276" s="109">
        <f>IF(COUNTIF($A$7:$A276, $A276)&gt;1, 0, IF($E276="","",G276+H276+K276+L276+O276-Q276))</f>
        <v>0</v>
      </c>
      <c r="C276" s="109">
        <f>IF(COUNTIF($A$7:$A276, $A276)&gt;1, 0, IF($E276="", "", I276+J276+M276+N276+P276-R276))</f>
        <v>0</v>
      </c>
      <c r="D276" s="109">
        <f>IF(COUNTIF($A$7:$A276, $A276)&gt;1, 0, S276)</f>
        <v>0</v>
      </c>
      <c r="E276" s="110">
        <v>44387</v>
      </c>
      <c r="F276" s="91" t="str">
        <f>IFERROR(VLOOKUP($E276, V医療従事者等!$A:$J, $F$4, FALSE), TEXT(E276, "aaa"))</f>
        <v>土</v>
      </c>
      <c r="G276" s="91">
        <f>IFERROR(VLOOKUP($E276, V医療従事者等!$A:$J, $G$4, FALSE), 0)</f>
        <v>0</v>
      </c>
      <c r="H276" s="91">
        <f>IFERROR(VLOOKUP($E276, V医療従事者等!$A:$J, $H$4, FALSE), 0)</f>
        <v>0</v>
      </c>
      <c r="I276" s="91">
        <f>IFERROR(VLOOKUP($E276, V医療従事者等!$A:$J, $I$4, FALSE), 0)</f>
        <v>0</v>
      </c>
      <c r="J276" s="91">
        <f>IFERROR(VLOOKUP($E276, V医療従事者等!$A:$J, $J$4, FALSE), 0)</f>
        <v>0</v>
      </c>
      <c r="K276" s="92">
        <f>IFERROR(VLOOKUP($E276, V一般接種!$A:$G, K$4, FALSE), 0)</f>
        <v>778163</v>
      </c>
      <c r="L276" s="92">
        <f>IFERROR(VLOOKUP($E276, V一般接種!$A:$G, L$4, FALSE), 0)</f>
        <v>262256</v>
      </c>
      <c r="M276" s="92">
        <f>IFERROR(VLOOKUP($E276, V一般接種!$A:$G, M$4, FALSE), 0)</f>
        <v>0</v>
      </c>
      <c r="N276" s="93">
        <f>IFERROR(VLOOKUP($E276, V一般接種!$A:$G, N$4, FALSE), 0)</f>
        <v>622711</v>
      </c>
      <c r="O276" s="92">
        <f>SUMIF(V職域接種!$C:$C, 'Conv-vaccine'!$E276, V職域接種!F:F)</f>
        <v>0</v>
      </c>
      <c r="P276" s="92">
        <f>SUMIF(V職域接種!$C:$C, 'Conv-vaccine'!$E276, V職域接種!G:G)</f>
        <v>0</v>
      </c>
      <c r="Q276" s="92">
        <f>_xlfn.MAXIFS(V重複!F:F, V重複!$C:$C, 'Conv-vaccine'!$E276)</f>
        <v>0</v>
      </c>
      <c r="R276" s="92">
        <f>_xlfn.MAXIFS(V重複!G:G, V重複!$C:$C, 'Conv-vaccine'!$E276)</f>
        <v>0</v>
      </c>
      <c r="S276" s="117">
        <f>SUMIF('V3回目-総接種回数'!$A:$A, 'Conv-vaccine'!$E276, 'V3回目-総接種回数'!D:D)</f>
        <v>0</v>
      </c>
    </row>
    <row r="277" spans="1:19" ht="17.7">
      <c r="A277" s="49">
        <v>44388</v>
      </c>
      <c r="B277" s="109">
        <f>IF(COUNTIF($A$7:$A277, $A277)&gt;1, 0, IF($E277="","",G277+H277+K277+L277+O277-Q277))</f>
        <v>766242</v>
      </c>
      <c r="C277" s="109">
        <f>IF(COUNTIF($A$7:$A277, $A277)&gt;1, 0, IF($E277="", "", I277+J277+M277+N277+P277-R277))</f>
        <v>630836</v>
      </c>
      <c r="D277" s="109">
        <f>IF(COUNTIF($A$7:$A277, $A277)&gt;1, 0, S277)</f>
        <v>0</v>
      </c>
      <c r="E277" s="110">
        <v>44388</v>
      </c>
      <c r="F277" s="91" t="str">
        <f>IFERROR(VLOOKUP($E277, V医療従事者等!$A:$J, $F$4, FALSE), TEXT(E277, "aaa"))</f>
        <v>日</v>
      </c>
      <c r="G277" s="91">
        <f>IFERROR(VLOOKUP($E277, V医療従事者等!$A:$J, $G$4, FALSE), 0)</f>
        <v>0</v>
      </c>
      <c r="H277" s="91">
        <f>IFERROR(VLOOKUP($E277, V医療従事者等!$A:$J, $H$4, FALSE), 0)</f>
        <v>0</v>
      </c>
      <c r="I277" s="91">
        <f>IFERROR(VLOOKUP($E277, V医療従事者等!$A:$J, $I$4, FALSE), 0)</f>
        <v>0</v>
      </c>
      <c r="J277" s="91">
        <f>IFERROR(VLOOKUP($E277, V医療従事者等!$A:$J, $J$4, FALSE), 0)</f>
        <v>0</v>
      </c>
      <c r="K277" s="92">
        <f>IFERROR(VLOOKUP($E277, V一般接種!$A:$G, K$4, FALSE), 0)</f>
        <v>569430</v>
      </c>
      <c r="L277" s="92">
        <f>IFERROR(VLOOKUP($E277, V一般接種!$A:$G, L$4, FALSE), 0)</f>
        <v>196812</v>
      </c>
      <c r="M277" s="92">
        <f>IFERROR(VLOOKUP($E277, V一般接種!$A:$G, M$4, FALSE), 0)</f>
        <v>0</v>
      </c>
      <c r="N277" s="93">
        <f>IFERROR(VLOOKUP($E277, V一般接種!$A:$G, N$4, FALSE), 0)</f>
        <v>630836</v>
      </c>
      <c r="O277" s="92">
        <f>SUMIF(V職域接種!$C:$C, 'Conv-vaccine'!$E277, V職域接種!F:F)</f>
        <v>0</v>
      </c>
      <c r="P277" s="92">
        <f>SUMIF(V職域接種!$C:$C, 'Conv-vaccine'!$E277, V職域接種!G:G)</f>
        <v>0</v>
      </c>
      <c r="Q277" s="92">
        <f>_xlfn.MAXIFS(V重複!F:F, V重複!$C:$C, 'Conv-vaccine'!$E277)</f>
        <v>0</v>
      </c>
      <c r="R277" s="92">
        <f>_xlfn.MAXIFS(V重複!G:G, V重複!$C:$C, 'Conv-vaccine'!$E277)</f>
        <v>0</v>
      </c>
      <c r="S277" s="117">
        <f>SUMIF('V3回目-総接種回数'!$A:$A, 'Conv-vaccine'!$E277, 'V3回目-総接種回数'!D:D)</f>
        <v>0</v>
      </c>
    </row>
    <row r="278" spans="1:19" ht="17.7">
      <c r="A278" s="49">
        <v>44388</v>
      </c>
      <c r="B278" s="109">
        <f>IF(COUNTIF($A$7:$A278, $A278)&gt;1, 0, IF($E278="","",G278+H278+K278+L278+O278-Q278))</f>
        <v>0</v>
      </c>
      <c r="C278" s="109">
        <f>IF(COUNTIF($A$7:$A278, $A278)&gt;1, 0, IF($E278="", "", I278+J278+M278+N278+P278-R278))</f>
        <v>0</v>
      </c>
      <c r="D278" s="109">
        <f>IF(COUNTIF($A$7:$A278, $A278)&gt;1, 0, S278)</f>
        <v>0</v>
      </c>
      <c r="E278" s="110">
        <v>44388</v>
      </c>
      <c r="F278" s="91" t="str">
        <f>IFERROR(VLOOKUP($E278, V医療従事者等!$A:$J, $F$4, FALSE), TEXT(E278, "aaa"))</f>
        <v>日</v>
      </c>
      <c r="G278" s="91">
        <f>IFERROR(VLOOKUP($E278, V医療従事者等!$A:$J, $G$4, FALSE), 0)</f>
        <v>0</v>
      </c>
      <c r="H278" s="91">
        <f>IFERROR(VLOOKUP($E278, V医療従事者等!$A:$J, $H$4, FALSE), 0)</f>
        <v>0</v>
      </c>
      <c r="I278" s="91">
        <f>IFERROR(VLOOKUP($E278, V医療従事者等!$A:$J, $I$4, FALSE), 0)</f>
        <v>0</v>
      </c>
      <c r="J278" s="91">
        <f>IFERROR(VLOOKUP($E278, V医療従事者等!$A:$J, $J$4, FALSE), 0)</f>
        <v>0</v>
      </c>
      <c r="K278" s="92">
        <f>IFERROR(VLOOKUP($E278, V一般接種!$A:$G, K$4, FALSE), 0)</f>
        <v>569430</v>
      </c>
      <c r="L278" s="92">
        <f>IFERROR(VLOOKUP($E278, V一般接種!$A:$G, L$4, FALSE), 0)</f>
        <v>196812</v>
      </c>
      <c r="M278" s="92">
        <f>IFERROR(VLOOKUP($E278, V一般接種!$A:$G, M$4, FALSE), 0)</f>
        <v>0</v>
      </c>
      <c r="N278" s="93">
        <f>IFERROR(VLOOKUP($E278, V一般接種!$A:$G, N$4, FALSE), 0)</f>
        <v>630836</v>
      </c>
      <c r="O278" s="92">
        <f>SUMIF(V職域接種!$C:$C, 'Conv-vaccine'!$E278, V職域接種!F:F)</f>
        <v>0</v>
      </c>
      <c r="P278" s="92">
        <f>SUMIF(V職域接種!$C:$C, 'Conv-vaccine'!$E278, V職域接種!G:G)</f>
        <v>0</v>
      </c>
      <c r="Q278" s="92">
        <f>_xlfn.MAXIFS(V重複!F:F, V重複!$C:$C, 'Conv-vaccine'!$E278)</f>
        <v>0</v>
      </c>
      <c r="R278" s="92">
        <f>_xlfn.MAXIFS(V重複!G:G, V重複!$C:$C, 'Conv-vaccine'!$E278)</f>
        <v>0</v>
      </c>
      <c r="S278" s="117">
        <f>SUMIF('V3回目-総接種回数'!$A:$A, 'Conv-vaccine'!$E278, 'V3回目-総接種回数'!D:D)</f>
        <v>0</v>
      </c>
    </row>
    <row r="279" spans="1:19" ht="17.7">
      <c r="A279" s="49">
        <v>44388</v>
      </c>
      <c r="B279" s="109">
        <f>IF(COUNTIF($A$7:$A279, $A279)&gt;1, 0, IF($E279="","",G279+H279+K279+L279+O279-Q279))</f>
        <v>0</v>
      </c>
      <c r="C279" s="109">
        <f>IF(COUNTIF($A$7:$A279, $A279)&gt;1, 0, IF($E279="", "", I279+J279+M279+N279+P279-R279))</f>
        <v>0</v>
      </c>
      <c r="D279" s="109">
        <f>IF(COUNTIF($A$7:$A279, $A279)&gt;1, 0, S279)</f>
        <v>0</v>
      </c>
      <c r="E279" s="110">
        <v>44388</v>
      </c>
      <c r="F279" s="91" t="str">
        <f>IFERROR(VLOOKUP($E279, V医療従事者等!$A:$J, $F$4, FALSE), TEXT(E279, "aaa"))</f>
        <v>日</v>
      </c>
      <c r="G279" s="91">
        <f>IFERROR(VLOOKUP($E279, V医療従事者等!$A:$J, $G$4, FALSE), 0)</f>
        <v>0</v>
      </c>
      <c r="H279" s="91">
        <f>IFERROR(VLOOKUP($E279, V医療従事者等!$A:$J, $H$4, FALSE), 0)</f>
        <v>0</v>
      </c>
      <c r="I279" s="91">
        <f>IFERROR(VLOOKUP($E279, V医療従事者等!$A:$J, $I$4, FALSE), 0)</f>
        <v>0</v>
      </c>
      <c r="J279" s="91">
        <f>IFERROR(VLOOKUP($E279, V医療従事者等!$A:$J, $J$4, FALSE), 0)</f>
        <v>0</v>
      </c>
      <c r="K279" s="92">
        <f>IFERROR(VLOOKUP($E279, V一般接種!$A:$G, K$4, FALSE), 0)</f>
        <v>569430</v>
      </c>
      <c r="L279" s="92">
        <f>IFERROR(VLOOKUP($E279, V一般接種!$A:$G, L$4, FALSE), 0)</f>
        <v>196812</v>
      </c>
      <c r="M279" s="92">
        <f>IFERROR(VLOOKUP($E279, V一般接種!$A:$G, M$4, FALSE), 0)</f>
        <v>0</v>
      </c>
      <c r="N279" s="93">
        <f>IFERROR(VLOOKUP($E279, V一般接種!$A:$G, N$4, FALSE), 0)</f>
        <v>630836</v>
      </c>
      <c r="O279" s="92">
        <f>SUMIF(V職域接種!$C:$C, 'Conv-vaccine'!$E279, V職域接種!F:F)</f>
        <v>0</v>
      </c>
      <c r="P279" s="92">
        <f>SUMIF(V職域接種!$C:$C, 'Conv-vaccine'!$E279, V職域接種!G:G)</f>
        <v>0</v>
      </c>
      <c r="Q279" s="92">
        <f>_xlfn.MAXIFS(V重複!F:F, V重複!$C:$C, 'Conv-vaccine'!$E279)</f>
        <v>0</v>
      </c>
      <c r="R279" s="92">
        <f>_xlfn.MAXIFS(V重複!G:G, V重複!$C:$C, 'Conv-vaccine'!$E279)</f>
        <v>0</v>
      </c>
      <c r="S279" s="117">
        <f>SUMIF('V3回目-総接種回数'!$A:$A, 'Conv-vaccine'!$E279, 'V3回目-総接種回数'!D:D)</f>
        <v>0</v>
      </c>
    </row>
    <row r="280" spans="1:19" ht="17.7">
      <c r="A280" s="49">
        <v>44389</v>
      </c>
      <c r="B280" s="109">
        <f>IF(COUNTIF($A$7:$A280, $A280)&gt;1, 0, IF($E280="","",G280+H280+K280+L280+O280-Q280))</f>
        <v>871610</v>
      </c>
      <c r="C280" s="109">
        <f>IF(COUNTIF($A$7:$A280, $A280)&gt;1, 0, IF($E280="", "", I280+J280+M280+N280+P280-R280))</f>
        <v>685693</v>
      </c>
      <c r="D280" s="109">
        <f>IF(COUNTIF($A$7:$A280, $A280)&gt;1, 0, S280)</f>
        <v>0</v>
      </c>
      <c r="E280" s="110">
        <v>44389</v>
      </c>
      <c r="F280" s="91" t="str">
        <f>IFERROR(VLOOKUP($E280, V医療従事者等!$A:$J, $F$4, FALSE), TEXT(E280, "aaa"))</f>
        <v>(月)</v>
      </c>
      <c r="G280" s="91">
        <f>IFERROR(VLOOKUP($E280, V医療従事者等!$A:$J, $G$4, FALSE), 0)</f>
        <v>47667</v>
      </c>
      <c r="H280" s="91">
        <f>IFERROR(VLOOKUP($E280, V医療従事者等!$A:$J, $H$4, FALSE), 0)</f>
        <v>22048</v>
      </c>
      <c r="I280" s="91">
        <f>IFERROR(VLOOKUP($E280, V医療従事者等!$A:$J, $I$4, FALSE), 0)</f>
        <v>67841</v>
      </c>
      <c r="J280" s="91">
        <f>IFERROR(VLOOKUP($E280, V医療従事者等!$A:$J, $J$4, FALSE), 0)</f>
        <v>4028</v>
      </c>
      <c r="K280" s="92">
        <f>IFERROR(VLOOKUP($E280, V一般接種!$A:$G, K$4, FALSE), 0)</f>
        <v>575769</v>
      </c>
      <c r="L280" s="92">
        <f>IFERROR(VLOOKUP($E280, V一般接種!$A:$G, L$4, FALSE), 0)</f>
        <v>226126</v>
      </c>
      <c r="M280" s="92">
        <f>IFERROR(VLOOKUP($E280, V一般接種!$A:$G, M$4, FALSE), 0)</f>
        <v>0</v>
      </c>
      <c r="N280" s="93">
        <f>IFERROR(VLOOKUP($E280, V一般接種!$A:$G, N$4, FALSE), 0)</f>
        <v>613824</v>
      </c>
      <c r="O280" s="92">
        <f>SUMIF(V職域接種!$C:$C, 'Conv-vaccine'!$E280, V職域接種!F:F)</f>
        <v>0</v>
      </c>
      <c r="P280" s="92">
        <f>SUMIF(V職域接種!$C:$C, 'Conv-vaccine'!$E280, V職域接種!G:G)</f>
        <v>0</v>
      </c>
      <c r="Q280" s="92">
        <f>_xlfn.MAXIFS(V重複!F:F, V重複!$C:$C, 'Conv-vaccine'!$E280)</f>
        <v>0</v>
      </c>
      <c r="R280" s="92">
        <f>_xlfn.MAXIFS(V重複!G:G, V重複!$C:$C, 'Conv-vaccine'!$E280)</f>
        <v>0</v>
      </c>
      <c r="S280" s="117">
        <f>SUMIF('V3回目-総接種回数'!$A:$A, 'Conv-vaccine'!$E280, 'V3回目-総接種回数'!D:D)</f>
        <v>0</v>
      </c>
    </row>
    <row r="281" spans="1:19" ht="17.7">
      <c r="A281" s="49">
        <v>44389</v>
      </c>
      <c r="B281" s="109">
        <f>IF(COUNTIF($A$7:$A281, $A281)&gt;1, 0, IF($E281="","",G281+H281+K281+L281+O281-Q281))</f>
        <v>0</v>
      </c>
      <c r="C281" s="109">
        <f>IF(COUNTIF($A$7:$A281, $A281)&gt;1, 0, IF($E281="", "", I281+J281+M281+N281+P281-R281))</f>
        <v>0</v>
      </c>
      <c r="D281" s="109">
        <f>IF(COUNTIF($A$7:$A281, $A281)&gt;1, 0, S281)</f>
        <v>0</v>
      </c>
      <c r="E281" s="110">
        <v>44389</v>
      </c>
      <c r="F281" s="91" t="str">
        <f>IFERROR(VLOOKUP($E281, V医療従事者等!$A:$J, $F$4, FALSE), TEXT(E281, "aaa"))</f>
        <v>(月)</v>
      </c>
      <c r="G281" s="91">
        <f>IFERROR(VLOOKUP($E281, V医療従事者等!$A:$J, $G$4, FALSE), 0)</f>
        <v>47667</v>
      </c>
      <c r="H281" s="91">
        <f>IFERROR(VLOOKUP($E281, V医療従事者等!$A:$J, $H$4, FALSE), 0)</f>
        <v>22048</v>
      </c>
      <c r="I281" s="91">
        <f>IFERROR(VLOOKUP($E281, V医療従事者等!$A:$J, $I$4, FALSE), 0)</f>
        <v>67841</v>
      </c>
      <c r="J281" s="91">
        <f>IFERROR(VLOOKUP($E281, V医療従事者等!$A:$J, $J$4, FALSE), 0)</f>
        <v>4028</v>
      </c>
      <c r="K281" s="92">
        <f>IFERROR(VLOOKUP($E281, V一般接種!$A:$G, K$4, FALSE), 0)</f>
        <v>575769</v>
      </c>
      <c r="L281" s="92">
        <f>IFERROR(VLOOKUP($E281, V一般接種!$A:$G, L$4, FALSE), 0)</f>
        <v>226126</v>
      </c>
      <c r="M281" s="92">
        <f>IFERROR(VLOOKUP($E281, V一般接種!$A:$G, M$4, FALSE), 0)</f>
        <v>0</v>
      </c>
      <c r="N281" s="93">
        <f>IFERROR(VLOOKUP($E281, V一般接種!$A:$G, N$4, FALSE), 0)</f>
        <v>613824</v>
      </c>
      <c r="O281" s="92">
        <f>SUMIF(V職域接種!$C:$C, 'Conv-vaccine'!$E281, V職域接種!F:F)</f>
        <v>0</v>
      </c>
      <c r="P281" s="92">
        <f>SUMIF(V職域接種!$C:$C, 'Conv-vaccine'!$E281, V職域接種!G:G)</f>
        <v>0</v>
      </c>
      <c r="Q281" s="92">
        <f>_xlfn.MAXIFS(V重複!F:F, V重複!$C:$C, 'Conv-vaccine'!$E281)</f>
        <v>0</v>
      </c>
      <c r="R281" s="92">
        <f>_xlfn.MAXIFS(V重複!G:G, V重複!$C:$C, 'Conv-vaccine'!$E281)</f>
        <v>0</v>
      </c>
      <c r="S281" s="117">
        <f>SUMIF('V3回目-総接種回数'!$A:$A, 'Conv-vaccine'!$E281, 'V3回目-総接種回数'!D:D)</f>
        <v>0</v>
      </c>
    </row>
    <row r="282" spans="1:19" ht="17.7">
      <c r="A282" s="49">
        <v>44389</v>
      </c>
      <c r="B282" s="109">
        <f>IF(COUNTIF($A$7:$A282, $A282)&gt;1, 0, IF($E282="","",G282+H282+K282+L282+O282-Q282))</f>
        <v>0</v>
      </c>
      <c r="C282" s="109">
        <f>IF(COUNTIF($A$7:$A282, $A282)&gt;1, 0, IF($E282="", "", I282+J282+M282+N282+P282-R282))</f>
        <v>0</v>
      </c>
      <c r="D282" s="109">
        <f>IF(COUNTIF($A$7:$A282, $A282)&gt;1, 0, S282)</f>
        <v>0</v>
      </c>
      <c r="E282" s="110">
        <v>44389</v>
      </c>
      <c r="F282" s="91" t="str">
        <f>IFERROR(VLOOKUP($E282, V医療従事者等!$A:$J, $F$4, FALSE), TEXT(E282, "aaa"))</f>
        <v>(月)</v>
      </c>
      <c r="G282" s="91">
        <f>IFERROR(VLOOKUP($E282, V医療従事者等!$A:$J, $G$4, FALSE), 0)</f>
        <v>47667</v>
      </c>
      <c r="H282" s="91">
        <f>IFERROR(VLOOKUP($E282, V医療従事者等!$A:$J, $H$4, FALSE), 0)</f>
        <v>22048</v>
      </c>
      <c r="I282" s="91">
        <f>IFERROR(VLOOKUP($E282, V医療従事者等!$A:$J, $I$4, FALSE), 0)</f>
        <v>67841</v>
      </c>
      <c r="J282" s="91">
        <f>IFERROR(VLOOKUP($E282, V医療従事者等!$A:$J, $J$4, FALSE), 0)</f>
        <v>4028</v>
      </c>
      <c r="K282" s="92">
        <f>IFERROR(VLOOKUP($E282, V一般接種!$A:$G, K$4, FALSE), 0)</f>
        <v>575769</v>
      </c>
      <c r="L282" s="92">
        <f>IFERROR(VLOOKUP($E282, V一般接種!$A:$G, L$4, FALSE), 0)</f>
        <v>226126</v>
      </c>
      <c r="M282" s="92">
        <f>IFERROR(VLOOKUP($E282, V一般接種!$A:$G, M$4, FALSE), 0)</f>
        <v>0</v>
      </c>
      <c r="N282" s="93">
        <f>IFERROR(VLOOKUP($E282, V一般接種!$A:$G, N$4, FALSE), 0)</f>
        <v>613824</v>
      </c>
      <c r="O282" s="92">
        <f>SUMIF(V職域接種!$C:$C, 'Conv-vaccine'!$E282, V職域接種!F:F)</f>
        <v>0</v>
      </c>
      <c r="P282" s="92">
        <f>SUMIF(V職域接種!$C:$C, 'Conv-vaccine'!$E282, V職域接種!G:G)</f>
        <v>0</v>
      </c>
      <c r="Q282" s="92">
        <f>_xlfn.MAXIFS(V重複!F:F, V重複!$C:$C, 'Conv-vaccine'!$E282)</f>
        <v>0</v>
      </c>
      <c r="R282" s="92">
        <f>_xlfn.MAXIFS(V重複!G:G, V重複!$C:$C, 'Conv-vaccine'!$E282)</f>
        <v>0</v>
      </c>
      <c r="S282" s="117">
        <f>SUMIF('V3回目-総接種回数'!$A:$A, 'Conv-vaccine'!$E282, 'V3回目-総接種回数'!D:D)</f>
        <v>0</v>
      </c>
    </row>
    <row r="283" spans="1:19" ht="17.7">
      <c r="A283" s="49">
        <v>44390</v>
      </c>
      <c r="B283" s="109">
        <f>IF(COUNTIF($A$7:$A283, $A283)&gt;1, 0, IF($E283="","",G283+H283+K283+L283+O283-Q283))</f>
        <v>906753</v>
      </c>
      <c r="C283" s="109">
        <f>IF(COUNTIF($A$7:$A283, $A283)&gt;1, 0, IF($E283="", "", I283+J283+M283+N283+P283-R283))</f>
        <v>673448</v>
      </c>
      <c r="D283" s="109">
        <f>IF(COUNTIF($A$7:$A283, $A283)&gt;1, 0, S283)</f>
        <v>0</v>
      </c>
      <c r="E283" s="110">
        <v>44390</v>
      </c>
      <c r="F283" s="91" t="str">
        <f>IFERROR(VLOOKUP($E283, V医療従事者等!$A:$J, $F$4, FALSE), TEXT(E283, "aaa"))</f>
        <v>(火)</v>
      </c>
      <c r="G283" s="91">
        <f>IFERROR(VLOOKUP($E283, V医療従事者等!$A:$J, $G$4, FALSE), 0)</f>
        <v>25653</v>
      </c>
      <c r="H283" s="91">
        <f>IFERROR(VLOOKUP($E283, V医療従事者等!$A:$J, $H$4, FALSE), 0)</f>
        <v>9453</v>
      </c>
      <c r="I283" s="91">
        <f>IFERROR(VLOOKUP($E283, V医療従事者等!$A:$J, $I$4, FALSE), 0)</f>
        <v>37198</v>
      </c>
      <c r="J283" s="91">
        <f>IFERROR(VLOOKUP($E283, V医療従事者等!$A:$J, $J$4, FALSE), 0)</f>
        <v>1141</v>
      </c>
      <c r="K283" s="92">
        <f>IFERROR(VLOOKUP($E283, V一般接種!$A:$G, K$4, FALSE), 0)</f>
        <v>613199</v>
      </c>
      <c r="L283" s="92">
        <f>IFERROR(VLOOKUP($E283, V一般接種!$A:$G, L$4, FALSE), 0)</f>
        <v>258448</v>
      </c>
      <c r="M283" s="92">
        <f>IFERROR(VLOOKUP($E283, V一般接種!$A:$G, M$4, FALSE), 0)</f>
        <v>0</v>
      </c>
      <c r="N283" s="93">
        <f>IFERROR(VLOOKUP($E283, V一般接種!$A:$G, N$4, FALSE), 0)</f>
        <v>635109</v>
      </c>
      <c r="O283" s="92">
        <f>SUMIF(V職域接種!$C:$C, 'Conv-vaccine'!$E283, V職域接種!F:F)</f>
        <v>0</v>
      </c>
      <c r="P283" s="92">
        <f>SUMIF(V職域接種!$C:$C, 'Conv-vaccine'!$E283, V職域接種!G:G)</f>
        <v>0</v>
      </c>
      <c r="Q283" s="92">
        <f>_xlfn.MAXIFS(V重複!F:F, V重複!$C:$C, 'Conv-vaccine'!$E283)</f>
        <v>0</v>
      </c>
      <c r="R283" s="92">
        <f>_xlfn.MAXIFS(V重複!G:G, V重複!$C:$C, 'Conv-vaccine'!$E283)</f>
        <v>0</v>
      </c>
      <c r="S283" s="117">
        <f>SUMIF('V3回目-総接種回数'!$A:$A, 'Conv-vaccine'!$E283, 'V3回目-総接種回数'!D:D)</f>
        <v>0</v>
      </c>
    </row>
    <row r="284" spans="1:19" ht="17.7">
      <c r="A284" s="49">
        <v>44390</v>
      </c>
      <c r="B284" s="109">
        <f>IF(COUNTIF($A$7:$A284, $A284)&gt;1, 0, IF($E284="","",G284+H284+K284+L284+O284-Q284))</f>
        <v>0</v>
      </c>
      <c r="C284" s="109">
        <f>IF(COUNTIF($A$7:$A284, $A284)&gt;1, 0, IF($E284="", "", I284+J284+M284+N284+P284-R284))</f>
        <v>0</v>
      </c>
      <c r="D284" s="109">
        <f>IF(COUNTIF($A$7:$A284, $A284)&gt;1, 0, S284)</f>
        <v>0</v>
      </c>
      <c r="E284" s="110">
        <v>44390</v>
      </c>
      <c r="F284" s="91" t="str">
        <f>IFERROR(VLOOKUP($E284, V医療従事者等!$A:$J, $F$4, FALSE), TEXT(E284, "aaa"))</f>
        <v>(火)</v>
      </c>
      <c r="G284" s="91">
        <f>IFERROR(VLOOKUP($E284, V医療従事者等!$A:$J, $G$4, FALSE), 0)</f>
        <v>25653</v>
      </c>
      <c r="H284" s="91">
        <f>IFERROR(VLOOKUP($E284, V医療従事者等!$A:$J, $H$4, FALSE), 0)</f>
        <v>9453</v>
      </c>
      <c r="I284" s="91">
        <f>IFERROR(VLOOKUP($E284, V医療従事者等!$A:$J, $I$4, FALSE), 0)</f>
        <v>37198</v>
      </c>
      <c r="J284" s="91">
        <f>IFERROR(VLOOKUP($E284, V医療従事者等!$A:$J, $J$4, FALSE), 0)</f>
        <v>1141</v>
      </c>
      <c r="K284" s="92">
        <f>IFERROR(VLOOKUP($E284, V一般接種!$A:$G, K$4, FALSE), 0)</f>
        <v>613199</v>
      </c>
      <c r="L284" s="92">
        <f>IFERROR(VLOOKUP($E284, V一般接種!$A:$G, L$4, FALSE), 0)</f>
        <v>258448</v>
      </c>
      <c r="M284" s="92">
        <f>IFERROR(VLOOKUP($E284, V一般接種!$A:$G, M$4, FALSE), 0)</f>
        <v>0</v>
      </c>
      <c r="N284" s="93">
        <f>IFERROR(VLOOKUP($E284, V一般接種!$A:$G, N$4, FALSE), 0)</f>
        <v>635109</v>
      </c>
      <c r="O284" s="92">
        <f>SUMIF(V職域接種!$C:$C, 'Conv-vaccine'!$E284, V職域接種!F:F)</f>
        <v>0</v>
      </c>
      <c r="P284" s="92">
        <f>SUMIF(V職域接種!$C:$C, 'Conv-vaccine'!$E284, V職域接種!G:G)</f>
        <v>0</v>
      </c>
      <c r="Q284" s="92">
        <f>_xlfn.MAXIFS(V重複!F:F, V重複!$C:$C, 'Conv-vaccine'!$E284)</f>
        <v>0</v>
      </c>
      <c r="R284" s="92">
        <f>_xlfn.MAXIFS(V重複!G:G, V重複!$C:$C, 'Conv-vaccine'!$E284)</f>
        <v>0</v>
      </c>
      <c r="S284" s="117">
        <f>SUMIF('V3回目-総接種回数'!$A:$A, 'Conv-vaccine'!$E284, 'V3回目-総接種回数'!D:D)</f>
        <v>0</v>
      </c>
    </row>
    <row r="285" spans="1:19" ht="17.7">
      <c r="A285" s="49">
        <v>44390</v>
      </c>
      <c r="B285" s="109">
        <f>IF(COUNTIF($A$7:$A285, $A285)&gt;1, 0, IF($E285="","",G285+H285+K285+L285+O285-Q285))</f>
        <v>0</v>
      </c>
      <c r="C285" s="109">
        <f>IF(COUNTIF($A$7:$A285, $A285)&gt;1, 0, IF($E285="", "", I285+J285+M285+N285+P285-R285))</f>
        <v>0</v>
      </c>
      <c r="D285" s="109">
        <f>IF(COUNTIF($A$7:$A285, $A285)&gt;1, 0, S285)</f>
        <v>0</v>
      </c>
      <c r="E285" s="110">
        <v>44390</v>
      </c>
      <c r="F285" s="91" t="str">
        <f>IFERROR(VLOOKUP($E285, V医療従事者等!$A:$J, $F$4, FALSE), TEXT(E285, "aaa"))</f>
        <v>(火)</v>
      </c>
      <c r="G285" s="91">
        <f>IFERROR(VLOOKUP($E285, V医療従事者等!$A:$J, $G$4, FALSE), 0)</f>
        <v>25653</v>
      </c>
      <c r="H285" s="91">
        <f>IFERROR(VLOOKUP($E285, V医療従事者等!$A:$J, $H$4, FALSE), 0)</f>
        <v>9453</v>
      </c>
      <c r="I285" s="91">
        <f>IFERROR(VLOOKUP($E285, V医療従事者等!$A:$J, $I$4, FALSE), 0)</f>
        <v>37198</v>
      </c>
      <c r="J285" s="91">
        <f>IFERROR(VLOOKUP($E285, V医療従事者等!$A:$J, $J$4, FALSE), 0)</f>
        <v>1141</v>
      </c>
      <c r="K285" s="92">
        <f>IFERROR(VLOOKUP($E285, V一般接種!$A:$G, K$4, FALSE), 0)</f>
        <v>613199</v>
      </c>
      <c r="L285" s="92">
        <f>IFERROR(VLOOKUP($E285, V一般接種!$A:$G, L$4, FALSE), 0)</f>
        <v>258448</v>
      </c>
      <c r="M285" s="92">
        <f>IFERROR(VLOOKUP($E285, V一般接種!$A:$G, M$4, FALSE), 0)</f>
        <v>0</v>
      </c>
      <c r="N285" s="93">
        <f>IFERROR(VLOOKUP($E285, V一般接種!$A:$G, N$4, FALSE), 0)</f>
        <v>635109</v>
      </c>
      <c r="O285" s="92">
        <f>SUMIF(V職域接種!$C:$C, 'Conv-vaccine'!$E285, V職域接種!F:F)</f>
        <v>0</v>
      </c>
      <c r="P285" s="92">
        <f>SUMIF(V職域接種!$C:$C, 'Conv-vaccine'!$E285, V職域接種!G:G)</f>
        <v>0</v>
      </c>
      <c r="Q285" s="92">
        <f>_xlfn.MAXIFS(V重複!F:F, V重複!$C:$C, 'Conv-vaccine'!$E285)</f>
        <v>0</v>
      </c>
      <c r="R285" s="92">
        <f>_xlfn.MAXIFS(V重複!G:G, V重複!$C:$C, 'Conv-vaccine'!$E285)</f>
        <v>0</v>
      </c>
      <c r="S285" s="117">
        <f>SUMIF('V3回目-総接種回数'!$A:$A, 'Conv-vaccine'!$E285, 'V3回目-総接種回数'!D:D)</f>
        <v>0</v>
      </c>
    </row>
    <row r="286" spans="1:19" ht="17.7">
      <c r="A286" s="49">
        <v>44391</v>
      </c>
      <c r="B286" s="109">
        <f>IF(COUNTIF($A$7:$A286, $A286)&gt;1, 0, IF($E286="","",G286+H286+K286+L286+O286-Q286))</f>
        <v>881371</v>
      </c>
      <c r="C286" s="109">
        <f>IF(COUNTIF($A$7:$A286, $A286)&gt;1, 0, IF($E286="", "", I286+J286+M286+N286+P286-R286))</f>
        <v>681844</v>
      </c>
      <c r="D286" s="109">
        <f>IF(COUNTIF($A$7:$A286, $A286)&gt;1, 0, S286)</f>
        <v>0</v>
      </c>
      <c r="E286" s="110">
        <v>44391</v>
      </c>
      <c r="F286" s="91" t="str">
        <f>IFERROR(VLOOKUP($E286, V医療従事者等!$A:$J, $F$4, FALSE), TEXT(E286, "aaa"))</f>
        <v>(水)</v>
      </c>
      <c r="G286" s="91">
        <f>IFERROR(VLOOKUP($E286, V医療従事者等!$A:$J, $G$4, FALSE), 0)</f>
        <v>22176</v>
      </c>
      <c r="H286" s="91">
        <f>IFERROR(VLOOKUP($E286, V医療従事者等!$A:$J, $H$4, FALSE), 0)</f>
        <v>178</v>
      </c>
      <c r="I286" s="91">
        <f>IFERROR(VLOOKUP($E286, V医療従事者等!$A:$J, $I$4, FALSE), 0)</f>
        <v>37839</v>
      </c>
      <c r="J286" s="91">
        <f>IFERROR(VLOOKUP($E286, V医療従事者等!$A:$J, $J$4, FALSE), 0)</f>
        <v>1964</v>
      </c>
      <c r="K286" s="92">
        <f>IFERROR(VLOOKUP($E286, V一般接種!$A:$G, K$4, FALSE), 0)</f>
        <v>611203</v>
      </c>
      <c r="L286" s="92">
        <f>IFERROR(VLOOKUP($E286, V一般接種!$A:$G, L$4, FALSE), 0)</f>
        <v>247814</v>
      </c>
      <c r="M286" s="92">
        <f>IFERROR(VLOOKUP($E286, V一般接種!$A:$G, M$4, FALSE), 0)</f>
        <v>0</v>
      </c>
      <c r="N286" s="93">
        <f>IFERROR(VLOOKUP($E286, V一般接種!$A:$G, N$4, FALSE), 0)</f>
        <v>642041</v>
      </c>
      <c r="O286" s="92">
        <f>SUMIF(V職域接種!$C:$C, 'Conv-vaccine'!$E286, V職域接種!F:F)</f>
        <v>0</v>
      </c>
      <c r="P286" s="92">
        <f>SUMIF(V職域接種!$C:$C, 'Conv-vaccine'!$E286, V職域接種!G:G)</f>
        <v>0</v>
      </c>
      <c r="Q286" s="92">
        <f>_xlfn.MAXIFS(V重複!F:F, V重複!$C:$C, 'Conv-vaccine'!$E286)</f>
        <v>0</v>
      </c>
      <c r="R286" s="92">
        <f>_xlfn.MAXIFS(V重複!G:G, V重複!$C:$C, 'Conv-vaccine'!$E286)</f>
        <v>0</v>
      </c>
      <c r="S286" s="117">
        <f>SUMIF('V3回目-総接種回数'!$A:$A, 'Conv-vaccine'!$E286, 'V3回目-総接種回数'!D:D)</f>
        <v>0</v>
      </c>
    </row>
    <row r="287" spans="1:19" ht="17.7">
      <c r="A287" s="49">
        <v>44391</v>
      </c>
      <c r="B287" s="109">
        <f>IF(COUNTIF($A$7:$A287, $A287)&gt;1, 0, IF($E287="","",G287+H287+K287+L287+O287-Q287))</f>
        <v>0</v>
      </c>
      <c r="C287" s="109">
        <f>IF(COUNTIF($A$7:$A287, $A287)&gt;1, 0, IF($E287="", "", I287+J287+M287+N287+P287-R287))</f>
        <v>0</v>
      </c>
      <c r="D287" s="109">
        <f>IF(COUNTIF($A$7:$A287, $A287)&gt;1, 0, S287)</f>
        <v>0</v>
      </c>
      <c r="E287" s="110">
        <v>44391</v>
      </c>
      <c r="F287" s="91" t="str">
        <f>IFERROR(VLOOKUP($E287, V医療従事者等!$A:$J, $F$4, FALSE), TEXT(E287, "aaa"))</f>
        <v>(水)</v>
      </c>
      <c r="G287" s="91">
        <f>IFERROR(VLOOKUP($E287, V医療従事者等!$A:$J, $G$4, FALSE), 0)</f>
        <v>22176</v>
      </c>
      <c r="H287" s="91">
        <f>IFERROR(VLOOKUP($E287, V医療従事者等!$A:$J, $H$4, FALSE), 0)</f>
        <v>178</v>
      </c>
      <c r="I287" s="91">
        <f>IFERROR(VLOOKUP($E287, V医療従事者等!$A:$J, $I$4, FALSE), 0)</f>
        <v>37839</v>
      </c>
      <c r="J287" s="91">
        <f>IFERROR(VLOOKUP($E287, V医療従事者等!$A:$J, $J$4, FALSE), 0)</f>
        <v>1964</v>
      </c>
      <c r="K287" s="92">
        <f>IFERROR(VLOOKUP($E287, V一般接種!$A:$G, K$4, FALSE), 0)</f>
        <v>611203</v>
      </c>
      <c r="L287" s="92">
        <f>IFERROR(VLOOKUP($E287, V一般接種!$A:$G, L$4, FALSE), 0)</f>
        <v>247814</v>
      </c>
      <c r="M287" s="92">
        <f>IFERROR(VLOOKUP($E287, V一般接種!$A:$G, M$4, FALSE), 0)</f>
        <v>0</v>
      </c>
      <c r="N287" s="93">
        <f>IFERROR(VLOOKUP($E287, V一般接種!$A:$G, N$4, FALSE), 0)</f>
        <v>642041</v>
      </c>
      <c r="O287" s="92">
        <f>SUMIF(V職域接種!$C:$C, 'Conv-vaccine'!$E287, V職域接種!F:F)</f>
        <v>0</v>
      </c>
      <c r="P287" s="92">
        <f>SUMIF(V職域接種!$C:$C, 'Conv-vaccine'!$E287, V職域接種!G:G)</f>
        <v>0</v>
      </c>
      <c r="Q287" s="92">
        <f>_xlfn.MAXIFS(V重複!F:F, V重複!$C:$C, 'Conv-vaccine'!$E287)</f>
        <v>0</v>
      </c>
      <c r="R287" s="92">
        <f>_xlfn.MAXIFS(V重複!G:G, V重複!$C:$C, 'Conv-vaccine'!$E287)</f>
        <v>0</v>
      </c>
      <c r="S287" s="117">
        <f>SUMIF('V3回目-総接種回数'!$A:$A, 'Conv-vaccine'!$E287, 'V3回目-総接種回数'!D:D)</f>
        <v>0</v>
      </c>
    </row>
    <row r="288" spans="1:19" ht="17.7">
      <c r="A288" s="49">
        <v>44391</v>
      </c>
      <c r="B288" s="109">
        <f>IF(COUNTIF($A$7:$A288, $A288)&gt;1, 0, IF($E288="","",G288+H288+K288+L288+O288-Q288))</f>
        <v>0</v>
      </c>
      <c r="C288" s="109">
        <f>IF(COUNTIF($A$7:$A288, $A288)&gt;1, 0, IF($E288="", "", I288+J288+M288+N288+P288-R288))</f>
        <v>0</v>
      </c>
      <c r="D288" s="109">
        <f>IF(COUNTIF($A$7:$A288, $A288)&gt;1, 0, S288)</f>
        <v>0</v>
      </c>
      <c r="E288" s="110">
        <v>44391</v>
      </c>
      <c r="F288" s="91" t="str">
        <f>IFERROR(VLOOKUP($E288, V医療従事者等!$A:$J, $F$4, FALSE), TEXT(E288, "aaa"))</f>
        <v>(水)</v>
      </c>
      <c r="G288" s="91">
        <f>IFERROR(VLOOKUP($E288, V医療従事者等!$A:$J, $G$4, FALSE), 0)</f>
        <v>22176</v>
      </c>
      <c r="H288" s="91">
        <f>IFERROR(VLOOKUP($E288, V医療従事者等!$A:$J, $H$4, FALSE), 0)</f>
        <v>178</v>
      </c>
      <c r="I288" s="91">
        <f>IFERROR(VLOOKUP($E288, V医療従事者等!$A:$J, $I$4, FALSE), 0)</f>
        <v>37839</v>
      </c>
      <c r="J288" s="91">
        <f>IFERROR(VLOOKUP($E288, V医療従事者等!$A:$J, $J$4, FALSE), 0)</f>
        <v>1964</v>
      </c>
      <c r="K288" s="92">
        <f>IFERROR(VLOOKUP($E288, V一般接種!$A:$G, K$4, FALSE), 0)</f>
        <v>611203</v>
      </c>
      <c r="L288" s="92">
        <f>IFERROR(VLOOKUP($E288, V一般接種!$A:$G, L$4, FALSE), 0)</f>
        <v>247814</v>
      </c>
      <c r="M288" s="92">
        <f>IFERROR(VLOOKUP($E288, V一般接種!$A:$G, M$4, FALSE), 0)</f>
        <v>0</v>
      </c>
      <c r="N288" s="93">
        <f>IFERROR(VLOOKUP($E288, V一般接種!$A:$G, N$4, FALSE), 0)</f>
        <v>642041</v>
      </c>
      <c r="O288" s="92">
        <f>SUMIF(V職域接種!$C:$C, 'Conv-vaccine'!$E288, V職域接種!F:F)</f>
        <v>0</v>
      </c>
      <c r="P288" s="92">
        <f>SUMIF(V職域接種!$C:$C, 'Conv-vaccine'!$E288, V職域接種!G:G)</f>
        <v>0</v>
      </c>
      <c r="Q288" s="92">
        <f>_xlfn.MAXIFS(V重複!F:F, V重複!$C:$C, 'Conv-vaccine'!$E288)</f>
        <v>0</v>
      </c>
      <c r="R288" s="92">
        <f>_xlfn.MAXIFS(V重複!G:G, V重複!$C:$C, 'Conv-vaccine'!$E288)</f>
        <v>0</v>
      </c>
      <c r="S288" s="117">
        <f>SUMIF('V3回目-総接種回数'!$A:$A, 'Conv-vaccine'!$E288, 'V3回目-総接種回数'!D:D)</f>
        <v>0</v>
      </c>
    </row>
    <row r="289" spans="1:19" ht="17.7">
      <c r="A289" s="49">
        <v>44392</v>
      </c>
      <c r="B289" s="109">
        <f>IF(COUNTIF($A$7:$A289, $A289)&gt;1, 0, IF($E289="","",G289+H289+K289+L289+O289-Q289))</f>
        <v>865176</v>
      </c>
      <c r="C289" s="109">
        <f>IF(COUNTIF($A$7:$A289, $A289)&gt;1, 0, IF($E289="", "", I289+J289+M289+N289+P289-R289))</f>
        <v>658240</v>
      </c>
      <c r="D289" s="109">
        <f>IF(COUNTIF($A$7:$A289, $A289)&gt;1, 0, S289)</f>
        <v>0</v>
      </c>
      <c r="E289" s="110">
        <v>44392</v>
      </c>
      <c r="F289" s="91" t="str">
        <f>IFERROR(VLOOKUP($E289, V医療従事者等!$A:$J, $F$4, FALSE), TEXT(E289, "aaa"))</f>
        <v>(木)</v>
      </c>
      <c r="G289" s="91">
        <f>IFERROR(VLOOKUP($E289, V医療従事者等!$A:$J, $G$4, FALSE), 0)</f>
        <v>24563</v>
      </c>
      <c r="H289" s="91">
        <f>IFERROR(VLOOKUP($E289, V医療従事者等!$A:$J, $H$4, FALSE), 0)</f>
        <v>533</v>
      </c>
      <c r="I289" s="91">
        <f>IFERROR(VLOOKUP($E289, V医療従事者等!$A:$J, $I$4, FALSE), 0)</f>
        <v>31996</v>
      </c>
      <c r="J289" s="91">
        <f>IFERROR(VLOOKUP($E289, V医療従事者等!$A:$J, $J$4, FALSE), 0)</f>
        <v>1195</v>
      </c>
      <c r="K289" s="92">
        <f>IFERROR(VLOOKUP($E289, V一般接種!$A:$G, K$4, FALSE), 0)</f>
        <v>596332</v>
      </c>
      <c r="L289" s="92">
        <f>IFERROR(VLOOKUP($E289, V一般接種!$A:$G, L$4, FALSE), 0)</f>
        <v>243748</v>
      </c>
      <c r="M289" s="92">
        <f>IFERROR(VLOOKUP($E289, V一般接種!$A:$G, M$4, FALSE), 0)</f>
        <v>0</v>
      </c>
      <c r="N289" s="93">
        <f>IFERROR(VLOOKUP($E289, V一般接種!$A:$G, N$4, FALSE), 0)</f>
        <v>625049</v>
      </c>
      <c r="O289" s="92">
        <f>SUMIF(V職域接種!$C:$C, 'Conv-vaccine'!$E289, V職域接種!F:F)</f>
        <v>0</v>
      </c>
      <c r="P289" s="92">
        <f>SUMIF(V職域接種!$C:$C, 'Conv-vaccine'!$E289, V職域接種!G:G)</f>
        <v>0</v>
      </c>
      <c r="Q289" s="92">
        <f>_xlfn.MAXIFS(V重複!F:F, V重複!$C:$C, 'Conv-vaccine'!$E289)</f>
        <v>0</v>
      </c>
      <c r="R289" s="92">
        <f>_xlfn.MAXIFS(V重複!G:G, V重複!$C:$C, 'Conv-vaccine'!$E289)</f>
        <v>0</v>
      </c>
      <c r="S289" s="117">
        <f>SUMIF('V3回目-総接種回数'!$A:$A, 'Conv-vaccine'!$E289, 'V3回目-総接種回数'!D:D)</f>
        <v>0</v>
      </c>
    </row>
    <row r="290" spans="1:19" ht="17.7">
      <c r="A290" s="49">
        <v>44392</v>
      </c>
      <c r="B290" s="109">
        <f>IF(COUNTIF($A$7:$A290, $A290)&gt;1, 0, IF($E290="","",G290+H290+K290+L290+O290-Q290))</f>
        <v>0</v>
      </c>
      <c r="C290" s="109">
        <f>IF(COUNTIF($A$7:$A290, $A290)&gt;1, 0, IF($E290="", "", I290+J290+M290+N290+P290-R290))</f>
        <v>0</v>
      </c>
      <c r="D290" s="109">
        <f>IF(COUNTIF($A$7:$A290, $A290)&gt;1, 0, S290)</f>
        <v>0</v>
      </c>
      <c r="E290" s="110">
        <v>44392</v>
      </c>
      <c r="F290" s="91" t="str">
        <f>IFERROR(VLOOKUP($E290, V医療従事者等!$A:$J, $F$4, FALSE), TEXT(E290, "aaa"))</f>
        <v>(木)</v>
      </c>
      <c r="G290" s="91">
        <f>IFERROR(VLOOKUP($E290, V医療従事者等!$A:$J, $G$4, FALSE), 0)</f>
        <v>24563</v>
      </c>
      <c r="H290" s="91">
        <f>IFERROR(VLOOKUP($E290, V医療従事者等!$A:$J, $H$4, FALSE), 0)</f>
        <v>533</v>
      </c>
      <c r="I290" s="91">
        <f>IFERROR(VLOOKUP($E290, V医療従事者等!$A:$J, $I$4, FALSE), 0)</f>
        <v>31996</v>
      </c>
      <c r="J290" s="91">
        <f>IFERROR(VLOOKUP($E290, V医療従事者等!$A:$J, $J$4, FALSE), 0)</f>
        <v>1195</v>
      </c>
      <c r="K290" s="92">
        <f>IFERROR(VLOOKUP($E290, V一般接種!$A:$G, K$4, FALSE), 0)</f>
        <v>596332</v>
      </c>
      <c r="L290" s="92">
        <f>IFERROR(VLOOKUP($E290, V一般接種!$A:$G, L$4, FALSE), 0)</f>
        <v>243748</v>
      </c>
      <c r="M290" s="92">
        <f>IFERROR(VLOOKUP($E290, V一般接種!$A:$G, M$4, FALSE), 0)</f>
        <v>0</v>
      </c>
      <c r="N290" s="93">
        <f>IFERROR(VLOOKUP($E290, V一般接種!$A:$G, N$4, FALSE), 0)</f>
        <v>625049</v>
      </c>
      <c r="O290" s="92">
        <f>SUMIF(V職域接種!$C:$C, 'Conv-vaccine'!$E290, V職域接種!F:F)</f>
        <v>0</v>
      </c>
      <c r="P290" s="92">
        <f>SUMIF(V職域接種!$C:$C, 'Conv-vaccine'!$E290, V職域接種!G:G)</f>
        <v>0</v>
      </c>
      <c r="Q290" s="92">
        <f>_xlfn.MAXIFS(V重複!F:F, V重複!$C:$C, 'Conv-vaccine'!$E290)</f>
        <v>0</v>
      </c>
      <c r="R290" s="92">
        <f>_xlfn.MAXIFS(V重複!G:G, V重複!$C:$C, 'Conv-vaccine'!$E290)</f>
        <v>0</v>
      </c>
      <c r="S290" s="117">
        <f>SUMIF('V3回目-総接種回数'!$A:$A, 'Conv-vaccine'!$E290, 'V3回目-総接種回数'!D:D)</f>
        <v>0</v>
      </c>
    </row>
    <row r="291" spans="1:19" ht="17.7">
      <c r="A291" s="49">
        <v>44392</v>
      </c>
      <c r="B291" s="109">
        <f>IF(COUNTIF($A$7:$A291, $A291)&gt;1, 0, IF($E291="","",G291+H291+K291+L291+O291-Q291))</f>
        <v>0</v>
      </c>
      <c r="C291" s="109">
        <f>IF(COUNTIF($A$7:$A291, $A291)&gt;1, 0, IF($E291="", "", I291+J291+M291+N291+P291-R291))</f>
        <v>0</v>
      </c>
      <c r="D291" s="109">
        <f>IF(COUNTIF($A$7:$A291, $A291)&gt;1, 0, S291)</f>
        <v>0</v>
      </c>
      <c r="E291" s="110">
        <v>44392</v>
      </c>
      <c r="F291" s="91" t="str">
        <f>IFERROR(VLOOKUP($E291, V医療従事者等!$A:$J, $F$4, FALSE), TEXT(E291, "aaa"))</f>
        <v>(木)</v>
      </c>
      <c r="G291" s="91">
        <f>IFERROR(VLOOKUP($E291, V医療従事者等!$A:$J, $G$4, FALSE), 0)</f>
        <v>24563</v>
      </c>
      <c r="H291" s="91">
        <f>IFERROR(VLOOKUP($E291, V医療従事者等!$A:$J, $H$4, FALSE), 0)</f>
        <v>533</v>
      </c>
      <c r="I291" s="91">
        <f>IFERROR(VLOOKUP($E291, V医療従事者等!$A:$J, $I$4, FALSE), 0)</f>
        <v>31996</v>
      </c>
      <c r="J291" s="91">
        <f>IFERROR(VLOOKUP($E291, V医療従事者等!$A:$J, $J$4, FALSE), 0)</f>
        <v>1195</v>
      </c>
      <c r="K291" s="92">
        <f>IFERROR(VLOOKUP($E291, V一般接種!$A:$G, K$4, FALSE), 0)</f>
        <v>596332</v>
      </c>
      <c r="L291" s="92">
        <f>IFERROR(VLOOKUP($E291, V一般接種!$A:$G, L$4, FALSE), 0)</f>
        <v>243748</v>
      </c>
      <c r="M291" s="92">
        <f>IFERROR(VLOOKUP($E291, V一般接種!$A:$G, M$4, FALSE), 0)</f>
        <v>0</v>
      </c>
      <c r="N291" s="93">
        <f>IFERROR(VLOOKUP($E291, V一般接種!$A:$G, N$4, FALSE), 0)</f>
        <v>625049</v>
      </c>
      <c r="O291" s="92">
        <f>SUMIF(V職域接種!$C:$C, 'Conv-vaccine'!$E291, V職域接種!F:F)</f>
        <v>0</v>
      </c>
      <c r="P291" s="92">
        <f>SUMIF(V職域接種!$C:$C, 'Conv-vaccine'!$E291, V職域接種!G:G)</f>
        <v>0</v>
      </c>
      <c r="Q291" s="92">
        <f>_xlfn.MAXIFS(V重複!F:F, V重複!$C:$C, 'Conv-vaccine'!$E291)</f>
        <v>0</v>
      </c>
      <c r="R291" s="92">
        <f>_xlfn.MAXIFS(V重複!G:G, V重複!$C:$C, 'Conv-vaccine'!$E291)</f>
        <v>0</v>
      </c>
      <c r="S291" s="117">
        <f>SUMIF('V3回目-総接種回数'!$A:$A, 'Conv-vaccine'!$E291, 'V3回目-総接種回数'!D:D)</f>
        <v>0</v>
      </c>
    </row>
    <row r="292" spans="1:19" ht="17.7">
      <c r="A292" s="49">
        <v>44393</v>
      </c>
      <c r="B292" s="109">
        <f>IF(COUNTIF($A$7:$A292, $A292)&gt;1, 0, IF($E292="","",G292+H292+K292+L292+O292-Q292))</f>
        <v>898697</v>
      </c>
      <c r="C292" s="109">
        <f>IF(COUNTIF($A$7:$A292, $A292)&gt;1, 0, IF($E292="", "", I292+J292+M292+N292+P292-R292))</f>
        <v>649221</v>
      </c>
      <c r="D292" s="109">
        <f>IF(COUNTIF($A$7:$A292, $A292)&gt;1, 0, S292)</f>
        <v>0</v>
      </c>
      <c r="E292" s="110">
        <v>44393</v>
      </c>
      <c r="F292" s="91" t="str">
        <f>IFERROR(VLOOKUP($E292, V医療従事者等!$A:$J, $F$4, FALSE), TEXT(E292, "aaa"))</f>
        <v>(金)</v>
      </c>
      <c r="G292" s="91">
        <f>IFERROR(VLOOKUP($E292, V医療従事者等!$A:$J, $G$4, FALSE), 0)</f>
        <v>23717</v>
      </c>
      <c r="H292" s="91">
        <f>IFERROR(VLOOKUP($E292, V医療従事者等!$A:$J, $H$4, FALSE), 0)</f>
        <v>4551</v>
      </c>
      <c r="I292" s="91">
        <f>IFERROR(VLOOKUP($E292, V医療従事者等!$A:$J, $I$4, FALSE), 0)</f>
        <v>35455</v>
      </c>
      <c r="J292" s="91">
        <f>IFERROR(VLOOKUP($E292, V医療従事者等!$A:$J, $J$4, FALSE), 0)</f>
        <v>1731</v>
      </c>
      <c r="K292" s="92">
        <f>IFERROR(VLOOKUP($E292, V一般接種!$A:$G, K$4, FALSE), 0)</f>
        <v>621877</v>
      </c>
      <c r="L292" s="92">
        <f>IFERROR(VLOOKUP($E292, V一般接種!$A:$G, L$4, FALSE), 0)</f>
        <v>248552</v>
      </c>
      <c r="M292" s="92">
        <f>IFERROR(VLOOKUP($E292, V一般接種!$A:$G, M$4, FALSE), 0)</f>
        <v>0</v>
      </c>
      <c r="N292" s="93">
        <f>IFERROR(VLOOKUP($E292, V一般接種!$A:$G, N$4, FALSE), 0)</f>
        <v>612035</v>
      </c>
      <c r="O292" s="92">
        <f>SUMIF(V職域接種!$C:$C, 'Conv-vaccine'!$E292, V職域接種!F:F)</f>
        <v>0</v>
      </c>
      <c r="P292" s="92">
        <f>SUMIF(V職域接種!$C:$C, 'Conv-vaccine'!$E292, V職域接種!G:G)</f>
        <v>0</v>
      </c>
      <c r="Q292" s="92">
        <f>_xlfn.MAXIFS(V重複!F:F, V重複!$C:$C, 'Conv-vaccine'!$E292)</f>
        <v>0</v>
      </c>
      <c r="R292" s="92">
        <f>_xlfn.MAXIFS(V重複!G:G, V重複!$C:$C, 'Conv-vaccine'!$E292)</f>
        <v>0</v>
      </c>
      <c r="S292" s="117">
        <f>SUMIF('V3回目-総接種回数'!$A:$A, 'Conv-vaccine'!$E292, 'V3回目-総接種回数'!D:D)</f>
        <v>0</v>
      </c>
    </row>
    <row r="293" spans="1:19" ht="17.7">
      <c r="A293" s="49">
        <v>44393</v>
      </c>
      <c r="B293" s="109">
        <f>IF(COUNTIF($A$7:$A293, $A293)&gt;1, 0, IF($E293="","",G293+H293+K293+L293+O293-Q293))</f>
        <v>0</v>
      </c>
      <c r="C293" s="109">
        <f>IF(COUNTIF($A$7:$A293, $A293)&gt;1, 0, IF($E293="", "", I293+J293+M293+N293+P293-R293))</f>
        <v>0</v>
      </c>
      <c r="D293" s="109">
        <f>IF(COUNTIF($A$7:$A293, $A293)&gt;1, 0, S293)</f>
        <v>0</v>
      </c>
      <c r="E293" s="110">
        <v>44393</v>
      </c>
      <c r="F293" s="91" t="str">
        <f>IFERROR(VLOOKUP($E293, V医療従事者等!$A:$J, $F$4, FALSE), TEXT(E293, "aaa"))</f>
        <v>(金)</v>
      </c>
      <c r="G293" s="91">
        <f>IFERROR(VLOOKUP($E293, V医療従事者等!$A:$J, $G$4, FALSE), 0)</f>
        <v>23717</v>
      </c>
      <c r="H293" s="91">
        <f>IFERROR(VLOOKUP($E293, V医療従事者等!$A:$J, $H$4, FALSE), 0)</f>
        <v>4551</v>
      </c>
      <c r="I293" s="91">
        <f>IFERROR(VLOOKUP($E293, V医療従事者等!$A:$J, $I$4, FALSE), 0)</f>
        <v>35455</v>
      </c>
      <c r="J293" s="91">
        <f>IFERROR(VLOOKUP($E293, V医療従事者等!$A:$J, $J$4, FALSE), 0)</f>
        <v>1731</v>
      </c>
      <c r="K293" s="92">
        <f>IFERROR(VLOOKUP($E293, V一般接種!$A:$G, K$4, FALSE), 0)</f>
        <v>621877</v>
      </c>
      <c r="L293" s="92">
        <f>IFERROR(VLOOKUP($E293, V一般接種!$A:$G, L$4, FALSE), 0)</f>
        <v>248552</v>
      </c>
      <c r="M293" s="92">
        <f>IFERROR(VLOOKUP($E293, V一般接種!$A:$G, M$4, FALSE), 0)</f>
        <v>0</v>
      </c>
      <c r="N293" s="93">
        <f>IFERROR(VLOOKUP($E293, V一般接種!$A:$G, N$4, FALSE), 0)</f>
        <v>612035</v>
      </c>
      <c r="O293" s="92">
        <f>SUMIF(V職域接種!$C:$C, 'Conv-vaccine'!$E293, V職域接種!F:F)</f>
        <v>0</v>
      </c>
      <c r="P293" s="92">
        <f>SUMIF(V職域接種!$C:$C, 'Conv-vaccine'!$E293, V職域接種!G:G)</f>
        <v>0</v>
      </c>
      <c r="Q293" s="92">
        <f>_xlfn.MAXIFS(V重複!F:F, V重複!$C:$C, 'Conv-vaccine'!$E293)</f>
        <v>0</v>
      </c>
      <c r="R293" s="92">
        <f>_xlfn.MAXIFS(V重複!G:G, V重複!$C:$C, 'Conv-vaccine'!$E293)</f>
        <v>0</v>
      </c>
      <c r="S293" s="117">
        <f>SUMIF('V3回目-総接種回数'!$A:$A, 'Conv-vaccine'!$E293, 'V3回目-総接種回数'!D:D)</f>
        <v>0</v>
      </c>
    </row>
    <row r="294" spans="1:19" ht="17.7">
      <c r="A294" s="49">
        <v>44393</v>
      </c>
      <c r="B294" s="109">
        <f>IF(COUNTIF($A$7:$A294, $A294)&gt;1, 0, IF($E294="","",G294+H294+K294+L294+O294-Q294))</f>
        <v>0</v>
      </c>
      <c r="C294" s="109">
        <f>IF(COUNTIF($A$7:$A294, $A294)&gt;1, 0, IF($E294="", "", I294+J294+M294+N294+P294-R294))</f>
        <v>0</v>
      </c>
      <c r="D294" s="109">
        <f>IF(COUNTIF($A$7:$A294, $A294)&gt;1, 0, S294)</f>
        <v>0</v>
      </c>
      <c r="E294" s="110">
        <v>44393</v>
      </c>
      <c r="F294" s="91" t="str">
        <f>IFERROR(VLOOKUP($E294, V医療従事者等!$A:$J, $F$4, FALSE), TEXT(E294, "aaa"))</f>
        <v>(金)</v>
      </c>
      <c r="G294" s="91">
        <f>IFERROR(VLOOKUP($E294, V医療従事者等!$A:$J, $G$4, FALSE), 0)</f>
        <v>23717</v>
      </c>
      <c r="H294" s="91">
        <f>IFERROR(VLOOKUP($E294, V医療従事者等!$A:$J, $H$4, FALSE), 0)</f>
        <v>4551</v>
      </c>
      <c r="I294" s="91">
        <f>IFERROR(VLOOKUP($E294, V医療従事者等!$A:$J, $I$4, FALSE), 0)</f>
        <v>35455</v>
      </c>
      <c r="J294" s="91">
        <f>IFERROR(VLOOKUP($E294, V医療従事者等!$A:$J, $J$4, FALSE), 0)</f>
        <v>1731</v>
      </c>
      <c r="K294" s="92">
        <f>IFERROR(VLOOKUP($E294, V一般接種!$A:$G, K$4, FALSE), 0)</f>
        <v>621877</v>
      </c>
      <c r="L294" s="92">
        <f>IFERROR(VLOOKUP($E294, V一般接種!$A:$G, L$4, FALSE), 0)</f>
        <v>248552</v>
      </c>
      <c r="M294" s="92">
        <f>IFERROR(VLOOKUP($E294, V一般接種!$A:$G, M$4, FALSE), 0)</f>
        <v>0</v>
      </c>
      <c r="N294" s="93">
        <f>IFERROR(VLOOKUP($E294, V一般接種!$A:$G, N$4, FALSE), 0)</f>
        <v>612035</v>
      </c>
      <c r="O294" s="92">
        <f>SUMIF(V職域接種!$C:$C, 'Conv-vaccine'!$E294, V職域接種!F:F)</f>
        <v>0</v>
      </c>
      <c r="P294" s="92">
        <f>SUMIF(V職域接種!$C:$C, 'Conv-vaccine'!$E294, V職域接種!G:G)</f>
        <v>0</v>
      </c>
      <c r="Q294" s="92">
        <f>_xlfn.MAXIFS(V重複!F:F, V重複!$C:$C, 'Conv-vaccine'!$E294)</f>
        <v>0</v>
      </c>
      <c r="R294" s="92">
        <f>_xlfn.MAXIFS(V重複!G:G, V重複!$C:$C, 'Conv-vaccine'!$E294)</f>
        <v>0</v>
      </c>
      <c r="S294" s="117">
        <f>SUMIF('V3回目-総接種回数'!$A:$A, 'Conv-vaccine'!$E294, 'V3回目-総接種回数'!D:D)</f>
        <v>0</v>
      </c>
    </row>
    <row r="295" spans="1:19" ht="17.7">
      <c r="A295" s="49">
        <v>44394</v>
      </c>
      <c r="B295" s="109">
        <f>IF(COUNTIF($A$7:$A295, $A295)&gt;1, 0, IF($E295="","",G295+H295+K295+L295+O295-Q295))</f>
        <v>828546</v>
      </c>
      <c r="C295" s="109">
        <f>IF(COUNTIF($A$7:$A295, $A295)&gt;1, 0, IF($E295="", "", I295+J295+M295+N295+P295-R295))</f>
        <v>649514</v>
      </c>
      <c r="D295" s="109">
        <f>IF(COUNTIF($A$7:$A295, $A295)&gt;1, 0, S295)</f>
        <v>0</v>
      </c>
      <c r="E295" s="110">
        <v>44394</v>
      </c>
      <c r="F295" s="91" t="str">
        <f>IFERROR(VLOOKUP($E295, V医療従事者等!$A:$J, $F$4, FALSE), TEXT(E295, "aaa"))</f>
        <v>土</v>
      </c>
      <c r="G295" s="91">
        <f>IFERROR(VLOOKUP($E295, V医療従事者等!$A:$J, $G$4, FALSE), 0)</f>
        <v>0</v>
      </c>
      <c r="H295" s="91">
        <f>IFERROR(VLOOKUP($E295, V医療従事者等!$A:$J, $H$4, FALSE), 0)</f>
        <v>0</v>
      </c>
      <c r="I295" s="91">
        <f>IFERROR(VLOOKUP($E295, V医療従事者等!$A:$J, $I$4, FALSE), 0)</f>
        <v>0</v>
      </c>
      <c r="J295" s="91">
        <f>IFERROR(VLOOKUP($E295, V医療従事者等!$A:$J, $J$4, FALSE), 0)</f>
        <v>0</v>
      </c>
      <c r="K295" s="92">
        <f>IFERROR(VLOOKUP($E295, V一般接種!$A:$G, K$4, FALSE), 0)</f>
        <v>634171</v>
      </c>
      <c r="L295" s="92">
        <f>IFERROR(VLOOKUP($E295, V一般接種!$A:$G, L$4, FALSE), 0)</f>
        <v>194375</v>
      </c>
      <c r="M295" s="92">
        <f>IFERROR(VLOOKUP($E295, V一般接種!$A:$G, M$4, FALSE), 0)</f>
        <v>0</v>
      </c>
      <c r="N295" s="93">
        <f>IFERROR(VLOOKUP($E295, V一般接種!$A:$G, N$4, FALSE), 0)</f>
        <v>649514</v>
      </c>
      <c r="O295" s="92">
        <f>SUMIF(V職域接種!$C:$C, 'Conv-vaccine'!$E295, V職域接種!F:F)</f>
        <v>0</v>
      </c>
      <c r="P295" s="92">
        <f>SUMIF(V職域接種!$C:$C, 'Conv-vaccine'!$E295, V職域接種!G:G)</f>
        <v>0</v>
      </c>
      <c r="Q295" s="92">
        <f>_xlfn.MAXIFS(V重複!F:F, V重複!$C:$C, 'Conv-vaccine'!$E295)</f>
        <v>0</v>
      </c>
      <c r="R295" s="92">
        <f>_xlfn.MAXIFS(V重複!G:G, V重複!$C:$C, 'Conv-vaccine'!$E295)</f>
        <v>0</v>
      </c>
      <c r="S295" s="117">
        <f>SUMIF('V3回目-総接種回数'!$A:$A, 'Conv-vaccine'!$E295, 'V3回目-総接種回数'!D:D)</f>
        <v>0</v>
      </c>
    </row>
    <row r="296" spans="1:19" ht="17.7">
      <c r="A296" s="49">
        <v>44394</v>
      </c>
      <c r="B296" s="109">
        <f>IF(COUNTIF($A$7:$A296, $A296)&gt;1, 0, IF($E296="","",G296+H296+K296+L296+O296-Q296))</f>
        <v>0</v>
      </c>
      <c r="C296" s="109">
        <f>IF(COUNTIF($A$7:$A296, $A296)&gt;1, 0, IF($E296="", "", I296+J296+M296+N296+P296-R296))</f>
        <v>0</v>
      </c>
      <c r="D296" s="109">
        <f>IF(COUNTIF($A$7:$A296, $A296)&gt;1, 0, S296)</f>
        <v>0</v>
      </c>
      <c r="E296" s="110">
        <v>44394</v>
      </c>
      <c r="F296" s="91" t="str">
        <f>IFERROR(VLOOKUP($E296, V医療従事者等!$A:$J, $F$4, FALSE), TEXT(E296, "aaa"))</f>
        <v>土</v>
      </c>
      <c r="G296" s="91">
        <f>IFERROR(VLOOKUP($E296, V医療従事者等!$A:$J, $G$4, FALSE), 0)</f>
        <v>0</v>
      </c>
      <c r="H296" s="91">
        <f>IFERROR(VLOOKUP($E296, V医療従事者等!$A:$J, $H$4, FALSE), 0)</f>
        <v>0</v>
      </c>
      <c r="I296" s="91">
        <f>IFERROR(VLOOKUP($E296, V医療従事者等!$A:$J, $I$4, FALSE), 0)</f>
        <v>0</v>
      </c>
      <c r="J296" s="91">
        <f>IFERROR(VLOOKUP($E296, V医療従事者等!$A:$J, $J$4, FALSE), 0)</f>
        <v>0</v>
      </c>
      <c r="K296" s="92">
        <f>IFERROR(VLOOKUP($E296, V一般接種!$A:$G, K$4, FALSE), 0)</f>
        <v>634171</v>
      </c>
      <c r="L296" s="92">
        <f>IFERROR(VLOOKUP($E296, V一般接種!$A:$G, L$4, FALSE), 0)</f>
        <v>194375</v>
      </c>
      <c r="M296" s="92">
        <f>IFERROR(VLOOKUP($E296, V一般接種!$A:$G, M$4, FALSE), 0)</f>
        <v>0</v>
      </c>
      <c r="N296" s="93">
        <f>IFERROR(VLOOKUP($E296, V一般接種!$A:$G, N$4, FALSE), 0)</f>
        <v>649514</v>
      </c>
      <c r="O296" s="92">
        <f>SUMIF(V職域接種!$C:$C, 'Conv-vaccine'!$E296, V職域接種!F:F)</f>
        <v>0</v>
      </c>
      <c r="P296" s="92">
        <f>SUMIF(V職域接種!$C:$C, 'Conv-vaccine'!$E296, V職域接種!G:G)</f>
        <v>0</v>
      </c>
      <c r="Q296" s="92">
        <f>_xlfn.MAXIFS(V重複!F:F, V重複!$C:$C, 'Conv-vaccine'!$E296)</f>
        <v>0</v>
      </c>
      <c r="R296" s="92">
        <f>_xlfn.MAXIFS(V重複!G:G, V重複!$C:$C, 'Conv-vaccine'!$E296)</f>
        <v>0</v>
      </c>
      <c r="S296" s="117">
        <f>SUMIF('V3回目-総接種回数'!$A:$A, 'Conv-vaccine'!$E296, 'V3回目-総接種回数'!D:D)</f>
        <v>0</v>
      </c>
    </row>
    <row r="297" spans="1:19" ht="17.7">
      <c r="A297" s="49">
        <v>44394</v>
      </c>
      <c r="B297" s="109">
        <f>IF(COUNTIF($A$7:$A297, $A297)&gt;1, 0, IF($E297="","",G297+H297+K297+L297+O297-Q297))</f>
        <v>0</v>
      </c>
      <c r="C297" s="109">
        <f>IF(COUNTIF($A$7:$A297, $A297)&gt;1, 0, IF($E297="", "", I297+J297+M297+N297+P297-R297))</f>
        <v>0</v>
      </c>
      <c r="D297" s="109">
        <f>IF(COUNTIF($A$7:$A297, $A297)&gt;1, 0, S297)</f>
        <v>0</v>
      </c>
      <c r="E297" s="110">
        <v>44394</v>
      </c>
      <c r="F297" s="91" t="str">
        <f>IFERROR(VLOOKUP($E297, V医療従事者等!$A:$J, $F$4, FALSE), TEXT(E297, "aaa"))</f>
        <v>土</v>
      </c>
      <c r="G297" s="91">
        <f>IFERROR(VLOOKUP($E297, V医療従事者等!$A:$J, $G$4, FALSE), 0)</f>
        <v>0</v>
      </c>
      <c r="H297" s="91">
        <f>IFERROR(VLOOKUP($E297, V医療従事者等!$A:$J, $H$4, FALSE), 0)</f>
        <v>0</v>
      </c>
      <c r="I297" s="91">
        <f>IFERROR(VLOOKUP($E297, V医療従事者等!$A:$J, $I$4, FALSE), 0)</f>
        <v>0</v>
      </c>
      <c r="J297" s="91">
        <f>IFERROR(VLOOKUP($E297, V医療従事者等!$A:$J, $J$4, FALSE), 0)</f>
        <v>0</v>
      </c>
      <c r="K297" s="92">
        <f>IFERROR(VLOOKUP($E297, V一般接種!$A:$G, K$4, FALSE), 0)</f>
        <v>634171</v>
      </c>
      <c r="L297" s="92">
        <f>IFERROR(VLOOKUP($E297, V一般接種!$A:$G, L$4, FALSE), 0)</f>
        <v>194375</v>
      </c>
      <c r="M297" s="92">
        <f>IFERROR(VLOOKUP($E297, V一般接種!$A:$G, M$4, FALSE), 0)</f>
        <v>0</v>
      </c>
      <c r="N297" s="93">
        <f>IFERROR(VLOOKUP($E297, V一般接種!$A:$G, N$4, FALSE), 0)</f>
        <v>649514</v>
      </c>
      <c r="O297" s="92">
        <f>SUMIF(V職域接種!$C:$C, 'Conv-vaccine'!$E297, V職域接種!F:F)</f>
        <v>0</v>
      </c>
      <c r="P297" s="92">
        <f>SUMIF(V職域接種!$C:$C, 'Conv-vaccine'!$E297, V職域接種!G:G)</f>
        <v>0</v>
      </c>
      <c r="Q297" s="92">
        <f>_xlfn.MAXIFS(V重複!F:F, V重複!$C:$C, 'Conv-vaccine'!$E297)</f>
        <v>0</v>
      </c>
      <c r="R297" s="92">
        <f>_xlfn.MAXIFS(V重複!G:G, V重複!$C:$C, 'Conv-vaccine'!$E297)</f>
        <v>0</v>
      </c>
      <c r="S297" s="117">
        <f>SUMIF('V3回目-総接種回数'!$A:$A, 'Conv-vaccine'!$E297, 'V3回目-総接種回数'!D:D)</f>
        <v>0</v>
      </c>
    </row>
    <row r="298" spans="1:19" ht="17.7">
      <c r="A298" s="49">
        <v>44395</v>
      </c>
      <c r="B298" s="109">
        <f>IF(COUNTIF($A$7:$A298, $A298)&gt;1, 0, IF($E298="","",G298+H298+K298+L298+O298-Q298))</f>
        <v>615548</v>
      </c>
      <c r="C298" s="109">
        <f>IF(COUNTIF($A$7:$A298, $A298)&gt;1, 0, IF($E298="", "", I298+J298+M298+N298+P298-R298))</f>
        <v>665368</v>
      </c>
      <c r="D298" s="109">
        <f>IF(COUNTIF($A$7:$A298, $A298)&gt;1, 0, S298)</f>
        <v>0</v>
      </c>
      <c r="E298" s="110">
        <v>44395</v>
      </c>
      <c r="F298" s="91" t="str">
        <f>IFERROR(VLOOKUP($E298, V医療従事者等!$A:$J, $F$4, FALSE), TEXT(E298, "aaa"))</f>
        <v>日</v>
      </c>
      <c r="G298" s="91">
        <f>IFERROR(VLOOKUP($E298, V医療従事者等!$A:$J, $G$4, FALSE), 0)</f>
        <v>0</v>
      </c>
      <c r="H298" s="91">
        <f>IFERROR(VLOOKUP($E298, V医療従事者等!$A:$J, $H$4, FALSE), 0)</f>
        <v>0</v>
      </c>
      <c r="I298" s="91">
        <f>IFERROR(VLOOKUP($E298, V医療従事者等!$A:$J, $I$4, FALSE), 0)</f>
        <v>0</v>
      </c>
      <c r="J298" s="91">
        <f>IFERROR(VLOOKUP($E298, V医療従事者等!$A:$J, $J$4, FALSE), 0)</f>
        <v>0</v>
      </c>
      <c r="K298" s="92">
        <f>IFERROR(VLOOKUP($E298, V一般接種!$A:$G, K$4, FALSE), 0)</f>
        <v>462826</v>
      </c>
      <c r="L298" s="92">
        <f>IFERROR(VLOOKUP($E298, V一般接種!$A:$G, L$4, FALSE), 0)</f>
        <v>152722</v>
      </c>
      <c r="M298" s="92">
        <f>IFERROR(VLOOKUP($E298, V一般接種!$A:$G, M$4, FALSE), 0)</f>
        <v>0</v>
      </c>
      <c r="N298" s="93">
        <f>IFERROR(VLOOKUP($E298, V一般接種!$A:$G, N$4, FALSE), 0)</f>
        <v>665368</v>
      </c>
      <c r="O298" s="92">
        <f>SUMIF(V職域接種!$C:$C, 'Conv-vaccine'!$E298, V職域接種!F:F)</f>
        <v>0</v>
      </c>
      <c r="P298" s="92">
        <f>SUMIF(V職域接種!$C:$C, 'Conv-vaccine'!$E298, V職域接種!G:G)</f>
        <v>0</v>
      </c>
      <c r="Q298" s="92">
        <f>_xlfn.MAXIFS(V重複!F:F, V重複!$C:$C, 'Conv-vaccine'!$E298)</f>
        <v>0</v>
      </c>
      <c r="R298" s="92">
        <f>_xlfn.MAXIFS(V重複!G:G, V重複!$C:$C, 'Conv-vaccine'!$E298)</f>
        <v>0</v>
      </c>
      <c r="S298" s="117">
        <f>SUMIF('V3回目-総接種回数'!$A:$A, 'Conv-vaccine'!$E298, 'V3回目-総接種回数'!D:D)</f>
        <v>0</v>
      </c>
    </row>
    <row r="299" spans="1:19" ht="17.7">
      <c r="A299" s="49">
        <v>44395</v>
      </c>
      <c r="B299" s="109">
        <f>IF(COUNTIF($A$7:$A299, $A299)&gt;1, 0, IF($E299="","",G299+H299+K299+L299+O299-Q299))</f>
        <v>0</v>
      </c>
      <c r="C299" s="109">
        <f>IF(COUNTIF($A$7:$A299, $A299)&gt;1, 0, IF($E299="", "", I299+J299+M299+N299+P299-R299))</f>
        <v>0</v>
      </c>
      <c r="D299" s="109">
        <f>IF(COUNTIF($A$7:$A299, $A299)&gt;1, 0, S299)</f>
        <v>0</v>
      </c>
      <c r="E299" s="110">
        <v>44395</v>
      </c>
      <c r="F299" s="91" t="str">
        <f>IFERROR(VLOOKUP($E299, V医療従事者等!$A:$J, $F$4, FALSE), TEXT(E299, "aaa"))</f>
        <v>日</v>
      </c>
      <c r="G299" s="91">
        <f>IFERROR(VLOOKUP($E299, V医療従事者等!$A:$J, $G$4, FALSE), 0)</f>
        <v>0</v>
      </c>
      <c r="H299" s="91">
        <f>IFERROR(VLOOKUP($E299, V医療従事者等!$A:$J, $H$4, FALSE), 0)</f>
        <v>0</v>
      </c>
      <c r="I299" s="91">
        <f>IFERROR(VLOOKUP($E299, V医療従事者等!$A:$J, $I$4, FALSE), 0)</f>
        <v>0</v>
      </c>
      <c r="J299" s="91">
        <f>IFERROR(VLOOKUP($E299, V医療従事者等!$A:$J, $J$4, FALSE), 0)</f>
        <v>0</v>
      </c>
      <c r="K299" s="92">
        <f>IFERROR(VLOOKUP($E299, V一般接種!$A:$G, K$4, FALSE), 0)</f>
        <v>462826</v>
      </c>
      <c r="L299" s="92">
        <f>IFERROR(VLOOKUP($E299, V一般接種!$A:$G, L$4, FALSE), 0)</f>
        <v>152722</v>
      </c>
      <c r="M299" s="92">
        <f>IFERROR(VLOOKUP($E299, V一般接種!$A:$G, M$4, FALSE), 0)</f>
        <v>0</v>
      </c>
      <c r="N299" s="93">
        <f>IFERROR(VLOOKUP($E299, V一般接種!$A:$G, N$4, FALSE), 0)</f>
        <v>665368</v>
      </c>
      <c r="O299" s="92">
        <f>SUMIF(V職域接種!$C:$C, 'Conv-vaccine'!$E299, V職域接種!F:F)</f>
        <v>0</v>
      </c>
      <c r="P299" s="92">
        <f>SUMIF(V職域接種!$C:$C, 'Conv-vaccine'!$E299, V職域接種!G:G)</f>
        <v>0</v>
      </c>
      <c r="Q299" s="92">
        <f>_xlfn.MAXIFS(V重複!F:F, V重複!$C:$C, 'Conv-vaccine'!$E299)</f>
        <v>0</v>
      </c>
      <c r="R299" s="92">
        <f>_xlfn.MAXIFS(V重複!G:G, V重複!$C:$C, 'Conv-vaccine'!$E299)</f>
        <v>0</v>
      </c>
      <c r="S299" s="117">
        <f>SUMIF('V3回目-総接種回数'!$A:$A, 'Conv-vaccine'!$E299, 'V3回目-総接種回数'!D:D)</f>
        <v>0</v>
      </c>
    </row>
    <row r="300" spans="1:19" ht="17.7">
      <c r="A300" s="49">
        <v>44395</v>
      </c>
      <c r="B300" s="109">
        <f>IF(COUNTIF($A$7:$A300, $A300)&gt;1, 0, IF($E300="","",G300+H300+K300+L300+O300-Q300))</f>
        <v>0</v>
      </c>
      <c r="C300" s="109">
        <f>IF(COUNTIF($A$7:$A300, $A300)&gt;1, 0, IF($E300="", "", I300+J300+M300+N300+P300-R300))</f>
        <v>0</v>
      </c>
      <c r="D300" s="109">
        <f>IF(COUNTIF($A$7:$A300, $A300)&gt;1, 0, S300)</f>
        <v>0</v>
      </c>
      <c r="E300" s="110">
        <v>44395</v>
      </c>
      <c r="F300" s="91" t="str">
        <f>IFERROR(VLOOKUP($E300, V医療従事者等!$A:$J, $F$4, FALSE), TEXT(E300, "aaa"))</f>
        <v>日</v>
      </c>
      <c r="G300" s="91">
        <f>IFERROR(VLOOKUP($E300, V医療従事者等!$A:$J, $G$4, FALSE), 0)</f>
        <v>0</v>
      </c>
      <c r="H300" s="91">
        <f>IFERROR(VLOOKUP($E300, V医療従事者等!$A:$J, $H$4, FALSE), 0)</f>
        <v>0</v>
      </c>
      <c r="I300" s="91">
        <f>IFERROR(VLOOKUP($E300, V医療従事者等!$A:$J, $I$4, FALSE), 0)</f>
        <v>0</v>
      </c>
      <c r="J300" s="91">
        <f>IFERROR(VLOOKUP($E300, V医療従事者等!$A:$J, $J$4, FALSE), 0)</f>
        <v>0</v>
      </c>
      <c r="K300" s="92">
        <f>IFERROR(VLOOKUP($E300, V一般接種!$A:$G, K$4, FALSE), 0)</f>
        <v>462826</v>
      </c>
      <c r="L300" s="92">
        <f>IFERROR(VLOOKUP($E300, V一般接種!$A:$G, L$4, FALSE), 0)</f>
        <v>152722</v>
      </c>
      <c r="M300" s="92">
        <f>IFERROR(VLOOKUP($E300, V一般接種!$A:$G, M$4, FALSE), 0)</f>
        <v>0</v>
      </c>
      <c r="N300" s="93">
        <f>IFERROR(VLOOKUP($E300, V一般接種!$A:$G, N$4, FALSE), 0)</f>
        <v>665368</v>
      </c>
      <c r="O300" s="92">
        <f>SUMIF(V職域接種!$C:$C, 'Conv-vaccine'!$E300, V職域接種!F:F)</f>
        <v>0</v>
      </c>
      <c r="P300" s="92">
        <f>SUMIF(V職域接種!$C:$C, 'Conv-vaccine'!$E300, V職域接種!G:G)</f>
        <v>0</v>
      </c>
      <c r="Q300" s="92">
        <f>_xlfn.MAXIFS(V重複!F:F, V重複!$C:$C, 'Conv-vaccine'!$E300)</f>
        <v>0</v>
      </c>
      <c r="R300" s="92">
        <f>_xlfn.MAXIFS(V重複!G:G, V重複!$C:$C, 'Conv-vaccine'!$E300)</f>
        <v>0</v>
      </c>
      <c r="S300" s="117">
        <f>SUMIF('V3回目-総接種回数'!$A:$A, 'Conv-vaccine'!$E300, 'V3回目-総接種回数'!D:D)</f>
        <v>0</v>
      </c>
    </row>
    <row r="301" spans="1:19" ht="17.7">
      <c r="A301" s="49">
        <v>44396</v>
      </c>
      <c r="B301" s="109">
        <f>IF(COUNTIF($A$7:$A301, $A301)&gt;1, 0, IF($E301="","",G301+H301+K301+L301+O301-Q301))</f>
        <v>543437</v>
      </c>
      <c r="C301" s="109">
        <f>IF(COUNTIF($A$7:$A301, $A301)&gt;1, 0, IF($E301="", "", I301+J301+M301+N301+P301-R301))</f>
        <v>642937</v>
      </c>
      <c r="D301" s="109">
        <f>IF(COUNTIF($A$7:$A301, $A301)&gt;1, 0, S301)</f>
        <v>0</v>
      </c>
      <c r="E301" s="110">
        <v>44396</v>
      </c>
      <c r="F301" s="91" t="str">
        <f>IFERROR(VLOOKUP($E301, V医療従事者等!$A:$J, $F$4, FALSE), TEXT(E301, "aaa"))</f>
        <v>(月)</v>
      </c>
      <c r="G301" s="91">
        <f>IFERROR(VLOOKUP($E301, V医療従事者等!$A:$J, $G$4, FALSE), 0)</f>
        <v>29457</v>
      </c>
      <c r="H301" s="91">
        <f>IFERROR(VLOOKUP($E301, V医療従事者等!$A:$J, $H$4, FALSE), 0)</f>
        <v>14740</v>
      </c>
      <c r="I301" s="91">
        <f>IFERROR(VLOOKUP($E301, V医療従事者等!$A:$J, $I$4, FALSE), 0)</f>
        <v>60294</v>
      </c>
      <c r="J301" s="91">
        <f>IFERROR(VLOOKUP($E301, V医療従事者等!$A:$J, $J$4, FALSE), 0)</f>
        <v>7677</v>
      </c>
      <c r="K301" s="92">
        <f>IFERROR(VLOOKUP($E301, V一般接種!$A:$G, K$4, FALSE), 0)</f>
        <v>274827</v>
      </c>
      <c r="L301" s="92">
        <f>IFERROR(VLOOKUP($E301, V一般接種!$A:$G, L$4, FALSE), 0)</f>
        <v>224413</v>
      </c>
      <c r="M301" s="92">
        <f>IFERROR(VLOOKUP($E301, V一般接種!$A:$G, M$4, FALSE), 0)</f>
        <v>0</v>
      </c>
      <c r="N301" s="93">
        <f>IFERROR(VLOOKUP($E301, V一般接種!$A:$G, N$4, FALSE), 0)</f>
        <v>574966</v>
      </c>
      <c r="O301" s="92">
        <f>SUMIF(V職域接種!$C:$C, 'Conv-vaccine'!$E301, V職域接種!F:F)</f>
        <v>0</v>
      </c>
      <c r="P301" s="92">
        <f>SUMIF(V職域接種!$C:$C, 'Conv-vaccine'!$E301, V職域接種!G:G)</f>
        <v>0</v>
      </c>
      <c r="Q301" s="92">
        <f>_xlfn.MAXIFS(V重複!F:F, V重複!$C:$C, 'Conv-vaccine'!$E301)</f>
        <v>0</v>
      </c>
      <c r="R301" s="92">
        <f>_xlfn.MAXIFS(V重複!G:G, V重複!$C:$C, 'Conv-vaccine'!$E301)</f>
        <v>0</v>
      </c>
      <c r="S301" s="117">
        <f>SUMIF('V3回目-総接種回数'!$A:$A, 'Conv-vaccine'!$E301, 'V3回目-総接種回数'!D:D)</f>
        <v>0</v>
      </c>
    </row>
    <row r="302" spans="1:19" ht="17.7">
      <c r="A302" s="49">
        <v>44396</v>
      </c>
      <c r="B302" s="109">
        <f>IF(COUNTIF($A$7:$A302, $A302)&gt;1, 0, IF($E302="","",G302+H302+K302+L302+O302-Q302))</f>
        <v>0</v>
      </c>
      <c r="C302" s="109">
        <f>IF(COUNTIF($A$7:$A302, $A302)&gt;1, 0, IF($E302="", "", I302+J302+M302+N302+P302-R302))</f>
        <v>0</v>
      </c>
      <c r="D302" s="109">
        <f>IF(COUNTIF($A$7:$A302, $A302)&gt;1, 0, S302)</f>
        <v>0</v>
      </c>
      <c r="E302" s="110">
        <v>44396</v>
      </c>
      <c r="F302" s="91" t="str">
        <f>IFERROR(VLOOKUP($E302, V医療従事者等!$A:$J, $F$4, FALSE), TEXT(E302, "aaa"))</f>
        <v>(月)</v>
      </c>
      <c r="G302" s="91">
        <f>IFERROR(VLOOKUP($E302, V医療従事者等!$A:$J, $G$4, FALSE), 0)</f>
        <v>29457</v>
      </c>
      <c r="H302" s="91">
        <f>IFERROR(VLOOKUP($E302, V医療従事者等!$A:$J, $H$4, FALSE), 0)</f>
        <v>14740</v>
      </c>
      <c r="I302" s="91">
        <f>IFERROR(VLOOKUP($E302, V医療従事者等!$A:$J, $I$4, FALSE), 0)</f>
        <v>60294</v>
      </c>
      <c r="J302" s="91">
        <f>IFERROR(VLOOKUP($E302, V医療従事者等!$A:$J, $J$4, FALSE), 0)</f>
        <v>7677</v>
      </c>
      <c r="K302" s="92">
        <f>IFERROR(VLOOKUP($E302, V一般接種!$A:$G, K$4, FALSE), 0)</f>
        <v>274827</v>
      </c>
      <c r="L302" s="92">
        <f>IFERROR(VLOOKUP($E302, V一般接種!$A:$G, L$4, FALSE), 0)</f>
        <v>224413</v>
      </c>
      <c r="M302" s="92">
        <f>IFERROR(VLOOKUP($E302, V一般接種!$A:$G, M$4, FALSE), 0)</f>
        <v>0</v>
      </c>
      <c r="N302" s="93">
        <f>IFERROR(VLOOKUP($E302, V一般接種!$A:$G, N$4, FALSE), 0)</f>
        <v>574966</v>
      </c>
      <c r="O302" s="92">
        <f>SUMIF(V職域接種!$C:$C, 'Conv-vaccine'!$E302, V職域接種!F:F)</f>
        <v>0</v>
      </c>
      <c r="P302" s="92">
        <f>SUMIF(V職域接種!$C:$C, 'Conv-vaccine'!$E302, V職域接種!G:G)</f>
        <v>0</v>
      </c>
      <c r="Q302" s="92">
        <f>_xlfn.MAXIFS(V重複!F:F, V重複!$C:$C, 'Conv-vaccine'!$E302)</f>
        <v>0</v>
      </c>
      <c r="R302" s="92">
        <f>_xlfn.MAXIFS(V重複!G:G, V重複!$C:$C, 'Conv-vaccine'!$E302)</f>
        <v>0</v>
      </c>
      <c r="S302" s="117">
        <f>SUMIF('V3回目-総接種回数'!$A:$A, 'Conv-vaccine'!$E302, 'V3回目-総接種回数'!D:D)</f>
        <v>0</v>
      </c>
    </row>
    <row r="303" spans="1:19" ht="17.7">
      <c r="A303" s="49">
        <v>44396</v>
      </c>
      <c r="B303" s="109">
        <f>IF(COUNTIF($A$7:$A303, $A303)&gt;1, 0, IF($E303="","",G303+H303+K303+L303+O303-Q303))</f>
        <v>0</v>
      </c>
      <c r="C303" s="109">
        <f>IF(COUNTIF($A$7:$A303, $A303)&gt;1, 0, IF($E303="", "", I303+J303+M303+N303+P303-R303))</f>
        <v>0</v>
      </c>
      <c r="D303" s="109">
        <f>IF(COUNTIF($A$7:$A303, $A303)&gt;1, 0, S303)</f>
        <v>0</v>
      </c>
      <c r="E303" s="110">
        <v>44396</v>
      </c>
      <c r="F303" s="91" t="str">
        <f>IFERROR(VLOOKUP($E303, V医療従事者等!$A:$J, $F$4, FALSE), TEXT(E303, "aaa"))</f>
        <v>(月)</v>
      </c>
      <c r="G303" s="91">
        <f>IFERROR(VLOOKUP($E303, V医療従事者等!$A:$J, $G$4, FALSE), 0)</f>
        <v>29457</v>
      </c>
      <c r="H303" s="91">
        <f>IFERROR(VLOOKUP($E303, V医療従事者等!$A:$J, $H$4, FALSE), 0)</f>
        <v>14740</v>
      </c>
      <c r="I303" s="91">
        <f>IFERROR(VLOOKUP($E303, V医療従事者等!$A:$J, $I$4, FALSE), 0)</f>
        <v>60294</v>
      </c>
      <c r="J303" s="91">
        <f>IFERROR(VLOOKUP($E303, V医療従事者等!$A:$J, $J$4, FALSE), 0)</f>
        <v>7677</v>
      </c>
      <c r="K303" s="92">
        <f>IFERROR(VLOOKUP($E303, V一般接種!$A:$G, K$4, FALSE), 0)</f>
        <v>274827</v>
      </c>
      <c r="L303" s="92">
        <f>IFERROR(VLOOKUP($E303, V一般接種!$A:$G, L$4, FALSE), 0)</f>
        <v>224413</v>
      </c>
      <c r="M303" s="92">
        <f>IFERROR(VLOOKUP($E303, V一般接種!$A:$G, M$4, FALSE), 0)</f>
        <v>0</v>
      </c>
      <c r="N303" s="93">
        <f>IFERROR(VLOOKUP($E303, V一般接種!$A:$G, N$4, FALSE), 0)</f>
        <v>574966</v>
      </c>
      <c r="O303" s="92">
        <f>SUMIF(V職域接種!$C:$C, 'Conv-vaccine'!$E303, V職域接種!F:F)</f>
        <v>0</v>
      </c>
      <c r="P303" s="92">
        <f>SUMIF(V職域接種!$C:$C, 'Conv-vaccine'!$E303, V職域接種!G:G)</f>
        <v>0</v>
      </c>
      <c r="Q303" s="92">
        <f>_xlfn.MAXIFS(V重複!F:F, V重複!$C:$C, 'Conv-vaccine'!$E303)</f>
        <v>0</v>
      </c>
      <c r="R303" s="92">
        <f>_xlfn.MAXIFS(V重複!G:G, V重複!$C:$C, 'Conv-vaccine'!$E303)</f>
        <v>0</v>
      </c>
      <c r="S303" s="117">
        <f>SUMIF('V3回目-総接種回数'!$A:$A, 'Conv-vaccine'!$E303, 'V3回目-総接種回数'!D:D)</f>
        <v>0</v>
      </c>
    </row>
    <row r="304" spans="1:19" ht="17.7">
      <c r="A304" s="49">
        <v>44397</v>
      </c>
      <c r="B304" s="109">
        <f>IF(COUNTIF($A$7:$A304, $A304)&gt;1, 0, IF($E304="","",G304+H304+K304+L304+O304-Q304))</f>
        <v>816139</v>
      </c>
      <c r="C304" s="109">
        <f>IF(COUNTIF($A$7:$A304, $A304)&gt;1, 0, IF($E304="", "", I304+J304+M304+N304+P304-R304))</f>
        <v>659201</v>
      </c>
      <c r="D304" s="109">
        <f>IF(COUNTIF($A$7:$A304, $A304)&gt;1, 0, S304)</f>
        <v>0</v>
      </c>
      <c r="E304" s="110">
        <v>44397</v>
      </c>
      <c r="F304" s="91" t="str">
        <f>IFERROR(VLOOKUP($E304, V医療従事者等!$A:$J, $F$4, FALSE), TEXT(E304, "aaa"))</f>
        <v>(火)</v>
      </c>
      <c r="G304" s="91">
        <f>IFERROR(VLOOKUP($E304, V医療従事者等!$A:$J, $G$4, FALSE), 0)</f>
        <v>34550</v>
      </c>
      <c r="H304" s="91">
        <f>IFERROR(VLOOKUP($E304, V医療従事者等!$A:$J, $H$4, FALSE), 0)</f>
        <v>5981</v>
      </c>
      <c r="I304" s="91">
        <f>IFERROR(VLOOKUP($E304, V医療従事者等!$A:$J, $I$4, FALSE), 0)</f>
        <v>30208</v>
      </c>
      <c r="J304" s="91">
        <f>IFERROR(VLOOKUP($E304, V医療従事者等!$A:$J, $J$4, FALSE), 0)</f>
        <v>2832</v>
      </c>
      <c r="K304" s="92">
        <f>IFERROR(VLOOKUP($E304, V一般接種!$A:$G, K$4, FALSE), 0)</f>
        <v>537082</v>
      </c>
      <c r="L304" s="92">
        <f>IFERROR(VLOOKUP($E304, V一般接種!$A:$G, L$4, FALSE), 0)</f>
        <v>238526</v>
      </c>
      <c r="M304" s="92">
        <f>IFERROR(VLOOKUP($E304, V一般接種!$A:$G, M$4, FALSE), 0)</f>
        <v>0</v>
      </c>
      <c r="N304" s="93">
        <f>IFERROR(VLOOKUP($E304, V一般接種!$A:$G, N$4, FALSE), 0)</f>
        <v>626161</v>
      </c>
      <c r="O304" s="92">
        <f>SUMIF(V職域接種!$C:$C, 'Conv-vaccine'!$E304, V職域接種!F:F)</f>
        <v>0</v>
      </c>
      <c r="P304" s="92">
        <f>SUMIF(V職域接種!$C:$C, 'Conv-vaccine'!$E304, V職域接種!G:G)</f>
        <v>0</v>
      </c>
      <c r="Q304" s="92">
        <f>_xlfn.MAXIFS(V重複!F:F, V重複!$C:$C, 'Conv-vaccine'!$E304)</f>
        <v>0</v>
      </c>
      <c r="R304" s="92">
        <f>_xlfn.MAXIFS(V重複!G:G, V重複!$C:$C, 'Conv-vaccine'!$E304)</f>
        <v>0</v>
      </c>
      <c r="S304" s="117">
        <f>SUMIF('V3回目-総接種回数'!$A:$A, 'Conv-vaccine'!$E304, 'V3回目-総接種回数'!D:D)</f>
        <v>0</v>
      </c>
    </row>
    <row r="305" spans="1:19" ht="17.7">
      <c r="A305" s="49">
        <v>44397</v>
      </c>
      <c r="B305" s="109">
        <f>IF(COUNTIF($A$7:$A305, $A305)&gt;1, 0, IF($E305="","",G305+H305+K305+L305+O305-Q305))</f>
        <v>0</v>
      </c>
      <c r="C305" s="109">
        <f>IF(COUNTIF($A$7:$A305, $A305)&gt;1, 0, IF($E305="", "", I305+J305+M305+N305+P305-R305))</f>
        <v>0</v>
      </c>
      <c r="D305" s="109">
        <f>IF(COUNTIF($A$7:$A305, $A305)&gt;1, 0, S305)</f>
        <v>0</v>
      </c>
      <c r="E305" s="110">
        <v>44397</v>
      </c>
      <c r="F305" s="91" t="str">
        <f>IFERROR(VLOOKUP($E305, V医療従事者等!$A:$J, $F$4, FALSE), TEXT(E305, "aaa"))</f>
        <v>(火)</v>
      </c>
      <c r="G305" s="91">
        <f>IFERROR(VLOOKUP($E305, V医療従事者等!$A:$J, $G$4, FALSE), 0)</f>
        <v>34550</v>
      </c>
      <c r="H305" s="91">
        <f>IFERROR(VLOOKUP($E305, V医療従事者等!$A:$J, $H$4, FALSE), 0)</f>
        <v>5981</v>
      </c>
      <c r="I305" s="91">
        <f>IFERROR(VLOOKUP($E305, V医療従事者等!$A:$J, $I$4, FALSE), 0)</f>
        <v>30208</v>
      </c>
      <c r="J305" s="91">
        <f>IFERROR(VLOOKUP($E305, V医療従事者等!$A:$J, $J$4, FALSE), 0)</f>
        <v>2832</v>
      </c>
      <c r="K305" s="92">
        <f>IFERROR(VLOOKUP($E305, V一般接種!$A:$G, K$4, FALSE), 0)</f>
        <v>537082</v>
      </c>
      <c r="L305" s="92">
        <f>IFERROR(VLOOKUP($E305, V一般接種!$A:$G, L$4, FALSE), 0)</f>
        <v>238526</v>
      </c>
      <c r="M305" s="92">
        <f>IFERROR(VLOOKUP($E305, V一般接種!$A:$G, M$4, FALSE), 0)</f>
        <v>0</v>
      </c>
      <c r="N305" s="93">
        <f>IFERROR(VLOOKUP($E305, V一般接種!$A:$G, N$4, FALSE), 0)</f>
        <v>626161</v>
      </c>
      <c r="O305" s="92">
        <f>SUMIF(V職域接種!$C:$C, 'Conv-vaccine'!$E305, V職域接種!F:F)</f>
        <v>0</v>
      </c>
      <c r="P305" s="92">
        <f>SUMIF(V職域接種!$C:$C, 'Conv-vaccine'!$E305, V職域接種!G:G)</f>
        <v>0</v>
      </c>
      <c r="Q305" s="92">
        <f>_xlfn.MAXIFS(V重複!F:F, V重複!$C:$C, 'Conv-vaccine'!$E305)</f>
        <v>0</v>
      </c>
      <c r="R305" s="92">
        <f>_xlfn.MAXIFS(V重複!G:G, V重複!$C:$C, 'Conv-vaccine'!$E305)</f>
        <v>0</v>
      </c>
      <c r="S305" s="117">
        <f>SUMIF('V3回目-総接種回数'!$A:$A, 'Conv-vaccine'!$E305, 'V3回目-総接種回数'!D:D)</f>
        <v>0</v>
      </c>
    </row>
    <row r="306" spans="1:19" ht="17.7">
      <c r="A306" s="49">
        <v>44397</v>
      </c>
      <c r="B306" s="109">
        <f>IF(COUNTIF($A$7:$A306, $A306)&gt;1, 0, IF($E306="","",G306+H306+K306+L306+O306-Q306))</f>
        <v>0</v>
      </c>
      <c r="C306" s="109">
        <f>IF(COUNTIF($A$7:$A306, $A306)&gt;1, 0, IF($E306="", "", I306+J306+M306+N306+P306-R306))</f>
        <v>0</v>
      </c>
      <c r="D306" s="109">
        <f>IF(COUNTIF($A$7:$A306, $A306)&gt;1, 0, S306)</f>
        <v>0</v>
      </c>
      <c r="E306" s="110">
        <v>44397</v>
      </c>
      <c r="F306" s="91" t="str">
        <f>IFERROR(VLOOKUP($E306, V医療従事者等!$A:$J, $F$4, FALSE), TEXT(E306, "aaa"))</f>
        <v>(火)</v>
      </c>
      <c r="G306" s="91">
        <f>IFERROR(VLOOKUP($E306, V医療従事者等!$A:$J, $G$4, FALSE), 0)</f>
        <v>34550</v>
      </c>
      <c r="H306" s="91">
        <f>IFERROR(VLOOKUP($E306, V医療従事者等!$A:$J, $H$4, FALSE), 0)</f>
        <v>5981</v>
      </c>
      <c r="I306" s="91">
        <f>IFERROR(VLOOKUP($E306, V医療従事者等!$A:$J, $I$4, FALSE), 0)</f>
        <v>30208</v>
      </c>
      <c r="J306" s="91">
        <f>IFERROR(VLOOKUP($E306, V医療従事者等!$A:$J, $J$4, FALSE), 0)</f>
        <v>2832</v>
      </c>
      <c r="K306" s="92">
        <f>IFERROR(VLOOKUP($E306, V一般接種!$A:$G, K$4, FALSE), 0)</f>
        <v>537082</v>
      </c>
      <c r="L306" s="92">
        <f>IFERROR(VLOOKUP($E306, V一般接種!$A:$G, L$4, FALSE), 0)</f>
        <v>238526</v>
      </c>
      <c r="M306" s="92">
        <f>IFERROR(VLOOKUP($E306, V一般接種!$A:$G, M$4, FALSE), 0)</f>
        <v>0</v>
      </c>
      <c r="N306" s="93">
        <f>IFERROR(VLOOKUP($E306, V一般接種!$A:$G, N$4, FALSE), 0)</f>
        <v>626161</v>
      </c>
      <c r="O306" s="92">
        <f>SUMIF(V職域接種!$C:$C, 'Conv-vaccine'!$E306, V職域接種!F:F)</f>
        <v>0</v>
      </c>
      <c r="P306" s="92">
        <f>SUMIF(V職域接種!$C:$C, 'Conv-vaccine'!$E306, V職域接種!G:G)</f>
        <v>0</v>
      </c>
      <c r="Q306" s="92">
        <f>_xlfn.MAXIFS(V重複!F:F, V重複!$C:$C, 'Conv-vaccine'!$E306)</f>
        <v>0</v>
      </c>
      <c r="R306" s="92">
        <f>_xlfn.MAXIFS(V重複!G:G, V重複!$C:$C, 'Conv-vaccine'!$E306)</f>
        <v>0</v>
      </c>
      <c r="S306" s="117">
        <f>SUMIF('V3回目-総接種回数'!$A:$A, 'Conv-vaccine'!$E306, 'V3回目-総接種回数'!D:D)</f>
        <v>0</v>
      </c>
    </row>
    <row r="307" spans="1:19" ht="17.7">
      <c r="A307" s="49">
        <v>44398</v>
      </c>
      <c r="B307" s="109">
        <f>IF(COUNTIF($A$7:$A307, $A307)&gt;1, 0, IF($E307="","",G307+H307+K307+L307+O307-Q307))</f>
        <v>747500</v>
      </c>
      <c r="C307" s="109">
        <f>IF(COUNTIF($A$7:$A307, $A307)&gt;1, 0, IF($E307="", "", I307+J307+M307+N307+P307-R307))</f>
        <v>706258</v>
      </c>
      <c r="D307" s="109">
        <f>IF(COUNTIF($A$7:$A307, $A307)&gt;1, 0, S307)</f>
        <v>0</v>
      </c>
      <c r="E307" s="110">
        <v>44398</v>
      </c>
      <c r="F307" s="91" t="str">
        <f>IFERROR(VLOOKUP($E307, V医療従事者等!$A:$J, $F$4, FALSE), TEXT(E307, "aaa"))</f>
        <v>(水)</v>
      </c>
      <c r="G307" s="91">
        <f>IFERROR(VLOOKUP($E307, V医療従事者等!$A:$J, $G$4, FALSE), 0)</f>
        <v>371</v>
      </c>
      <c r="H307" s="91">
        <f>IFERROR(VLOOKUP($E307, V医療従事者等!$A:$J, $H$4, FALSE), 0)</f>
        <v>3619</v>
      </c>
      <c r="I307" s="91">
        <f>IFERROR(VLOOKUP($E307, V医療従事者等!$A:$J, $I$4, FALSE), 0)</f>
        <v>35406</v>
      </c>
      <c r="J307" s="91">
        <f>IFERROR(VLOOKUP($E307, V医療従事者等!$A:$J, $J$4, FALSE), 0)</f>
        <v>7470</v>
      </c>
      <c r="K307" s="92">
        <f>IFERROR(VLOOKUP($E307, V一般接種!$A:$G, K$4, FALSE), 0)</f>
        <v>499848</v>
      </c>
      <c r="L307" s="92">
        <f>IFERROR(VLOOKUP($E307, V一般接種!$A:$G, L$4, FALSE), 0)</f>
        <v>243662</v>
      </c>
      <c r="M307" s="92">
        <f>IFERROR(VLOOKUP($E307, V一般接種!$A:$G, M$4, FALSE), 0)</f>
        <v>0</v>
      </c>
      <c r="N307" s="93">
        <f>IFERROR(VLOOKUP($E307, V一般接種!$A:$G, N$4, FALSE), 0)</f>
        <v>663382</v>
      </c>
      <c r="O307" s="92">
        <f>SUMIF(V職域接種!$C:$C, 'Conv-vaccine'!$E307, V職域接種!F:F)</f>
        <v>0</v>
      </c>
      <c r="P307" s="92">
        <f>SUMIF(V職域接種!$C:$C, 'Conv-vaccine'!$E307, V職域接種!G:G)</f>
        <v>0</v>
      </c>
      <c r="Q307" s="92">
        <f>_xlfn.MAXIFS(V重複!F:F, V重複!$C:$C, 'Conv-vaccine'!$E307)</f>
        <v>0</v>
      </c>
      <c r="R307" s="92">
        <f>_xlfn.MAXIFS(V重複!G:G, V重複!$C:$C, 'Conv-vaccine'!$E307)</f>
        <v>0</v>
      </c>
      <c r="S307" s="117">
        <f>SUMIF('V3回目-総接種回数'!$A:$A, 'Conv-vaccine'!$E307, 'V3回目-総接種回数'!D:D)</f>
        <v>0</v>
      </c>
    </row>
    <row r="308" spans="1:19" ht="17.7">
      <c r="A308" s="49">
        <v>44398</v>
      </c>
      <c r="B308" s="109">
        <f>IF(COUNTIF($A$7:$A308, $A308)&gt;1, 0, IF($E308="","",G308+H308+K308+L308+O308-Q308))</f>
        <v>0</v>
      </c>
      <c r="C308" s="109">
        <f>IF(COUNTIF($A$7:$A308, $A308)&gt;1, 0, IF($E308="", "", I308+J308+M308+N308+P308-R308))</f>
        <v>0</v>
      </c>
      <c r="D308" s="109">
        <f>IF(COUNTIF($A$7:$A308, $A308)&gt;1, 0, S308)</f>
        <v>0</v>
      </c>
      <c r="E308" s="110">
        <v>44398</v>
      </c>
      <c r="F308" s="91" t="str">
        <f>IFERROR(VLOOKUP($E308, V医療従事者等!$A:$J, $F$4, FALSE), TEXT(E308, "aaa"))</f>
        <v>(水)</v>
      </c>
      <c r="G308" s="91">
        <f>IFERROR(VLOOKUP($E308, V医療従事者等!$A:$J, $G$4, FALSE), 0)</f>
        <v>371</v>
      </c>
      <c r="H308" s="91">
        <f>IFERROR(VLOOKUP($E308, V医療従事者等!$A:$J, $H$4, FALSE), 0)</f>
        <v>3619</v>
      </c>
      <c r="I308" s="91">
        <f>IFERROR(VLOOKUP($E308, V医療従事者等!$A:$J, $I$4, FALSE), 0)</f>
        <v>35406</v>
      </c>
      <c r="J308" s="91">
        <f>IFERROR(VLOOKUP($E308, V医療従事者等!$A:$J, $J$4, FALSE), 0)</f>
        <v>7470</v>
      </c>
      <c r="K308" s="92">
        <f>IFERROR(VLOOKUP($E308, V一般接種!$A:$G, K$4, FALSE), 0)</f>
        <v>499848</v>
      </c>
      <c r="L308" s="92">
        <f>IFERROR(VLOOKUP($E308, V一般接種!$A:$G, L$4, FALSE), 0)</f>
        <v>243662</v>
      </c>
      <c r="M308" s="92">
        <f>IFERROR(VLOOKUP($E308, V一般接種!$A:$G, M$4, FALSE), 0)</f>
        <v>0</v>
      </c>
      <c r="N308" s="93">
        <f>IFERROR(VLOOKUP($E308, V一般接種!$A:$G, N$4, FALSE), 0)</f>
        <v>663382</v>
      </c>
      <c r="O308" s="92">
        <f>SUMIF(V職域接種!$C:$C, 'Conv-vaccine'!$E308, V職域接種!F:F)</f>
        <v>0</v>
      </c>
      <c r="P308" s="92">
        <f>SUMIF(V職域接種!$C:$C, 'Conv-vaccine'!$E308, V職域接種!G:G)</f>
        <v>0</v>
      </c>
      <c r="Q308" s="92">
        <f>_xlfn.MAXIFS(V重複!F:F, V重複!$C:$C, 'Conv-vaccine'!$E308)</f>
        <v>0</v>
      </c>
      <c r="R308" s="92">
        <f>_xlfn.MAXIFS(V重複!G:G, V重複!$C:$C, 'Conv-vaccine'!$E308)</f>
        <v>0</v>
      </c>
      <c r="S308" s="117">
        <f>SUMIF('V3回目-総接種回数'!$A:$A, 'Conv-vaccine'!$E308, 'V3回目-総接種回数'!D:D)</f>
        <v>0</v>
      </c>
    </row>
    <row r="309" spans="1:19" ht="17.7">
      <c r="A309" s="49">
        <v>44398</v>
      </c>
      <c r="B309" s="109">
        <f>IF(COUNTIF($A$7:$A309, $A309)&gt;1, 0, IF($E309="","",G309+H309+K309+L309+O309-Q309))</f>
        <v>0</v>
      </c>
      <c r="C309" s="109">
        <f>IF(COUNTIF($A$7:$A309, $A309)&gt;1, 0, IF($E309="", "", I309+J309+M309+N309+P309-R309))</f>
        <v>0</v>
      </c>
      <c r="D309" s="109">
        <f>IF(COUNTIF($A$7:$A309, $A309)&gt;1, 0, S309)</f>
        <v>0</v>
      </c>
      <c r="E309" s="110">
        <v>44398</v>
      </c>
      <c r="F309" s="91" t="str">
        <f>IFERROR(VLOOKUP($E309, V医療従事者等!$A:$J, $F$4, FALSE), TEXT(E309, "aaa"))</f>
        <v>(水)</v>
      </c>
      <c r="G309" s="91">
        <f>IFERROR(VLOOKUP($E309, V医療従事者等!$A:$J, $G$4, FALSE), 0)</f>
        <v>371</v>
      </c>
      <c r="H309" s="91">
        <f>IFERROR(VLOOKUP($E309, V医療従事者等!$A:$J, $H$4, FALSE), 0)</f>
        <v>3619</v>
      </c>
      <c r="I309" s="91">
        <f>IFERROR(VLOOKUP($E309, V医療従事者等!$A:$J, $I$4, FALSE), 0)</f>
        <v>35406</v>
      </c>
      <c r="J309" s="91">
        <f>IFERROR(VLOOKUP($E309, V医療従事者等!$A:$J, $J$4, FALSE), 0)</f>
        <v>7470</v>
      </c>
      <c r="K309" s="92">
        <f>IFERROR(VLOOKUP($E309, V一般接種!$A:$G, K$4, FALSE), 0)</f>
        <v>499848</v>
      </c>
      <c r="L309" s="92">
        <f>IFERROR(VLOOKUP($E309, V一般接種!$A:$G, L$4, FALSE), 0)</f>
        <v>243662</v>
      </c>
      <c r="M309" s="92">
        <f>IFERROR(VLOOKUP($E309, V一般接種!$A:$G, M$4, FALSE), 0)</f>
        <v>0</v>
      </c>
      <c r="N309" s="93">
        <f>IFERROR(VLOOKUP($E309, V一般接種!$A:$G, N$4, FALSE), 0)</f>
        <v>663382</v>
      </c>
      <c r="O309" s="92">
        <f>SUMIF(V職域接種!$C:$C, 'Conv-vaccine'!$E309, V職域接種!F:F)</f>
        <v>0</v>
      </c>
      <c r="P309" s="92">
        <f>SUMIF(V職域接種!$C:$C, 'Conv-vaccine'!$E309, V職域接種!G:G)</f>
        <v>0</v>
      </c>
      <c r="Q309" s="92">
        <f>_xlfn.MAXIFS(V重複!F:F, V重複!$C:$C, 'Conv-vaccine'!$E309)</f>
        <v>0</v>
      </c>
      <c r="R309" s="92">
        <f>_xlfn.MAXIFS(V重複!G:G, V重複!$C:$C, 'Conv-vaccine'!$E309)</f>
        <v>0</v>
      </c>
      <c r="S309" s="117">
        <f>SUMIF('V3回目-総接種回数'!$A:$A, 'Conv-vaccine'!$E309, 'V3回目-総接種回数'!D:D)</f>
        <v>0</v>
      </c>
    </row>
    <row r="310" spans="1:19" ht="17.7">
      <c r="A310" s="49">
        <v>44399</v>
      </c>
      <c r="B310" s="109">
        <f>IF(COUNTIF($A$7:$A310, $A310)&gt;1, 0, IF($E310="","",G310+H310+K310+L310+O310-Q310))</f>
        <v>323459</v>
      </c>
      <c r="C310" s="109">
        <f>IF(COUNTIF($A$7:$A310, $A310)&gt;1, 0, IF($E310="", "", I310+J310+M310+N310+P310-R310))</f>
        <v>279612</v>
      </c>
      <c r="D310" s="109">
        <f>IF(COUNTIF($A$7:$A310, $A310)&gt;1, 0, S310)</f>
        <v>0</v>
      </c>
      <c r="E310" s="110">
        <v>44399</v>
      </c>
      <c r="F310" s="91" t="str">
        <f>IFERROR(VLOOKUP($E310, V医療従事者等!$A:$J, $F$4, FALSE), TEXT(E310, "aaa"))</f>
        <v>木</v>
      </c>
      <c r="G310" s="91">
        <f>IFERROR(VLOOKUP($E310, V医療従事者等!$A:$J, $G$4, FALSE), 0)</f>
        <v>0</v>
      </c>
      <c r="H310" s="91">
        <f>IFERROR(VLOOKUP($E310, V医療従事者等!$A:$J, $H$4, FALSE), 0)</f>
        <v>0</v>
      </c>
      <c r="I310" s="91">
        <f>IFERROR(VLOOKUP($E310, V医療従事者等!$A:$J, $I$4, FALSE), 0)</f>
        <v>0</v>
      </c>
      <c r="J310" s="91">
        <f>IFERROR(VLOOKUP($E310, V医療従事者等!$A:$J, $J$4, FALSE), 0)</f>
        <v>0</v>
      </c>
      <c r="K310" s="92">
        <f>IFERROR(VLOOKUP($E310, V一般接種!$A:$G, K$4, FALSE), 0)</f>
        <v>188269</v>
      </c>
      <c r="L310" s="92">
        <f>IFERROR(VLOOKUP($E310, V一般接種!$A:$G, L$4, FALSE), 0)</f>
        <v>135190</v>
      </c>
      <c r="M310" s="92">
        <f>IFERROR(VLOOKUP($E310, V一般接種!$A:$G, M$4, FALSE), 0)</f>
        <v>0</v>
      </c>
      <c r="N310" s="93">
        <f>IFERROR(VLOOKUP($E310, V一般接種!$A:$G, N$4, FALSE), 0)</f>
        <v>279612</v>
      </c>
      <c r="O310" s="92">
        <f>SUMIF(V職域接種!$C:$C, 'Conv-vaccine'!$E310, V職域接種!F:F)</f>
        <v>0</v>
      </c>
      <c r="P310" s="92">
        <f>SUMIF(V職域接種!$C:$C, 'Conv-vaccine'!$E310, V職域接種!G:G)</f>
        <v>0</v>
      </c>
      <c r="Q310" s="92">
        <f>_xlfn.MAXIFS(V重複!F:F, V重複!$C:$C, 'Conv-vaccine'!$E310)</f>
        <v>0</v>
      </c>
      <c r="R310" s="92">
        <f>_xlfn.MAXIFS(V重複!G:G, V重複!$C:$C, 'Conv-vaccine'!$E310)</f>
        <v>0</v>
      </c>
      <c r="S310" s="117">
        <f>SUMIF('V3回目-総接種回数'!$A:$A, 'Conv-vaccine'!$E310, 'V3回目-総接種回数'!D:D)</f>
        <v>0</v>
      </c>
    </row>
    <row r="311" spans="1:19" ht="17.7">
      <c r="A311" s="49">
        <v>44399</v>
      </c>
      <c r="B311" s="109">
        <f>IF(COUNTIF($A$7:$A311, $A311)&gt;1, 0, IF($E311="","",G311+H311+K311+L311+O311-Q311))</f>
        <v>0</v>
      </c>
      <c r="C311" s="109">
        <f>IF(COUNTIF($A$7:$A311, $A311)&gt;1, 0, IF($E311="", "", I311+J311+M311+N311+P311-R311))</f>
        <v>0</v>
      </c>
      <c r="D311" s="109">
        <f>IF(COUNTIF($A$7:$A311, $A311)&gt;1, 0, S311)</f>
        <v>0</v>
      </c>
      <c r="E311" s="110">
        <v>44399</v>
      </c>
      <c r="F311" s="91" t="str">
        <f>IFERROR(VLOOKUP($E311, V医療従事者等!$A:$J, $F$4, FALSE), TEXT(E311, "aaa"))</f>
        <v>木</v>
      </c>
      <c r="G311" s="91">
        <f>IFERROR(VLOOKUP($E311, V医療従事者等!$A:$J, $G$4, FALSE), 0)</f>
        <v>0</v>
      </c>
      <c r="H311" s="91">
        <f>IFERROR(VLOOKUP($E311, V医療従事者等!$A:$J, $H$4, FALSE), 0)</f>
        <v>0</v>
      </c>
      <c r="I311" s="91">
        <f>IFERROR(VLOOKUP($E311, V医療従事者等!$A:$J, $I$4, FALSE), 0)</f>
        <v>0</v>
      </c>
      <c r="J311" s="91">
        <f>IFERROR(VLOOKUP($E311, V医療従事者等!$A:$J, $J$4, FALSE), 0)</f>
        <v>0</v>
      </c>
      <c r="K311" s="92">
        <f>IFERROR(VLOOKUP($E311, V一般接種!$A:$G, K$4, FALSE), 0)</f>
        <v>188269</v>
      </c>
      <c r="L311" s="92">
        <f>IFERROR(VLOOKUP($E311, V一般接種!$A:$G, L$4, FALSE), 0)</f>
        <v>135190</v>
      </c>
      <c r="M311" s="92">
        <f>IFERROR(VLOOKUP($E311, V一般接種!$A:$G, M$4, FALSE), 0)</f>
        <v>0</v>
      </c>
      <c r="N311" s="93">
        <f>IFERROR(VLOOKUP($E311, V一般接種!$A:$G, N$4, FALSE), 0)</f>
        <v>279612</v>
      </c>
      <c r="O311" s="92">
        <f>SUMIF(V職域接種!$C:$C, 'Conv-vaccine'!$E311, V職域接種!F:F)</f>
        <v>0</v>
      </c>
      <c r="P311" s="92">
        <f>SUMIF(V職域接種!$C:$C, 'Conv-vaccine'!$E311, V職域接種!G:G)</f>
        <v>0</v>
      </c>
      <c r="Q311" s="92">
        <f>_xlfn.MAXIFS(V重複!F:F, V重複!$C:$C, 'Conv-vaccine'!$E311)</f>
        <v>0</v>
      </c>
      <c r="R311" s="92">
        <f>_xlfn.MAXIFS(V重複!G:G, V重複!$C:$C, 'Conv-vaccine'!$E311)</f>
        <v>0</v>
      </c>
      <c r="S311" s="117">
        <f>SUMIF('V3回目-総接種回数'!$A:$A, 'Conv-vaccine'!$E311, 'V3回目-総接種回数'!D:D)</f>
        <v>0</v>
      </c>
    </row>
    <row r="312" spans="1:19" ht="17.7">
      <c r="A312" s="49">
        <v>44399</v>
      </c>
      <c r="B312" s="109">
        <f>IF(COUNTIF($A$7:$A312, $A312)&gt;1, 0, IF($E312="","",G312+H312+K312+L312+O312-Q312))</f>
        <v>0</v>
      </c>
      <c r="C312" s="109">
        <f>IF(COUNTIF($A$7:$A312, $A312)&gt;1, 0, IF($E312="", "", I312+J312+M312+N312+P312-R312))</f>
        <v>0</v>
      </c>
      <c r="D312" s="109">
        <f>IF(COUNTIF($A$7:$A312, $A312)&gt;1, 0, S312)</f>
        <v>0</v>
      </c>
      <c r="E312" s="110">
        <v>44399</v>
      </c>
      <c r="F312" s="91" t="str">
        <f>IFERROR(VLOOKUP($E312, V医療従事者等!$A:$J, $F$4, FALSE), TEXT(E312, "aaa"))</f>
        <v>木</v>
      </c>
      <c r="G312" s="91">
        <f>IFERROR(VLOOKUP($E312, V医療従事者等!$A:$J, $G$4, FALSE), 0)</f>
        <v>0</v>
      </c>
      <c r="H312" s="91">
        <f>IFERROR(VLOOKUP($E312, V医療従事者等!$A:$J, $H$4, FALSE), 0)</f>
        <v>0</v>
      </c>
      <c r="I312" s="91">
        <f>IFERROR(VLOOKUP($E312, V医療従事者等!$A:$J, $I$4, FALSE), 0)</f>
        <v>0</v>
      </c>
      <c r="J312" s="91">
        <f>IFERROR(VLOOKUP($E312, V医療従事者等!$A:$J, $J$4, FALSE), 0)</f>
        <v>0</v>
      </c>
      <c r="K312" s="92">
        <f>IFERROR(VLOOKUP($E312, V一般接種!$A:$G, K$4, FALSE), 0)</f>
        <v>188269</v>
      </c>
      <c r="L312" s="92">
        <f>IFERROR(VLOOKUP($E312, V一般接種!$A:$G, L$4, FALSE), 0)</f>
        <v>135190</v>
      </c>
      <c r="M312" s="92">
        <f>IFERROR(VLOOKUP($E312, V一般接種!$A:$G, M$4, FALSE), 0)</f>
        <v>0</v>
      </c>
      <c r="N312" s="93">
        <f>IFERROR(VLOOKUP($E312, V一般接種!$A:$G, N$4, FALSE), 0)</f>
        <v>279612</v>
      </c>
      <c r="O312" s="92">
        <f>SUMIF(V職域接種!$C:$C, 'Conv-vaccine'!$E312, V職域接種!F:F)</f>
        <v>0</v>
      </c>
      <c r="P312" s="92">
        <f>SUMIF(V職域接種!$C:$C, 'Conv-vaccine'!$E312, V職域接種!G:G)</f>
        <v>0</v>
      </c>
      <c r="Q312" s="92">
        <f>_xlfn.MAXIFS(V重複!F:F, V重複!$C:$C, 'Conv-vaccine'!$E312)</f>
        <v>0</v>
      </c>
      <c r="R312" s="92">
        <f>_xlfn.MAXIFS(V重複!G:G, V重複!$C:$C, 'Conv-vaccine'!$E312)</f>
        <v>0</v>
      </c>
      <c r="S312" s="117">
        <f>SUMIF('V3回目-総接種回数'!$A:$A, 'Conv-vaccine'!$E312, 'V3回目-総接種回数'!D:D)</f>
        <v>0</v>
      </c>
    </row>
    <row r="313" spans="1:19" ht="17.7">
      <c r="A313" s="49">
        <v>44400</v>
      </c>
      <c r="B313" s="109">
        <f>IF(COUNTIF($A$7:$A313, $A313)&gt;1, 0, IF($E313="","",G313+H313+K313+L313+O313-Q313))</f>
        <v>252784</v>
      </c>
      <c r="C313" s="109">
        <f>IF(COUNTIF($A$7:$A313, $A313)&gt;1, 0, IF($E313="", "", I313+J313+M313+N313+P313-R313))</f>
        <v>199471</v>
      </c>
      <c r="D313" s="109">
        <f>IF(COUNTIF($A$7:$A313, $A313)&gt;1, 0, S313)</f>
        <v>0</v>
      </c>
      <c r="E313" s="110">
        <v>44400</v>
      </c>
      <c r="F313" s="91" t="str">
        <f>IFERROR(VLOOKUP($E313, V医療従事者等!$A:$J, $F$4, FALSE), TEXT(E313, "aaa"))</f>
        <v>金</v>
      </c>
      <c r="G313" s="91">
        <f>IFERROR(VLOOKUP($E313, V医療従事者等!$A:$J, $G$4, FALSE), 0)</f>
        <v>0</v>
      </c>
      <c r="H313" s="91">
        <f>IFERROR(VLOOKUP($E313, V医療従事者等!$A:$J, $H$4, FALSE), 0)</f>
        <v>0</v>
      </c>
      <c r="I313" s="91">
        <f>IFERROR(VLOOKUP($E313, V医療従事者等!$A:$J, $I$4, FALSE), 0)</f>
        <v>0</v>
      </c>
      <c r="J313" s="91">
        <f>IFERROR(VLOOKUP($E313, V医療従事者等!$A:$J, $J$4, FALSE), 0)</f>
        <v>0</v>
      </c>
      <c r="K313" s="92">
        <f>IFERROR(VLOOKUP($E313, V一般接種!$A:$G, K$4, FALSE), 0)</f>
        <v>128311</v>
      </c>
      <c r="L313" s="92">
        <f>IFERROR(VLOOKUP($E313, V一般接種!$A:$G, L$4, FALSE), 0)</f>
        <v>124473</v>
      </c>
      <c r="M313" s="92">
        <f>IFERROR(VLOOKUP($E313, V一般接種!$A:$G, M$4, FALSE), 0)</f>
        <v>0</v>
      </c>
      <c r="N313" s="93">
        <f>IFERROR(VLOOKUP($E313, V一般接種!$A:$G, N$4, FALSE), 0)</f>
        <v>199471</v>
      </c>
      <c r="O313" s="92">
        <f>SUMIF(V職域接種!$C:$C, 'Conv-vaccine'!$E313, V職域接種!F:F)</f>
        <v>0</v>
      </c>
      <c r="P313" s="92">
        <f>SUMIF(V職域接種!$C:$C, 'Conv-vaccine'!$E313, V職域接種!G:G)</f>
        <v>0</v>
      </c>
      <c r="Q313" s="92">
        <f>_xlfn.MAXIFS(V重複!F:F, V重複!$C:$C, 'Conv-vaccine'!$E313)</f>
        <v>0</v>
      </c>
      <c r="R313" s="92">
        <f>_xlfn.MAXIFS(V重複!G:G, V重複!$C:$C, 'Conv-vaccine'!$E313)</f>
        <v>0</v>
      </c>
      <c r="S313" s="117">
        <f>SUMIF('V3回目-総接種回数'!$A:$A, 'Conv-vaccine'!$E313, 'V3回目-総接種回数'!D:D)</f>
        <v>0</v>
      </c>
    </row>
    <row r="314" spans="1:19" ht="17.7">
      <c r="A314" s="49">
        <v>44400</v>
      </c>
      <c r="B314" s="109">
        <f>IF(COUNTIF($A$7:$A314, $A314)&gt;1, 0, IF($E314="","",G314+H314+K314+L314+O314-Q314))</f>
        <v>0</v>
      </c>
      <c r="C314" s="109">
        <f>IF(COUNTIF($A$7:$A314, $A314)&gt;1, 0, IF($E314="", "", I314+J314+M314+N314+P314-R314))</f>
        <v>0</v>
      </c>
      <c r="D314" s="109">
        <f>IF(COUNTIF($A$7:$A314, $A314)&gt;1, 0, S314)</f>
        <v>0</v>
      </c>
      <c r="E314" s="110">
        <v>44400</v>
      </c>
      <c r="F314" s="91" t="str">
        <f>IFERROR(VLOOKUP($E314, V医療従事者等!$A:$J, $F$4, FALSE), TEXT(E314, "aaa"))</f>
        <v>金</v>
      </c>
      <c r="G314" s="91">
        <f>IFERROR(VLOOKUP($E314, V医療従事者等!$A:$J, $G$4, FALSE), 0)</f>
        <v>0</v>
      </c>
      <c r="H314" s="91">
        <f>IFERROR(VLOOKUP($E314, V医療従事者等!$A:$J, $H$4, FALSE), 0)</f>
        <v>0</v>
      </c>
      <c r="I314" s="91">
        <f>IFERROR(VLOOKUP($E314, V医療従事者等!$A:$J, $I$4, FALSE), 0)</f>
        <v>0</v>
      </c>
      <c r="J314" s="91">
        <f>IFERROR(VLOOKUP($E314, V医療従事者等!$A:$J, $J$4, FALSE), 0)</f>
        <v>0</v>
      </c>
      <c r="K314" s="92">
        <f>IFERROR(VLOOKUP($E314, V一般接種!$A:$G, K$4, FALSE), 0)</f>
        <v>128311</v>
      </c>
      <c r="L314" s="92">
        <f>IFERROR(VLOOKUP($E314, V一般接種!$A:$G, L$4, FALSE), 0)</f>
        <v>124473</v>
      </c>
      <c r="M314" s="92">
        <f>IFERROR(VLOOKUP($E314, V一般接種!$A:$G, M$4, FALSE), 0)</f>
        <v>0</v>
      </c>
      <c r="N314" s="93">
        <f>IFERROR(VLOOKUP($E314, V一般接種!$A:$G, N$4, FALSE), 0)</f>
        <v>199471</v>
      </c>
      <c r="O314" s="92">
        <f>SUMIF(V職域接種!$C:$C, 'Conv-vaccine'!$E314, V職域接種!F:F)</f>
        <v>0</v>
      </c>
      <c r="P314" s="92">
        <f>SUMIF(V職域接種!$C:$C, 'Conv-vaccine'!$E314, V職域接種!G:G)</f>
        <v>0</v>
      </c>
      <c r="Q314" s="92">
        <f>_xlfn.MAXIFS(V重複!F:F, V重複!$C:$C, 'Conv-vaccine'!$E314)</f>
        <v>0</v>
      </c>
      <c r="R314" s="92">
        <f>_xlfn.MAXIFS(V重複!G:G, V重複!$C:$C, 'Conv-vaccine'!$E314)</f>
        <v>0</v>
      </c>
      <c r="S314" s="117">
        <f>SUMIF('V3回目-総接種回数'!$A:$A, 'Conv-vaccine'!$E314, 'V3回目-総接種回数'!D:D)</f>
        <v>0</v>
      </c>
    </row>
    <row r="315" spans="1:19" ht="17.7">
      <c r="A315" s="49">
        <v>44400</v>
      </c>
      <c r="B315" s="109">
        <f>IF(COUNTIF($A$7:$A315, $A315)&gt;1, 0, IF($E315="","",G315+H315+K315+L315+O315-Q315))</f>
        <v>0</v>
      </c>
      <c r="C315" s="109">
        <f>IF(COUNTIF($A$7:$A315, $A315)&gt;1, 0, IF($E315="", "", I315+J315+M315+N315+P315-R315))</f>
        <v>0</v>
      </c>
      <c r="D315" s="109">
        <f>IF(COUNTIF($A$7:$A315, $A315)&gt;1, 0, S315)</f>
        <v>0</v>
      </c>
      <c r="E315" s="110">
        <v>44400</v>
      </c>
      <c r="F315" s="91" t="str">
        <f>IFERROR(VLOOKUP($E315, V医療従事者等!$A:$J, $F$4, FALSE), TEXT(E315, "aaa"))</f>
        <v>金</v>
      </c>
      <c r="G315" s="91">
        <f>IFERROR(VLOOKUP($E315, V医療従事者等!$A:$J, $G$4, FALSE), 0)</f>
        <v>0</v>
      </c>
      <c r="H315" s="91">
        <f>IFERROR(VLOOKUP($E315, V医療従事者等!$A:$J, $H$4, FALSE), 0)</f>
        <v>0</v>
      </c>
      <c r="I315" s="91">
        <f>IFERROR(VLOOKUP($E315, V医療従事者等!$A:$J, $I$4, FALSE), 0)</f>
        <v>0</v>
      </c>
      <c r="J315" s="91">
        <f>IFERROR(VLOOKUP($E315, V医療従事者等!$A:$J, $J$4, FALSE), 0)</f>
        <v>0</v>
      </c>
      <c r="K315" s="92">
        <f>IFERROR(VLOOKUP($E315, V一般接種!$A:$G, K$4, FALSE), 0)</f>
        <v>128311</v>
      </c>
      <c r="L315" s="92">
        <f>IFERROR(VLOOKUP($E315, V一般接種!$A:$G, L$4, FALSE), 0)</f>
        <v>124473</v>
      </c>
      <c r="M315" s="92">
        <f>IFERROR(VLOOKUP($E315, V一般接種!$A:$G, M$4, FALSE), 0)</f>
        <v>0</v>
      </c>
      <c r="N315" s="93">
        <f>IFERROR(VLOOKUP($E315, V一般接種!$A:$G, N$4, FALSE), 0)</f>
        <v>199471</v>
      </c>
      <c r="O315" s="92">
        <f>SUMIF(V職域接種!$C:$C, 'Conv-vaccine'!$E315, V職域接種!F:F)</f>
        <v>0</v>
      </c>
      <c r="P315" s="92">
        <f>SUMIF(V職域接種!$C:$C, 'Conv-vaccine'!$E315, V職域接種!G:G)</f>
        <v>0</v>
      </c>
      <c r="Q315" s="92">
        <f>_xlfn.MAXIFS(V重複!F:F, V重複!$C:$C, 'Conv-vaccine'!$E315)</f>
        <v>0</v>
      </c>
      <c r="R315" s="92">
        <f>_xlfn.MAXIFS(V重複!G:G, V重複!$C:$C, 'Conv-vaccine'!$E315)</f>
        <v>0</v>
      </c>
      <c r="S315" s="117">
        <f>SUMIF('V3回目-総接種回数'!$A:$A, 'Conv-vaccine'!$E315, 'V3回目-総接種回数'!D:D)</f>
        <v>0</v>
      </c>
    </row>
    <row r="316" spans="1:19" ht="17.7">
      <c r="A316" s="49">
        <v>44401</v>
      </c>
      <c r="B316" s="109">
        <f>IF(COUNTIF($A$7:$A316, $A316)&gt;1, 0, IF($E316="","",G316+H316+K316+L316+O316-Q316))</f>
        <v>465949</v>
      </c>
      <c r="C316" s="109">
        <f>IF(COUNTIF($A$7:$A316, $A316)&gt;1, 0, IF($E316="", "", I316+J316+M316+N316+P316-R316))</f>
        <v>748798</v>
      </c>
      <c r="D316" s="109">
        <f>IF(COUNTIF($A$7:$A316, $A316)&gt;1, 0, S316)</f>
        <v>0</v>
      </c>
      <c r="E316" s="110">
        <v>44401</v>
      </c>
      <c r="F316" s="91" t="str">
        <f>IFERROR(VLOOKUP($E316, V医療従事者等!$A:$J, $F$4, FALSE), TEXT(E316, "aaa"))</f>
        <v>土</v>
      </c>
      <c r="G316" s="91">
        <f>IFERROR(VLOOKUP($E316, V医療従事者等!$A:$J, $G$4, FALSE), 0)</f>
        <v>0</v>
      </c>
      <c r="H316" s="91">
        <f>IFERROR(VLOOKUP($E316, V医療従事者等!$A:$J, $H$4, FALSE), 0)</f>
        <v>0</v>
      </c>
      <c r="I316" s="91">
        <f>IFERROR(VLOOKUP($E316, V医療従事者等!$A:$J, $I$4, FALSE), 0)</f>
        <v>0</v>
      </c>
      <c r="J316" s="91">
        <f>IFERROR(VLOOKUP($E316, V医療従事者等!$A:$J, $J$4, FALSE), 0)</f>
        <v>0</v>
      </c>
      <c r="K316" s="92">
        <f>IFERROR(VLOOKUP($E316, V一般接種!$A:$G, K$4, FALSE), 0)</f>
        <v>304149</v>
      </c>
      <c r="L316" s="92">
        <f>IFERROR(VLOOKUP($E316, V一般接種!$A:$G, L$4, FALSE), 0)</f>
        <v>161800</v>
      </c>
      <c r="M316" s="92">
        <f>IFERROR(VLOOKUP($E316, V一般接種!$A:$G, M$4, FALSE), 0)</f>
        <v>0</v>
      </c>
      <c r="N316" s="93">
        <f>IFERROR(VLOOKUP($E316, V一般接種!$A:$G, N$4, FALSE), 0)</f>
        <v>748798</v>
      </c>
      <c r="O316" s="92">
        <f>SUMIF(V職域接種!$C:$C, 'Conv-vaccine'!$E316, V職域接種!F:F)</f>
        <v>0</v>
      </c>
      <c r="P316" s="92">
        <f>SUMIF(V職域接種!$C:$C, 'Conv-vaccine'!$E316, V職域接種!G:G)</f>
        <v>0</v>
      </c>
      <c r="Q316" s="92">
        <f>_xlfn.MAXIFS(V重複!F:F, V重複!$C:$C, 'Conv-vaccine'!$E316)</f>
        <v>0</v>
      </c>
      <c r="R316" s="92">
        <f>_xlfn.MAXIFS(V重複!G:G, V重複!$C:$C, 'Conv-vaccine'!$E316)</f>
        <v>0</v>
      </c>
      <c r="S316" s="117">
        <f>SUMIF('V3回目-総接種回数'!$A:$A, 'Conv-vaccine'!$E316, 'V3回目-総接種回数'!D:D)</f>
        <v>0</v>
      </c>
    </row>
    <row r="317" spans="1:19" ht="17.7">
      <c r="A317" s="49">
        <v>44401</v>
      </c>
      <c r="B317" s="109">
        <f>IF(COUNTIF($A$7:$A317, $A317)&gt;1, 0, IF($E317="","",G317+H317+K317+L317+O317-Q317))</f>
        <v>0</v>
      </c>
      <c r="C317" s="109">
        <f>IF(COUNTIF($A$7:$A317, $A317)&gt;1, 0, IF($E317="", "", I317+J317+M317+N317+P317-R317))</f>
        <v>0</v>
      </c>
      <c r="D317" s="109">
        <f>IF(COUNTIF($A$7:$A317, $A317)&gt;1, 0, S317)</f>
        <v>0</v>
      </c>
      <c r="E317" s="110">
        <v>44401</v>
      </c>
      <c r="F317" s="91" t="str">
        <f>IFERROR(VLOOKUP($E317, V医療従事者等!$A:$J, $F$4, FALSE), TEXT(E317, "aaa"))</f>
        <v>土</v>
      </c>
      <c r="G317" s="91">
        <f>IFERROR(VLOOKUP($E317, V医療従事者等!$A:$J, $G$4, FALSE), 0)</f>
        <v>0</v>
      </c>
      <c r="H317" s="91">
        <f>IFERROR(VLOOKUP($E317, V医療従事者等!$A:$J, $H$4, FALSE), 0)</f>
        <v>0</v>
      </c>
      <c r="I317" s="91">
        <f>IFERROR(VLOOKUP($E317, V医療従事者等!$A:$J, $I$4, FALSE), 0)</f>
        <v>0</v>
      </c>
      <c r="J317" s="91">
        <f>IFERROR(VLOOKUP($E317, V医療従事者等!$A:$J, $J$4, FALSE), 0)</f>
        <v>0</v>
      </c>
      <c r="K317" s="92">
        <f>IFERROR(VLOOKUP($E317, V一般接種!$A:$G, K$4, FALSE), 0)</f>
        <v>304149</v>
      </c>
      <c r="L317" s="92">
        <f>IFERROR(VLOOKUP($E317, V一般接種!$A:$G, L$4, FALSE), 0)</f>
        <v>161800</v>
      </c>
      <c r="M317" s="92">
        <f>IFERROR(VLOOKUP($E317, V一般接種!$A:$G, M$4, FALSE), 0)</f>
        <v>0</v>
      </c>
      <c r="N317" s="93">
        <f>IFERROR(VLOOKUP($E317, V一般接種!$A:$G, N$4, FALSE), 0)</f>
        <v>748798</v>
      </c>
      <c r="O317" s="92">
        <f>SUMIF(V職域接種!$C:$C, 'Conv-vaccine'!$E317, V職域接種!F:F)</f>
        <v>0</v>
      </c>
      <c r="P317" s="92">
        <f>SUMIF(V職域接種!$C:$C, 'Conv-vaccine'!$E317, V職域接種!G:G)</f>
        <v>0</v>
      </c>
      <c r="Q317" s="92">
        <f>_xlfn.MAXIFS(V重複!F:F, V重複!$C:$C, 'Conv-vaccine'!$E317)</f>
        <v>0</v>
      </c>
      <c r="R317" s="92">
        <f>_xlfn.MAXIFS(V重複!G:G, V重複!$C:$C, 'Conv-vaccine'!$E317)</f>
        <v>0</v>
      </c>
      <c r="S317" s="117">
        <f>SUMIF('V3回目-総接種回数'!$A:$A, 'Conv-vaccine'!$E317, 'V3回目-総接種回数'!D:D)</f>
        <v>0</v>
      </c>
    </row>
    <row r="318" spans="1:19" ht="17.7">
      <c r="A318" s="49">
        <v>44401</v>
      </c>
      <c r="B318" s="109">
        <f>IF(COUNTIF($A$7:$A318, $A318)&gt;1, 0, IF($E318="","",G318+H318+K318+L318+O318-Q318))</f>
        <v>0</v>
      </c>
      <c r="C318" s="109">
        <f>IF(COUNTIF($A$7:$A318, $A318)&gt;1, 0, IF($E318="", "", I318+J318+M318+N318+P318-R318))</f>
        <v>0</v>
      </c>
      <c r="D318" s="109">
        <f>IF(COUNTIF($A$7:$A318, $A318)&gt;1, 0, S318)</f>
        <v>0</v>
      </c>
      <c r="E318" s="110">
        <v>44401</v>
      </c>
      <c r="F318" s="91" t="str">
        <f>IFERROR(VLOOKUP($E318, V医療従事者等!$A:$J, $F$4, FALSE), TEXT(E318, "aaa"))</f>
        <v>土</v>
      </c>
      <c r="G318" s="91">
        <f>IFERROR(VLOOKUP($E318, V医療従事者等!$A:$J, $G$4, FALSE), 0)</f>
        <v>0</v>
      </c>
      <c r="H318" s="91">
        <f>IFERROR(VLOOKUP($E318, V医療従事者等!$A:$J, $H$4, FALSE), 0)</f>
        <v>0</v>
      </c>
      <c r="I318" s="91">
        <f>IFERROR(VLOOKUP($E318, V医療従事者等!$A:$J, $I$4, FALSE), 0)</f>
        <v>0</v>
      </c>
      <c r="J318" s="91">
        <f>IFERROR(VLOOKUP($E318, V医療従事者等!$A:$J, $J$4, FALSE), 0)</f>
        <v>0</v>
      </c>
      <c r="K318" s="92">
        <f>IFERROR(VLOOKUP($E318, V一般接種!$A:$G, K$4, FALSE), 0)</f>
        <v>304149</v>
      </c>
      <c r="L318" s="92">
        <f>IFERROR(VLOOKUP($E318, V一般接種!$A:$G, L$4, FALSE), 0)</f>
        <v>161800</v>
      </c>
      <c r="M318" s="92">
        <f>IFERROR(VLOOKUP($E318, V一般接種!$A:$G, M$4, FALSE), 0)</f>
        <v>0</v>
      </c>
      <c r="N318" s="93">
        <f>IFERROR(VLOOKUP($E318, V一般接種!$A:$G, N$4, FALSE), 0)</f>
        <v>748798</v>
      </c>
      <c r="O318" s="92">
        <f>SUMIF(V職域接種!$C:$C, 'Conv-vaccine'!$E318, V職域接種!F:F)</f>
        <v>0</v>
      </c>
      <c r="P318" s="92">
        <f>SUMIF(V職域接種!$C:$C, 'Conv-vaccine'!$E318, V職域接種!G:G)</f>
        <v>0</v>
      </c>
      <c r="Q318" s="92">
        <f>_xlfn.MAXIFS(V重複!F:F, V重複!$C:$C, 'Conv-vaccine'!$E318)</f>
        <v>0</v>
      </c>
      <c r="R318" s="92">
        <f>_xlfn.MAXIFS(V重複!G:G, V重複!$C:$C, 'Conv-vaccine'!$E318)</f>
        <v>0</v>
      </c>
      <c r="S318" s="117">
        <f>SUMIF('V3回目-総接種回数'!$A:$A, 'Conv-vaccine'!$E318, 'V3回目-総接種回数'!D:D)</f>
        <v>0</v>
      </c>
    </row>
    <row r="319" spans="1:19" ht="17.7">
      <c r="A319" s="49">
        <v>44402</v>
      </c>
      <c r="B319" s="109">
        <f>IF(COUNTIF($A$7:$A319, $A319)&gt;1, 0, IF($E319="","",G319+H319+K319+L319+O319-Q319))</f>
        <v>420094</v>
      </c>
      <c r="C319" s="109">
        <f>IF(COUNTIF($A$7:$A319, $A319)&gt;1, 0, IF($E319="", "", I319+J319+M319+N319+P319-R319))</f>
        <v>692105</v>
      </c>
      <c r="D319" s="109">
        <f>IF(COUNTIF($A$7:$A319, $A319)&gt;1, 0, S319)</f>
        <v>0</v>
      </c>
      <c r="E319" s="110">
        <v>44402</v>
      </c>
      <c r="F319" s="91" t="str">
        <f>IFERROR(VLOOKUP($E319, V医療従事者等!$A:$J, $F$4, FALSE), TEXT(E319, "aaa"))</f>
        <v>日</v>
      </c>
      <c r="G319" s="91">
        <f>IFERROR(VLOOKUP($E319, V医療従事者等!$A:$J, $G$4, FALSE), 0)</f>
        <v>0</v>
      </c>
      <c r="H319" s="91">
        <f>IFERROR(VLOOKUP($E319, V医療従事者等!$A:$J, $H$4, FALSE), 0)</f>
        <v>0</v>
      </c>
      <c r="I319" s="91">
        <f>IFERROR(VLOOKUP($E319, V医療従事者等!$A:$J, $I$4, FALSE), 0)</f>
        <v>0</v>
      </c>
      <c r="J319" s="91">
        <f>IFERROR(VLOOKUP($E319, V医療従事者等!$A:$J, $J$4, FALSE), 0)</f>
        <v>0</v>
      </c>
      <c r="K319" s="92">
        <f>IFERROR(VLOOKUP($E319, V一般接種!$A:$G, K$4, FALSE), 0)</f>
        <v>272588</v>
      </c>
      <c r="L319" s="92">
        <f>IFERROR(VLOOKUP($E319, V一般接種!$A:$G, L$4, FALSE), 0)</f>
        <v>147506</v>
      </c>
      <c r="M319" s="92">
        <f>IFERROR(VLOOKUP($E319, V一般接種!$A:$G, M$4, FALSE), 0)</f>
        <v>0</v>
      </c>
      <c r="N319" s="93">
        <f>IFERROR(VLOOKUP($E319, V一般接種!$A:$G, N$4, FALSE), 0)</f>
        <v>692105</v>
      </c>
      <c r="O319" s="92">
        <f>SUMIF(V職域接種!$C:$C, 'Conv-vaccine'!$E319, V職域接種!F:F)</f>
        <v>0</v>
      </c>
      <c r="P319" s="92">
        <f>SUMIF(V職域接種!$C:$C, 'Conv-vaccine'!$E319, V職域接種!G:G)</f>
        <v>0</v>
      </c>
      <c r="Q319" s="92">
        <f>_xlfn.MAXIFS(V重複!F:F, V重複!$C:$C, 'Conv-vaccine'!$E319)</f>
        <v>0</v>
      </c>
      <c r="R319" s="92">
        <f>_xlfn.MAXIFS(V重複!G:G, V重複!$C:$C, 'Conv-vaccine'!$E319)</f>
        <v>0</v>
      </c>
      <c r="S319" s="117">
        <f>SUMIF('V3回目-総接種回数'!$A:$A, 'Conv-vaccine'!$E319, 'V3回目-総接種回数'!D:D)</f>
        <v>0</v>
      </c>
    </row>
    <row r="320" spans="1:19" ht="17.7">
      <c r="A320" s="49">
        <v>44402</v>
      </c>
      <c r="B320" s="109">
        <f>IF(COUNTIF($A$7:$A320, $A320)&gt;1, 0, IF($E320="","",G320+H320+K320+L320+O320-Q320))</f>
        <v>0</v>
      </c>
      <c r="C320" s="109">
        <f>IF(COUNTIF($A$7:$A320, $A320)&gt;1, 0, IF($E320="", "", I320+J320+M320+N320+P320-R320))</f>
        <v>0</v>
      </c>
      <c r="D320" s="109">
        <f>IF(COUNTIF($A$7:$A320, $A320)&gt;1, 0, S320)</f>
        <v>0</v>
      </c>
      <c r="E320" s="110">
        <v>44402</v>
      </c>
      <c r="F320" s="91" t="str">
        <f>IFERROR(VLOOKUP($E320, V医療従事者等!$A:$J, $F$4, FALSE), TEXT(E320, "aaa"))</f>
        <v>日</v>
      </c>
      <c r="G320" s="91">
        <f>IFERROR(VLOOKUP($E320, V医療従事者等!$A:$J, $G$4, FALSE), 0)</f>
        <v>0</v>
      </c>
      <c r="H320" s="91">
        <f>IFERROR(VLOOKUP($E320, V医療従事者等!$A:$J, $H$4, FALSE), 0)</f>
        <v>0</v>
      </c>
      <c r="I320" s="91">
        <f>IFERROR(VLOOKUP($E320, V医療従事者等!$A:$J, $I$4, FALSE), 0)</f>
        <v>0</v>
      </c>
      <c r="J320" s="91">
        <f>IFERROR(VLOOKUP($E320, V医療従事者等!$A:$J, $J$4, FALSE), 0)</f>
        <v>0</v>
      </c>
      <c r="K320" s="92">
        <f>IFERROR(VLOOKUP($E320, V一般接種!$A:$G, K$4, FALSE), 0)</f>
        <v>272588</v>
      </c>
      <c r="L320" s="92">
        <f>IFERROR(VLOOKUP($E320, V一般接種!$A:$G, L$4, FALSE), 0)</f>
        <v>147506</v>
      </c>
      <c r="M320" s="92">
        <f>IFERROR(VLOOKUP($E320, V一般接種!$A:$G, M$4, FALSE), 0)</f>
        <v>0</v>
      </c>
      <c r="N320" s="93">
        <f>IFERROR(VLOOKUP($E320, V一般接種!$A:$G, N$4, FALSE), 0)</f>
        <v>692105</v>
      </c>
      <c r="O320" s="92">
        <f>SUMIF(V職域接種!$C:$C, 'Conv-vaccine'!$E320, V職域接種!F:F)</f>
        <v>0</v>
      </c>
      <c r="P320" s="92">
        <f>SUMIF(V職域接種!$C:$C, 'Conv-vaccine'!$E320, V職域接種!G:G)</f>
        <v>0</v>
      </c>
      <c r="Q320" s="92">
        <f>_xlfn.MAXIFS(V重複!F:F, V重複!$C:$C, 'Conv-vaccine'!$E320)</f>
        <v>0</v>
      </c>
      <c r="R320" s="92">
        <f>_xlfn.MAXIFS(V重複!G:G, V重複!$C:$C, 'Conv-vaccine'!$E320)</f>
        <v>0</v>
      </c>
      <c r="S320" s="117">
        <f>SUMIF('V3回目-総接種回数'!$A:$A, 'Conv-vaccine'!$E320, 'V3回目-総接種回数'!D:D)</f>
        <v>0</v>
      </c>
    </row>
    <row r="321" spans="1:19" ht="17.7">
      <c r="A321" s="49">
        <v>44402</v>
      </c>
      <c r="B321" s="109">
        <f>IF(COUNTIF($A$7:$A321, $A321)&gt;1, 0, IF($E321="","",G321+H321+K321+L321+O321-Q321))</f>
        <v>0</v>
      </c>
      <c r="C321" s="109">
        <f>IF(COUNTIF($A$7:$A321, $A321)&gt;1, 0, IF($E321="", "", I321+J321+M321+N321+P321-R321))</f>
        <v>0</v>
      </c>
      <c r="D321" s="109">
        <f>IF(COUNTIF($A$7:$A321, $A321)&gt;1, 0, S321)</f>
        <v>0</v>
      </c>
      <c r="E321" s="110">
        <v>44402</v>
      </c>
      <c r="F321" s="91" t="str">
        <f>IFERROR(VLOOKUP($E321, V医療従事者等!$A:$J, $F$4, FALSE), TEXT(E321, "aaa"))</f>
        <v>日</v>
      </c>
      <c r="G321" s="91">
        <f>IFERROR(VLOOKUP($E321, V医療従事者等!$A:$J, $G$4, FALSE), 0)</f>
        <v>0</v>
      </c>
      <c r="H321" s="91">
        <f>IFERROR(VLOOKUP($E321, V医療従事者等!$A:$J, $H$4, FALSE), 0)</f>
        <v>0</v>
      </c>
      <c r="I321" s="91">
        <f>IFERROR(VLOOKUP($E321, V医療従事者等!$A:$J, $I$4, FALSE), 0)</f>
        <v>0</v>
      </c>
      <c r="J321" s="91">
        <f>IFERROR(VLOOKUP($E321, V医療従事者等!$A:$J, $J$4, FALSE), 0)</f>
        <v>0</v>
      </c>
      <c r="K321" s="92">
        <f>IFERROR(VLOOKUP($E321, V一般接種!$A:$G, K$4, FALSE), 0)</f>
        <v>272588</v>
      </c>
      <c r="L321" s="92">
        <f>IFERROR(VLOOKUP($E321, V一般接種!$A:$G, L$4, FALSE), 0)</f>
        <v>147506</v>
      </c>
      <c r="M321" s="92">
        <f>IFERROR(VLOOKUP($E321, V一般接種!$A:$G, M$4, FALSE), 0)</f>
        <v>0</v>
      </c>
      <c r="N321" s="93">
        <f>IFERROR(VLOOKUP($E321, V一般接種!$A:$G, N$4, FALSE), 0)</f>
        <v>692105</v>
      </c>
      <c r="O321" s="92">
        <f>SUMIF(V職域接種!$C:$C, 'Conv-vaccine'!$E321, V職域接種!F:F)</f>
        <v>0</v>
      </c>
      <c r="P321" s="92">
        <f>SUMIF(V職域接種!$C:$C, 'Conv-vaccine'!$E321, V職域接種!G:G)</f>
        <v>0</v>
      </c>
      <c r="Q321" s="92">
        <f>_xlfn.MAXIFS(V重複!F:F, V重複!$C:$C, 'Conv-vaccine'!$E321)</f>
        <v>0</v>
      </c>
      <c r="R321" s="92">
        <f>_xlfn.MAXIFS(V重複!G:G, V重複!$C:$C, 'Conv-vaccine'!$E321)</f>
        <v>0</v>
      </c>
      <c r="S321" s="117">
        <f>SUMIF('V3回目-総接種回数'!$A:$A, 'Conv-vaccine'!$E321, 'V3回目-総接種回数'!D:D)</f>
        <v>0</v>
      </c>
    </row>
    <row r="322" spans="1:19" ht="17.7">
      <c r="A322" s="49">
        <v>44403</v>
      </c>
      <c r="B322" s="109">
        <f>IF(COUNTIF($A$7:$A322, $A322)&gt;1, 0, IF($E322="","",G322+H322+K322+L322+O322-Q322))</f>
        <v>585013</v>
      </c>
      <c r="C322" s="109">
        <f>IF(COUNTIF($A$7:$A322, $A322)&gt;1, 0, IF($E322="", "", I322+J322+M322+N322+P322-R322))</f>
        <v>786718</v>
      </c>
      <c r="D322" s="109">
        <f>IF(COUNTIF($A$7:$A322, $A322)&gt;1, 0, S322)</f>
        <v>0</v>
      </c>
      <c r="E322" s="110">
        <v>44403</v>
      </c>
      <c r="F322" s="91" t="str">
        <f>IFERROR(VLOOKUP($E322, V医療従事者等!$A:$J, $F$4, FALSE), TEXT(E322, "aaa"))</f>
        <v>(月)</v>
      </c>
      <c r="G322" s="91">
        <f>IFERROR(VLOOKUP($E322, V医療従事者等!$A:$J, $G$4, FALSE), 0)</f>
        <v>20343</v>
      </c>
      <c r="H322" s="91">
        <f>IFERROR(VLOOKUP($E322, V医療従事者等!$A:$J, $H$4, FALSE), 0)</f>
        <v>5887</v>
      </c>
      <c r="I322" s="91">
        <f>IFERROR(VLOOKUP($E322, V医療従事者等!$A:$J, $I$4, FALSE), 0)</f>
        <v>40920</v>
      </c>
      <c r="J322" s="91">
        <f>IFERROR(VLOOKUP($E322, V医療従事者等!$A:$J, $J$4, FALSE), 0)</f>
        <v>1995</v>
      </c>
      <c r="K322" s="92">
        <f>IFERROR(VLOOKUP($E322, V一般接種!$A:$G, K$4, FALSE), 0)</f>
        <v>370682</v>
      </c>
      <c r="L322" s="92">
        <f>IFERROR(VLOOKUP($E322, V一般接種!$A:$G, L$4, FALSE), 0)</f>
        <v>188101</v>
      </c>
      <c r="M322" s="92">
        <f>IFERROR(VLOOKUP($E322, V一般接種!$A:$G, M$4, FALSE), 0)</f>
        <v>0</v>
      </c>
      <c r="N322" s="93">
        <f>IFERROR(VLOOKUP($E322, V一般接種!$A:$G, N$4, FALSE), 0)</f>
        <v>743803</v>
      </c>
      <c r="O322" s="92">
        <f>SUMIF(V職域接種!$C:$C, 'Conv-vaccine'!$E322, V職域接種!F:F)</f>
        <v>0</v>
      </c>
      <c r="P322" s="92">
        <f>SUMIF(V職域接種!$C:$C, 'Conv-vaccine'!$E322, V職域接種!G:G)</f>
        <v>0</v>
      </c>
      <c r="Q322" s="92">
        <f>_xlfn.MAXIFS(V重複!F:F, V重複!$C:$C, 'Conv-vaccine'!$E322)</f>
        <v>0</v>
      </c>
      <c r="R322" s="92">
        <f>_xlfn.MAXIFS(V重複!G:G, V重複!$C:$C, 'Conv-vaccine'!$E322)</f>
        <v>0</v>
      </c>
      <c r="S322" s="117">
        <f>SUMIF('V3回目-総接種回数'!$A:$A, 'Conv-vaccine'!$E322, 'V3回目-総接種回数'!D:D)</f>
        <v>0</v>
      </c>
    </row>
    <row r="323" spans="1:19" ht="17.7">
      <c r="A323" s="49">
        <v>44403</v>
      </c>
      <c r="B323" s="109">
        <f>IF(COUNTIF($A$7:$A323, $A323)&gt;1, 0, IF($E323="","",G323+H323+K323+L323+O323-Q323))</f>
        <v>0</v>
      </c>
      <c r="C323" s="109">
        <f>IF(COUNTIF($A$7:$A323, $A323)&gt;1, 0, IF($E323="", "", I323+J323+M323+N323+P323-R323))</f>
        <v>0</v>
      </c>
      <c r="D323" s="109">
        <f>IF(COUNTIF($A$7:$A323, $A323)&gt;1, 0, S323)</f>
        <v>0</v>
      </c>
      <c r="E323" s="110">
        <v>44403</v>
      </c>
      <c r="F323" s="91" t="str">
        <f>IFERROR(VLOOKUP($E323, V医療従事者等!$A:$J, $F$4, FALSE), TEXT(E323, "aaa"))</f>
        <v>(月)</v>
      </c>
      <c r="G323" s="91">
        <f>IFERROR(VLOOKUP($E323, V医療従事者等!$A:$J, $G$4, FALSE), 0)</f>
        <v>20343</v>
      </c>
      <c r="H323" s="91">
        <f>IFERROR(VLOOKUP($E323, V医療従事者等!$A:$J, $H$4, FALSE), 0)</f>
        <v>5887</v>
      </c>
      <c r="I323" s="91">
        <f>IFERROR(VLOOKUP($E323, V医療従事者等!$A:$J, $I$4, FALSE), 0)</f>
        <v>40920</v>
      </c>
      <c r="J323" s="91">
        <f>IFERROR(VLOOKUP($E323, V医療従事者等!$A:$J, $J$4, FALSE), 0)</f>
        <v>1995</v>
      </c>
      <c r="K323" s="92">
        <f>IFERROR(VLOOKUP($E323, V一般接種!$A:$G, K$4, FALSE), 0)</f>
        <v>370682</v>
      </c>
      <c r="L323" s="92">
        <f>IFERROR(VLOOKUP($E323, V一般接種!$A:$G, L$4, FALSE), 0)</f>
        <v>188101</v>
      </c>
      <c r="M323" s="92">
        <f>IFERROR(VLOOKUP($E323, V一般接種!$A:$G, M$4, FALSE), 0)</f>
        <v>0</v>
      </c>
      <c r="N323" s="93">
        <f>IFERROR(VLOOKUP($E323, V一般接種!$A:$G, N$4, FALSE), 0)</f>
        <v>743803</v>
      </c>
      <c r="O323" s="92">
        <f>SUMIF(V職域接種!$C:$C, 'Conv-vaccine'!$E323, V職域接種!F:F)</f>
        <v>0</v>
      </c>
      <c r="P323" s="92">
        <f>SUMIF(V職域接種!$C:$C, 'Conv-vaccine'!$E323, V職域接種!G:G)</f>
        <v>0</v>
      </c>
      <c r="Q323" s="92">
        <f>_xlfn.MAXIFS(V重複!F:F, V重複!$C:$C, 'Conv-vaccine'!$E323)</f>
        <v>0</v>
      </c>
      <c r="R323" s="92">
        <f>_xlfn.MAXIFS(V重複!G:G, V重複!$C:$C, 'Conv-vaccine'!$E323)</f>
        <v>0</v>
      </c>
      <c r="S323" s="117">
        <f>SUMIF('V3回目-総接種回数'!$A:$A, 'Conv-vaccine'!$E323, 'V3回目-総接種回数'!D:D)</f>
        <v>0</v>
      </c>
    </row>
    <row r="324" spans="1:19" ht="17.7">
      <c r="A324" s="49">
        <v>44403</v>
      </c>
      <c r="B324" s="109">
        <f>IF(COUNTIF($A$7:$A324, $A324)&gt;1, 0, IF($E324="","",G324+H324+K324+L324+O324-Q324))</f>
        <v>0</v>
      </c>
      <c r="C324" s="109">
        <f>IF(COUNTIF($A$7:$A324, $A324)&gt;1, 0, IF($E324="", "", I324+J324+M324+N324+P324-R324))</f>
        <v>0</v>
      </c>
      <c r="D324" s="109">
        <f>IF(COUNTIF($A$7:$A324, $A324)&gt;1, 0, S324)</f>
        <v>0</v>
      </c>
      <c r="E324" s="110">
        <v>44403</v>
      </c>
      <c r="F324" s="91" t="str">
        <f>IFERROR(VLOOKUP($E324, V医療従事者等!$A:$J, $F$4, FALSE), TEXT(E324, "aaa"))</f>
        <v>(月)</v>
      </c>
      <c r="G324" s="91">
        <f>IFERROR(VLOOKUP($E324, V医療従事者等!$A:$J, $G$4, FALSE), 0)</f>
        <v>20343</v>
      </c>
      <c r="H324" s="91">
        <f>IFERROR(VLOOKUP($E324, V医療従事者等!$A:$J, $H$4, FALSE), 0)</f>
        <v>5887</v>
      </c>
      <c r="I324" s="91">
        <f>IFERROR(VLOOKUP($E324, V医療従事者等!$A:$J, $I$4, FALSE), 0)</f>
        <v>40920</v>
      </c>
      <c r="J324" s="91">
        <f>IFERROR(VLOOKUP($E324, V医療従事者等!$A:$J, $J$4, FALSE), 0)</f>
        <v>1995</v>
      </c>
      <c r="K324" s="92">
        <f>IFERROR(VLOOKUP($E324, V一般接種!$A:$G, K$4, FALSE), 0)</f>
        <v>370682</v>
      </c>
      <c r="L324" s="92">
        <f>IFERROR(VLOOKUP($E324, V一般接種!$A:$G, L$4, FALSE), 0)</f>
        <v>188101</v>
      </c>
      <c r="M324" s="92">
        <f>IFERROR(VLOOKUP($E324, V一般接種!$A:$G, M$4, FALSE), 0)</f>
        <v>0</v>
      </c>
      <c r="N324" s="93">
        <f>IFERROR(VLOOKUP($E324, V一般接種!$A:$G, N$4, FALSE), 0)</f>
        <v>743803</v>
      </c>
      <c r="O324" s="92">
        <f>SUMIF(V職域接種!$C:$C, 'Conv-vaccine'!$E324, V職域接種!F:F)</f>
        <v>0</v>
      </c>
      <c r="P324" s="92">
        <f>SUMIF(V職域接種!$C:$C, 'Conv-vaccine'!$E324, V職域接種!G:G)</f>
        <v>0</v>
      </c>
      <c r="Q324" s="92">
        <f>_xlfn.MAXIFS(V重複!F:F, V重複!$C:$C, 'Conv-vaccine'!$E324)</f>
        <v>0</v>
      </c>
      <c r="R324" s="92">
        <f>_xlfn.MAXIFS(V重複!G:G, V重複!$C:$C, 'Conv-vaccine'!$E324)</f>
        <v>0</v>
      </c>
      <c r="S324" s="117">
        <f>SUMIF('V3回目-総接種回数'!$A:$A, 'Conv-vaccine'!$E324, 'V3回目-総接種回数'!D:D)</f>
        <v>0</v>
      </c>
    </row>
    <row r="325" spans="1:19" ht="17.7">
      <c r="A325" s="49">
        <v>44404</v>
      </c>
      <c r="B325" s="109">
        <f>IF(COUNTIF($A$7:$A325, $A325)&gt;1, 0, IF($E325="","",G325+H325+K325+L325+O325-Q325))</f>
        <v>625031</v>
      </c>
      <c r="C325" s="109">
        <f>IF(COUNTIF($A$7:$A325, $A325)&gt;1, 0, IF($E325="", "", I325+J325+M325+N325+P325-R325))</f>
        <v>787419</v>
      </c>
      <c r="D325" s="109">
        <f>IF(COUNTIF($A$7:$A325, $A325)&gt;1, 0, S325)</f>
        <v>0</v>
      </c>
      <c r="E325" s="110">
        <v>44404</v>
      </c>
      <c r="F325" s="91" t="str">
        <f>IFERROR(VLOOKUP($E325, V医療従事者等!$A:$J, $F$4, FALSE), TEXT(E325, "aaa"))</f>
        <v>(火)</v>
      </c>
      <c r="G325" s="91">
        <f>IFERROR(VLOOKUP($E325, V医療従事者等!$A:$J, $G$4, FALSE), 0)</f>
        <v>7285</v>
      </c>
      <c r="H325" s="91">
        <f>IFERROR(VLOOKUP($E325, V医療従事者等!$A:$J, $H$4, FALSE), 0)</f>
        <v>9238</v>
      </c>
      <c r="I325" s="91">
        <f>IFERROR(VLOOKUP($E325, V医療従事者等!$A:$J, $I$4, FALSE), 0)</f>
        <v>19283</v>
      </c>
      <c r="J325" s="91">
        <f>IFERROR(VLOOKUP($E325, V医療従事者等!$A:$J, $J$4, FALSE), 0)</f>
        <v>6915</v>
      </c>
      <c r="K325" s="92">
        <f>IFERROR(VLOOKUP($E325, V一般接種!$A:$G, K$4, FALSE), 0)</f>
        <v>439846</v>
      </c>
      <c r="L325" s="92">
        <f>IFERROR(VLOOKUP($E325, V一般接種!$A:$G, L$4, FALSE), 0)</f>
        <v>168662</v>
      </c>
      <c r="M325" s="92">
        <f>IFERROR(VLOOKUP($E325, V一般接種!$A:$G, M$4, FALSE), 0)</f>
        <v>0</v>
      </c>
      <c r="N325" s="93">
        <f>IFERROR(VLOOKUP($E325, V一般接種!$A:$G, N$4, FALSE), 0)</f>
        <v>761221</v>
      </c>
      <c r="O325" s="92">
        <f>SUMIF(V職域接種!$C:$C, 'Conv-vaccine'!$E325, V職域接種!F:F)</f>
        <v>0</v>
      </c>
      <c r="P325" s="92">
        <f>SUMIF(V職域接種!$C:$C, 'Conv-vaccine'!$E325, V職域接種!G:G)</f>
        <v>0</v>
      </c>
      <c r="Q325" s="92">
        <f>_xlfn.MAXIFS(V重複!F:F, V重複!$C:$C, 'Conv-vaccine'!$E325)</f>
        <v>0</v>
      </c>
      <c r="R325" s="92">
        <f>_xlfn.MAXIFS(V重複!G:G, V重複!$C:$C, 'Conv-vaccine'!$E325)</f>
        <v>0</v>
      </c>
      <c r="S325" s="117">
        <f>SUMIF('V3回目-総接種回数'!$A:$A, 'Conv-vaccine'!$E325, 'V3回目-総接種回数'!D:D)</f>
        <v>0</v>
      </c>
    </row>
    <row r="326" spans="1:19" ht="17.7">
      <c r="A326" s="49">
        <v>44404</v>
      </c>
      <c r="B326" s="109">
        <f>IF(COUNTIF($A$7:$A326, $A326)&gt;1, 0, IF($E326="","",G326+H326+K326+L326+O326-Q326))</f>
        <v>0</v>
      </c>
      <c r="C326" s="109">
        <f>IF(COUNTIF($A$7:$A326, $A326)&gt;1, 0, IF($E326="", "", I326+J326+M326+N326+P326-R326))</f>
        <v>0</v>
      </c>
      <c r="D326" s="109">
        <f>IF(COUNTIF($A$7:$A326, $A326)&gt;1, 0, S326)</f>
        <v>0</v>
      </c>
      <c r="E326" s="110">
        <v>44404</v>
      </c>
      <c r="F326" s="91" t="str">
        <f>IFERROR(VLOOKUP($E326, V医療従事者等!$A:$J, $F$4, FALSE), TEXT(E326, "aaa"))</f>
        <v>(火)</v>
      </c>
      <c r="G326" s="91">
        <f>IFERROR(VLOOKUP($E326, V医療従事者等!$A:$J, $G$4, FALSE), 0)</f>
        <v>7285</v>
      </c>
      <c r="H326" s="91">
        <f>IFERROR(VLOOKUP($E326, V医療従事者等!$A:$J, $H$4, FALSE), 0)</f>
        <v>9238</v>
      </c>
      <c r="I326" s="91">
        <f>IFERROR(VLOOKUP($E326, V医療従事者等!$A:$J, $I$4, FALSE), 0)</f>
        <v>19283</v>
      </c>
      <c r="J326" s="91">
        <f>IFERROR(VLOOKUP($E326, V医療従事者等!$A:$J, $J$4, FALSE), 0)</f>
        <v>6915</v>
      </c>
      <c r="K326" s="92">
        <f>IFERROR(VLOOKUP($E326, V一般接種!$A:$G, K$4, FALSE), 0)</f>
        <v>439846</v>
      </c>
      <c r="L326" s="92">
        <f>IFERROR(VLOOKUP($E326, V一般接種!$A:$G, L$4, FALSE), 0)</f>
        <v>168662</v>
      </c>
      <c r="M326" s="92">
        <f>IFERROR(VLOOKUP($E326, V一般接種!$A:$G, M$4, FALSE), 0)</f>
        <v>0</v>
      </c>
      <c r="N326" s="93">
        <f>IFERROR(VLOOKUP($E326, V一般接種!$A:$G, N$4, FALSE), 0)</f>
        <v>761221</v>
      </c>
      <c r="O326" s="92">
        <f>SUMIF(V職域接種!$C:$C, 'Conv-vaccine'!$E326, V職域接種!F:F)</f>
        <v>0</v>
      </c>
      <c r="P326" s="92">
        <f>SUMIF(V職域接種!$C:$C, 'Conv-vaccine'!$E326, V職域接種!G:G)</f>
        <v>0</v>
      </c>
      <c r="Q326" s="92">
        <f>_xlfn.MAXIFS(V重複!F:F, V重複!$C:$C, 'Conv-vaccine'!$E326)</f>
        <v>0</v>
      </c>
      <c r="R326" s="92">
        <f>_xlfn.MAXIFS(V重複!G:G, V重複!$C:$C, 'Conv-vaccine'!$E326)</f>
        <v>0</v>
      </c>
      <c r="S326" s="117">
        <f>SUMIF('V3回目-総接種回数'!$A:$A, 'Conv-vaccine'!$E326, 'V3回目-総接種回数'!D:D)</f>
        <v>0</v>
      </c>
    </row>
    <row r="327" spans="1:19" ht="17.7">
      <c r="A327" s="49">
        <v>44404</v>
      </c>
      <c r="B327" s="109">
        <f>IF(COUNTIF($A$7:$A327, $A327)&gt;1, 0, IF($E327="","",G327+H327+K327+L327+O327-Q327))</f>
        <v>0</v>
      </c>
      <c r="C327" s="109">
        <f>IF(COUNTIF($A$7:$A327, $A327)&gt;1, 0, IF($E327="", "", I327+J327+M327+N327+P327-R327))</f>
        <v>0</v>
      </c>
      <c r="D327" s="109">
        <f>IF(COUNTIF($A$7:$A327, $A327)&gt;1, 0, S327)</f>
        <v>0</v>
      </c>
      <c r="E327" s="110">
        <v>44404</v>
      </c>
      <c r="F327" s="91" t="str">
        <f>IFERROR(VLOOKUP($E327, V医療従事者等!$A:$J, $F$4, FALSE), TEXT(E327, "aaa"))</f>
        <v>(火)</v>
      </c>
      <c r="G327" s="91">
        <f>IFERROR(VLOOKUP($E327, V医療従事者等!$A:$J, $G$4, FALSE), 0)</f>
        <v>7285</v>
      </c>
      <c r="H327" s="91">
        <f>IFERROR(VLOOKUP($E327, V医療従事者等!$A:$J, $H$4, FALSE), 0)</f>
        <v>9238</v>
      </c>
      <c r="I327" s="91">
        <f>IFERROR(VLOOKUP($E327, V医療従事者等!$A:$J, $I$4, FALSE), 0)</f>
        <v>19283</v>
      </c>
      <c r="J327" s="91">
        <f>IFERROR(VLOOKUP($E327, V医療従事者等!$A:$J, $J$4, FALSE), 0)</f>
        <v>6915</v>
      </c>
      <c r="K327" s="92">
        <f>IFERROR(VLOOKUP($E327, V一般接種!$A:$G, K$4, FALSE), 0)</f>
        <v>439846</v>
      </c>
      <c r="L327" s="92">
        <f>IFERROR(VLOOKUP($E327, V一般接種!$A:$G, L$4, FALSE), 0)</f>
        <v>168662</v>
      </c>
      <c r="M327" s="92">
        <f>IFERROR(VLOOKUP($E327, V一般接種!$A:$G, M$4, FALSE), 0)</f>
        <v>0</v>
      </c>
      <c r="N327" s="93">
        <f>IFERROR(VLOOKUP($E327, V一般接種!$A:$G, N$4, FALSE), 0)</f>
        <v>761221</v>
      </c>
      <c r="O327" s="92">
        <f>SUMIF(V職域接種!$C:$C, 'Conv-vaccine'!$E327, V職域接種!F:F)</f>
        <v>0</v>
      </c>
      <c r="P327" s="92">
        <f>SUMIF(V職域接種!$C:$C, 'Conv-vaccine'!$E327, V職域接種!G:G)</f>
        <v>0</v>
      </c>
      <c r="Q327" s="92">
        <f>_xlfn.MAXIFS(V重複!F:F, V重複!$C:$C, 'Conv-vaccine'!$E327)</f>
        <v>0</v>
      </c>
      <c r="R327" s="92">
        <f>_xlfn.MAXIFS(V重複!G:G, V重複!$C:$C, 'Conv-vaccine'!$E327)</f>
        <v>0</v>
      </c>
      <c r="S327" s="117">
        <f>SUMIF('V3回目-総接種回数'!$A:$A, 'Conv-vaccine'!$E327, 'V3回目-総接種回数'!D:D)</f>
        <v>0</v>
      </c>
    </row>
    <row r="328" spans="1:19" ht="17.7">
      <c r="A328" s="49">
        <v>44405</v>
      </c>
      <c r="B328" s="109">
        <f>IF(COUNTIF($A$7:$A328, $A328)&gt;1, 0, IF($E328="","",G328+H328+K328+L328+O328-Q328))</f>
        <v>613344</v>
      </c>
      <c r="C328" s="109">
        <f>IF(COUNTIF($A$7:$A328, $A328)&gt;1, 0, IF($E328="", "", I328+J328+M328+N328+P328-R328))</f>
        <v>793721</v>
      </c>
      <c r="D328" s="109">
        <f>IF(COUNTIF($A$7:$A328, $A328)&gt;1, 0, S328)</f>
        <v>0</v>
      </c>
      <c r="E328" s="110">
        <v>44405</v>
      </c>
      <c r="F328" s="91" t="str">
        <f>IFERROR(VLOOKUP($E328, V医療従事者等!$A:$J, $F$4, FALSE), TEXT(E328, "aaa"))</f>
        <v>(水)</v>
      </c>
      <c r="G328" s="91">
        <f>IFERROR(VLOOKUP($E328, V医療従事者等!$A:$J, $G$4, FALSE), 0)</f>
        <v>11517</v>
      </c>
      <c r="H328" s="91">
        <f>IFERROR(VLOOKUP($E328, V医療従事者等!$A:$J, $H$4, FALSE), 0)</f>
        <v>283</v>
      </c>
      <c r="I328" s="91">
        <f>IFERROR(VLOOKUP($E328, V医療従事者等!$A:$J, $I$4, FALSE), 0)</f>
        <v>18441</v>
      </c>
      <c r="J328" s="91">
        <f>IFERROR(VLOOKUP($E328, V医療従事者等!$A:$J, $J$4, FALSE), 0)</f>
        <v>6</v>
      </c>
      <c r="K328" s="92">
        <f>IFERROR(VLOOKUP($E328, V一般接種!$A:$G, K$4, FALSE), 0)</f>
        <v>434118</v>
      </c>
      <c r="L328" s="92">
        <f>IFERROR(VLOOKUP($E328, V一般接種!$A:$G, L$4, FALSE), 0)</f>
        <v>167426</v>
      </c>
      <c r="M328" s="92">
        <f>IFERROR(VLOOKUP($E328, V一般接種!$A:$G, M$4, FALSE), 0)</f>
        <v>0</v>
      </c>
      <c r="N328" s="93">
        <f>IFERROR(VLOOKUP($E328, V一般接種!$A:$G, N$4, FALSE), 0)</f>
        <v>775274</v>
      </c>
      <c r="O328" s="92">
        <f>SUMIF(V職域接種!$C:$C, 'Conv-vaccine'!$E328, V職域接種!F:F)</f>
        <v>0</v>
      </c>
      <c r="P328" s="92">
        <f>SUMIF(V職域接種!$C:$C, 'Conv-vaccine'!$E328, V職域接種!G:G)</f>
        <v>0</v>
      </c>
      <c r="Q328" s="92">
        <f>_xlfn.MAXIFS(V重複!F:F, V重複!$C:$C, 'Conv-vaccine'!$E328)</f>
        <v>0</v>
      </c>
      <c r="R328" s="92">
        <f>_xlfn.MAXIFS(V重複!G:G, V重複!$C:$C, 'Conv-vaccine'!$E328)</f>
        <v>0</v>
      </c>
      <c r="S328" s="117">
        <f>SUMIF('V3回目-総接種回数'!$A:$A, 'Conv-vaccine'!$E328, 'V3回目-総接種回数'!D:D)</f>
        <v>0</v>
      </c>
    </row>
    <row r="329" spans="1:19" ht="17.7">
      <c r="A329" s="49">
        <v>44405</v>
      </c>
      <c r="B329" s="109">
        <f>IF(COUNTIF($A$7:$A329, $A329)&gt;1, 0, IF($E329="","",G329+H329+K329+L329+O329-Q329))</f>
        <v>0</v>
      </c>
      <c r="C329" s="109">
        <f>IF(COUNTIF($A$7:$A329, $A329)&gt;1, 0, IF($E329="", "", I329+J329+M329+N329+P329-R329))</f>
        <v>0</v>
      </c>
      <c r="D329" s="109">
        <f>IF(COUNTIF($A$7:$A329, $A329)&gt;1, 0, S329)</f>
        <v>0</v>
      </c>
      <c r="E329" s="110">
        <v>44405</v>
      </c>
      <c r="F329" s="91" t="str">
        <f>IFERROR(VLOOKUP($E329, V医療従事者等!$A:$J, $F$4, FALSE), TEXT(E329, "aaa"))</f>
        <v>(水)</v>
      </c>
      <c r="G329" s="91">
        <f>IFERROR(VLOOKUP($E329, V医療従事者等!$A:$J, $G$4, FALSE), 0)</f>
        <v>11517</v>
      </c>
      <c r="H329" s="91">
        <f>IFERROR(VLOOKUP($E329, V医療従事者等!$A:$J, $H$4, FALSE), 0)</f>
        <v>283</v>
      </c>
      <c r="I329" s="91">
        <f>IFERROR(VLOOKUP($E329, V医療従事者等!$A:$J, $I$4, FALSE), 0)</f>
        <v>18441</v>
      </c>
      <c r="J329" s="91">
        <f>IFERROR(VLOOKUP($E329, V医療従事者等!$A:$J, $J$4, FALSE), 0)</f>
        <v>6</v>
      </c>
      <c r="K329" s="92">
        <f>IFERROR(VLOOKUP($E329, V一般接種!$A:$G, K$4, FALSE), 0)</f>
        <v>434118</v>
      </c>
      <c r="L329" s="92">
        <f>IFERROR(VLOOKUP($E329, V一般接種!$A:$G, L$4, FALSE), 0)</f>
        <v>167426</v>
      </c>
      <c r="M329" s="92">
        <f>IFERROR(VLOOKUP($E329, V一般接種!$A:$G, M$4, FALSE), 0)</f>
        <v>0</v>
      </c>
      <c r="N329" s="93">
        <f>IFERROR(VLOOKUP($E329, V一般接種!$A:$G, N$4, FALSE), 0)</f>
        <v>775274</v>
      </c>
      <c r="O329" s="92">
        <f>SUMIF(V職域接種!$C:$C, 'Conv-vaccine'!$E329, V職域接種!F:F)</f>
        <v>0</v>
      </c>
      <c r="P329" s="92">
        <f>SUMIF(V職域接種!$C:$C, 'Conv-vaccine'!$E329, V職域接種!G:G)</f>
        <v>0</v>
      </c>
      <c r="Q329" s="92">
        <f>_xlfn.MAXIFS(V重複!F:F, V重複!$C:$C, 'Conv-vaccine'!$E329)</f>
        <v>0</v>
      </c>
      <c r="R329" s="92">
        <f>_xlfn.MAXIFS(V重複!G:G, V重複!$C:$C, 'Conv-vaccine'!$E329)</f>
        <v>0</v>
      </c>
      <c r="S329" s="117">
        <f>SUMIF('V3回目-総接種回数'!$A:$A, 'Conv-vaccine'!$E329, 'V3回目-総接種回数'!D:D)</f>
        <v>0</v>
      </c>
    </row>
    <row r="330" spans="1:19" ht="17.7">
      <c r="A330" s="49">
        <v>44405</v>
      </c>
      <c r="B330" s="109">
        <f>IF(COUNTIF($A$7:$A330, $A330)&gt;1, 0, IF($E330="","",G330+H330+K330+L330+O330-Q330))</f>
        <v>0</v>
      </c>
      <c r="C330" s="109">
        <f>IF(COUNTIF($A$7:$A330, $A330)&gt;1, 0, IF($E330="", "", I330+J330+M330+N330+P330-R330))</f>
        <v>0</v>
      </c>
      <c r="D330" s="109">
        <f>IF(COUNTIF($A$7:$A330, $A330)&gt;1, 0, S330)</f>
        <v>0</v>
      </c>
      <c r="E330" s="110">
        <v>44405</v>
      </c>
      <c r="F330" s="91" t="str">
        <f>IFERROR(VLOOKUP($E330, V医療従事者等!$A:$J, $F$4, FALSE), TEXT(E330, "aaa"))</f>
        <v>(水)</v>
      </c>
      <c r="G330" s="91">
        <f>IFERROR(VLOOKUP($E330, V医療従事者等!$A:$J, $G$4, FALSE), 0)</f>
        <v>11517</v>
      </c>
      <c r="H330" s="91">
        <f>IFERROR(VLOOKUP($E330, V医療従事者等!$A:$J, $H$4, FALSE), 0)</f>
        <v>283</v>
      </c>
      <c r="I330" s="91">
        <f>IFERROR(VLOOKUP($E330, V医療従事者等!$A:$J, $I$4, FALSE), 0)</f>
        <v>18441</v>
      </c>
      <c r="J330" s="91">
        <f>IFERROR(VLOOKUP($E330, V医療従事者等!$A:$J, $J$4, FALSE), 0)</f>
        <v>6</v>
      </c>
      <c r="K330" s="92">
        <f>IFERROR(VLOOKUP($E330, V一般接種!$A:$G, K$4, FALSE), 0)</f>
        <v>434118</v>
      </c>
      <c r="L330" s="92">
        <f>IFERROR(VLOOKUP($E330, V一般接種!$A:$G, L$4, FALSE), 0)</f>
        <v>167426</v>
      </c>
      <c r="M330" s="92">
        <f>IFERROR(VLOOKUP($E330, V一般接種!$A:$G, M$4, FALSE), 0)</f>
        <v>0</v>
      </c>
      <c r="N330" s="93">
        <f>IFERROR(VLOOKUP($E330, V一般接種!$A:$G, N$4, FALSE), 0)</f>
        <v>775274</v>
      </c>
      <c r="O330" s="92">
        <f>SUMIF(V職域接種!$C:$C, 'Conv-vaccine'!$E330, V職域接種!F:F)</f>
        <v>0</v>
      </c>
      <c r="P330" s="92">
        <f>SUMIF(V職域接種!$C:$C, 'Conv-vaccine'!$E330, V職域接種!G:G)</f>
        <v>0</v>
      </c>
      <c r="Q330" s="92">
        <f>_xlfn.MAXIFS(V重複!F:F, V重複!$C:$C, 'Conv-vaccine'!$E330)</f>
        <v>0</v>
      </c>
      <c r="R330" s="92">
        <f>_xlfn.MAXIFS(V重複!G:G, V重複!$C:$C, 'Conv-vaccine'!$E330)</f>
        <v>0</v>
      </c>
      <c r="S330" s="117">
        <f>SUMIF('V3回目-総接種回数'!$A:$A, 'Conv-vaccine'!$E330, 'V3回目-総接種回数'!D:D)</f>
        <v>0</v>
      </c>
    </row>
    <row r="331" spans="1:19" ht="17.7">
      <c r="A331" s="49">
        <v>44406</v>
      </c>
      <c r="B331" s="109">
        <f>IF(COUNTIF($A$7:$A331, $A331)&gt;1, 0, IF($E331="","",G331+H331+K331+L331+O331-Q331))</f>
        <v>615381</v>
      </c>
      <c r="C331" s="109">
        <f>IF(COUNTIF($A$7:$A331, $A331)&gt;1, 0, IF($E331="", "", I331+J331+M331+N331+P331-R331))</f>
        <v>780003</v>
      </c>
      <c r="D331" s="109">
        <f>IF(COUNTIF($A$7:$A331, $A331)&gt;1, 0, S331)</f>
        <v>0</v>
      </c>
      <c r="E331" s="110">
        <v>44406</v>
      </c>
      <c r="F331" s="91" t="str">
        <f>IFERROR(VLOOKUP($E331, V医療従事者等!$A:$J, $F$4, FALSE), TEXT(E331, "aaa"))</f>
        <v>(木)</v>
      </c>
      <c r="G331" s="91">
        <f>IFERROR(VLOOKUP($E331, V医療従事者等!$A:$J, $G$4, FALSE), 0)</f>
        <v>9074</v>
      </c>
      <c r="H331" s="91">
        <f>IFERROR(VLOOKUP($E331, V医療従事者等!$A:$J, $H$4, FALSE), 0)</f>
        <v>23</v>
      </c>
      <c r="I331" s="91">
        <f>IFERROR(VLOOKUP($E331, V医療従事者等!$A:$J, $I$4, FALSE), 0)</f>
        <v>21242</v>
      </c>
      <c r="J331" s="91">
        <f>IFERROR(VLOOKUP($E331, V医療従事者等!$A:$J, $J$4, FALSE), 0)</f>
        <v>33</v>
      </c>
      <c r="K331" s="92">
        <f>IFERROR(VLOOKUP($E331, V一般接種!$A:$G, K$4, FALSE), 0)</f>
        <v>433416</v>
      </c>
      <c r="L331" s="92">
        <f>IFERROR(VLOOKUP($E331, V一般接種!$A:$G, L$4, FALSE), 0)</f>
        <v>172868</v>
      </c>
      <c r="M331" s="92">
        <f>IFERROR(VLOOKUP($E331, V一般接種!$A:$G, M$4, FALSE), 0)</f>
        <v>0</v>
      </c>
      <c r="N331" s="93">
        <f>IFERROR(VLOOKUP($E331, V一般接種!$A:$G, N$4, FALSE), 0)</f>
        <v>758728</v>
      </c>
      <c r="O331" s="92">
        <f>SUMIF(V職域接種!$C:$C, 'Conv-vaccine'!$E331, V職域接種!F:F)</f>
        <v>0</v>
      </c>
      <c r="P331" s="92">
        <f>SUMIF(V職域接種!$C:$C, 'Conv-vaccine'!$E331, V職域接種!G:G)</f>
        <v>0</v>
      </c>
      <c r="Q331" s="92">
        <f>_xlfn.MAXIFS(V重複!F:F, V重複!$C:$C, 'Conv-vaccine'!$E331)</f>
        <v>0</v>
      </c>
      <c r="R331" s="92">
        <f>_xlfn.MAXIFS(V重複!G:G, V重複!$C:$C, 'Conv-vaccine'!$E331)</f>
        <v>0</v>
      </c>
      <c r="S331" s="117">
        <f>SUMIF('V3回目-総接種回数'!$A:$A, 'Conv-vaccine'!$E331, 'V3回目-総接種回数'!D:D)</f>
        <v>0</v>
      </c>
    </row>
    <row r="332" spans="1:19" ht="17.7">
      <c r="A332" s="49">
        <v>44406</v>
      </c>
      <c r="B332" s="109">
        <f>IF(COUNTIF($A$7:$A332, $A332)&gt;1, 0, IF($E332="","",G332+H332+K332+L332+O332-Q332))</f>
        <v>0</v>
      </c>
      <c r="C332" s="109">
        <f>IF(COUNTIF($A$7:$A332, $A332)&gt;1, 0, IF($E332="", "", I332+J332+M332+N332+P332-R332))</f>
        <v>0</v>
      </c>
      <c r="D332" s="109">
        <f>IF(COUNTIF($A$7:$A332, $A332)&gt;1, 0, S332)</f>
        <v>0</v>
      </c>
      <c r="E332" s="110">
        <v>44406</v>
      </c>
      <c r="F332" s="91" t="str">
        <f>IFERROR(VLOOKUP($E332, V医療従事者等!$A:$J, $F$4, FALSE), TEXT(E332, "aaa"))</f>
        <v>(木)</v>
      </c>
      <c r="G332" s="91">
        <f>IFERROR(VLOOKUP($E332, V医療従事者等!$A:$J, $G$4, FALSE), 0)</f>
        <v>9074</v>
      </c>
      <c r="H332" s="91">
        <f>IFERROR(VLOOKUP($E332, V医療従事者等!$A:$J, $H$4, FALSE), 0)</f>
        <v>23</v>
      </c>
      <c r="I332" s="91">
        <f>IFERROR(VLOOKUP($E332, V医療従事者等!$A:$J, $I$4, FALSE), 0)</f>
        <v>21242</v>
      </c>
      <c r="J332" s="91">
        <f>IFERROR(VLOOKUP($E332, V医療従事者等!$A:$J, $J$4, FALSE), 0)</f>
        <v>33</v>
      </c>
      <c r="K332" s="92">
        <f>IFERROR(VLOOKUP($E332, V一般接種!$A:$G, K$4, FALSE), 0)</f>
        <v>433416</v>
      </c>
      <c r="L332" s="92">
        <f>IFERROR(VLOOKUP($E332, V一般接種!$A:$G, L$4, FALSE), 0)</f>
        <v>172868</v>
      </c>
      <c r="M332" s="92">
        <f>IFERROR(VLOOKUP($E332, V一般接種!$A:$G, M$4, FALSE), 0)</f>
        <v>0</v>
      </c>
      <c r="N332" s="93">
        <f>IFERROR(VLOOKUP($E332, V一般接種!$A:$G, N$4, FALSE), 0)</f>
        <v>758728</v>
      </c>
      <c r="O332" s="92">
        <f>SUMIF(V職域接種!$C:$C, 'Conv-vaccine'!$E332, V職域接種!F:F)</f>
        <v>0</v>
      </c>
      <c r="P332" s="92">
        <f>SUMIF(V職域接種!$C:$C, 'Conv-vaccine'!$E332, V職域接種!G:G)</f>
        <v>0</v>
      </c>
      <c r="Q332" s="92">
        <f>_xlfn.MAXIFS(V重複!F:F, V重複!$C:$C, 'Conv-vaccine'!$E332)</f>
        <v>0</v>
      </c>
      <c r="R332" s="92">
        <f>_xlfn.MAXIFS(V重複!G:G, V重複!$C:$C, 'Conv-vaccine'!$E332)</f>
        <v>0</v>
      </c>
      <c r="S332" s="117">
        <f>SUMIF('V3回目-総接種回数'!$A:$A, 'Conv-vaccine'!$E332, 'V3回目-総接種回数'!D:D)</f>
        <v>0</v>
      </c>
    </row>
    <row r="333" spans="1:19" ht="17.7">
      <c r="A333" s="49">
        <v>44406</v>
      </c>
      <c r="B333" s="109">
        <f>IF(COUNTIF($A$7:$A333, $A333)&gt;1, 0, IF($E333="","",G333+H333+K333+L333+O333-Q333))</f>
        <v>0</v>
      </c>
      <c r="C333" s="109">
        <f>IF(COUNTIF($A$7:$A333, $A333)&gt;1, 0, IF($E333="", "", I333+J333+M333+N333+P333-R333))</f>
        <v>0</v>
      </c>
      <c r="D333" s="109">
        <f>IF(COUNTIF($A$7:$A333, $A333)&gt;1, 0, S333)</f>
        <v>0</v>
      </c>
      <c r="E333" s="110">
        <v>44406</v>
      </c>
      <c r="F333" s="91" t="str">
        <f>IFERROR(VLOOKUP($E333, V医療従事者等!$A:$J, $F$4, FALSE), TEXT(E333, "aaa"))</f>
        <v>(木)</v>
      </c>
      <c r="G333" s="91">
        <f>IFERROR(VLOOKUP($E333, V医療従事者等!$A:$J, $G$4, FALSE), 0)</f>
        <v>9074</v>
      </c>
      <c r="H333" s="91">
        <f>IFERROR(VLOOKUP($E333, V医療従事者等!$A:$J, $H$4, FALSE), 0)</f>
        <v>23</v>
      </c>
      <c r="I333" s="91">
        <f>IFERROR(VLOOKUP($E333, V医療従事者等!$A:$J, $I$4, FALSE), 0)</f>
        <v>21242</v>
      </c>
      <c r="J333" s="91">
        <f>IFERROR(VLOOKUP($E333, V医療従事者等!$A:$J, $J$4, FALSE), 0)</f>
        <v>33</v>
      </c>
      <c r="K333" s="92">
        <f>IFERROR(VLOOKUP($E333, V一般接種!$A:$G, K$4, FALSE), 0)</f>
        <v>433416</v>
      </c>
      <c r="L333" s="92">
        <f>IFERROR(VLOOKUP($E333, V一般接種!$A:$G, L$4, FALSE), 0)</f>
        <v>172868</v>
      </c>
      <c r="M333" s="92">
        <f>IFERROR(VLOOKUP($E333, V一般接種!$A:$G, M$4, FALSE), 0)</f>
        <v>0</v>
      </c>
      <c r="N333" s="93">
        <f>IFERROR(VLOOKUP($E333, V一般接種!$A:$G, N$4, FALSE), 0)</f>
        <v>758728</v>
      </c>
      <c r="O333" s="92">
        <f>SUMIF(V職域接種!$C:$C, 'Conv-vaccine'!$E333, V職域接種!F:F)</f>
        <v>0</v>
      </c>
      <c r="P333" s="92">
        <f>SUMIF(V職域接種!$C:$C, 'Conv-vaccine'!$E333, V職域接種!G:G)</f>
        <v>0</v>
      </c>
      <c r="Q333" s="92">
        <f>_xlfn.MAXIFS(V重複!F:F, V重複!$C:$C, 'Conv-vaccine'!$E333)</f>
        <v>0</v>
      </c>
      <c r="R333" s="92">
        <f>_xlfn.MAXIFS(V重複!G:G, V重複!$C:$C, 'Conv-vaccine'!$E333)</f>
        <v>0</v>
      </c>
      <c r="S333" s="117">
        <f>SUMIF('V3回目-総接種回数'!$A:$A, 'Conv-vaccine'!$E333, 'V3回目-総接種回数'!D:D)</f>
        <v>0</v>
      </c>
    </row>
    <row r="334" spans="1:19" ht="17.7">
      <c r="A334" s="49">
        <v>44407</v>
      </c>
      <c r="B334" s="109">
        <f>IF(COUNTIF($A$7:$A334, $A334)&gt;1, 0, IF($E334="","",G334+H334+K334+L334+O334-Q334))</f>
        <v>646248</v>
      </c>
      <c r="C334" s="109">
        <f>IF(COUNTIF($A$7:$A334, $A334)&gt;1, 0, IF($E334="", "", I334+J334+M334+N334+P334-R334))</f>
        <v>787043</v>
      </c>
      <c r="D334" s="109">
        <f>IF(COUNTIF($A$7:$A334, $A334)&gt;1, 0, S334)</f>
        <v>0</v>
      </c>
      <c r="E334" s="110">
        <v>44407</v>
      </c>
      <c r="F334" s="91" t="str">
        <f>IFERROR(VLOOKUP($E334, V医療従事者等!$A:$J, $F$4, FALSE), TEXT(E334, "aaa"))</f>
        <v>(金)</v>
      </c>
      <c r="G334" s="91">
        <f>IFERROR(VLOOKUP($E334, V医療従事者等!$A:$J, $G$4, FALSE), 0)</f>
        <v>11403</v>
      </c>
      <c r="H334" s="91">
        <f>IFERROR(VLOOKUP($E334, V医療従事者等!$A:$J, $H$4, FALSE), 0)</f>
        <v>57</v>
      </c>
      <c r="I334" s="91">
        <f>IFERROR(VLOOKUP($E334, V医療従事者等!$A:$J, $I$4, FALSE), 0)</f>
        <v>23694</v>
      </c>
      <c r="J334" s="91">
        <f>IFERROR(VLOOKUP($E334, V医療従事者等!$A:$J, $J$4, FALSE), 0)</f>
        <v>5434</v>
      </c>
      <c r="K334" s="92">
        <f>IFERROR(VLOOKUP($E334, V一般接種!$A:$G, K$4, FALSE), 0)</f>
        <v>463474</v>
      </c>
      <c r="L334" s="92">
        <f>IFERROR(VLOOKUP($E334, V一般接種!$A:$G, L$4, FALSE), 0)</f>
        <v>171314</v>
      </c>
      <c r="M334" s="92">
        <f>IFERROR(VLOOKUP($E334, V一般接種!$A:$G, M$4, FALSE), 0)</f>
        <v>0</v>
      </c>
      <c r="N334" s="93">
        <f>IFERROR(VLOOKUP($E334, V一般接種!$A:$G, N$4, FALSE), 0)</f>
        <v>757915</v>
      </c>
      <c r="O334" s="92">
        <f>SUMIF(V職域接種!$C:$C, 'Conv-vaccine'!$E334, V職域接種!F:F)</f>
        <v>0</v>
      </c>
      <c r="P334" s="92">
        <f>SUMIF(V職域接種!$C:$C, 'Conv-vaccine'!$E334, V職域接種!G:G)</f>
        <v>0</v>
      </c>
      <c r="Q334" s="92">
        <f>_xlfn.MAXIFS(V重複!F:F, V重複!$C:$C, 'Conv-vaccine'!$E334)</f>
        <v>0</v>
      </c>
      <c r="R334" s="92">
        <f>_xlfn.MAXIFS(V重複!G:G, V重複!$C:$C, 'Conv-vaccine'!$E334)</f>
        <v>0</v>
      </c>
      <c r="S334" s="117">
        <f>SUMIF('V3回目-総接種回数'!$A:$A, 'Conv-vaccine'!$E334, 'V3回目-総接種回数'!D:D)</f>
        <v>0</v>
      </c>
    </row>
    <row r="335" spans="1:19" ht="17.7">
      <c r="A335" s="49">
        <v>44407</v>
      </c>
      <c r="B335" s="109">
        <f>IF(COUNTIF($A$7:$A335, $A335)&gt;1, 0, IF($E335="","",G335+H335+K335+L335+O335-Q335))</f>
        <v>0</v>
      </c>
      <c r="C335" s="109">
        <f>IF(COUNTIF($A$7:$A335, $A335)&gt;1, 0, IF($E335="", "", I335+J335+M335+N335+P335-R335))</f>
        <v>0</v>
      </c>
      <c r="D335" s="109">
        <f>IF(COUNTIF($A$7:$A335, $A335)&gt;1, 0, S335)</f>
        <v>0</v>
      </c>
      <c r="E335" s="110">
        <v>44407</v>
      </c>
      <c r="F335" s="91" t="str">
        <f>IFERROR(VLOOKUP($E335, V医療従事者等!$A:$J, $F$4, FALSE), TEXT(E335, "aaa"))</f>
        <v>(金)</v>
      </c>
      <c r="G335" s="91">
        <f>IFERROR(VLOOKUP($E335, V医療従事者等!$A:$J, $G$4, FALSE), 0)</f>
        <v>11403</v>
      </c>
      <c r="H335" s="91">
        <f>IFERROR(VLOOKUP($E335, V医療従事者等!$A:$J, $H$4, FALSE), 0)</f>
        <v>57</v>
      </c>
      <c r="I335" s="91">
        <f>IFERROR(VLOOKUP($E335, V医療従事者等!$A:$J, $I$4, FALSE), 0)</f>
        <v>23694</v>
      </c>
      <c r="J335" s="91">
        <f>IFERROR(VLOOKUP($E335, V医療従事者等!$A:$J, $J$4, FALSE), 0)</f>
        <v>5434</v>
      </c>
      <c r="K335" s="92">
        <f>IFERROR(VLOOKUP($E335, V一般接種!$A:$G, K$4, FALSE), 0)</f>
        <v>463474</v>
      </c>
      <c r="L335" s="92">
        <f>IFERROR(VLOOKUP($E335, V一般接種!$A:$G, L$4, FALSE), 0)</f>
        <v>171314</v>
      </c>
      <c r="M335" s="92">
        <f>IFERROR(VLOOKUP($E335, V一般接種!$A:$G, M$4, FALSE), 0)</f>
        <v>0</v>
      </c>
      <c r="N335" s="93">
        <f>IFERROR(VLOOKUP($E335, V一般接種!$A:$G, N$4, FALSE), 0)</f>
        <v>757915</v>
      </c>
      <c r="O335" s="92">
        <f>SUMIF(V職域接種!$C:$C, 'Conv-vaccine'!$E335, V職域接種!F:F)</f>
        <v>0</v>
      </c>
      <c r="P335" s="92">
        <f>SUMIF(V職域接種!$C:$C, 'Conv-vaccine'!$E335, V職域接種!G:G)</f>
        <v>0</v>
      </c>
      <c r="Q335" s="92">
        <f>_xlfn.MAXIFS(V重複!F:F, V重複!$C:$C, 'Conv-vaccine'!$E335)</f>
        <v>0</v>
      </c>
      <c r="R335" s="92">
        <f>_xlfn.MAXIFS(V重複!G:G, V重複!$C:$C, 'Conv-vaccine'!$E335)</f>
        <v>0</v>
      </c>
      <c r="S335" s="117">
        <f>SUMIF('V3回目-総接種回数'!$A:$A, 'Conv-vaccine'!$E335, 'V3回目-総接種回数'!D:D)</f>
        <v>0</v>
      </c>
    </row>
    <row r="336" spans="1:19" ht="17.7">
      <c r="A336" s="49">
        <v>44407</v>
      </c>
      <c r="B336" s="109">
        <f>IF(COUNTIF($A$7:$A336, $A336)&gt;1, 0, IF($E336="","",G336+H336+K336+L336+O336-Q336))</f>
        <v>0</v>
      </c>
      <c r="C336" s="109">
        <f>IF(COUNTIF($A$7:$A336, $A336)&gt;1, 0, IF($E336="", "", I336+J336+M336+N336+P336-R336))</f>
        <v>0</v>
      </c>
      <c r="D336" s="109">
        <f>IF(COUNTIF($A$7:$A336, $A336)&gt;1, 0, S336)</f>
        <v>0</v>
      </c>
      <c r="E336" s="110">
        <v>44407</v>
      </c>
      <c r="F336" s="91" t="str">
        <f>IFERROR(VLOOKUP($E336, V医療従事者等!$A:$J, $F$4, FALSE), TEXT(E336, "aaa"))</f>
        <v>(金)</v>
      </c>
      <c r="G336" s="91">
        <f>IFERROR(VLOOKUP($E336, V医療従事者等!$A:$J, $G$4, FALSE), 0)</f>
        <v>11403</v>
      </c>
      <c r="H336" s="91">
        <f>IFERROR(VLOOKUP($E336, V医療従事者等!$A:$J, $H$4, FALSE), 0)</f>
        <v>57</v>
      </c>
      <c r="I336" s="91">
        <f>IFERROR(VLOOKUP($E336, V医療従事者等!$A:$J, $I$4, FALSE), 0)</f>
        <v>23694</v>
      </c>
      <c r="J336" s="91">
        <f>IFERROR(VLOOKUP($E336, V医療従事者等!$A:$J, $J$4, FALSE), 0)</f>
        <v>5434</v>
      </c>
      <c r="K336" s="92">
        <f>IFERROR(VLOOKUP($E336, V一般接種!$A:$G, K$4, FALSE), 0)</f>
        <v>463474</v>
      </c>
      <c r="L336" s="92">
        <f>IFERROR(VLOOKUP($E336, V一般接種!$A:$G, L$4, FALSE), 0)</f>
        <v>171314</v>
      </c>
      <c r="M336" s="92">
        <f>IFERROR(VLOOKUP($E336, V一般接種!$A:$G, M$4, FALSE), 0)</f>
        <v>0</v>
      </c>
      <c r="N336" s="93">
        <f>IFERROR(VLOOKUP($E336, V一般接種!$A:$G, N$4, FALSE), 0)</f>
        <v>757915</v>
      </c>
      <c r="O336" s="92">
        <f>SUMIF(V職域接種!$C:$C, 'Conv-vaccine'!$E336, V職域接種!F:F)</f>
        <v>0</v>
      </c>
      <c r="P336" s="92">
        <f>SUMIF(V職域接種!$C:$C, 'Conv-vaccine'!$E336, V職域接種!G:G)</f>
        <v>0</v>
      </c>
      <c r="Q336" s="92">
        <f>_xlfn.MAXIFS(V重複!F:F, V重複!$C:$C, 'Conv-vaccine'!$E336)</f>
        <v>0</v>
      </c>
      <c r="R336" s="92">
        <f>_xlfn.MAXIFS(V重複!G:G, V重複!$C:$C, 'Conv-vaccine'!$E336)</f>
        <v>0</v>
      </c>
      <c r="S336" s="117">
        <f>SUMIF('V3回目-総接種回数'!$A:$A, 'Conv-vaccine'!$E336, 'V3回目-総接種回数'!D:D)</f>
        <v>0</v>
      </c>
    </row>
    <row r="337" spans="1:19" ht="17.7">
      <c r="A337" s="49">
        <v>44408</v>
      </c>
      <c r="B337" s="109">
        <f>IF(COUNTIF($A$7:$A337, $A337)&gt;1, 0, IF($E337="","",G337+H337+K337+L337+O337-Q337))</f>
        <v>641156</v>
      </c>
      <c r="C337" s="109">
        <f>IF(COUNTIF($A$7:$A337, $A337)&gt;1, 0, IF($E337="", "", I337+J337+M337+N337+P337-R337))</f>
        <v>804828</v>
      </c>
      <c r="D337" s="109">
        <f>IF(COUNTIF($A$7:$A337, $A337)&gt;1, 0, S337)</f>
        <v>0</v>
      </c>
      <c r="E337" s="110">
        <v>44408</v>
      </c>
      <c r="F337" s="91" t="str">
        <f>IFERROR(VLOOKUP($E337, V医療従事者等!$A:$J, $F$4, FALSE), TEXT(E337, "aaa"))</f>
        <v>土</v>
      </c>
      <c r="G337" s="91">
        <f>IFERROR(VLOOKUP($E337, V医療従事者等!$A:$J, $G$4, FALSE), 0)</f>
        <v>0</v>
      </c>
      <c r="H337" s="91">
        <f>IFERROR(VLOOKUP($E337, V医療従事者等!$A:$J, $H$4, FALSE), 0)</f>
        <v>0</v>
      </c>
      <c r="I337" s="91">
        <f>IFERROR(VLOOKUP($E337, V医療従事者等!$A:$J, $I$4, FALSE), 0)</f>
        <v>0</v>
      </c>
      <c r="J337" s="91">
        <f>IFERROR(VLOOKUP($E337, V医療従事者等!$A:$J, $J$4, FALSE), 0)</f>
        <v>0</v>
      </c>
      <c r="K337" s="92">
        <f>IFERROR(VLOOKUP($E337, V一般接種!$A:$G, K$4, FALSE), 0)</f>
        <v>503644</v>
      </c>
      <c r="L337" s="92">
        <f>IFERROR(VLOOKUP($E337, V一般接種!$A:$G, L$4, FALSE), 0)</f>
        <v>137512</v>
      </c>
      <c r="M337" s="92">
        <f>IFERROR(VLOOKUP($E337, V一般接種!$A:$G, M$4, FALSE), 0)</f>
        <v>0</v>
      </c>
      <c r="N337" s="93">
        <f>IFERROR(VLOOKUP($E337, V一般接種!$A:$G, N$4, FALSE), 0)</f>
        <v>804828</v>
      </c>
      <c r="O337" s="92">
        <f>SUMIF(V職域接種!$C:$C, 'Conv-vaccine'!$E337, V職域接種!F:F)</f>
        <v>0</v>
      </c>
      <c r="P337" s="92">
        <f>SUMIF(V職域接種!$C:$C, 'Conv-vaccine'!$E337, V職域接種!G:G)</f>
        <v>0</v>
      </c>
      <c r="Q337" s="92">
        <f>_xlfn.MAXIFS(V重複!F:F, V重複!$C:$C, 'Conv-vaccine'!$E337)</f>
        <v>0</v>
      </c>
      <c r="R337" s="92">
        <f>_xlfn.MAXIFS(V重複!G:G, V重複!$C:$C, 'Conv-vaccine'!$E337)</f>
        <v>0</v>
      </c>
      <c r="S337" s="117">
        <f>SUMIF('V3回目-総接種回数'!$A:$A, 'Conv-vaccine'!$E337, 'V3回目-総接種回数'!D:D)</f>
        <v>0</v>
      </c>
    </row>
    <row r="338" spans="1:19" ht="17.7">
      <c r="A338" s="49">
        <v>44408</v>
      </c>
      <c r="B338" s="109">
        <f>IF(COUNTIF($A$7:$A338, $A338)&gt;1, 0, IF($E338="","",G338+H338+K338+L338+O338-Q338))</f>
        <v>0</v>
      </c>
      <c r="C338" s="109">
        <f>IF(COUNTIF($A$7:$A338, $A338)&gt;1, 0, IF($E338="", "", I338+J338+M338+N338+P338-R338))</f>
        <v>0</v>
      </c>
      <c r="D338" s="109">
        <f>IF(COUNTIF($A$7:$A338, $A338)&gt;1, 0, S338)</f>
        <v>0</v>
      </c>
      <c r="E338" s="110">
        <v>44408</v>
      </c>
      <c r="F338" s="91" t="str">
        <f>IFERROR(VLOOKUP($E338, V医療従事者等!$A:$J, $F$4, FALSE), TEXT(E338, "aaa"))</f>
        <v>土</v>
      </c>
      <c r="G338" s="91">
        <f>IFERROR(VLOOKUP($E338, V医療従事者等!$A:$J, $G$4, FALSE), 0)</f>
        <v>0</v>
      </c>
      <c r="H338" s="91">
        <f>IFERROR(VLOOKUP($E338, V医療従事者等!$A:$J, $H$4, FALSE), 0)</f>
        <v>0</v>
      </c>
      <c r="I338" s="91">
        <f>IFERROR(VLOOKUP($E338, V医療従事者等!$A:$J, $I$4, FALSE), 0)</f>
        <v>0</v>
      </c>
      <c r="J338" s="91">
        <f>IFERROR(VLOOKUP($E338, V医療従事者等!$A:$J, $J$4, FALSE), 0)</f>
        <v>0</v>
      </c>
      <c r="K338" s="92">
        <f>IFERROR(VLOOKUP($E338, V一般接種!$A:$G, K$4, FALSE), 0)</f>
        <v>503644</v>
      </c>
      <c r="L338" s="92">
        <f>IFERROR(VLOOKUP($E338, V一般接種!$A:$G, L$4, FALSE), 0)</f>
        <v>137512</v>
      </c>
      <c r="M338" s="92">
        <f>IFERROR(VLOOKUP($E338, V一般接種!$A:$G, M$4, FALSE), 0)</f>
        <v>0</v>
      </c>
      <c r="N338" s="93">
        <f>IFERROR(VLOOKUP($E338, V一般接種!$A:$G, N$4, FALSE), 0)</f>
        <v>804828</v>
      </c>
      <c r="O338" s="92">
        <f>SUMIF(V職域接種!$C:$C, 'Conv-vaccine'!$E338, V職域接種!F:F)</f>
        <v>0</v>
      </c>
      <c r="P338" s="92">
        <f>SUMIF(V職域接種!$C:$C, 'Conv-vaccine'!$E338, V職域接種!G:G)</f>
        <v>0</v>
      </c>
      <c r="Q338" s="92">
        <f>_xlfn.MAXIFS(V重複!F:F, V重複!$C:$C, 'Conv-vaccine'!$E338)</f>
        <v>0</v>
      </c>
      <c r="R338" s="92">
        <f>_xlfn.MAXIFS(V重複!G:G, V重複!$C:$C, 'Conv-vaccine'!$E338)</f>
        <v>0</v>
      </c>
      <c r="S338" s="117">
        <f>SUMIF('V3回目-総接種回数'!$A:$A, 'Conv-vaccine'!$E338, 'V3回目-総接種回数'!D:D)</f>
        <v>0</v>
      </c>
    </row>
    <row r="339" spans="1:19" ht="17.7">
      <c r="A339" s="49">
        <v>44408</v>
      </c>
      <c r="B339" s="109">
        <f>IF(COUNTIF($A$7:$A339, $A339)&gt;1, 0, IF($E339="","",G339+H339+K339+L339+O339-Q339))</f>
        <v>0</v>
      </c>
      <c r="C339" s="109">
        <f>IF(COUNTIF($A$7:$A339, $A339)&gt;1, 0, IF($E339="", "", I339+J339+M339+N339+P339-R339))</f>
        <v>0</v>
      </c>
      <c r="D339" s="109">
        <f>IF(COUNTIF($A$7:$A339, $A339)&gt;1, 0, S339)</f>
        <v>0</v>
      </c>
      <c r="E339" s="110">
        <v>44408</v>
      </c>
      <c r="F339" s="91" t="str">
        <f>IFERROR(VLOOKUP($E339, V医療従事者等!$A:$J, $F$4, FALSE), TEXT(E339, "aaa"))</f>
        <v>土</v>
      </c>
      <c r="G339" s="91">
        <f>IFERROR(VLOOKUP($E339, V医療従事者等!$A:$J, $G$4, FALSE), 0)</f>
        <v>0</v>
      </c>
      <c r="H339" s="91">
        <f>IFERROR(VLOOKUP($E339, V医療従事者等!$A:$J, $H$4, FALSE), 0)</f>
        <v>0</v>
      </c>
      <c r="I339" s="91">
        <f>IFERROR(VLOOKUP($E339, V医療従事者等!$A:$J, $I$4, FALSE), 0)</f>
        <v>0</v>
      </c>
      <c r="J339" s="91">
        <f>IFERROR(VLOOKUP($E339, V医療従事者等!$A:$J, $J$4, FALSE), 0)</f>
        <v>0</v>
      </c>
      <c r="K339" s="92">
        <f>IFERROR(VLOOKUP($E339, V一般接種!$A:$G, K$4, FALSE), 0)</f>
        <v>503644</v>
      </c>
      <c r="L339" s="92">
        <f>IFERROR(VLOOKUP($E339, V一般接種!$A:$G, L$4, FALSE), 0)</f>
        <v>137512</v>
      </c>
      <c r="M339" s="92">
        <f>IFERROR(VLOOKUP($E339, V一般接種!$A:$G, M$4, FALSE), 0)</f>
        <v>0</v>
      </c>
      <c r="N339" s="93">
        <f>IFERROR(VLOOKUP($E339, V一般接種!$A:$G, N$4, FALSE), 0)</f>
        <v>804828</v>
      </c>
      <c r="O339" s="92">
        <f>SUMIF(V職域接種!$C:$C, 'Conv-vaccine'!$E339, V職域接種!F:F)</f>
        <v>0</v>
      </c>
      <c r="P339" s="92">
        <f>SUMIF(V職域接種!$C:$C, 'Conv-vaccine'!$E339, V職域接種!G:G)</f>
        <v>0</v>
      </c>
      <c r="Q339" s="92">
        <f>_xlfn.MAXIFS(V重複!F:F, V重複!$C:$C, 'Conv-vaccine'!$E339)</f>
        <v>0</v>
      </c>
      <c r="R339" s="92">
        <f>_xlfn.MAXIFS(V重複!G:G, V重複!$C:$C, 'Conv-vaccine'!$E339)</f>
        <v>0</v>
      </c>
      <c r="S339" s="117">
        <f>SUMIF('V3回目-総接種回数'!$A:$A, 'Conv-vaccine'!$E339, 'V3回目-総接種回数'!D:D)</f>
        <v>0</v>
      </c>
    </row>
    <row r="340" spans="1:19" ht="17.7">
      <c r="A340" s="49">
        <v>44409</v>
      </c>
      <c r="B340" s="109">
        <f>IF(COUNTIF($A$7:$A340, $A340)&gt;1, 0, IF($E340="","",G340+H340+K340+L340+O340-Q340))</f>
        <v>5015195</v>
      </c>
      <c r="C340" s="109">
        <f>IF(COUNTIF($A$7:$A340, $A340)&gt;1, 0, IF($E340="", "", I340+J340+M340+N340+P340-R340))</f>
        <v>1705854</v>
      </c>
      <c r="D340" s="109">
        <f>IF(COUNTIF($A$7:$A340, $A340)&gt;1, 0, S340)</f>
        <v>0</v>
      </c>
      <c r="E340" s="110">
        <v>44409</v>
      </c>
      <c r="F340" s="91" t="str">
        <f>IFERROR(VLOOKUP($E340, V医療従事者等!$A:$J, $F$4, FALSE), TEXT(E340, "aaa"))</f>
        <v>日</v>
      </c>
      <c r="G340" s="91">
        <f>IFERROR(VLOOKUP($E340, V医療従事者等!$A:$J, $G$4, FALSE), 0)</f>
        <v>0</v>
      </c>
      <c r="H340" s="91">
        <f>IFERROR(VLOOKUP($E340, V医療従事者等!$A:$J, $H$4, FALSE), 0)</f>
        <v>0</v>
      </c>
      <c r="I340" s="91">
        <f>IFERROR(VLOOKUP($E340, V医療従事者等!$A:$J, $I$4, FALSE), 0)</f>
        <v>0</v>
      </c>
      <c r="J340" s="91">
        <f>IFERROR(VLOOKUP($E340, V医療従事者等!$A:$J, $J$4, FALSE), 0)</f>
        <v>0</v>
      </c>
      <c r="K340" s="92">
        <f>IFERROR(VLOOKUP($E340, V一般接種!$A:$G, K$4, FALSE), 0)</f>
        <v>437215</v>
      </c>
      <c r="L340" s="92">
        <f>IFERROR(VLOOKUP($E340, V一般接種!$A:$G, L$4, FALSE), 0)</f>
        <v>123610</v>
      </c>
      <c r="M340" s="92">
        <f>IFERROR(VLOOKUP($E340, V一般接種!$A:$G, M$4, FALSE), 0)</f>
        <v>0</v>
      </c>
      <c r="N340" s="93">
        <f>IFERROR(VLOOKUP($E340, V一般接種!$A:$G, N$4, FALSE), 0)</f>
        <v>544836</v>
      </c>
      <c r="O340" s="92">
        <f>SUMIF(V職域接種!$C:$C, 'Conv-vaccine'!$E340, V職域接種!F:F)</f>
        <v>6269246</v>
      </c>
      <c r="P340" s="92">
        <f>SUMIF(V職域接種!$C:$C, 'Conv-vaccine'!$E340, V職域接種!G:G)</f>
        <v>1454134</v>
      </c>
      <c r="Q340" s="92">
        <f>_xlfn.MAXIFS(V重複!F:F, V重複!$C:$C, 'Conv-vaccine'!$E340)</f>
        <v>1814876</v>
      </c>
      <c r="R340" s="92">
        <f>_xlfn.MAXIFS(V重複!G:G, V重複!$C:$C, 'Conv-vaccine'!$E340)</f>
        <v>293116</v>
      </c>
      <c r="S340" s="117">
        <f>SUMIF('V3回目-総接種回数'!$A:$A, 'Conv-vaccine'!$E340, 'V3回目-総接種回数'!D:D)</f>
        <v>0</v>
      </c>
    </row>
    <row r="341" spans="1:19" ht="17.7">
      <c r="A341" s="49">
        <v>44409</v>
      </c>
      <c r="B341" s="109">
        <f>IF(COUNTIF($A$7:$A341, $A341)&gt;1, 0, IF($E341="","",G341+H341+K341+L341+O341-Q341))</f>
        <v>0</v>
      </c>
      <c r="C341" s="109">
        <f>IF(COUNTIF($A$7:$A341, $A341)&gt;1, 0, IF($E341="", "", I341+J341+M341+N341+P341-R341))</f>
        <v>0</v>
      </c>
      <c r="D341" s="109">
        <f>IF(COUNTIF($A$7:$A341, $A341)&gt;1, 0, S341)</f>
        <v>0</v>
      </c>
      <c r="E341" s="110">
        <v>44409</v>
      </c>
      <c r="F341" s="91" t="str">
        <f>IFERROR(VLOOKUP($E341, V医療従事者等!$A:$J, $F$4, FALSE), TEXT(E341, "aaa"))</f>
        <v>日</v>
      </c>
      <c r="G341" s="91">
        <f>IFERROR(VLOOKUP($E341, V医療従事者等!$A:$J, $G$4, FALSE), 0)</f>
        <v>0</v>
      </c>
      <c r="H341" s="91">
        <f>IFERROR(VLOOKUP($E341, V医療従事者等!$A:$J, $H$4, FALSE), 0)</f>
        <v>0</v>
      </c>
      <c r="I341" s="91">
        <f>IFERROR(VLOOKUP($E341, V医療従事者等!$A:$J, $I$4, FALSE), 0)</f>
        <v>0</v>
      </c>
      <c r="J341" s="91">
        <f>IFERROR(VLOOKUP($E341, V医療従事者等!$A:$J, $J$4, FALSE), 0)</f>
        <v>0</v>
      </c>
      <c r="K341" s="92">
        <f>IFERROR(VLOOKUP($E341, V一般接種!$A:$G, K$4, FALSE), 0)</f>
        <v>437215</v>
      </c>
      <c r="L341" s="92">
        <f>IFERROR(VLOOKUP($E341, V一般接種!$A:$G, L$4, FALSE), 0)</f>
        <v>123610</v>
      </c>
      <c r="M341" s="92">
        <f>IFERROR(VLOOKUP($E341, V一般接種!$A:$G, M$4, FALSE), 0)</f>
        <v>0</v>
      </c>
      <c r="N341" s="93">
        <f>IFERROR(VLOOKUP($E341, V一般接種!$A:$G, N$4, FALSE), 0)</f>
        <v>544836</v>
      </c>
      <c r="O341" s="92">
        <f>SUMIF(V職域接種!$C:$C, 'Conv-vaccine'!$E341, V職域接種!F:F)</f>
        <v>6269246</v>
      </c>
      <c r="P341" s="92">
        <f>SUMIF(V職域接種!$C:$C, 'Conv-vaccine'!$E341, V職域接種!G:G)</f>
        <v>1454134</v>
      </c>
      <c r="Q341" s="92">
        <f>_xlfn.MAXIFS(V重複!F:F, V重複!$C:$C, 'Conv-vaccine'!$E341)</f>
        <v>1814876</v>
      </c>
      <c r="R341" s="92">
        <f>_xlfn.MAXIFS(V重複!G:G, V重複!$C:$C, 'Conv-vaccine'!$E341)</f>
        <v>293116</v>
      </c>
      <c r="S341" s="117">
        <f>SUMIF('V3回目-総接種回数'!$A:$A, 'Conv-vaccine'!$E341, 'V3回目-総接種回数'!D:D)</f>
        <v>0</v>
      </c>
    </row>
    <row r="342" spans="1:19" ht="17.7">
      <c r="A342" s="49">
        <v>44409</v>
      </c>
      <c r="B342" s="109">
        <f>IF(COUNTIF($A$7:$A342, $A342)&gt;1, 0, IF($E342="","",G342+H342+K342+L342+O342-Q342))</f>
        <v>0</v>
      </c>
      <c r="C342" s="109">
        <f>IF(COUNTIF($A$7:$A342, $A342)&gt;1, 0, IF($E342="", "", I342+J342+M342+N342+P342-R342))</f>
        <v>0</v>
      </c>
      <c r="D342" s="109">
        <f>IF(COUNTIF($A$7:$A342, $A342)&gt;1, 0, S342)</f>
        <v>0</v>
      </c>
      <c r="E342" s="110">
        <v>44409</v>
      </c>
      <c r="F342" s="91" t="str">
        <f>IFERROR(VLOOKUP($E342, V医療従事者等!$A:$J, $F$4, FALSE), TEXT(E342, "aaa"))</f>
        <v>日</v>
      </c>
      <c r="G342" s="91">
        <f>IFERROR(VLOOKUP($E342, V医療従事者等!$A:$J, $G$4, FALSE), 0)</f>
        <v>0</v>
      </c>
      <c r="H342" s="91">
        <f>IFERROR(VLOOKUP($E342, V医療従事者等!$A:$J, $H$4, FALSE), 0)</f>
        <v>0</v>
      </c>
      <c r="I342" s="91">
        <f>IFERROR(VLOOKUP($E342, V医療従事者等!$A:$J, $I$4, FALSE), 0)</f>
        <v>0</v>
      </c>
      <c r="J342" s="91">
        <f>IFERROR(VLOOKUP($E342, V医療従事者等!$A:$J, $J$4, FALSE), 0)</f>
        <v>0</v>
      </c>
      <c r="K342" s="92">
        <f>IFERROR(VLOOKUP($E342, V一般接種!$A:$G, K$4, FALSE), 0)</f>
        <v>437215</v>
      </c>
      <c r="L342" s="92">
        <f>IFERROR(VLOOKUP($E342, V一般接種!$A:$G, L$4, FALSE), 0)</f>
        <v>123610</v>
      </c>
      <c r="M342" s="92">
        <f>IFERROR(VLOOKUP($E342, V一般接種!$A:$G, M$4, FALSE), 0)</f>
        <v>0</v>
      </c>
      <c r="N342" s="93">
        <f>IFERROR(VLOOKUP($E342, V一般接種!$A:$G, N$4, FALSE), 0)</f>
        <v>544836</v>
      </c>
      <c r="O342" s="92">
        <f>SUMIF(V職域接種!$C:$C, 'Conv-vaccine'!$E342, V職域接種!F:F)</f>
        <v>6269246</v>
      </c>
      <c r="P342" s="92">
        <f>SUMIF(V職域接種!$C:$C, 'Conv-vaccine'!$E342, V職域接種!G:G)</f>
        <v>1454134</v>
      </c>
      <c r="Q342" s="92">
        <f>_xlfn.MAXIFS(V重複!F:F, V重複!$C:$C, 'Conv-vaccine'!$E342)</f>
        <v>1814876</v>
      </c>
      <c r="R342" s="92">
        <f>_xlfn.MAXIFS(V重複!G:G, V重複!$C:$C, 'Conv-vaccine'!$E342)</f>
        <v>293116</v>
      </c>
      <c r="S342" s="117">
        <f>SUMIF('V3回目-総接種回数'!$A:$A, 'Conv-vaccine'!$E342, 'V3回目-総接種回数'!D:D)</f>
        <v>0</v>
      </c>
    </row>
    <row r="343" spans="1:19" ht="17.7">
      <c r="A343" s="49">
        <v>44410</v>
      </c>
      <c r="B343" s="109">
        <f>IF(COUNTIF($A$7:$A343, $A343)&gt;1, 0, IF($E343="","",G343+H343+K343+L343+O343-Q343))</f>
        <v>569853</v>
      </c>
      <c r="C343" s="109">
        <f>IF(COUNTIF($A$7:$A343, $A343)&gt;1, 0, IF($E343="", "", I343+J343+M343+N343+P343-R343))</f>
        <v>573913</v>
      </c>
      <c r="D343" s="109">
        <f>IF(COUNTIF($A$7:$A343, $A343)&gt;1, 0, S343)</f>
        <v>0</v>
      </c>
      <c r="E343" s="110">
        <v>44410</v>
      </c>
      <c r="F343" s="91" t="str">
        <f>IFERROR(VLOOKUP($E343, V医療従事者等!$A:$J, $F$4, FALSE), TEXT(E343, "aaa"))</f>
        <v>月</v>
      </c>
      <c r="G343" s="91">
        <f>IFERROR(VLOOKUP($E343, V医療従事者等!$A:$J, $G$4, FALSE), 0)</f>
        <v>0</v>
      </c>
      <c r="H343" s="91">
        <f>IFERROR(VLOOKUP($E343, V医療従事者等!$A:$J, $H$4, FALSE), 0)</f>
        <v>0</v>
      </c>
      <c r="I343" s="91">
        <f>IFERROR(VLOOKUP($E343, V医療従事者等!$A:$J, $I$4, FALSE), 0)</f>
        <v>0</v>
      </c>
      <c r="J343" s="91">
        <f>IFERROR(VLOOKUP($E343, V医療従事者等!$A:$J, $J$4, FALSE), 0)</f>
        <v>0</v>
      </c>
      <c r="K343" s="92">
        <f>IFERROR(VLOOKUP($E343, V一般接種!$A:$G, K$4, FALSE), 0)</f>
        <v>442800</v>
      </c>
      <c r="L343" s="92">
        <f>IFERROR(VLOOKUP($E343, V一般接種!$A:$G, L$4, FALSE), 0)</f>
        <v>127053</v>
      </c>
      <c r="M343" s="92">
        <f>IFERROR(VLOOKUP($E343, V一般接種!$A:$G, M$4, FALSE), 0)</f>
        <v>0</v>
      </c>
      <c r="N343" s="93">
        <f>IFERROR(VLOOKUP($E343, V一般接種!$A:$G, N$4, FALSE), 0)</f>
        <v>573913</v>
      </c>
      <c r="O343" s="92">
        <f>SUMIF(V職域接種!$C:$C, 'Conv-vaccine'!$E343, V職域接種!F:F)</f>
        <v>0</v>
      </c>
      <c r="P343" s="92">
        <f>SUMIF(V職域接種!$C:$C, 'Conv-vaccine'!$E343, V職域接種!G:G)</f>
        <v>0</v>
      </c>
      <c r="Q343" s="92">
        <f>_xlfn.MAXIFS(V重複!F:F, V重複!$C:$C, 'Conv-vaccine'!$E343)</f>
        <v>0</v>
      </c>
      <c r="R343" s="92">
        <f>_xlfn.MAXIFS(V重複!G:G, V重複!$C:$C, 'Conv-vaccine'!$E343)</f>
        <v>0</v>
      </c>
      <c r="S343" s="117">
        <f>SUMIF('V3回目-総接種回数'!$A:$A, 'Conv-vaccine'!$E343, 'V3回目-総接種回数'!D:D)</f>
        <v>0</v>
      </c>
    </row>
    <row r="344" spans="1:19" ht="17.7">
      <c r="A344" s="49">
        <v>44410</v>
      </c>
      <c r="B344" s="109">
        <f>IF(COUNTIF($A$7:$A344, $A344)&gt;1, 0, IF($E344="","",G344+H344+K344+L344+O344-Q344))</f>
        <v>0</v>
      </c>
      <c r="C344" s="109">
        <f>IF(COUNTIF($A$7:$A344, $A344)&gt;1, 0, IF($E344="", "", I344+J344+M344+N344+P344-R344))</f>
        <v>0</v>
      </c>
      <c r="D344" s="109">
        <f>IF(COUNTIF($A$7:$A344, $A344)&gt;1, 0, S344)</f>
        <v>0</v>
      </c>
      <c r="E344" s="110">
        <v>44410</v>
      </c>
      <c r="F344" s="91" t="str">
        <f>IFERROR(VLOOKUP($E344, V医療従事者等!$A:$J, $F$4, FALSE), TEXT(E344, "aaa"))</f>
        <v>月</v>
      </c>
      <c r="G344" s="91">
        <f>IFERROR(VLOOKUP($E344, V医療従事者等!$A:$J, $G$4, FALSE), 0)</f>
        <v>0</v>
      </c>
      <c r="H344" s="91">
        <f>IFERROR(VLOOKUP($E344, V医療従事者等!$A:$J, $H$4, FALSE), 0)</f>
        <v>0</v>
      </c>
      <c r="I344" s="91">
        <f>IFERROR(VLOOKUP($E344, V医療従事者等!$A:$J, $I$4, FALSE), 0)</f>
        <v>0</v>
      </c>
      <c r="J344" s="91">
        <f>IFERROR(VLOOKUP($E344, V医療従事者等!$A:$J, $J$4, FALSE), 0)</f>
        <v>0</v>
      </c>
      <c r="K344" s="92">
        <f>IFERROR(VLOOKUP($E344, V一般接種!$A:$G, K$4, FALSE), 0)</f>
        <v>442800</v>
      </c>
      <c r="L344" s="92">
        <f>IFERROR(VLOOKUP($E344, V一般接種!$A:$G, L$4, FALSE), 0)</f>
        <v>127053</v>
      </c>
      <c r="M344" s="92">
        <f>IFERROR(VLOOKUP($E344, V一般接種!$A:$G, M$4, FALSE), 0)</f>
        <v>0</v>
      </c>
      <c r="N344" s="93">
        <f>IFERROR(VLOOKUP($E344, V一般接種!$A:$G, N$4, FALSE), 0)</f>
        <v>573913</v>
      </c>
      <c r="O344" s="92">
        <f>SUMIF(V職域接種!$C:$C, 'Conv-vaccine'!$E344, V職域接種!F:F)</f>
        <v>0</v>
      </c>
      <c r="P344" s="92">
        <f>SUMIF(V職域接種!$C:$C, 'Conv-vaccine'!$E344, V職域接種!G:G)</f>
        <v>0</v>
      </c>
      <c r="Q344" s="92">
        <f>_xlfn.MAXIFS(V重複!F:F, V重複!$C:$C, 'Conv-vaccine'!$E344)</f>
        <v>0</v>
      </c>
      <c r="R344" s="92">
        <f>_xlfn.MAXIFS(V重複!G:G, V重複!$C:$C, 'Conv-vaccine'!$E344)</f>
        <v>0</v>
      </c>
      <c r="S344" s="117">
        <f>SUMIF('V3回目-総接種回数'!$A:$A, 'Conv-vaccine'!$E344, 'V3回目-総接種回数'!D:D)</f>
        <v>0</v>
      </c>
    </row>
    <row r="345" spans="1:19" ht="17.7">
      <c r="A345" s="49">
        <v>44410</v>
      </c>
      <c r="B345" s="109">
        <f>IF(COUNTIF($A$7:$A345, $A345)&gt;1, 0, IF($E345="","",G345+H345+K345+L345+O345-Q345))</f>
        <v>0</v>
      </c>
      <c r="C345" s="109">
        <f>IF(COUNTIF($A$7:$A345, $A345)&gt;1, 0, IF($E345="", "", I345+J345+M345+N345+P345-R345))</f>
        <v>0</v>
      </c>
      <c r="D345" s="109">
        <f>IF(COUNTIF($A$7:$A345, $A345)&gt;1, 0, S345)</f>
        <v>0</v>
      </c>
      <c r="E345" s="110">
        <v>44410</v>
      </c>
      <c r="F345" s="91" t="str">
        <f>IFERROR(VLOOKUP($E345, V医療従事者等!$A:$J, $F$4, FALSE), TEXT(E345, "aaa"))</f>
        <v>月</v>
      </c>
      <c r="G345" s="91">
        <f>IFERROR(VLOOKUP($E345, V医療従事者等!$A:$J, $G$4, FALSE), 0)</f>
        <v>0</v>
      </c>
      <c r="H345" s="91">
        <f>IFERROR(VLOOKUP($E345, V医療従事者等!$A:$J, $H$4, FALSE), 0)</f>
        <v>0</v>
      </c>
      <c r="I345" s="91">
        <f>IFERROR(VLOOKUP($E345, V医療従事者等!$A:$J, $I$4, FALSE), 0)</f>
        <v>0</v>
      </c>
      <c r="J345" s="91">
        <f>IFERROR(VLOOKUP($E345, V医療従事者等!$A:$J, $J$4, FALSE), 0)</f>
        <v>0</v>
      </c>
      <c r="K345" s="92">
        <f>IFERROR(VLOOKUP($E345, V一般接種!$A:$G, K$4, FALSE), 0)</f>
        <v>442800</v>
      </c>
      <c r="L345" s="92">
        <f>IFERROR(VLOOKUP($E345, V一般接種!$A:$G, L$4, FALSE), 0)</f>
        <v>127053</v>
      </c>
      <c r="M345" s="92">
        <f>IFERROR(VLOOKUP($E345, V一般接種!$A:$G, M$4, FALSE), 0)</f>
        <v>0</v>
      </c>
      <c r="N345" s="93">
        <f>IFERROR(VLOOKUP($E345, V一般接種!$A:$G, N$4, FALSE), 0)</f>
        <v>573913</v>
      </c>
      <c r="O345" s="92">
        <f>SUMIF(V職域接種!$C:$C, 'Conv-vaccine'!$E345, V職域接種!F:F)</f>
        <v>0</v>
      </c>
      <c r="P345" s="92">
        <f>SUMIF(V職域接種!$C:$C, 'Conv-vaccine'!$E345, V職域接種!G:G)</f>
        <v>0</v>
      </c>
      <c r="Q345" s="92">
        <f>_xlfn.MAXIFS(V重複!F:F, V重複!$C:$C, 'Conv-vaccine'!$E345)</f>
        <v>0</v>
      </c>
      <c r="R345" s="92">
        <f>_xlfn.MAXIFS(V重複!G:G, V重複!$C:$C, 'Conv-vaccine'!$E345)</f>
        <v>0</v>
      </c>
      <c r="S345" s="117">
        <f>SUMIF('V3回目-総接種回数'!$A:$A, 'Conv-vaccine'!$E345, 'V3回目-総接種回数'!D:D)</f>
        <v>0</v>
      </c>
    </row>
    <row r="346" spans="1:19" ht="17.7">
      <c r="A346" s="49">
        <v>44411</v>
      </c>
      <c r="B346" s="109">
        <f>IF(COUNTIF($A$7:$A346, $A346)&gt;1, 0, IF($E346="","",G346+H346+K346+L346+O346-Q346))</f>
        <v>587450</v>
      </c>
      <c r="C346" s="109">
        <f>IF(COUNTIF($A$7:$A346, $A346)&gt;1, 0, IF($E346="", "", I346+J346+M346+N346+P346-R346))</f>
        <v>610755</v>
      </c>
      <c r="D346" s="109">
        <f>IF(COUNTIF($A$7:$A346, $A346)&gt;1, 0, S346)</f>
        <v>0</v>
      </c>
      <c r="E346" s="110">
        <v>44411</v>
      </c>
      <c r="F346" s="91" t="str">
        <f>IFERROR(VLOOKUP($E346, V医療従事者等!$A:$J, $F$4, FALSE), TEXT(E346, "aaa"))</f>
        <v>火</v>
      </c>
      <c r="G346" s="91">
        <f>IFERROR(VLOOKUP($E346, V医療従事者等!$A:$J, $G$4, FALSE), 0)</f>
        <v>0</v>
      </c>
      <c r="H346" s="91">
        <f>IFERROR(VLOOKUP($E346, V医療従事者等!$A:$J, $H$4, FALSE), 0)</f>
        <v>0</v>
      </c>
      <c r="I346" s="91">
        <f>IFERROR(VLOOKUP($E346, V医療従事者等!$A:$J, $I$4, FALSE), 0)</f>
        <v>0</v>
      </c>
      <c r="J346" s="91">
        <f>IFERROR(VLOOKUP($E346, V医療従事者等!$A:$J, $J$4, FALSE), 0)</f>
        <v>0</v>
      </c>
      <c r="K346" s="92">
        <f>IFERROR(VLOOKUP($E346, V一般接種!$A:$G, K$4, FALSE), 0)</f>
        <v>465208</v>
      </c>
      <c r="L346" s="92">
        <f>IFERROR(VLOOKUP($E346, V一般接種!$A:$G, L$4, FALSE), 0)</f>
        <v>122242</v>
      </c>
      <c r="M346" s="92">
        <f>IFERROR(VLOOKUP($E346, V一般接種!$A:$G, M$4, FALSE), 0)</f>
        <v>0</v>
      </c>
      <c r="N346" s="93">
        <f>IFERROR(VLOOKUP($E346, V一般接種!$A:$G, N$4, FALSE), 0)</f>
        <v>610755</v>
      </c>
      <c r="O346" s="92">
        <f>SUMIF(V職域接種!$C:$C, 'Conv-vaccine'!$E346, V職域接種!F:F)</f>
        <v>0</v>
      </c>
      <c r="P346" s="92">
        <f>SUMIF(V職域接種!$C:$C, 'Conv-vaccine'!$E346, V職域接種!G:G)</f>
        <v>0</v>
      </c>
      <c r="Q346" s="92">
        <f>_xlfn.MAXIFS(V重複!F:F, V重複!$C:$C, 'Conv-vaccine'!$E346)</f>
        <v>0</v>
      </c>
      <c r="R346" s="92">
        <f>_xlfn.MAXIFS(V重複!G:G, V重複!$C:$C, 'Conv-vaccine'!$E346)</f>
        <v>0</v>
      </c>
      <c r="S346" s="117">
        <f>SUMIF('V3回目-総接種回数'!$A:$A, 'Conv-vaccine'!$E346, 'V3回目-総接種回数'!D:D)</f>
        <v>0</v>
      </c>
    </row>
    <row r="347" spans="1:19" ht="17.7">
      <c r="A347" s="49">
        <v>44411</v>
      </c>
      <c r="B347" s="109">
        <f>IF(COUNTIF($A$7:$A347, $A347)&gt;1, 0, IF($E347="","",G347+H347+K347+L347+O347-Q347))</f>
        <v>0</v>
      </c>
      <c r="C347" s="109">
        <f>IF(COUNTIF($A$7:$A347, $A347)&gt;1, 0, IF($E347="", "", I347+J347+M347+N347+P347-R347))</f>
        <v>0</v>
      </c>
      <c r="D347" s="109">
        <f>IF(COUNTIF($A$7:$A347, $A347)&gt;1, 0, S347)</f>
        <v>0</v>
      </c>
      <c r="E347" s="110">
        <v>44411</v>
      </c>
      <c r="F347" s="91" t="str">
        <f>IFERROR(VLOOKUP($E347, V医療従事者等!$A:$J, $F$4, FALSE), TEXT(E347, "aaa"))</f>
        <v>火</v>
      </c>
      <c r="G347" s="91">
        <f>IFERROR(VLOOKUP($E347, V医療従事者等!$A:$J, $G$4, FALSE), 0)</f>
        <v>0</v>
      </c>
      <c r="H347" s="91">
        <f>IFERROR(VLOOKUP($E347, V医療従事者等!$A:$J, $H$4, FALSE), 0)</f>
        <v>0</v>
      </c>
      <c r="I347" s="91">
        <f>IFERROR(VLOOKUP($E347, V医療従事者等!$A:$J, $I$4, FALSE), 0)</f>
        <v>0</v>
      </c>
      <c r="J347" s="91">
        <f>IFERROR(VLOOKUP($E347, V医療従事者等!$A:$J, $J$4, FALSE), 0)</f>
        <v>0</v>
      </c>
      <c r="K347" s="92">
        <f>IFERROR(VLOOKUP($E347, V一般接種!$A:$G, K$4, FALSE), 0)</f>
        <v>465208</v>
      </c>
      <c r="L347" s="92">
        <f>IFERROR(VLOOKUP($E347, V一般接種!$A:$G, L$4, FALSE), 0)</f>
        <v>122242</v>
      </c>
      <c r="M347" s="92">
        <f>IFERROR(VLOOKUP($E347, V一般接種!$A:$G, M$4, FALSE), 0)</f>
        <v>0</v>
      </c>
      <c r="N347" s="93">
        <f>IFERROR(VLOOKUP($E347, V一般接種!$A:$G, N$4, FALSE), 0)</f>
        <v>610755</v>
      </c>
      <c r="O347" s="92">
        <f>SUMIF(V職域接種!$C:$C, 'Conv-vaccine'!$E347, V職域接種!F:F)</f>
        <v>0</v>
      </c>
      <c r="P347" s="92">
        <f>SUMIF(V職域接種!$C:$C, 'Conv-vaccine'!$E347, V職域接種!G:G)</f>
        <v>0</v>
      </c>
      <c r="Q347" s="92">
        <f>_xlfn.MAXIFS(V重複!F:F, V重複!$C:$C, 'Conv-vaccine'!$E347)</f>
        <v>0</v>
      </c>
      <c r="R347" s="92">
        <f>_xlfn.MAXIFS(V重複!G:G, V重複!$C:$C, 'Conv-vaccine'!$E347)</f>
        <v>0</v>
      </c>
      <c r="S347" s="117">
        <f>SUMIF('V3回目-総接種回数'!$A:$A, 'Conv-vaccine'!$E347, 'V3回目-総接種回数'!D:D)</f>
        <v>0</v>
      </c>
    </row>
    <row r="348" spans="1:19" ht="17.7">
      <c r="A348" s="49">
        <v>44411</v>
      </c>
      <c r="B348" s="109">
        <f>IF(COUNTIF($A$7:$A348, $A348)&gt;1, 0, IF($E348="","",G348+H348+K348+L348+O348-Q348))</f>
        <v>0</v>
      </c>
      <c r="C348" s="109">
        <f>IF(COUNTIF($A$7:$A348, $A348)&gt;1, 0, IF($E348="", "", I348+J348+M348+N348+P348-R348))</f>
        <v>0</v>
      </c>
      <c r="D348" s="109">
        <f>IF(COUNTIF($A$7:$A348, $A348)&gt;1, 0, S348)</f>
        <v>0</v>
      </c>
      <c r="E348" s="110">
        <v>44411</v>
      </c>
      <c r="F348" s="91" t="str">
        <f>IFERROR(VLOOKUP($E348, V医療従事者等!$A:$J, $F$4, FALSE), TEXT(E348, "aaa"))</f>
        <v>火</v>
      </c>
      <c r="G348" s="91">
        <f>IFERROR(VLOOKUP($E348, V医療従事者等!$A:$J, $G$4, FALSE), 0)</f>
        <v>0</v>
      </c>
      <c r="H348" s="91">
        <f>IFERROR(VLOOKUP($E348, V医療従事者等!$A:$J, $H$4, FALSE), 0)</f>
        <v>0</v>
      </c>
      <c r="I348" s="91">
        <f>IFERROR(VLOOKUP($E348, V医療従事者等!$A:$J, $I$4, FALSE), 0)</f>
        <v>0</v>
      </c>
      <c r="J348" s="91">
        <f>IFERROR(VLOOKUP($E348, V医療従事者等!$A:$J, $J$4, FALSE), 0)</f>
        <v>0</v>
      </c>
      <c r="K348" s="92">
        <f>IFERROR(VLOOKUP($E348, V一般接種!$A:$G, K$4, FALSE), 0)</f>
        <v>465208</v>
      </c>
      <c r="L348" s="92">
        <f>IFERROR(VLOOKUP($E348, V一般接種!$A:$G, L$4, FALSE), 0)</f>
        <v>122242</v>
      </c>
      <c r="M348" s="92">
        <f>IFERROR(VLOOKUP($E348, V一般接種!$A:$G, M$4, FALSE), 0)</f>
        <v>0</v>
      </c>
      <c r="N348" s="93">
        <f>IFERROR(VLOOKUP($E348, V一般接種!$A:$G, N$4, FALSE), 0)</f>
        <v>610755</v>
      </c>
      <c r="O348" s="92">
        <f>SUMIF(V職域接種!$C:$C, 'Conv-vaccine'!$E348, V職域接種!F:F)</f>
        <v>0</v>
      </c>
      <c r="P348" s="92">
        <f>SUMIF(V職域接種!$C:$C, 'Conv-vaccine'!$E348, V職域接種!G:G)</f>
        <v>0</v>
      </c>
      <c r="Q348" s="92">
        <f>_xlfn.MAXIFS(V重複!F:F, V重複!$C:$C, 'Conv-vaccine'!$E348)</f>
        <v>0</v>
      </c>
      <c r="R348" s="92">
        <f>_xlfn.MAXIFS(V重複!G:G, V重複!$C:$C, 'Conv-vaccine'!$E348)</f>
        <v>0</v>
      </c>
      <c r="S348" s="117">
        <f>SUMIF('V3回目-総接種回数'!$A:$A, 'Conv-vaccine'!$E348, 'V3回目-総接種回数'!D:D)</f>
        <v>0</v>
      </c>
    </row>
    <row r="349" spans="1:19" ht="17.7">
      <c r="A349" s="49">
        <v>44412</v>
      </c>
      <c r="B349" s="109">
        <f>IF(COUNTIF($A$7:$A349, $A349)&gt;1, 0, IF($E349="","",G349+H349+K349+L349+O349-Q349))</f>
        <v>575599</v>
      </c>
      <c r="C349" s="109">
        <f>IF(COUNTIF($A$7:$A349, $A349)&gt;1, 0, IF($E349="", "", I349+J349+M349+N349+P349-R349))</f>
        <v>603961</v>
      </c>
      <c r="D349" s="109">
        <f>IF(COUNTIF($A$7:$A349, $A349)&gt;1, 0, S349)</f>
        <v>0</v>
      </c>
      <c r="E349" s="110">
        <v>44412</v>
      </c>
      <c r="F349" s="91" t="str">
        <f>IFERROR(VLOOKUP($E349, V医療従事者等!$A:$J, $F$4, FALSE), TEXT(E349, "aaa"))</f>
        <v>水</v>
      </c>
      <c r="G349" s="91">
        <f>IFERROR(VLOOKUP($E349, V医療従事者等!$A:$J, $G$4, FALSE), 0)</f>
        <v>0</v>
      </c>
      <c r="H349" s="91">
        <f>IFERROR(VLOOKUP($E349, V医療従事者等!$A:$J, $H$4, FALSE), 0)</f>
        <v>0</v>
      </c>
      <c r="I349" s="91">
        <f>IFERROR(VLOOKUP($E349, V医療従事者等!$A:$J, $I$4, FALSE), 0)</f>
        <v>0</v>
      </c>
      <c r="J349" s="91">
        <f>IFERROR(VLOOKUP($E349, V医療従事者等!$A:$J, $J$4, FALSE), 0)</f>
        <v>0</v>
      </c>
      <c r="K349" s="92">
        <f>IFERROR(VLOOKUP($E349, V一般接種!$A:$G, K$4, FALSE), 0)</f>
        <v>460546</v>
      </c>
      <c r="L349" s="92">
        <f>IFERROR(VLOOKUP($E349, V一般接種!$A:$G, L$4, FALSE), 0)</f>
        <v>115053</v>
      </c>
      <c r="M349" s="92">
        <f>IFERROR(VLOOKUP($E349, V一般接種!$A:$G, M$4, FALSE), 0)</f>
        <v>0</v>
      </c>
      <c r="N349" s="93">
        <f>IFERROR(VLOOKUP($E349, V一般接種!$A:$G, N$4, FALSE), 0)</f>
        <v>603961</v>
      </c>
      <c r="O349" s="92">
        <f>SUMIF(V職域接種!$C:$C, 'Conv-vaccine'!$E349, V職域接種!F:F)</f>
        <v>0</v>
      </c>
      <c r="P349" s="92">
        <f>SUMIF(V職域接種!$C:$C, 'Conv-vaccine'!$E349, V職域接種!G:G)</f>
        <v>0</v>
      </c>
      <c r="Q349" s="92">
        <f>_xlfn.MAXIFS(V重複!F:F, V重複!$C:$C, 'Conv-vaccine'!$E349)</f>
        <v>0</v>
      </c>
      <c r="R349" s="92">
        <f>_xlfn.MAXIFS(V重複!G:G, V重複!$C:$C, 'Conv-vaccine'!$E349)</f>
        <v>0</v>
      </c>
      <c r="S349" s="117">
        <f>SUMIF('V3回目-総接種回数'!$A:$A, 'Conv-vaccine'!$E349, 'V3回目-総接種回数'!D:D)</f>
        <v>0</v>
      </c>
    </row>
    <row r="350" spans="1:19" ht="17.7">
      <c r="A350" s="49">
        <v>44412</v>
      </c>
      <c r="B350" s="109">
        <f>IF(COUNTIF($A$7:$A350, $A350)&gt;1, 0, IF($E350="","",G350+H350+K350+L350+O350-Q350))</f>
        <v>0</v>
      </c>
      <c r="C350" s="109">
        <f>IF(COUNTIF($A$7:$A350, $A350)&gt;1, 0, IF($E350="", "", I350+J350+M350+N350+P350-R350))</f>
        <v>0</v>
      </c>
      <c r="D350" s="109">
        <f>IF(COUNTIF($A$7:$A350, $A350)&gt;1, 0, S350)</f>
        <v>0</v>
      </c>
      <c r="E350" s="110">
        <v>44412</v>
      </c>
      <c r="F350" s="91" t="str">
        <f>IFERROR(VLOOKUP($E350, V医療従事者等!$A:$J, $F$4, FALSE), TEXT(E350, "aaa"))</f>
        <v>水</v>
      </c>
      <c r="G350" s="91">
        <f>IFERROR(VLOOKUP($E350, V医療従事者等!$A:$J, $G$4, FALSE), 0)</f>
        <v>0</v>
      </c>
      <c r="H350" s="91">
        <f>IFERROR(VLOOKUP($E350, V医療従事者等!$A:$J, $H$4, FALSE), 0)</f>
        <v>0</v>
      </c>
      <c r="I350" s="91">
        <f>IFERROR(VLOOKUP($E350, V医療従事者等!$A:$J, $I$4, FALSE), 0)</f>
        <v>0</v>
      </c>
      <c r="J350" s="91">
        <f>IFERROR(VLOOKUP($E350, V医療従事者等!$A:$J, $J$4, FALSE), 0)</f>
        <v>0</v>
      </c>
      <c r="K350" s="92">
        <f>IFERROR(VLOOKUP($E350, V一般接種!$A:$G, K$4, FALSE), 0)</f>
        <v>460546</v>
      </c>
      <c r="L350" s="92">
        <f>IFERROR(VLOOKUP($E350, V一般接種!$A:$G, L$4, FALSE), 0)</f>
        <v>115053</v>
      </c>
      <c r="M350" s="92">
        <f>IFERROR(VLOOKUP($E350, V一般接種!$A:$G, M$4, FALSE), 0)</f>
        <v>0</v>
      </c>
      <c r="N350" s="93">
        <f>IFERROR(VLOOKUP($E350, V一般接種!$A:$G, N$4, FALSE), 0)</f>
        <v>603961</v>
      </c>
      <c r="O350" s="92">
        <f>SUMIF(V職域接種!$C:$C, 'Conv-vaccine'!$E350, V職域接種!F:F)</f>
        <v>0</v>
      </c>
      <c r="P350" s="92">
        <f>SUMIF(V職域接種!$C:$C, 'Conv-vaccine'!$E350, V職域接種!G:G)</f>
        <v>0</v>
      </c>
      <c r="Q350" s="92">
        <f>_xlfn.MAXIFS(V重複!F:F, V重複!$C:$C, 'Conv-vaccine'!$E350)</f>
        <v>0</v>
      </c>
      <c r="R350" s="92">
        <f>_xlfn.MAXIFS(V重複!G:G, V重複!$C:$C, 'Conv-vaccine'!$E350)</f>
        <v>0</v>
      </c>
      <c r="S350" s="117">
        <f>SUMIF('V3回目-総接種回数'!$A:$A, 'Conv-vaccine'!$E350, 'V3回目-総接種回数'!D:D)</f>
        <v>0</v>
      </c>
    </row>
    <row r="351" spans="1:19" ht="17.7">
      <c r="A351" s="49">
        <v>44412</v>
      </c>
      <c r="B351" s="109">
        <f>IF(COUNTIF($A$7:$A351, $A351)&gt;1, 0, IF($E351="","",G351+H351+K351+L351+O351-Q351))</f>
        <v>0</v>
      </c>
      <c r="C351" s="109">
        <f>IF(COUNTIF($A$7:$A351, $A351)&gt;1, 0, IF($E351="", "", I351+J351+M351+N351+P351-R351))</f>
        <v>0</v>
      </c>
      <c r="D351" s="109">
        <f>IF(COUNTIF($A$7:$A351, $A351)&gt;1, 0, S351)</f>
        <v>0</v>
      </c>
      <c r="E351" s="110">
        <v>44412</v>
      </c>
      <c r="F351" s="91" t="str">
        <f>IFERROR(VLOOKUP($E351, V医療従事者等!$A:$J, $F$4, FALSE), TEXT(E351, "aaa"))</f>
        <v>水</v>
      </c>
      <c r="G351" s="91">
        <f>IFERROR(VLOOKUP($E351, V医療従事者等!$A:$J, $G$4, FALSE), 0)</f>
        <v>0</v>
      </c>
      <c r="H351" s="91">
        <f>IFERROR(VLOOKUP($E351, V医療従事者等!$A:$J, $H$4, FALSE), 0)</f>
        <v>0</v>
      </c>
      <c r="I351" s="91">
        <f>IFERROR(VLOOKUP($E351, V医療従事者等!$A:$J, $I$4, FALSE), 0)</f>
        <v>0</v>
      </c>
      <c r="J351" s="91">
        <f>IFERROR(VLOOKUP($E351, V医療従事者等!$A:$J, $J$4, FALSE), 0)</f>
        <v>0</v>
      </c>
      <c r="K351" s="92">
        <f>IFERROR(VLOOKUP($E351, V一般接種!$A:$G, K$4, FALSE), 0)</f>
        <v>460546</v>
      </c>
      <c r="L351" s="92">
        <f>IFERROR(VLOOKUP($E351, V一般接種!$A:$G, L$4, FALSE), 0)</f>
        <v>115053</v>
      </c>
      <c r="M351" s="92">
        <f>IFERROR(VLOOKUP($E351, V一般接種!$A:$G, M$4, FALSE), 0)</f>
        <v>0</v>
      </c>
      <c r="N351" s="93">
        <f>IFERROR(VLOOKUP($E351, V一般接種!$A:$G, N$4, FALSE), 0)</f>
        <v>603961</v>
      </c>
      <c r="O351" s="92">
        <f>SUMIF(V職域接種!$C:$C, 'Conv-vaccine'!$E351, V職域接種!F:F)</f>
        <v>0</v>
      </c>
      <c r="P351" s="92">
        <f>SUMIF(V職域接種!$C:$C, 'Conv-vaccine'!$E351, V職域接種!G:G)</f>
        <v>0</v>
      </c>
      <c r="Q351" s="92">
        <f>_xlfn.MAXIFS(V重複!F:F, V重複!$C:$C, 'Conv-vaccine'!$E351)</f>
        <v>0</v>
      </c>
      <c r="R351" s="92">
        <f>_xlfn.MAXIFS(V重複!G:G, V重複!$C:$C, 'Conv-vaccine'!$E351)</f>
        <v>0</v>
      </c>
      <c r="S351" s="117">
        <f>SUMIF('V3回目-総接種回数'!$A:$A, 'Conv-vaccine'!$E351, 'V3回目-総接種回数'!D:D)</f>
        <v>0</v>
      </c>
    </row>
    <row r="352" spans="1:19" ht="17.7">
      <c r="A352" s="49">
        <v>44413</v>
      </c>
      <c r="B352" s="109">
        <f>IF(COUNTIF($A$7:$A352, $A352)&gt;1, 0, IF($E352="","",G352+H352+K352+L352+O352-Q352))</f>
        <v>562944</v>
      </c>
      <c r="C352" s="109">
        <f>IF(COUNTIF($A$7:$A352, $A352)&gt;1, 0, IF($E352="", "", I352+J352+M352+N352+P352-R352))</f>
        <v>592848</v>
      </c>
      <c r="D352" s="109">
        <f>IF(COUNTIF($A$7:$A352, $A352)&gt;1, 0, S352)</f>
        <v>0</v>
      </c>
      <c r="E352" s="110">
        <v>44413</v>
      </c>
      <c r="F352" s="91" t="str">
        <f>IFERROR(VLOOKUP($E352, V医療従事者等!$A:$J, $F$4, FALSE), TEXT(E352, "aaa"))</f>
        <v>木</v>
      </c>
      <c r="G352" s="91">
        <f>IFERROR(VLOOKUP($E352, V医療従事者等!$A:$J, $G$4, FALSE), 0)</f>
        <v>0</v>
      </c>
      <c r="H352" s="91">
        <f>IFERROR(VLOOKUP($E352, V医療従事者等!$A:$J, $H$4, FALSE), 0)</f>
        <v>0</v>
      </c>
      <c r="I352" s="91">
        <f>IFERROR(VLOOKUP($E352, V医療従事者等!$A:$J, $I$4, FALSE), 0)</f>
        <v>0</v>
      </c>
      <c r="J352" s="91">
        <f>IFERROR(VLOOKUP($E352, V医療従事者等!$A:$J, $J$4, FALSE), 0)</f>
        <v>0</v>
      </c>
      <c r="K352" s="92">
        <f>IFERROR(VLOOKUP($E352, V一般接種!$A:$G, K$4, FALSE), 0)</f>
        <v>445843</v>
      </c>
      <c r="L352" s="92">
        <f>IFERROR(VLOOKUP($E352, V一般接種!$A:$G, L$4, FALSE), 0)</f>
        <v>117101</v>
      </c>
      <c r="M352" s="92">
        <f>IFERROR(VLOOKUP($E352, V一般接種!$A:$G, M$4, FALSE), 0)</f>
        <v>0</v>
      </c>
      <c r="N352" s="93">
        <f>IFERROR(VLOOKUP($E352, V一般接種!$A:$G, N$4, FALSE), 0)</f>
        <v>592848</v>
      </c>
      <c r="O352" s="92">
        <f>SUMIF(V職域接種!$C:$C, 'Conv-vaccine'!$E352, V職域接種!F:F)</f>
        <v>0</v>
      </c>
      <c r="P352" s="92">
        <f>SUMIF(V職域接種!$C:$C, 'Conv-vaccine'!$E352, V職域接種!G:G)</f>
        <v>0</v>
      </c>
      <c r="Q352" s="92">
        <f>_xlfn.MAXIFS(V重複!F:F, V重複!$C:$C, 'Conv-vaccine'!$E352)</f>
        <v>0</v>
      </c>
      <c r="R352" s="92">
        <f>_xlfn.MAXIFS(V重複!G:G, V重複!$C:$C, 'Conv-vaccine'!$E352)</f>
        <v>0</v>
      </c>
      <c r="S352" s="117">
        <f>SUMIF('V3回目-総接種回数'!$A:$A, 'Conv-vaccine'!$E352, 'V3回目-総接種回数'!D:D)</f>
        <v>0</v>
      </c>
    </row>
    <row r="353" spans="1:19" ht="17.7">
      <c r="A353" s="49">
        <v>44413</v>
      </c>
      <c r="B353" s="109">
        <f>IF(COUNTIF($A$7:$A353, $A353)&gt;1, 0, IF($E353="","",G353+H353+K353+L353+O353-Q353))</f>
        <v>0</v>
      </c>
      <c r="C353" s="109">
        <f>IF(COUNTIF($A$7:$A353, $A353)&gt;1, 0, IF($E353="", "", I353+J353+M353+N353+P353-R353))</f>
        <v>0</v>
      </c>
      <c r="D353" s="109">
        <f>IF(COUNTIF($A$7:$A353, $A353)&gt;1, 0, S353)</f>
        <v>0</v>
      </c>
      <c r="E353" s="110">
        <v>44413</v>
      </c>
      <c r="F353" s="91" t="str">
        <f>IFERROR(VLOOKUP($E353, V医療従事者等!$A:$J, $F$4, FALSE), TEXT(E353, "aaa"))</f>
        <v>木</v>
      </c>
      <c r="G353" s="91">
        <f>IFERROR(VLOOKUP($E353, V医療従事者等!$A:$J, $G$4, FALSE), 0)</f>
        <v>0</v>
      </c>
      <c r="H353" s="91">
        <f>IFERROR(VLOOKUP($E353, V医療従事者等!$A:$J, $H$4, FALSE), 0)</f>
        <v>0</v>
      </c>
      <c r="I353" s="91">
        <f>IFERROR(VLOOKUP($E353, V医療従事者等!$A:$J, $I$4, FALSE), 0)</f>
        <v>0</v>
      </c>
      <c r="J353" s="91">
        <f>IFERROR(VLOOKUP($E353, V医療従事者等!$A:$J, $J$4, FALSE), 0)</f>
        <v>0</v>
      </c>
      <c r="K353" s="92">
        <f>IFERROR(VLOOKUP($E353, V一般接種!$A:$G, K$4, FALSE), 0)</f>
        <v>445843</v>
      </c>
      <c r="L353" s="92">
        <f>IFERROR(VLOOKUP($E353, V一般接種!$A:$G, L$4, FALSE), 0)</f>
        <v>117101</v>
      </c>
      <c r="M353" s="92">
        <f>IFERROR(VLOOKUP($E353, V一般接種!$A:$G, M$4, FALSE), 0)</f>
        <v>0</v>
      </c>
      <c r="N353" s="93">
        <f>IFERROR(VLOOKUP($E353, V一般接種!$A:$G, N$4, FALSE), 0)</f>
        <v>592848</v>
      </c>
      <c r="O353" s="92">
        <f>SUMIF(V職域接種!$C:$C, 'Conv-vaccine'!$E353, V職域接種!F:F)</f>
        <v>0</v>
      </c>
      <c r="P353" s="92">
        <f>SUMIF(V職域接種!$C:$C, 'Conv-vaccine'!$E353, V職域接種!G:G)</f>
        <v>0</v>
      </c>
      <c r="Q353" s="92">
        <f>_xlfn.MAXIFS(V重複!F:F, V重複!$C:$C, 'Conv-vaccine'!$E353)</f>
        <v>0</v>
      </c>
      <c r="R353" s="92">
        <f>_xlfn.MAXIFS(V重複!G:G, V重複!$C:$C, 'Conv-vaccine'!$E353)</f>
        <v>0</v>
      </c>
      <c r="S353" s="117">
        <f>SUMIF('V3回目-総接種回数'!$A:$A, 'Conv-vaccine'!$E353, 'V3回目-総接種回数'!D:D)</f>
        <v>0</v>
      </c>
    </row>
    <row r="354" spans="1:19" ht="17.7">
      <c r="A354" s="49">
        <v>44413</v>
      </c>
      <c r="B354" s="109">
        <f>IF(COUNTIF($A$7:$A354, $A354)&gt;1, 0, IF($E354="","",G354+H354+K354+L354+O354-Q354))</f>
        <v>0</v>
      </c>
      <c r="C354" s="109">
        <f>IF(COUNTIF($A$7:$A354, $A354)&gt;1, 0, IF($E354="", "", I354+J354+M354+N354+P354-R354))</f>
        <v>0</v>
      </c>
      <c r="D354" s="109">
        <f>IF(COUNTIF($A$7:$A354, $A354)&gt;1, 0, S354)</f>
        <v>0</v>
      </c>
      <c r="E354" s="110">
        <v>44413</v>
      </c>
      <c r="F354" s="91" t="str">
        <f>IFERROR(VLOOKUP($E354, V医療従事者等!$A:$J, $F$4, FALSE), TEXT(E354, "aaa"))</f>
        <v>木</v>
      </c>
      <c r="G354" s="91">
        <f>IFERROR(VLOOKUP($E354, V医療従事者等!$A:$J, $G$4, FALSE), 0)</f>
        <v>0</v>
      </c>
      <c r="H354" s="91">
        <f>IFERROR(VLOOKUP($E354, V医療従事者等!$A:$J, $H$4, FALSE), 0)</f>
        <v>0</v>
      </c>
      <c r="I354" s="91">
        <f>IFERROR(VLOOKUP($E354, V医療従事者等!$A:$J, $I$4, FALSE), 0)</f>
        <v>0</v>
      </c>
      <c r="J354" s="91">
        <f>IFERROR(VLOOKUP($E354, V医療従事者等!$A:$J, $J$4, FALSE), 0)</f>
        <v>0</v>
      </c>
      <c r="K354" s="92">
        <f>IFERROR(VLOOKUP($E354, V一般接種!$A:$G, K$4, FALSE), 0)</f>
        <v>445843</v>
      </c>
      <c r="L354" s="92">
        <f>IFERROR(VLOOKUP($E354, V一般接種!$A:$G, L$4, FALSE), 0)</f>
        <v>117101</v>
      </c>
      <c r="M354" s="92">
        <f>IFERROR(VLOOKUP($E354, V一般接種!$A:$G, M$4, FALSE), 0)</f>
        <v>0</v>
      </c>
      <c r="N354" s="93">
        <f>IFERROR(VLOOKUP($E354, V一般接種!$A:$G, N$4, FALSE), 0)</f>
        <v>592848</v>
      </c>
      <c r="O354" s="92">
        <f>SUMIF(V職域接種!$C:$C, 'Conv-vaccine'!$E354, V職域接種!F:F)</f>
        <v>0</v>
      </c>
      <c r="P354" s="92">
        <f>SUMIF(V職域接種!$C:$C, 'Conv-vaccine'!$E354, V職域接種!G:G)</f>
        <v>0</v>
      </c>
      <c r="Q354" s="92">
        <f>_xlfn.MAXIFS(V重複!F:F, V重複!$C:$C, 'Conv-vaccine'!$E354)</f>
        <v>0</v>
      </c>
      <c r="R354" s="92">
        <f>_xlfn.MAXIFS(V重複!G:G, V重複!$C:$C, 'Conv-vaccine'!$E354)</f>
        <v>0</v>
      </c>
      <c r="S354" s="117">
        <f>SUMIF('V3回目-総接種回数'!$A:$A, 'Conv-vaccine'!$E354, 'V3回目-総接種回数'!D:D)</f>
        <v>0</v>
      </c>
    </row>
    <row r="355" spans="1:19" ht="17.7">
      <c r="A355" s="49">
        <v>44414</v>
      </c>
      <c r="B355" s="109">
        <f>IF(COUNTIF($A$7:$A355, $A355)&gt;1, 0, IF($E355="","",G355+H355+K355+L355+O355-Q355))</f>
        <v>583396</v>
      </c>
      <c r="C355" s="109">
        <f>IF(COUNTIF($A$7:$A355, $A355)&gt;1, 0, IF($E355="", "", I355+J355+M355+N355+P355-R355))</f>
        <v>628804</v>
      </c>
      <c r="D355" s="109">
        <f>IF(COUNTIF($A$7:$A355, $A355)&gt;1, 0, S355)</f>
        <v>0</v>
      </c>
      <c r="E355" s="110">
        <v>44414</v>
      </c>
      <c r="F355" s="91" t="str">
        <f>IFERROR(VLOOKUP($E355, V医療従事者等!$A:$J, $F$4, FALSE), TEXT(E355, "aaa"))</f>
        <v>金</v>
      </c>
      <c r="G355" s="91">
        <f>IFERROR(VLOOKUP($E355, V医療従事者等!$A:$J, $G$4, FALSE), 0)</f>
        <v>0</v>
      </c>
      <c r="H355" s="91">
        <f>IFERROR(VLOOKUP($E355, V医療従事者等!$A:$J, $H$4, FALSE), 0)</f>
        <v>0</v>
      </c>
      <c r="I355" s="91">
        <f>IFERROR(VLOOKUP($E355, V医療従事者等!$A:$J, $I$4, FALSE), 0)</f>
        <v>0</v>
      </c>
      <c r="J355" s="91">
        <f>IFERROR(VLOOKUP($E355, V医療従事者等!$A:$J, $J$4, FALSE), 0)</f>
        <v>0</v>
      </c>
      <c r="K355" s="92">
        <f>IFERROR(VLOOKUP($E355, V一般接種!$A:$G, K$4, FALSE), 0)</f>
        <v>473860</v>
      </c>
      <c r="L355" s="92">
        <f>IFERROR(VLOOKUP($E355, V一般接種!$A:$G, L$4, FALSE), 0)</f>
        <v>109536</v>
      </c>
      <c r="M355" s="92">
        <f>IFERROR(VLOOKUP($E355, V一般接種!$A:$G, M$4, FALSE), 0)</f>
        <v>0</v>
      </c>
      <c r="N355" s="93">
        <f>IFERROR(VLOOKUP($E355, V一般接種!$A:$G, N$4, FALSE), 0)</f>
        <v>628804</v>
      </c>
      <c r="O355" s="92">
        <f>SUMIF(V職域接種!$C:$C, 'Conv-vaccine'!$E355, V職域接種!F:F)</f>
        <v>0</v>
      </c>
      <c r="P355" s="92">
        <f>SUMIF(V職域接種!$C:$C, 'Conv-vaccine'!$E355, V職域接種!G:G)</f>
        <v>0</v>
      </c>
      <c r="Q355" s="92">
        <f>_xlfn.MAXIFS(V重複!F:F, V重複!$C:$C, 'Conv-vaccine'!$E355)</f>
        <v>0</v>
      </c>
      <c r="R355" s="92">
        <f>_xlfn.MAXIFS(V重複!G:G, V重複!$C:$C, 'Conv-vaccine'!$E355)</f>
        <v>0</v>
      </c>
      <c r="S355" s="117">
        <f>SUMIF('V3回目-総接種回数'!$A:$A, 'Conv-vaccine'!$E355, 'V3回目-総接種回数'!D:D)</f>
        <v>0</v>
      </c>
    </row>
    <row r="356" spans="1:19" ht="17.7">
      <c r="A356" s="49">
        <v>44414</v>
      </c>
      <c r="B356" s="109">
        <f>IF(COUNTIF($A$7:$A356, $A356)&gt;1, 0, IF($E356="","",G356+H356+K356+L356+O356-Q356))</f>
        <v>0</v>
      </c>
      <c r="C356" s="109">
        <f>IF(COUNTIF($A$7:$A356, $A356)&gt;1, 0, IF($E356="", "", I356+J356+M356+N356+P356-R356))</f>
        <v>0</v>
      </c>
      <c r="D356" s="109">
        <f>IF(COUNTIF($A$7:$A356, $A356)&gt;1, 0, S356)</f>
        <v>0</v>
      </c>
      <c r="E356" s="110">
        <v>44414</v>
      </c>
      <c r="F356" s="91" t="str">
        <f>IFERROR(VLOOKUP($E356, V医療従事者等!$A:$J, $F$4, FALSE), TEXT(E356, "aaa"))</f>
        <v>金</v>
      </c>
      <c r="G356" s="91">
        <f>IFERROR(VLOOKUP($E356, V医療従事者等!$A:$J, $G$4, FALSE), 0)</f>
        <v>0</v>
      </c>
      <c r="H356" s="91">
        <f>IFERROR(VLOOKUP($E356, V医療従事者等!$A:$J, $H$4, FALSE), 0)</f>
        <v>0</v>
      </c>
      <c r="I356" s="91">
        <f>IFERROR(VLOOKUP($E356, V医療従事者等!$A:$J, $I$4, FALSE), 0)</f>
        <v>0</v>
      </c>
      <c r="J356" s="91">
        <f>IFERROR(VLOOKUP($E356, V医療従事者等!$A:$J, $J$4, FALSE), 0)</f>
        <v>0</v>
      </c>
      <c r="K356" s="92">
        <f>IFERROR(VLOOKUP($E356, V一般接種!$A:$G, K$4, FALSE), 0)</f>
        <v>473860</v>
      </c>
      <c r="L356" s="92">
        <f>IFERROR(VLOOKUP($E356, V一般接種!$A:$G, L$4, FALSE), 0)</f>
        <v>109536</v>
      </c>
      <c r="M356" s="92">
        <f>IFERROR(VLOOKUP($E356, V一般接種!$A:$G, M$4, FALSE), 0)</f>
        <v>0</v>
      </c>
      <c r="N356" s="93">
        <f>IFERROR(VLOOKUP($E356, V一般接種!$A:$G, N$4, FALSE), 0)</f>
        <v>628804</v>
      </c>
      <c r="O356" s="92">
        <f>SUMIF(V職域接種!$C:$C, 'Conv-vaccine'!$E356, V職域接種!F:F)</f>
        <v>0</v>
      </c>
      <c r="P356" s="92">
        <f>SUMIF(V職域接種!$C:$C, 'Conv-vaccine'!$E356, V職域接種!G:G)</f>
        <v>0</v>
      </c>
      <c r="Q356" s="92">
        <f>_xlfn.MAXIFS(V重複!F:F, V重複!$C:$C, 'Conv-vaccine'!$E356)</f>
        <v>0</v>
      </c>
      <c r="R356" s="92">
        <f>_xlfn.MAXIFS(V重複!G:G, V重複!$C:$C, 'Conv-vaccine'!$E356)</f>
        <v>0</v>
      </c>
      <c r="S356" s="117">
        <f>SUMIF('V3回目-総接種回数'!$A:$A, 'Conv-vaccine'!$E356, 'V3回目-総接種回数'!D:D)</f>
        <v>0</v>
      </c>
    </row>
    <row r="357" spans="1:19" ht="17.7">
      <c r="A357" s="49">
        <v>44414</v>
      </c>
      <c r="B357" s="109">
        <f>IF(COUNTIF($A$7:$A357, $A357)&gt;1, 0, IF($E357="","",G357+H357+K357+L357+O357-Q357))</f>
        <v>0</v>
      </c>
      <c r="C357" s="109">
        <f>IF(COUNTIF($A$7:$A357, $A357)&gt;1, 0, IF($E357="", "", I357+J357+M357+N357+P357-R357))</f>
        <v>0</v>
      </c>
      <c r="D357" s="109">
        <f>IF(COUNTIF($A$7:$A357, $A357)&gt;1, 0, S357)</f>
        <v>0</v>
      </c>
      <c r="E357" s="110">
        <v>44414</v>
      </c>
      <c r="F357" s="91" t="str">
        <f>IFERROR(VLOOKUP($E357, V医療従事者等!$A:$J, $F$4, FALSE), TEXT(E357, "aaa"))</f>
        <v>金</v>
      </c>
      <c r="G357" s="91">
        <f>IFERROR(VLOOKUP($E357, V医療従事者等!$A:$J, $G$4, FALSE), 0)</f>
        <v>0</v>
      </c>
      <c r="H357" s="91">
        <f>IFERROR(VLOOKUP($E357, V医療従事者等!$A:$J, $H$4, FALSE), 0)</f>
        <v>0</v>
      </c>
      <c r="I357" s="91">
        <f>IFERROR(VLOOKUP($E357, V医療従事者等!$A:$J, $I$4, FALSE), 0)</f>
        <v>0</v>
      </c>
      <c r="J357" s="91">
        <f>IFERROR(VLOOKUP($E357, V医療従事者等!$A:$J, $J$4, FALSE), 0)</f>
        <v>0</v>
      </c>
      <c r="K357" s="92">
        <f>IFERROR(VLOOKUP($E357, V一般接種!$A:$G, K$4, FALSE), 0)</f>
        <v>473860</v>
      </c>
      <c r="L357" s="92">
        <f>IFERROR(VLOOKUP($E357, V一般接種!$A:$G, L$4, FALSE), 0)</f>
        <v>109536</v>
      </c>
      <c r="M357" s="92">
        <f>IFERROR(VLOOKUP($E357, V一般接種!$A:$G, M$4, FALSE), 0)</f>
        <v>0</v>
      </c>
      <c r="N357" s="93">
        <f>IFERROR(VLOOKUP($E357, V一般接種!$A:$G, N$4, FALSE), 0)</f>
        <v>628804</v>
      </c>
      <c r="O357" s="92">
        <f>SUMIF(V職域接種!$C:$C, 'Conv-vaccine'!$E357, V職域接種!F:F)</f>
        <v>0</v>
      </c>
      <c r="P357" s="92">
        <f>SUMIF(V職域接種!$C:$C, 'Conv-vaccine'!$E357, V職域接種!G:G)</f>
        <v>0</v>
      </c>
      <c r="Q357" s="92">
        <f>_xlfn.MAXIFS(V重複!F:F, V重複!$C:$C, 'Conv-vaccine'!$E357)</f>
        <v>0</v>
      </c>
      <c r="R357" s="92">
        <f>_xlfn.MAXIFS(V重複!G:G, V重複!$C:$C, 'Conv-vaccine'!$E357)</f>
        <v>0</v>
      </c>
      <c r="S357" s="117">
        <f>SUMIF('V3回目-総接種回数'!$A:$A, 'Conv-vaccine'!$E357, 'V3回目-総接種回数'!D:D)</f>
        <v>0</v>
      </c>
    </row>
    <row r="358" spans="1:19" ht="17.7">
      <c r="A358" s="49">
        <v>44415</v>
      </c>
      <c r="B358" s="109">
        <f>IF(COUNTIF($A$7:$A358, $A358)&gt;1, 0, IF($E358="","",G358+H358+K358+L358+O358-Q358))</f>
        <v>699795</v>
      </c>
      <c r="C358" s="109">
        <f>IF(COUNTIF($A$7:$A358, $A358)&gt;1, 0, IF($E358="", "", I358+J358+M358+N358+P358-R358))</f>
        <v>640861</v>
      </c>
      <c r="D358" s="109">
        <f>IF(COUNTIF($A$7:$A358, $A358)&gt;1, 0, S358)</f>
        <v>0</v>
      </c>
      <c r="E358" s="110">
        <v>44415</v>
      </c>
      <c r="F358" s="91" t="str">
        <f>IFERROR(VLOOKUP($E358, V医療従事者等!$A:$J, $F$4, FALSE), TEXT(E358, "aaa"))</f>
        <v>土</v>
      </c>
      <c r="G358" s="91">
        <f>IFERROR(VLOOKUP($E358, V医療従事者等!$A:$J, $G$4, FALSE), 0)</f>
        <v>0</v>
      </c>
      <c r="H358" s="91">
        <f>IFERROR(VLOOKUP($E358, V医療従事者等!$A:$J, $H$4, FALSE), 0)</f>
        <v>0</v>
      </c>
      <c r="I358" s="91">
        <f>IFERROR(VLOOKUP($E358, V医療従事者等!$A:$J, $I$4, FALSE), 0)</f>
        <v>0</v>
      </c>
      <c r="J358" s="91">
        <f>IFERROR(VLOOKUP($E358, V医療従事者等!$A:$J, $J$4, FALSE), 0)</f>
        <v>0</v>
      </c>
      <c r="K358" s="92">
        <f>IFERROR(VLOOKUP($E358, V一般接種!$A:$G, K$4, FALSE), 0)</f>
        <v>589464</v>
      </c>
      <c r="L358" s="92">
        <f>IFERROR(VLOOKUP($E358, V一般接種!$A:$G, L$4, FALSE), 0)</f>
        <v>110331</v>
      </c>
      <c r="M358" s="92">
        <f>IFERROR(VLOOKUP($E358, V一般接種!$A:$G, M$4, FALSE), 0)</f>
        <v>0</v>
      </c>
      <c r="N358" s="93">
        <f>IFERROR(VLOOKUP($E358, V一般接種!$A:$G, N$4, FALSE), 0)</f>
        <v>640861</v>
      </c>
      <c r="O358" s="92">
        <f>SUMIF(V職域接種!$C:$C, 'Conv-vaccine'!$E358, V職域接種!F:F)</f>
        <v>0</v>
      </c>
      <c r="P358" s="92">
        <f>SUMIF(V職域接種!$C:$C, 'Conv-vaccine'!$E358, V職域接種!G:G)</f>
        <v>0</v>
      </c>
      <c r="Q358" s="92">
        <f>_xlfn.MAXIFS(V重複!F:F, V重複!$C:$C, 'Conv-vaccine'!$E358)</f>
        <v>0</v>
      </c>
      <c r="R358" s="92">
        <f>_xlfn.MAXIFS(V重複!G:G, V重複!$C:$C, 'Conv-vaccine'!$E358)</f>
        <v>0</v>
      </c>
      <c r="S358" s="117">
        <f>SUMIF('V3回目-総接種回数'!$A:$A, 'Conv-vaccine'!$E358, 'V3回目-総接種回数'!D:D)</f>
        <v>0</v>
      </c>
    </row>
    <row r="359" spans="1:19" ht="17.7">
      <c r="A359" s="49">
        <v>44415</v>
      </c>
      <c r="B359" s="109">
        <f>IF(COUNTIF($A$7:$A359, $A359)&gt;1, 0, IF($E359="","",G359+H359+K359+L359+O359-Q359))</f>
        <v>0</v>
      </c>
      <c r="C359" s="109">
        <f>IF(COUNTIF($A$7:$A359, $A359)&gt;1, 0, IF($E359="", "", I359+J359+M359+N359+P359-R359))</f>
        <v>0</v>
      </c>
      <c r="D359" s="109">
        <f>IF(COUNTIF($A$7:$A359, $A359)&gt;1, 0, S359)</f>
        <v>0</v>
      </c>
      <c r="E359" s="110">
        <v>44415</v>
      </c>
      <c r="F359" s="91" t="str">
        <f>IFERROR(VLOOKUP($E359, V医療従事者等!$A:$J, $F$4, FALSE), TEXT(E359, "aaa"))</f>
        <v>土</v>
      </c>
      <c r="G359" s="91">
        <f>IFERROR(VLOOKUP($E359, V医療従事者等!$A:$J, $G$4, FALSE), 0)</f>
        <v>0</v>
      </c>
      <c r="H359" s="91">
        <f>IFERROR(VLOOKUP($E359, V医療従事者等!$A:$J, $H$4, FALSE), 0)</f>
        <v>0</v>
      </c>
      <c r="I359" s="91">
        <f>IFERROR(VLOOKUP($E359, V医療従事者等!$A:$J, $I$4, FALSE), 0)</f>
        <v>0</v>
      </c>
      <c r="J359" s="91">
        <f>IFERROR(VLOOKUP($E359, V医療従事者等!$A:$J, $J$4, FALSE), 0)</f>
        <v>0</v>
      </c>
      <c r="K359" s="92">
        <f>IFERROR(VLOOKUP($E359, V一般接種!$A:$G, K$4, FALSE), 0)</f>
        <v>589464</v>
      </c>
      <c r="L359" s="92">
        <f>IFERROR(VLOOKUP($E359, V一般接種!$A:$G, L$4, FALSE), 0)</f>
        <v>110331</v>
      </c>
      <c r="M359" s="92">
        <f>IFERROR(VLOOKUP($E359, V一般接種!$A:$G, M$4, FALSE), 0)</f>
        <v>0</v>
      </c>
      <c r="N359" s="93">
        <f>IFERROR(VLOOKUP($E359, V一般接種!$A:$G, N$4, FALSE), 0)</f>
        <v>640861</v>
      </c>
      <c r="O359" s="92">
        <f>SUMIF(V職域接種!$C:$C, 'Conv-vaccine'!$E359, V職域接種!F:F)</f>
        <v>0</v>
      </c>
      <c r="P359" s="92">
        <f>SUMIF(V職域接種!$C:$C, 'Conv-vaccine'!$E359, V職域接種!G:G)</f>
        <v>0</v>
      </c>
      <c r="Q359" s="92">
        <f>_xlfn.MAXIFS(V重複!F:F, V重複!$C:$C, 'Conv-vaccine'!$E359)</f>
        <v>0</v>
      </c>
      <c r="R359" s="92">
        <f>_xlfn.MAXIFS(V重複!G:G, V重複!$C:$C, 'Conv-vaccine'!$E359)</f>
        <v>0</v>
      </c>
      <c r="S359" s="117">
        <f>SUMIF('V3回目-総接種回数'!$A:$A, 'Conv-vaccine'!$E359, 'V3回目-総接種回数'!D:D)</f>
        <v>0</v>
      </c>
    </row>
    <row r="360" spans="1:19" ht="17.7">
      <c r="A360" s="49">
        <v>44415</v>
      </c>
      <c r="B360" s="109">
        <f>IF(COUNTIF($A$7:$A360, $A360)&gt;1, 0, IF($E360="","",G360+H360+K360+L360+O360-Q360))</f>
        <v>0</v>
      </c>
      <c r="C360" s="109">
        <f>IF(COUNTIF($A$7:$A360, $A360)&gt;1, 0, IF($E360="", "", I360+J360+M360+N360+P360-R360))</f>
        <v>0</v>
      </c>
      <c r="D360" s="109">
        <f>IF(COUNTIF($A$7:$A360, $A360)&gt;1, 0, S360)</f>
        <v>0</v>
      </c>
      <c r="E360" s="110">
        <v>44415</v>
      </c>
      <c r="F360" s="91" t="str">
        <f>IFERROR(VLOOKUP($E360, V医療従事者等!$A:$J, $F$4, FALSE), TEXT(E360, "aaa"))</f>
        <v>土</v>
      </c>
      <c r="G360" s="91">
        <f>IFERROR(VLOOKUP($E360, V医療従事者等!$A:$J, $G$4, FALSE), 0)</f>
        <v>0</v>
      </c>
      <c r="H360" s="91">
        <f>IFERROR(VLOOKUP($E360, V医療従事者等!$A:$J, $H$4, FALSE), 0)</f>
        <v>0</v>
      </c>
      <c r="I360" s="91">
        <f>IFERROR(VLOOKUP($E360, V医療従事者等!$A:$J, $I$4, FALSE), 0)</f>
        <v>0</v>
      </c>
      <c r="J360" s="91">
        <f>IFERROR(VLOOKUP($E360, V医療従事者等!$A:$J, $J$4, FALSE), 0)</f>
        <v>0</v>
      </c>
      <c r="K360" s="92">
        <f>IFERROR(VLOOKUP($E360, V一般接種!$A:$G, K$4, FALSE), 0)</f>
        <v>589464</v>
      </c>
      <c r="L360" s="92">
        <f>IFERROR(VLOOKUP($E360, V一般接種!$A:$G, L$4, FALSE), 0)</f>
        <v>110331</v>
      </c>
      <c r="M360" s="92">
        <f>IFERROR(VLOOKUP($E360, V一般接種!$A:$G, M$4, FALSE), 0)</f>
        <v>0</v>
      </c>
      <c r="N360" s="93">
        <f>IFERROR(VLOOKUP($E360, V一般接種!$A:$G, N$4, FALSE), 0)</f>
        <v>640861</v>
      </c>
      <c r="O360" s="92">
        <f>SUMIF(V職域接種!$C:$C, 'Conv-vaccine'!$E360, V職域接種!F:F)</f>
        <v>0</v>
      </c>
      <c r="P360" s="92">
        <f>SUMIF(V職域接種!$C:$C, 'Conv-vaccine'!$E360, V職域接種!G:G)</f>
        <v>0</v>
      </c>
      <c r="Q360" s="92">
        <f>_xlfn.MAXIFS(V重複!F:F, V重複!$C:$C, 'Conv-vaccine'!$E360)</f>
        <v>0</v>
      </c>
      <c r="R360" s="92">
        <f>_xlfn.MAXIFS(V重複!G:G, V重複!$C:$C, 'Conv-vaccine'!$E360)</f>
        <v>0</v>
      </c>
      <c r="S360" s="117">
        <f>SUMIF('V3回目-総接種回数'!$A:$A, 'Conv-vaccine'!$E360, 'V3回目-総接種回数'!D:D)</f>
        <v>0</v>
      </c>
    </row>
    <row r="361" spans="1:19" ht="17.7">
      <c r="A361" s="49">
        <v>44416</v>
      </c>
      <c r="B361" s="109">
        <f>IF(COUNTIF($A$7:$A361, $A361)&gt;1, 0, IF($E361="","",G361+H361+K361+L361+O361-Q361))</f>
        <v>4777384</v>
      </c>
      <c r="C361" s="109">
        <f>IF(COUNTIF($A$7:$A361, $A361)&gt;1, 0, IF($E361="", "", I361+J361+M361+N361+P361-R361))</f>
        <v>2337503</v>
      </c>
      <c r="D361" s="109">
        <f>IF(COUNTIF($A$7:$A361, $A361)&gt;1, 0, S361)</f>
        <v>0</v>
      </c>
      <c r="E361" s="110">
        <v>44416</v>
      </c>
      <c r="F361" s="91" t="str">
        <f>IFERROR(VLOOKUP($E361, V医療従事者等!$A:$J, $F$4, FALSE), TEXT(E361, "aaa"))</f>
        <v>日</v>
      </c>
      <c r="G361" s="91">
        <f>IFERROR(VLOOKUP($E361, V医療従事者等!$A:$J, $G$4, FALSE), 0)</f>
        <v>0</v>
      </c>
      <c r="H361" s="91">
        <f>IFERROR(VLOOKUP($E361, V医療従事者等!$A:$J, $H$4, FALSE), 0)</f>
        <v>0</v>
      </c>
      <c r="I361" s="91">
        <f>IFERROR(VLOOKUP($E361, V医療従事者等!$A:$J, $I$4, FALSE), 0)</f>
        <v>0</v>
      </c>
      <c r="J361" s="91">
        <f>IFERROR(VLOOKUP($E361, V医療従事者等!$A:$J, $J$4, FALSE), 0)</f>
        <v>0</v>
      </c>
      <c r="K361" s="92">
        <f>IFERROR(VLOOKUP($E361, V一般接種!$A:$G, K$4, FALSE), 0)</f>
        <v>497834</v>
      </c>
      <c r="L361" s="92">
        <f>IFERROR(VLOOKUP($E361, V一般接種!$A:$G, L$4, FALSE), 0)</f>
        <v>112277</v>
      </c>
      <c r="M361" s="92">
        <f>IFERROR(VLOOKUP($E361, V一般接種!$A:$G, M$4, FALSE), 0)</f>
        <v>0</v>
      </c>
      <c r="N361" s="93">
        <f>IFERROR(VLOOKUP($E361, V一般接種!$A:$G, N$4, FALSE), 0)</f>
        <v>447491</v>
      </c>
      <c r="O361" s="92">
        <f>SUMIF(V職域接種!$C:$C, 'Conv-vaccine'!$E361, V職域接種!F:F)</f>
        <v>6577221</v>
      </c>
      <c r="P361" s="92">
        <f>SUMIF(V職域接種!$C:$C, 'Conv-vaccine'!$E361, V職域接種!G:G)</f>
        <v>2704798</v>
      </c>
      <c r="Q361" s="92">
        <f>_xlfn.MAXIFS(V重複!F:F, V重複!$C:$C, 'Conv-vaccine'!$E361)</f>
        <v>2409948</v>
      </c>
      <c r="R361" s="92">
        <f>_xlfn.MAXIFS(V重複!G:G, V重複!$C:$C, 'Conv-vaccine'!$E361)</f>
        <v>814786</v>
      </c>
      <c r="S361" s="117">
        <f>SUMIF('V3回目-総接種回数'!$A:$A, 'Conv-vaccine'!$E361, 'V3回目-総接種回数'!D:D)</f>
        <v>0</v>
      </c>
    </row>
    <row r="362" spans="1:19" ht="17.7">
      <c r="A362" s="49">
        <v>44416</v>
      </c>
      <c r="B362" s="109">
        <f>IF(COUNTIF($A$7:$A362, $A362)&gt;1, 0, IF($E362="","",G362+H362+K362+L362+O362-Q362))</f>
        <v>0</v>
      </c>
      <c r="C362" s="109">
        <f>IF(COUNTIF($A$7:$A362, $A362)&gt;1, 0, IF($E362="", "", I362+J362+M362+N362+P362-R362))</f>
        <v>0</v>
      </c>
      <c r="D362" s="109">
        <f>IF(COUNTIF($A$7:$A362, $A362)&gt;1, 0, S362)</f>
        <v>0</v>
      </c>
      <c r="E362" s="110">
        <v>44416</v>
      </c>
      <c r="F362" s="91" t="str">
        <f>IFERROR(VLOOKUP($E362, V医療従事者等!$A:$J, $F$4, FALSE), TEXT(E362, "aaa"))</f>
        <v>日</v>
      </c>
      <c r="G362" s="91">
        <f>IFERROR(VLOOKUP($E362, V医療従事者等!$A:$J, $G$4, FALSE), 0)</f>
        <v>0</v>
      </c>
      <c r="H362" s="91">
        <f>IFERROR(VLOOKUP($E362, V医療従事者等!$A:$J, $H$4, FALSE), 0)</f>
        <v>0</v>
      </c>
      <c r="I362" s="91">
        <f>IFERROR(VLOOKUP($E362, V医療従事者等!$A:$J, $I$4, FALSE), 0)</f>
        <v>0</v>
      </c>
      <c r="J362" s="91">
        <f>IFERROR(VLOOKUP($E362, V医療従事者等!$A:$J, $J$4, FALSE), 0)</f>
        <v>0</v>
      </c>
      <c r="K362" s="92">
        <f>IFERROR(VLOOKUP($E362, V一般接種!$A:$G, K$4, FALSE), 0)</f>
        <v>497834</v>
      </c>
      <c r="L362" s="92">
        <f>IFERROR(VLOOKUP($E362, V一般接種!$A:$G, L$4, FALSE), 0)</f>
        <v>112277</v>
      </c>
      <c r="M362" s="92">
        <f>IFERROR(VLOOKUP($E362, V一般接種!$A:$G, M$4, FALSE), 0)</f>
        <v>0</v>
      </c>
      <c r="N362" s="93">
        <f>IFERROR(VLOOKUP($E362, V一般接種!$A:$G, N$4, FALSE), 0)</f>
        <v>447491</v>
      </c>
      <c r="O362" s="92">
        <f>SUMIF(V職域接種!$C:$C, 'Conv-vaccine'!$E362, V職域接種!F:F)</f>
        <v>6577221</v>
      </c>
      <c r="P362" s="92">
        <f>SUMIF(V職域接種!$C:$C, 'Conv-vaccine'!$E362, V職域接種!G:G)</f>
        <v>2704798</v>
      </c>
      <c r="Q362" s="92">
        <f>_xlfn.MAXIFS(V重複!F:F, V重複!$C:$C, 'Conv-vaccine'!$E362)</f>
        <v>2409948</v>
      </c>
      <c r="R362" s="92">
        <f>_xlfn.MAXIFS(V重複!G:G, V重複!$C:$C, 'Conv-vaccine'!$E362)</f>
        <v>814786</v>
      </c>
      <c r="S362" s="117">
        <f>SUMIF('V3回目-総接種回数'!$A:$A, 'Conv-vaccine'!$E362, 'V3回目-総接種回数'!D:D)</f>
        <v>0</v>
      </c>
    </row>
    <row r="363" spans="1:19" ht="17.7">
      <c r="A363" s="49">
        <v>44416</v>
      </c>
      <c r="B363" s="109">
        <f>IF(COUNTIF($A$7:$A363, $A363)&gt;1, 0, IF($E363="","",G363+H363+K363+L363+O363-Q363))</f>
        <v>0</v>
      </c>
      <c r="C363" s="109">
        <f>IF(COUNTIF($A$7:$A363, $A363)&gt;1, 0, IF($E363="", "", I363+J363+M363+N363+P363-R363))</f>
        <v>0</v>
      </c>
      <c r="D363" s="109">
        <f>IF(COUNTIF($A$7:$A363, $A363)&gt;1, 0, S363)</f>
        <v>0</v>
      </c>
      <c r="E363" s="110">
        <v>44416</v>
      </c>
      <c r="F363" s="91" t="str">
        <f>IFERROR(VLOOKUP($E363, V医療従事者等!$A:$J, $F$4, FALSE), TEXT(E363, "aaa"))</f>
        <v>日</v>
      </c>
      <c r="G363" s="91">
        <f>IFERROR(VLOOKUP($E363, V医療従事者等!$A:$J, $G$4, FALSE), 0)</f>
        <v>0</v>
      </c>
      <c r="H363" s="91">
        <f>IFERROR(VLOOKUP($E363, V医療従事者等!$A:$J, $H$4, FALSE), 0)</f>
        <v>0</v>
      </c>
      <c r="I363" s="91">
        <f>IFERROR(VLOOKUP($E363, V医療従事者等!$A:$J, $I$4, FALSE), 0)</f>
        <v>0</v>
      </c>
      <c r="J363" s="91">
        <f>IFERROR(VLOOKUP($E363, V医療従事者等!$A:$J, $J$4, FALSE), 0)</f>
        <v>0</v>
      </c>
      <c r="K363" s="92">
        <f>IFERROR(VLOOKUP($E363, V一般接種!$A:$G, K$4, FALSE), 0)</f>
        <v>497834</v>
      </c>
      <c r="L363" s="92">
        <f>IFERROR(VLOOKUP($E363, V一般接種!$A:$G, L$4, FALSE), 0)</f>
        <v>112277</v>
      </c>
      <c r="M363" s="92">
        <f>IFERROR(VLOOKUP($E363, V一般接種!$A:$G, M$4, FALSE), 0)</f>
        <v>0</v>
      </c>
      <c r="N363" s="93">
        <f>IFERROR(VLOOKUP($E363, V一般接種!$A:$G, N$4, FALSE), 0)</f>
        <v>447491</v>
      </c>
      <c r="O363" s="92">
        <f>SUMIF(V職域接種!$C:$C, 'Conv-vaccine'!$E363, V職域接種!F:F)</f>
        <v>6577221</v>
      </c>
      <c r="P363" s="92">
        <f>SUMIF(V職域接種!$C:$C, 'Conv-vaccine'!$E363, V職域接種!G:G)</f>
        <v>2704798</v>
      </c>
      <c r="Q363" s="92">
        <f>_xlfn.MAXIFS(V重複!F:F, V重複!$C:$C, 'Conv-vaccine'!$E363)</f>
        <v>2409948</v>
      </c>
      <c r="R363" s="92">
        <f>_xlfn.MAXIFS(V重複!G:G, V重複!$C:$C, 'Conv-vaccine'!$E363)</f>
        <v>814786</v>
      </c>
      <c r="S363" s="117">
        <f>SUMIF('V3回目-総接種回数'!$A:$A, 'Conv-vaccine'!$E363, 'V3回目-総接種回数'!D:D)</f>
        <v>0</v>
      </c>
    </row>
    <row r="364" spans="1:19" ht="17.7">
      <c r="A364" s="49">
        <v>44417</v>
      </c>
      <c r="B364" s="109">
        <f>IF(COUNTIF($A$7:$A364, $A364)&gt;1, 0, IF($E364="","",G364+H364+K364+L364+O364-Q364))</f>
        <v>169007</v>
      </c>
      <c r="C364" s="109">
        <f>IF(COUNTIF($A$7:$A364, $A364)&gt;1, 0, IF($E364="", "", I364+J364+M364+N364+P364-R364))</f>
        <v>103363</v>
      </c>
      <c r="D364" s="109">
        <f>IF(COUNTIF($A$7:$A364, $A364)&gt;1, 0, S364)</f>
        <v>0</v>
      </c>
      <c r="E364" s="110">
        <v>44417</v>
      </c>
      <c r="F364" s="91" t="str">
        <f>IFERROR(VLOOKUP($E364, V医療従事者等!$A:$J, $F$4, FALSE), TEXT(E364, "aaa"))</f>
        <v>月</v>
      </c>
      <c r="G364" s="91">
        <f>IFERROR(VLOOKUP($E364, V医療従事者等!$A:$J, $G$4, FALSE), 0)</f>
        <v>0</v>
      </c>
      <c r="H364" s="91">
        <f>IFERROR(VLOOKUP($E364, V医療従事者等!$A:$J, $H$4, FALSE), 0)</f>
        <v>0</v>
      </c>
      <c r="I364" s="91">
        <f>IFERROR(VLOOKUP($E364, V医療従事者等!$A:$J, $I$4, FALSE), 0)</f>
        <v>0</v>
      </c>
      <c r="J364" s="91">
        <f>IFERROR(VLOOKUP($E364, V医療従事者等!$A:$J, $J$4, FALSE), 0)</f>
        <v>0</v>
      </c>
      <c r="K364" s="92">
        <f>IFERROR(VLOOKUP($E364, V一般接種!$A:$G, K$4, FALSE), 0)</f>
        <v>103636</v>
      </c>
      <c r="L364" s="92">
        <f>IFERROR(VLOOKUP($E364, V一般接種!$A:$G, L$4, FALSE), 0)</f>
        <v>65371</v>
      </c>
      <c r="M364" s="92">
        <f>IFERROR(VLOOKUP($E364, V一般接種!$A:$G, M$4, FALSE), 0)</f>
        <v>0</v>
      </c>
      <c r="N364" s="93">
        <f>IFERROR(VLOOKUP($E364, V一般接種!$A:$G, N$4, FALSE), 0)</f>
        <v>103363</v>
      </c>
      <c r="O364" s="92">
        <f>SUMIF(V職域接種!$C:$C, 'Conv-vaccine'!$E364, V職域接種!F:F)</f>
        <v>0</v>
      </c>
      <c r="P364" s="92">
        <f>SUMIF(V職域接種!$C:$C, 'Conv-vaccine'!$E364, V職域接種!G:G)</f>
        <v>0</v>
      </c>
      <c r="Q364" s="92">
        <f>_xlfn.MAXIFS(V重複!F:F, V重複!$C:$C, 'Conv-vaccine'!$E364)</f>
        <v>0</v>
      </c>
      <c r="R364" s="92">
        <f>_xlfn.MAXIFS(V重複!G:G, V重複!$C:$C, 'Conv-vaccine'!$E364)</f>
        <v>0</v>
      </c>
      <c r="S364" s="117">
        <f>SUMIF('V3回目-総接種回数'!$A:$A, 'Conv-vaccine'!$E364, 'V3回目-総接種回数'!D:D)</f>
        <v>0</v>
      </c>
    </row>
    <row r="365" spans="1:19" ht="17.7">
      <c r="A365" s="49">
        <v>44417</v>
      </c>
      <c r="B365" s="109">
        <f>IF(COUNTIF($A$7:$A365, $A365)&gt;1, 0, IF($E365="","",G365+H365+K365+L365+O365-Q365))</f>
        <v>0</v>
      </c>
      <c r="C365" s="109">
        <f>IF(COUNTIF($A$7:$A365, $A365)&gt;1, 0, IF($E365="", "", I365+J365+M365+N365+P365-R365))</f>
        <v>0</v>
      </c>
      <c r="D365" s="109">
        <f>IF(COUNTIF($A$7:$A365, $A365)&gt;1, 0, S365)</f>
        <v>0</v>
      </c>
      <c r="E365" s="110">
        <v>44417</v>
      </c>
      <c r="F365" s="91" t="str">
        <f>IFERROR(VLOOKUP($E365, V医療従事者等!$A:$J, $F$4, FALSE), TEXT(E365, "aaa"))</f>
        <v>月</v>
      </c>
      <c r="G365" s="91">
        <f>IFERROR(VLOOKUP($E365, V医療従事者等!$A:$J, $G$4, FALSE), 0)</f>
        <v>0</v>
      </c>
      <c r="H365" s="91">
        <f>IFERROR(VLOOKUP($E365, V医療従事者等!$A:$J, $H$4, FALSE), 0)</f>
        <v>0</v>
      </c>
      <c r="I365" s="91">
        <f>IFERROR(VLOOKUP($E365, V医療従事者等!$A:$J, $I$4, FALSE), 0)</f>
        <v>0</v>
      </c>
      <c r="J365" s="91">
        <f>IFERROR(VLOOKUP($E365, V医療従事者等!$A:$J, $J$4, FALSE), 0)</f>
        <v>0</v>
      </c>
      <c r="K365" s="92">
        <f>IFERROR(VLOOKUP($E365, V一般接種!$A:$G, K$4, FALSE), 0)</f>
        <v>103636</v>
      </c>
      <c r="L365" s="92">
        <f>IFERROR(VLOOKUP($E365, V一般接種!$A:$G, L$4, FALSE), 0)</f>
        <v>65371</v>
      </c>
      <c r="M365" s="92">
        <f>IFERROR(VLOOKUP($E365, V一般接種!$A:$G, M$4, FALSE), 0)</f>
        <v>0</v>
      </c>
      <c r="N365" s="93">
        <f>IFERROR(VLOOKUP($E365, V一般接種!$A:$G, N$4, FALSE), 0)</f>
        <v>103363</v>
      </c>
      <c r="O365" s="92">
        <f>SUMIF(V職域接種!$C:$C, 'Conv-vaccine'!$E365, V職域接種!F:F)</f>
        <v>0</v>
      </c>
      <c r="P365" s="92">
        <f>SUMIF(V職域接種!$C:$C, 'Conv-vaccine'!$E365, V職域接種!G:G)</f>
        <v>0</v>
      </c>
      <c r="Q365" s="92">
        <f>_xlfn.MAXIFS(V重複!F:F, V重複!$C:$C, 'Conv-vaccine'!$E365)</f>
        <v>0</v>
      </c>
      <c r="R365" s="92">
        <f>_xlfn.MAXIFS(V重複!G:G, V重複!$C:$C, 'Conv-vaccine'!$E365)</f>
        <v>0</v>
      </c>
      <c r="S365" s="117">
        <f>SUMIF('V3回目-総接種回数'!$A:$A, 'Conv-vaccine'!$E365, 'V3回目-総接種回数'!D:D)</f>
        <v>0</v>
      </c>
    </row>
    <row r="366" spans="1:19" ht="17.7">
      <c r="A366" s="49">
        <v>44417</v>
      </c>
      <c r="B366" s="109">
        <f>IF(COUNTIF($A$7:$A366, $A366)&gt;1, 0, IF($E366="","",G366+H366+K366+L366+O366-Q366))</f>
        <v>0</v>
      </c>
      <c r="C366" s="109">
        <f>IF(COUNTIF($A$7:$A366, $A366)&gt;1, 0, IF($E366="", "", I366+J366+M366+N366+P366-R366))</f>
        <v>0</v>
      </c>
      <c r="D366" s="109">
        <f>IF(COUNTIF($A$7:$A366, $A366)&gt;1, 0, S366)</f>
        <v>0</v>
      </c>
      <c r="E366" s="110">
        <v>44417</v>
      </c>
      <c r="F366" s="91" t="str">
        <f>IFERROR(VLOOKUP($E366, V医療従事者等!$A:$J, $F$4, FALSE), TEXT(E366, "aaa"))</f>
        <v>月</v>
      </c>
      <c r="G366" s="91">
        <f>IFERROR(VLOOKUP($E366, V医療従事者等!$A:$J, $G$4, FALSE), 0)</f>
        <v>0</v>
      </c>
      <c r="H366" s="91">
        <f>IFERROR(VLOOKUP($E366, V医療従事者等!$A:$J, $H$4, FALSE), 0)</f>
        <v>0</v>
      </c>
      <c r="I366" s="91">
        <f>IFERROR(VLOOKUP($E366, V医療従事者等!$A:$J, $I$4, FALSE), 0)</f>
        <v>0</v>
      </c>
      <c r="J366" s="91">
        <f>IFERROR(VLOOKUP($E366, V医療従事者等!$A:$J, $J$4, FALSE), 0)</f>
        <v>0</v>
      </c>
      <c r="K366" s="92">
        <f>IFERROR(VLOOKUP($E366, V一般接種!$A:$G, K$4, FALSE), 0)</f>
        <v>103636</v>
      </c>
      <c r="L366" s="92">
        <f>IFERROR(VLOOKUP($E366, V一般接種!$A:$G, L$4, FALSE), 0)</f>
        <v>65371</v>
      </c>
      <c r="M366" s="92">
        <f>IFERROR(VLOOKUP($E366, V一般接種!$A:$G, M$4, FALSE), 0)</f>
        <v>0</v>
      </c>
      <c r="N366" s="93">
        <f>IFERROR(VLOOKUP($E366, V一般接種!$A:$G, N$4, FALSE), 0)</f>
        <v>103363</v>
      </c>
      <c r="O366" s="92">
        <f>SUMIF(V職域接種!$C:$C, 'Conv-vaccine'!$E366, V職域接種!F:F)</f>
        <v>0</v>
      </c>
      <c r="P366" s="92">
        <f>SUMIF(V職域接種!$C:$C, 'Conv-vaccine'!$E366, V職域接種!G:G)</f>
        <v>0</v>
      </c>
      <c r="Q366" s="92">
        <f>_xlfn.MAXIFS(V重複!F:F, V重複!$C:$C, 'Conv-vaccine'!$E366)</f>
        <v>0</v>
      </c>
      <c r="R366" s="92">
        <f>_xlfn.MAXIFS(V重複!G:G, V重複!$C:$C, 'Conv-vaccine'!$E366)</f>
        <v>0</v>
      </c>
      <c r="S366" s="117">
        <f>SUMIF('V3回目-総接種回数'!$A:$A, 'Conv-vaccine'!$E366, 'V3回目-総接種回数'!D:D)</f>
        <v>0</v>
      </c>
    </row>
    <row r="367" spans="1:19" ht="17.7">
      <c r="A367" s="49">
        <v>44418</v>
      </c>
      <c r="B367" s="109">
        <f>IF(COUNTIF($A$7:$A367, $A367)&gt;1, 0, IF($E367="","",G367+H367+K367+L367+O367-Q367))</f>
        <v>488791</v>
      </c>
      <c r="C367" s="109">
        <f>IF(COUNTIF($A$7:$A367, $A367)&gt;1, 0, IF($E367="", "", I367+J367+M367+N367+P367-R367))</f>
        <v>585406</v>
      </c>
      <c r="D367" s="109">
        <f>IF(COUNTIF($A$7:$A367, $A367)&gt;1, 0, S367)</f>
        <v>0</v>
      </c>
      <c r="E367" s="110">
        <v>44418</v>
      </c>
      <c r="F367" s="91" t="str">
        <f>IFERROR(VLOOKUP($E367, V医療従事者等!$A:$J, $F$4, FALSE), TEXT(E367, "aaa"))</f>
        <v>火</v>
      </c>
      <c r="G367" s="91">
        <f>IFERROR(VLOOKUP($E367, V医療従事者等!$A:$J, $G$4, FALSE), 0)</f>
        <v>0</v>
      </c>
      <c r="H367" s="91">
        <f>IFERROR(VLOOKUP($E367, V医療従事者等!$A:$J, $H$4, FALSE), 0)</f>
        <v>0</v>
      </c>
      <c r="I367" s="91">
        <f>IFERROR(VLOOKUP($E367, V医療従事者等!$A:$J, $I$4, FALSE), 0)</f>
        <v>0</v>
      </c>
      <c r="J367" s="91">
        <f>IFERROR(VLOOKUP($E367, V医療従事者等!$A:$J, $J$4, FALSE), 0)</f>
        <v>0</v>
      </c>
      <c r="K367" s="92">
        <f>IFERROR(VLOOKUP($E367, V一般接種!$A:$G, K$4, FALSE), 0)</f>
        <v>397800</v>
      </c>
      <c r="L367" s="92">
        <f>IFERROR(VLOOKUP($E367, V一般接種!$A:$G, L$4, FALSE), 0)</f>
        <v>90991</v>
      </c>
      <c r="M367" s="92">
        <f>IFERROR(VLOOKUP($E367, V一般接種!$A:$G, M$4, FALSE), 0)</f>
        <v>0</v>
      </c>
      <c r="N367" s="93">
        <f>IFERROR(VLOOKUP($E367, V一般接種!$A:$G, N$4, FALSE), 0)</f>
        <v>585406</v>
      </c>
      <c r="O367" s="92">
        <f>SUMIF(V職域接種!$C:$C, 'Conv-vaccine'!$E367, V職域接種!F:F)</f>
        <v>0</v>
      </c>
      <c r="P367" s="92">
        <f>SUMIF(V職域接種!$C:$C, 'Conv-vaccine'!$E367, V職域接種!G:G)</f>
        <v>0</v>
      </c>
      <c r="Q367" s="92">
        <f>_xlfn.MAXIFS(V重複!F:F, V重複!$C:$C, 'Conv-vaccine'!$E367)</f>
        <v>0</v>
      </c>
      <c r="R367" s="92">
        <f>_xlfn.MAXIFS(V重複!G:G, V重複!$C:$C, 'Conv-vaccine'!$E367)</f>
        <v>0</v>
      </c>
      <c r="S367" s="117">
        <f>SUMIF('V3回目-総接種回数'!$A:$A, 'Conv-vaccine'!$E367, 'V3回目-総接種回数'!D:D)</f>
        <v>0</v>
      </c>
    </row>
    <row r="368" spans="1:19" ht="17.7">
      <c r="A368" s="49">
        <v>44418</v>
      </c>
      <c r="B368" s="109">
        <f>IF(COUNTIF($A$7:$A368, $A368)&gt;1, 0, IF($E368="","",G368+H368+K368+L368+O368-Q368))</f>
        <v>0</v>
      </c>
      <c r="C368" s="109">
        <f>IF(COUNTIF($A$7:$A368, $A368)&gt;1, 0, IF($E368="", "", I368+J368+M368+N368+P368-R368))</f>
        <v>0</v>
      </c>
      <c r="D368" s="109">
        <f>IF(COUNTIF($A$7:$A368, $A368)&gt;1, 0, S368)</f>
        <v>0</v>
      </c>
      <c r="E368" s="110">
        <v>44418</v>
      </c>
      <c r="F368" s="91" t="str">
        <f>IFERROR(VLOOKUP($E368, V医療従事者等!$A:$J, $F$4, FALSE), TEXT(E368, "aaa"))</f>
        <v>火</v>
      </c>
      <c r="G368" s="91">
        <f>IFERROR(VLOOKUP($E368, V医療従事者等!$A:$J, $G$4, FALSE), 0)</f>
        <v>0</v>
      </c>
      <c r="H368" s="91">
        <f>IFERROR(VLOOKUP($E368, V医療従事者等!$A:$J, $H$4, FALSE), 0)</f>
        <v>0</v>
      </c>
      <c r="I368" s="91">
        <f>IFERROR(VLOOKUP($E368, V医療従事者等!$A:$J, $I$4, FALSE), 0)</f>
        <v>0</v>
      </c>
      <c r="J368" s="91">
        <f>IFERROR(VLOOKUP($E368, V医療従事者等!$A:$J, $J$4, FALSE), 0)</f>
        <v>0</v>
      </c>
      <c r="K368" s="92">
        <f>IFERROR(VLOOKUP($E368, V一般接種!$A:$G, K$4, FALSE), 0)</f>
        <v>397800</v>
      </c>
      <c r="L368" s="92">
        <f>IFERROR(VLOOKUP($E368, V一般接種!$A:$G, L$4, FALSE), 0)</f>
        <v>90991</v>
      </c>
      <c r="M368" s="92">
        <f>IFERROR(VLOOKUP($E368, V一般接種!$A:$G, M$4, FALSE), 0)</f>
        <v>0</v>
      </c>
      <c r="N368" s="93">
        <f>IFERROR(VLOOKUP($E368, V一般接種!$A:$G, N$4, FALSE), 0)</f>
        <v>585406</v>
      </c>
      <c r="O368" s="92">
        <f>SUMIF(V職域接種!$C:$C, 'Conv-vaccine'!$E368, V職域接種!F:F)</f>
        <v>0</v>
      </c>
      <c r="P368" s="92">
        <f>SUMIF(V職域接種!$C:$C, 'Conv-vaccine'!$E368, V職域接種!G:G)</f>
        <v>0</v>
      </c>
      <c r="Q368" s="92">
        <f>_xlfn.MAXIFS(V重複!F:F, V重複!$C:$C, 'Conv-vaccine'!$E368)</f>
        <v>0</v>
      </c>
      <c r="R368" s="92">
        <f>_xlfn.MAXIFS(V重複!G:G, V重複!$C:$C, 'Conv-vaccine'!$E368)</f>
        <v>0</v>
      </c>
      <c r="S368" s="117">
        <f>SUMIF('V3回目-総接種回数'!$A:$A, 'Conv-vaccine'!$E368, 'V3回目-総接種回数'!D:D)</f>
        <v>0</v>
      </c>
    </row>
    <row r="369" spans="1:19" ht="17.7">
      <c r="A369" s="49">
        <v>44418</v>
      </c>
      <c r="B369" s="109">
        <f>IF(COUNTIF($A$7:$A369, $A369)&gt;1, 0, IF($E369="","",G369+H369+K369+L369+O369-Q369))</f>
        <v>0</v>
      </c>
      <c r="C369" s="109">
        <f>IF(COUNTIF($A$7:$A369, $A369)&gt;1, 0, IF($E369="", "", I369+J369+M369+N369+P369-R369))</f>
        <v>0</v>
      </c>
      <c r="D369" s="109">
        <f>IF(COUNTIF($A$7:$A369, $A369)&gt;1, 0, S369)</f>
        <v>0</v>
      </c>
      <c r="E369" s="110">
        <v>44418</v>
      </c>
      <c r="F369" s="91" t="str">
        <f>IFERROR(VLOOKUP($E369, V医療従事者等!$A:$J, $F$4, FALSE), TEXT(E369, "aaa"))</f>
        <v>火</v>
      </c>
      <c r="G369" s="91">
        <f>IFERROR(VLOOKUP($E369, V医療従事者等!$A:$J, $G$4, FALSE), 0)</f>
        <v>0</v>
      </c>
      <c r="H369" s="91">
        <f>IFERROR(VLOOKUP($E369, V医療従事者等!$A:$J, $H$4, FALSE), 0)</f>
        <v>0</v>
      </c>
      <c r="I369" s="91">
        <f>IFERROR(VLOOKUP($E369, V医療従事者等!$A:$J, $I$4, FALSE), 0)</f>
        <v>0</v>
      </c>
      <c r="J369" s="91">
        <f>IFERROR(VLOOKUP($E369, V医療従事者等!$A:$J, $J$4, FALSE), 0)</f>
        <v>0</v>
      </c>
      <c r="K369" s="92">
        <f>IFERROR(VLOOKUP($E369, V一般接種!$A:$G, K$4, FALSE), 0)</f>
        <v>397800</v>
      </c>
      <c r="L369" s="92">
        <f>IFERROR(VLOOKUP($E369, V一般接種!$A:$G, L$4, FALSE), 0)</f>
        <v>90991</v>
      </c>
      <c r="M369" s="92">
        <f>IFERROR(VLOOKUP($E369, V一般接種!$A:$G, M$4, FALSE), 0)</f>
        <v>0</v>
      </c>
      <c r="N369" s="93">
        <f>IFERROR(VLOOKUP($E369, V一般接種!$A:$G, N$4, FALSE), 0)</f>
        <v>585406</v>
      </c>
      <c r="O369" s="92">
        <f>SUMIF(V職域接種!$C:$C, 'Conv-vaccine'!$E369, V職域接種!F:F)</f>
        <v>0</v>
      </c>
      <c r="P369" s="92">
        <f>SUMIF(V職域接種!$C:$C, 'Conv-vaccine'!$E369, V職域接種!G:G)</f>
        <v>0</v>
      </c>
      <c r="Q369" s="92">
        <f>_xlfn.MAXIFS(V重複!F:F, V重複!$C:$C, 'Conv-vaccine'!$E369)</f>
        <v>0</v>
      </c>
      <c r="R369" s="92">
        <f>_xlfn.MAXIFS(V重複!G:G, V重複!$C:$C, 'Conv-vaccine'!$E369)</f>
        <v>0</v>
      </c>
      <c r="S369" s="117">
        <f>SUMIF('V3回目-総接種回数'!$A:$A, 'Conv-vaccine'!$E369, 'V3回目-総接種回数'!D:D)</f>
        <v>0</v>
      </c>
    </row>
    <row r="370" spans="1:19" ht="17.7">
      <c r="A370" s="49">
        <v>44419</v>
      </c>
      <c r="B370" s="109">
        <f>IF(COUNTIF($A$7:$A370, $A370)&gt;1, 0, IF($E370="","",G370+H370+K370+L370+O370-Q370))</f>
        <v>498431</v>
      </c>
      <c r="C370" s="109">
        <f>IF(COUNTIF($A$7:$A370, $A370)&gt;1, 0, IF($E370="", "", I370+J370+M370+N370+P370-R370))</f>
        <v>508002</v>
      </c>
      <c r="D370" s="109">
        <f>IF(COUNTIF($A$7:$A370, $A370)&gt;1, 0, S370)</f>
        <v>0</v>
      </c>
      <c r="E370" s="110">
        <v>44419</v>
      </c>
      <c r="F370" s="91" t="str">
        <f>IFERROR(VLOOKUP($E370, V医療従事者等!$A:$J, $F$4, FALSE), TEXT(E370, "aaa"))</f>
        <v>水</v>
      </c>
      <c r="G370" s="91">
        <f>IFERROR(VLOOKUP($E370, V医療従事者等!$A:$J, $G$4, FALSE), 0)</f>
        <v>0</v>
      </c>
      <c r="H370" s="91">
        <f>IFERROR(VLOOKUP($E370, V医療従事者等!$A:$J, $H$4, FALSE), 0)</f>
        <v>0</v>
      </c>
      <c r="I370" s="91">
        <f>IFERROR(VLOOKUP($E370, V医療従事者等!$A:$J, $I$4, FALSE), 0)</f>
        <v>0</v>
      </c>
      <c r="J370" s="91">
        <f>IFERROR(VLOOKUP($E370, V医療従事者等!$A:$J, $J$4, FALSE), 0)</f>
        <v>0</v>
      </c>
      <c r="K370" s="92">
        <f>IFERROR(VLOOKUP($E370, V一般接種!$A:$G, K$4, FALSE), 0)</f>
        <v>408522</v>
      </c>
      <c r="L370" s="92">
        <f>IFERROR(VLOOKUP($E370, V一般接種!$A:$G, L$4, FALSE), 0)</f>
        <v>89909</v>
      </c>
      <c r="M370" s="92">
        <f>IFERROR(VLOOKUP($E370, V一般接種!$A:$G, M$4, FALSE), 0)</f>
        <v>0</v>
      </c>
      <c r="N370" s="93">
        <f>IFERROR(VLOOKUP($E370, V一般接種!$A:$G, N$4, FALSE), 0)</f>
        <v>508002</v>
      </c>
      <c r="O370" s="92">
        <f>SUMIF(V職域接種!$C:$C, 'Conv-vaccine'!$E370, V職域接種!F:F)</f>
        <v>0</v>
      </c>
      <c r="P370" s="92">
        <f>SUMIF(V職域接種!$C:$C, 'Conv-vaccine'!$E370, V職域接種!G:G)</f>
        <v>0</v>
      </c>
      <c r="Q370" s="92">
        <f>_xlfn.MAXIFS(V重複!F:F, V重複!$C:$C, 'Conv-vaccine'!$E370)</f>
        <v>0</v>
      </c>
      <c r="R370" s="92">
        <f>_xlfn.MAXIFS(V重複!G:G, V重複!$C:$C, 'Conv-vaccine'!$E370)</f>
        <v>0</v>
      </c>
      <c r="S370" s="117">
        <f>SUMIF('V3回目-総接種回数'!$A:$A, 'Conv-vaccine'!$E370, 'V3回目-総接種回数'!D:D)</f>
        <v>0</v>
      </c>
    </row>
    <row r="371" spans="1:19" ht="17.7">
      <c r="A371" s="49">
        <v>44419</v>
      </c>
      <c r="B371" s="109">
        <f>IF(COUNTIF($A$7:$A371, $A371)&gt;1, 0, IF($E371="","",G371+H371+K371+L371+O371-Q371))</f>
        <v>0</v>
      </c>
      <c r="C371" s="109">
        <f>IF(COUNTIF($A$7:$A371, $A371)&gt;1, 0, IF($E371="", "", I371+J371+M371+N371+P371-R371))</f>
        <v>0</v>
      </c>
      <c r="D371" s="109">
        <f>IF(COUNTIF($A$7:$A371, $A371)&gt;1, 0, S371)</f>
        <v>0</v>
      </c>
      <c r="E371" s="110">
        <v>44419</v>
      </c>
      <c r="F371" s="91" t="str">
        <f>IFERROR(VLOOKUP($E371, V医療従事者等!$A:$J, $F$4, FALSE), TEXT(E371, "aaa"))</f>
        <v>水</v>
      </c>
      <c r="G371" s="91">
        <f>IFERROR(VLOOKUP($E371, V医療従事者等!$A:$J, $G$4, FALSE), 0)</f>
        <v>0</v>
      </c>
      <c r="H371" s="91">
        <f>IFERROR(VLOOKUP($E371, V医療従事者等!$A:$J, $H$4, FALSE), 0)</f>
        <v>0</v>
      </c>
      <c r="I371" s="91">
        <f>IFERROR(VLOOKUP($E371, V医療従事者等!$A:$J, $I$4, FALSE), 0)</f>
        <v>0</v>
      </c>
      <c r="J371" s="91">
        <f>IFERROR(VLOOKUP($E371, V医療従事者等!$A:$J, $J$4, FALSE), 0)</f>
        <v>0</v>
      </c>
      <c r="K371" s="92">
        <f>IFERROR(VLOOKUP($E371, V一般接種!$A:$G, K$4, FALSE), 0)</f>
        <v>408522</v>
      </c>
      <c r="L371" s="92">
        <f>IFERROR(VLOOKUP($E371, V一般接種!$A:$G, L$4, FALSE), 0)</f>
        <v>89909</v>
      </c>
      <c r="M371" s="92">
        <f>IFERROR(VLOOKUP($E371, V一般接種!$A:$G, M$4, FALSE), 0)</f>
        <v>0</v>
      </c>
      <c r="N371" s="93">
        <f>IFERROR(VLOOKUP($E371, V一般接種!$A:$G, N$4, FALSE), 0)</f>
        <v>508002</v>
      </c>
      <c r="O371" s="92">
        <f>SUMIF(V職域接種!$C:$C, 'Conv-vaccine'!$E371, V職域接種!F:F)</f>
        <v>0</v>
      </c>
      <c r="P371" s="92">
        <f>SUMIF(V職域接種!$C:$C, 'Conv-vaccine'!$E371, V職域接種!G:G)</f>
        <v>0</v>
      </c>
      <c r="Q371" s="92">
        <f>_xlfn.MAXIFS(V重複!F:F, V重複!$C:$C, 'Conv-vaccine'!$E371)</f>
        <v>0</v>
      </c>
      <c r="R371" s="92">
        <f>_xlfn.MAXIFS(V重複!G:G, V重複!$C:$C, 'Conv-vaccine'!$E371)</f>
        <v>0</v>
      </c>
      <c r="S371" s="117">
        <f>SUMIF('V3回目-総接種回数'!$A:$A, 'Conv-vaccine'!$E371, 'V3回目-総接種回数'!D:D)</f>
        <v>0</v>
      </c>
    </row>
    <row r="372" spans="1:19" ht="17.7">
      <c r="A372" s="49">
        <v>44419</v>
      </c>
      <c r="B372" s="109">
        <f>IF(COUNTIF($A$7:$A372, $A372)&gt;1, 0, IF($E372="","",G372+H372+K372+L372+O372-Q372))</f>
        <v>0</v>
      </c>
      <c r="C372" s="109">
        <f>IF(COUNTIF($A$7:$A372, $A372)&gt;1, 0, IF($E372="", "", I372+J372+M372+N372+P372-R372))</f>
        <v>0</v>
      </c>
      <c r="D372" s="109">
        <f>IF(COUNTIF($A$7:$A372, $A372)&gt;1, 0, S372)</f>
        <v>0</v>
      </c>
      <c r="E372" s="110">
        <v>44419</v>
      </c>
      <c r="F372" s="91" t="str">
        <f>IFERROR(VLOOKUP($E372, V医療従事者等!$A:$J, $F$4, FALSE), TEXT(E372, "aaa"))</f>
        <v>水</v>
      </c>
      <c r="G372" s="91">
        <f>IFERROR(VLOOKUP($E372, V医療従事者等!$A:$J, $G$4, FALSE), 0)</f>
        <v>0</v>
      </c>
      <c r="H372" s="91">
        <f>IFERROR(VLOOKUP($E372, V医療従事者等!$A:$J, $H$4, FALSE), 0)</f>
        <v>0</v>
      </c>
      <c r="I372" s="91">
        <f>IFERROR(VLOOKUP($E372, V医療従事者等!$A:$J, $I$4, FALSE), 0)</f>
        <v>0</v>
      </c>
      <c r="J372" s="91">
        <f>IFERROR(VLOOKUP($E372, V医療従事者等!$A:$J, $J$4, FALSE), 0)</f>
        <v>0</v>
      </c>
      <c r="K372" s="92">
        <f>IFERROR(VLOOKUP($E372, V一般接種!$A:$G, K$4, FALSE), 0)</f>
        <v>408522</v>
      </c>
      <c r="L372" s="92">
        <f>IFERROR(VLOOKUP($E372, V一般接種!$A:$G, L$4, FALSE), 0)</f>
        <v>89909</v>
      </c>
      <c r="M372" s="92">
        <f>IFERROR(VLOOKUP($E372, V一般接種!$A:$G, M$4, FALSE), 0)</f>
        <v>0</v>
      </c>
      <c r="N372" s="93">
        <f>IFERROR(VLOOKUP($E372, V一般接種!$A:$G, N$4, FALSE), 0)</f>
        <v>508002</v>
      </c>
      <c r="O372" s="92">
        <f>SUMIF(V職域接種!$C:$C, 'Conv-vaccine'!$E372, V職域接種!F:F)</f>
        <v>0</v>
      </c>
      <c r="P372" s="92">
        <f>SUMIF(V職域接種!$C:$C, 'Conv-vaccine'!$E372, V職域接種!G:G)</f>
        <v>0</v>
      </c>
      <c r="Q372" s="92">
        <f>_xlfn.MAXIFS(V重複!F:F, V重複!$C:$C, 'Conv-vaccine'!$E372)</f>
        <v>0</v>
      </c>
      <c r="R372" s="92">
        <f>_xlfn.MAXIFS(V重複!G:G, V重複!$C:$C, 'Conv-vaccine'!$E372)</f>
        <v>0</v>
      </c>
      <c r="S372" s="117">
        <f>SUMIF('V3回目-総接種回数'!$A:$A, 'Conv-vaccine'!$E372, 'V3回目-総接種回数'!D:D)</f>
        <v>0</v>
      </c>
    </row>
    <row r="373" spans="1:19" ht="17.7">
      <c r="A373" s="49">
        <v>44420</v>
      </c>
      <c r="B373" s="109">
        <f>IF(COUNTIF($A$7:$A373, $A373)&gt;1, 0, IF($E373="","",G373+H373+K373+L373+O373-Q373))</f>
        <v>491829</v>
      </c>
      <c r="C373" s="109">
        <f>IF(COUNTIF($A$7:$A373, $A373)&gt;1, 0, IF($E373="", "", I373+J373+M373+N373+P373-R373))</f>
        <v>230519</v>
      </c>
      <c r="D373" s="109">
        <f>IF(COUNTIF($A$7:$A373, $A373)&gt;1, 0, S373)</f>
        <v>0</v>
      </c>
      <c r="E373" s="110">
        <v>44420</v>
      </c>
      <c r="F373" s="91" t="str">
        <f>IFERROR(VLOOKUP($E373, V医療従事者等!$A:$J, $F$4, FALSE), TEXT(E373, "aaa"))</f>
        <v>木</v>
      </c>
      <c r="G373" s="91">
        <f>IFERROR(VLOOKUP($E373, V医療従事者等!$A:$J, $G$4, FALSE), 0)</f>
        <v>0</v>
      </c>
      <c r="H373" s="91">
        <f>IFERROR(VLOOKUP($E373, V医療従事者等!$A:$J, $H$4, FALSE), 0)</f>
        <v>0</v>
      </c>
      <c r="I373" s="91">
        <f>IFERROR(VLOOKUP($E373, V医療従事者等!$A:$J, $I$4, FALSE), 0)</f>
        <v>0</v>
      </c>
      <c r="J373" s="91">
        <f>IFERROR(VLOOKUP($E373, V医療従事者等!$A:$J, $J$4, FALSE), 0)</f>
        <v>0</v>
      </c>
      <c r="K373" s="92">
        <f>IFERROR(VLOOKUP($E373, V一般接種!$A:$G, K$4, FALSE), 0)</f>
        <v>403707</v>
      </c>
      <c r="L373" s="92">
        <f>IFERROR(VLOOKUP($E373, V一般接種!$A:$G, L$4, FALSE), 0)</f>
        <v>88122</v>
      </c>
      <c r="M373" s="92">
        <f>IFERROR(VLOOKUP($E373, V一般接種!$A:$G, M$4, FALSE), 0)</f>
        <v>0</v>
      </c>
      <c r="N373" s="93">
        <f>IFERROR(VLOOKUP($E373, V一般接種!$A:$G, N$4, FALSE), 0)</f>
        <v>230519</v>
      </c>
      <c r="O373" s="92">
        <f>SUMIF(V職域接種!$C:$C, 'Conv-vaccine'!$E373, V職域接種!F:F)</f>
        <v>0</v>
      </c>
      <c r="P373" s="92">
        <f>SUMIF(V職域接種!$C:$C, 'Conv-vaccine'!$E373, V職域接種!G:G)</f>
        <v>0</v>
      </c>
      <c r="Q373" s="92">
        <f>_xlfn.MAXIFS(V重複!F:F, V重複!$C:$C, 'Conv-vaccine'!$E373)</f>
        <v>0</v>
      </c>
      <c r="R373" s="92">
        <f>_xlfn.MAXIFS(V重複!G:G, V重複!$C:$C, 'Conv-vaccine'!$E373)</f>
        <v>0</v>
      </c>
      <c r="S373" s="117">
        <f>SUMIF('V3回目-総接種回数'!$A:$A, 'Conv-vaccine'!$E373, 'V3回目-総接種回数'!D:D)</f>
        <v>0</v>
      </c>
    </row>
    <row r="374" spans="1:19" ht="17.7">
      <c r="A374" s="49">
        <v>44420</v>
      </c>
      <c r="B374" s="109">
        <f>IF(COUNTIF($A$7:$A374, $A374)&gt;1, 0, IF($E374="","",G374+H374+K374+L374+O374-Q374))</f>
        <v>0</v>
      </c>
      <c r="C374" s="109">
        <f>IF(COUNTIF($A$7:$A374, $A374)&gt;1, 0, IF($E374="", "", I374+J374+M374+N374+P374-R374))</f>
        <v>0</v>
      </c>
      <c r="D374" s="109">
        <f>IF(COUNTIF($A$7:$A374, $A374)&gt;1, 0, S374)</f>
        <v>0</v>
      </c>
      <c r="E374" s="110">
        <v>44420</v>
      </c>
      <c r="F374" s="91" t="str">
        <f>IFERROR(VLOOKUP($E374, V医療従事者等!$A:$J, $F$4, FALSE), TEXT(E374, "aaa"))</f>
        <v>木</v>
      </c>
      <c r="G374" s="91">
        <f>IFERROR(VLOOKUP($E374, V医療従事者等!$A:$J, $G$4, FALSE), 0)</f>
        <v>0</v>
      </c>
      <c r="H374" s="91">
        <f>IFERROR(VLOOKUP($E374, V医療従事者等!$A:$J, $H$4, FALSE), 0)</f>
        <v>0</v>
      </c>
      <c r="I374" s="91">
        <f>IFERROR(VLOOKUP($E374, V医療従事者等!$A:$J, $I$4, FALSE), 0)</f>
        <v>0</v>
      </c>
      <c r="J374" s="91">
        <f>IFERROR(VLOOKUP($E374, V医療従事者等!$A:$J, $J$4, FALSE), 0)</f>
        <v>0</v>
      </c>
      <c r="K374" s="92">
        <f>IFERROR(VLOOKUP($E374, V一般接種!$A:$G, K$4, FALSE), 0)</f>
        <v>403707</v>
      </c>
      <c r="L374" s="92">
        <f>IFERROR(VLOOKUP($E374, V一般接種!$A:$G, L$4, FALSE), 0)</f>
        <v>88122</v>
      </c>
      <c r="M374" s="92">
        <f>IFERROR(VLOOKUP($E374, V一般接種!$A:$G, M$4, FALSE), 0)</f>
        <v>0</v>
      </c>
      <c r="N374" s="93">
        <f>IFERROR(VLOOKUP($E374, V一般接種!$A:$G, N$4, FALSE), 0)</f>
        <v>230519</v>
      </c>
      <c r="O374" s="92">
        <f>SUMIF(V職域接種!$C:$C, 'Conv-vaccine'!$E374, V職域接種!F:F)</f>
        <v>0</v>
      </c>
      <c r="P374" s="92">
        <f>SUMIF(V職域接種!$C:$C, 'Conv-vaccine'!$E374, V職域接種!G:G)</f>
        <v>0</v>
      </c>
      <c r="Q374" s="92">
        <f>_xlfn.MAXIFS(V重複!F:F, V重複!$C:$C, 'Conv-vaccine'!$E374)</f>
        <v>0</v>
      </c>
      <c r="R374" s="92">
        <f>_xlfn.MAXIFS(V重複!G:G, V重複!$C:$C, 'Conv-vaccine'!$E374)</f>
        <v>0</v>
      </c>
      <c r="S374" s="117">
        <f>SUMIF('V3回目-総接種回数'!$A:$A, 'Conv-vaccine'!$E374, 'V3回目-総接種回数'!D:D)</f>
        <v>0</v>
      </c>
    </row>
    <row r="375" spans="1:19" ht="17.7">
      <c r="A375" s="49">
        <v>44420</v>
      </c>
      <c r="B375" s="109">
        <f>IF(COUNTIF($A$7:$A375, $A375)&gt;1, 0, IF($E375="","",G375+H375+K375+L375+O375-Q375))</f>
        <v>0</v>
      </c>
      <c r="C375" s="109">
        <f>IF(COUNTIF($A$7:$A375, $A375)&gt;1, 0, IF($E375="", "", I375+J375+M375+N375+P375-R375))</f>
        <v>0</v>
      </c>
      <c r="D375" s="109">
        <f>IF(COUNTIF($A$7:$A375, $A375)&gt;1, 0, S375)</f>
        <v>0</v>
      </c>
      <c r="E375" s="110">
        <v>44420</v>
      </c>
      <c r="F375" s="91" t="str">
        <f>IFERROR(VLOOKUP($E375, V医療従事者等!$A:$J, $F$4, FALSE), TEXT(E375, "aaa"))</f>
        <v>木</v>
      </c>
      <c r="G375" s="91">
        <f>IFERROR(VLOOKUP($E375, V医療従事者等!$A:$J, $G$4, FALSE), 0)</f>
        <v>0</v>
      </c>
      <c r="H375" s="91">
        <f>IFERROR(VLOOKUP($E375, V医療従事者等!$A:$J, $H$4, FALSE), 0)</f>
        <v>0</v>
      </c>
      <c r="I375" s="91">
        <f>IFERROR(VLOOKUP($E375, V医療従事者等!$A:$J, $I$4, FALSE), 0)</f>
        <v>0</v>
      </c>
      <c r="J375" s="91">
        <f>IFERROR(VLOOKUP($E375, V医療従事者等!$A:$J, $J$4, FALSE), 0)</f>
        <v>0</v>
      </c>
      <c r="K375" s="92">
        <f>IFERROR(VLOOKUP($E375, V一般接種!$A:$G, K$4, FALSE), 0)</f>
        <v>403707</v>
      </c>
      <c r="L375" s="92">
        <f>IFERROR(VLOOKUP($E375, V一般接種!$A:$G, L$4, FALSE), 0)</f>
        <v>88122</v>
      </c>
      <c r="M375" s="92">
        <f>IFERROR(VLOOKUP($E375, V一般接種!$A:$G, M$4, FALSE), 0)</f>
        <v>0</v>
      </c>
      <c r="N375" s="93">
        <f>IFERROR(VLOOKUP($E375, V一般接種!$A:$G, N$4, FALSE), 0)</f>
        <v>230519</v>
      </c>
      <c r="O375" s="92">
        <f>SUMIF(V職域接種!$C:$C, 'Conv-vaccine'!$E375, V職域接種!F:F)</f>
        <v>0</v>
      </c>
      <c r="P375" s="92">
        <f>SUMIF(V職域接種!$C:$C, 'Conv-vaccine'!$E375, V職域接種!G:G)</f>
        <v>0</v>
      </c>
      <c r="Q375" s="92">
        <f>_xlfn.MAXIFS(V重複!F:F, V重複!$C:$C, 'Conv-vaccine'!$E375)</f>
        <v>0</v>
      </c>
      <c r="R375" s="92">
        <f>_xlfn.MAXIFS(V重複!G:G, V重複!$C:$C, 'Conv-vaccine'!$E375)</f>
        <v>0</v>
      </c>
      <c r="S375" s="117">
        <f>SUMIF('V3回目-総接種回数'!$A:$A, 'Conv-vaccine'!$E375, 'V3回目-総接種回数'!D:D)</f>
        <v>0</v>
      </c>
    </row>
    <row r="376" spans="1:19" ht="17.7">
      <c r="A376" s="49">
        <v>44421</v>
      </c>
      <c r="B376" s="109">
        <f>IF(COUNTIF($A$7:$A376, $A376)&gt;1, 0, IF($E376="","",G376+H376+K376+L376+O376-Q376))</f>
        <v>345591</v>
      </c>
      <c r="C376" s="109">
        <f>IF(COUNTIF($A$7:$A376, $A376)&gt;1, 0, IF($E376="", "", I376+J376+M376+N376+P376-R376))</f>
        <v>138889</v>
      </c>
      <c r="D376" s="109">
        <f>IF(COUNTIF($A$7:$A376, $A376)&gt;1, 0, S376)</f>
        <v>0</v>
      </c>
      <c r="E376" s="110">
        <v>44421</v>
      </c>
      <c r="F376" s="91" t="str">
        <f>IFERROR(VLOOKUP($E376, V医療従事者等!$A:$J, $F$4, FALSE), TEXT(E376, "aaa"))</f>
        <v>金</v>
      </c>
      <c r="G376" s="91">
        <f>IFERROR(VLOOKUP($E376, V医療従事者等!$A:$J, $G$4, FALSE), 0)</f>
        <v>0</v>
      </c>
      <c r="H376" s="91">
        <f>IFERROR(VLOOKUP($E376, V医療従事者等!$A:$J, $H$4, FALSE), 0)</f>
        <v>0</v>
      </c>
      <c r="I376" s="91">
        <f>IFERROR(VLOOKUP($E376, V医療従事者等!$A:$J, $I$4, FALSE), 0)</f>
        <v>0</v>
      </c>
      <c r="J376" s="91">
        <f>IFERROR(VLOOKUP($E376, V医療従事者等!$A:$J, $J$4, FALSE), 0)</f>
        <v>0</v>
      </c>
      <c r="K376" s="92">
        <f>IFERROR(VLOOKUP($E376, V一般接種!$A:$G, K$4, FALSE), 0)</f>
        <v>267496</v>
      </c>
      <c r="L376" s="92">
        <f>IFERROR(VLOOKUP($E376, V一般接種!$A:$G, L$4, FALSE), 0)</f>
        <v>78095</v>
      </c>
      <c r="M376" s="92">
        <f>IFERROR(VLOOKUP($E376, V一般接種!$A:$G, M$4, FALSE), 0)</f>
        <v>0</v>
      </c>
      <c r="N376" s="93">
        <f>IFERROR(VLOOKUP($E376, V一般接種!$A:$G, N$4, FALSE), 0)</f>
        <v>138889</v>
      </c>
      <c r="O376" s="92">
        <f>SUMIF(V職域接種!$C:$C, 'Conv-vaccine'!$E376, V職域接種!F:F)</f>
        <v>0</v>
      </c>
      <c r="P376" s="92">
        <f>SUMIF(V職域接種!$C:$C, 'Conv-vaccine'!$E376, V職域接種!G:G)</f>
        <v>0</v>
      </c>
      <c r="Q376" s="92">
        <f>_xlfn.MAXIFS(V重複!F:F, V重複!$C:$C, 'Conv-vaccine'!$E376)</f>
        <v>0</v>
      </c>
      <c r="R376" s="92">
        <f>_xlfn.MAXIFS(V重複!G:G, V重複!$C:$C, 'Conv-vaccine'!$E376)</f>
        <v>0</v>
      </c>
      <c r="S376" s="117">
        <f>SUMIF('V3回目-総接種回数'!$A:$A, 'Conv-vaccine'!$E376, 'V3回目-総接種回数'!D:D)</f>
        <v>0</v>
      </c>
    </row>
    <row r="377" spans="1:19" ht="17.7">
      <c r="A377" s="49">
        <v>44421</v>
      </c>
      <c r="B377" s="109">
        <f>IF(COUNTIF($A$7:$A377, $A377)&gt;1, 0, IF($E377="","",G377+H377+K377+L377+O377-Q377))</f>
        <v>0</v>
      </c>
      <c r="C377" s="109">
        <f>IF(COUNTIF($A$7:$A377, $A377)&gt;1, 0, IF($E377="", "", I377+J377+M377+N377+P377-R377))</f>
        <v>0</v>
      </c>
      <c r="D377" s="109">
        <f>IF(COUNTIF($A$7:$A377, $A377)&gt;1, 0, S377)</f>
        <v>0</v>
      </c>
      <c r="E377" s="110">
        <v>44421</v>
      </c>
      <c r="F377" s="91" t="str">
        <f>IFERROR(VLOOKUP($E377, V医療従事者等!$A:$J, $F$4, FALSE), TEXT(E377, "aaa"))</f>
        <v>金</v>
      </c>
      <c r="G377" s="91">
        <f>IFERROR(VLOOKUP($E377, V医療従事者等!$A:$J, $G$4, FALSE), 0)</f>
        <v>0</v>
      </c>
      <c r="H377" s="91">
        <f>IFERROR(VLOOKUP($E377, V医療従事者等!$A:$J, $H$4, FALSE), 0)</f>
        <v>0</v>
      </c>
      <c r="I377" s="91">
        <f>IFERROR(VLOOKUP($E377, V医療従事者等!$A:$J, $I$4, FALSE), 0)</f>
        <v>0</v>
      </c>
      <c r="J377" s="91">
        <f>IFERROR(VLOOKUP($E377, V医療従事者等!$A:$J, $J$4, FALSE), 0)</f>
        <v>0</v>
      </c>
      <c r="K377" s="92">
        <f>IFERROR(VLOOKUP($E377, V一般接種!$A:$G, K$4, FALSE), 0)</f>
        <v>267496</v>
      </c>
      <c r="L377" s="92">
        <f>IFERROR(VLOOKUP($E377, V一般接種!$A:$G, L$4, FALSE), 0)</f>
        <v>78095</v>
      </c>
      <c r="M377" s="92">
        <f>IFERROR(VLOOKUP($E377, V一般接種!$A:$G, M$4, FALSE), 0)</f>
        <v>0</v>
      </c>
      <c r="N377" s="93">
        <f>IFERROR(VLOOKUP($E377, V一般接種!$A:$G, N$4, FALSE), 0)</f>
        <v>138889</v>
      </c>
      <c r="O377" s="92">
        <f>SUMIF(V職域接種!$C:$C, 'Conv-vaccine'!$E377, V職域接種!F:F)</f>
        <v>0</v>
      </c>
      <c r="P377" s="92">
        <f>SUMIF(V職域接種!$C:$C, 'Conv-vaccine'!$E377, V職域接種!G:G)</f>
        <v>0</v>
      </c>
      <c r="Q377" s="92">
        <f>_xlfn.MAXIFS(V重複!F:F, V重複!$C:$C, 'Conv-vaccine'!$E377)</f>
        <v>0</v>
      </c>
      <c r="R377" s="92">
        <f>_xlfn.MAXIFS(V重複!G:G, V重複!$C:$C, 'Conv-vaccine'!$E377)</f>
        <v>0</v>
      </c>
      <c r="S377" s="117">
        <f>SUMIF('V3回目-総接種回数'!$A:$A, 'Conv-vaccine'!$E377, 'V3回目-総接種回数'!D:D)</f>
        <v>0</v>
      </c>
    </row>
    <row r="378" spans="1:19" ht="17.7">
      <c r="A378" s="49">
        <v>44421</v>
      </c>
      <c r="B378" s="109">
        <f>IF(COUNTIF($A$7:$A378, $A378)&gt;1, 0, IF($E378="","",G378+H378+K378+L378+O378-Q378))</f>
        <v>0</v>
      </c>
      <c r="C378" s="109">
        <f>IF(COUNTIF($A$7:$A378, $A378)&gt;1, 0, IF($E378="", "", I378+J378+M378+N378+P378-R378))</f>
        <v>0</v>
      </c>
      <c r="D378" s="109">
        <f>IF(COUNTIF($A$7:$A378, $A378)&gt;1, 0, S378)</f>
        <v>0</v>
      </c>
      <c r="E378" s="110">
        <v>44421</v>
      </c>
      <c r="F378" s="91" t="str">
        <f>IFERROR(VLOOKUP($E378, V医療従事者等!$A:$J, $F$4, FALSE), TEXT(E378, "aaa"))</f>
        <v>金</v>
      </c>
      <c r="G378" s="91">
        <f>IFERROR(VLOOKUP($E378, V医療従事者等!$A:$J, $G$4, FALSE), 0)</f>
        <v>0</v>
      </c>
      <c r="H378" s="91">
        <f>IFERROR(VLOOKUP($E378, V医療従事者等!$A:$J, $H$4, FALSE), 0)</f>
        <v>0</v>
      </c>
      <c r="I378" s="91">
        <f>IFERROR(VLOOKUP($E378, V医療従事者等!$A:$J, $I$4, FALSE), 0)</f>
        <v>0</v>
      </c>
      <c r="J378" s="91">
        <f>IFERROR(VLOOKUP($E378, V医療従事者等!$A:$J, $J$4, FALSE), 0)</f>
        <v>0</v>
      </c>
      <c r="K378" s="92">
        <f>IFERROR(VLOOKUP($E378, V一般接種!$A:$G, K$4, FALSE), 0)</f>
        <v>267496</v>
      </c>
      <c r="L378" s="92">
        <f>IFERROR(VLOOKUP($E378, V一般接種!$A:$G, L$4, FALSE), 0)</f>
        <v>78095</v>
      </c>
      <c r="M378" s="92">
        <f>IFERROR(VLOOKUP($E378, V一般接種!$A:$G, M$4, FALSE), 0)</f>
        <v>0</v>
      </c>
      <c r="N378" s="93">
        <f>IFERROR(VLOOKUP($E378, V一般接種!$A:$G, N$4, FALSE), 0)</f>
        <v>138889</v>
      </c>
      <c r="O378" s="92">
        <f>SUMIF(V職域接種!$C:$C, 'Conv-vaccine'!$E378, V職域接種!F:F)</f>
        <v>0</v>
      </c>
      <c r="P378" s="92">
        <f>SUMIF(V職域接種!$C:$C, 'Conv-vaccine'!$E378, V職域接種!G:G)</f>
        <v>0</v>
      </c>
      <c r="Q378" s="92">
        <f>_xlfn.MAXIFS(V重複!F:F, V重複!$C:$C, 'Conv-vaccine'!$E378)</f>
        <v>0</v>
      </c>
      <c r="R378" s="92">
        <f>_xlfn.MAXIFS(V重複!G:G, V重複!$C:$C, 'Conv-vaccine'!$E378)</f>
        <v>0</v>
      </c>
      <c r="S378" s="117">
        <f>SUMIF('V3回目-総接種回数'!$A:$A, 'Conv-vaccine'!$E378, 'V3回目-総接種回数'!D:D)</f>
        <v>0</v>
      </c>
    </row>
    <row r="379" spans="1:19" ht="17.7">
      <c r="A379" s="49">
        <v>44422</v>
      </c>
      <c r="B379" s="109">
        <f>IF(COUNTIF($A$7:$A379, $A379)&gt;1, 0, IF($E379="","",G379+H379+K379+L379+O379-Q379))</f>
        <v>354316</v>
      </c>
      <c r="C379" s="109">
        <f>IF(COUNTIF($A$7:$A379, $A379)&gt;1, 0, IF($E379="", "", I379+J379+M379+N379+P379-R379))</f>
        <v>257266</v>
      </c>
      <c r="D379" s="109">
        <f>IF(COUNTIF($A$7:$A379, $A379)&gt;1, 0, S379)</f>
        <v>0</v>
      </c>
      <c r="E379" s="110">
        <v>44422</v>
      </c>
      <c r="F379" s="91" t="str">
        <f>IFERROR(VLOOKUP($E379, V医療従事者等!$A:$J, $F$4, FALSE), TEXT(E379, "aaa"))</f>
        <v>土</v>
      </c>
      <c r="G379" s="91">
        <f>IFERROR(VLOOKUP($E379, V医療従事者等!$A:$J, $G$4, FALSE), 0)</f>
        <v>0</v>
      </c>
      <c r="H379" s="91">
        <f>IFERROR(VLOOKUP($E379, V医療従事者等!$A:$J, $H$4, FALSE), 0)</f>
        <v>0</v>
      </c>
      <c r="I379" s="91">
        <f>IFERROR(VLOOKUP($E379, V医療従事者等!$A:$J, $I$4, FALSE), 0)</f>
        <v>0</v>
      </c>
      <c r="J379" s="91">
        <f>IFERROR(VLOOKUP($E379, V医療従事者等!$A:$J, $J$4, FALSE), 0)</f>
        <v>0</v>
      </c>
      <c r="K379" s="92">
        <f>IFERROR(VLOOKUP($E379, V一般接種!$A:$G, K$4, FALSE), 0)</f>
        <v>269547</v>
      </c>
      <c r="L379" s="92">
        <f>IFERROR(VLOOKUP($E379, V一般接種!$A:$G, L$4, FALSE), 0)</f>
        <v>84769</v>
      </c>
      <c r="M379" s="92">
        <f>IFERROR(VLOOKUP($E379, V一般接種!$A:$G, M$4, FALSE), 0)</f>
        <v>0</v>
      </c>
      <c r="N379" s="93">
        <f>IFERROR(VLOOKUP($E379, V一般接種!$A:$G, N$4, FALSE), 0)</f>
        <v>257266</v>
      </c>
      <c r="O379" s="92">
        <f>SUMIF(V職域接種!$C:$C, 'Conv-vaccine'!$E379, V職域接種!F:F)</f>
        <v>0</v>
      </c>
      <c r="P379" s="92">
        <f>SUMIF(V職域接種!$C:$C, 'Conv-vaccine'!$E379, V職域接種!G:G)</f>
        <v>0</v>
      </c>
      <c r="Q379" s="92">
        <f>_xlfn.MAXIFS(V重複!F:F, V重複!$C:$C, 'Conv-vaccine'!$E379)</f>
        <v>0</v>
      </c>
      <c r="R379" s="92">
        <f>_xlfn.MAXIFS(V重複!G:G, V重複!$C:$C, 'Conv-vaccine'!$E379)</f>
        <v>0</v>
      </c>
      <c r="S379" s="117">
        <f>SUMIF('V3回目-総接種回数'!$A:$A, 'Conv-vaccine'!$E379, 'V3回目-総接種回数'!D:D)</f>
        <v>0</v>
      </c>
    </row>
    <row r="380" spans="1:19" ht="17.7">
      <c r="A380" s="49">
        <v>44422</v>
      </c>
      <c r="B380" s="109">
        <f>IF(COUNTIF($A$7:$A380, $A380)&gt;1, 0, IF($E380="","",G380+H380+K380+L380+O380-Q380))</f>
        <v>0</v>
      </c>
      <c r="C380" s="109">
        <f>IF(COUNTIF($A$7:$A380, $A380)&gt;1, 0, IF($E380="", "", I380+J380+M380+N380+P380-R380))</f>
        <v>0</v>
      </c>
      <c r="D380" s="109">
        <f>IF(COUNTIF($A$7:$A380, $A380)&gt;1, 0, S380)</f>
        <v>0</v>
      </c>
      <c r="E380" s="110">
        <v>44422</v>
      </c>
      <c r="F380" s="91" t="str">
        <f>IFERROR(VLOOKUP($E380, V医療従事者等!$A:$J, $F$4, FALSE), TEXT(E380, "aaa"))</f>
        <v>土</v>
      </c>
      <c r="G380" s="91">
        <f>IFERROR(VLOOKUP($E380, V医療従事者等!$A:$J, $G$4, FALSE), 0)</f>
        <v>0</v>
      </c>
      <c r="H380" s="91">
        <f>IFERROR(VLOOKUP($E380, V医療従事者等!$A:$J, $H$4, FALSE), 0)</f>
        <v>0</v>
      </c>
      <c r="I380" s="91">
        <f>IFERROR(VLOOKUP($E380, V医療従事者等!$A:$J, $I$4, FALSE), 0)</f>
        <v>0</v>
      </c>
      <c r="J380" s="91">
        <f>IFERROR(VLOOKUP($E380, V医療従事者等!$A:$J, $J$4, FALSE), 0)</f>
        <v>0</v>
      </c>
      <c r="K380" s="92">
        <f>IFERROR(VLOOKUP($E380, V一般接種!$A:$G, K$4, FALSE), 0)</f>
        <v>269547</v>
      </c>
      <c r="L380" s="92">
        <f>IFERROR(VLOOKUP($E380, V一般接種!$A:$G, L$4, FALSE), 0)</f>
        <v>84769</v>
      </c>
      <c r="M380" s="92">
        <f>IFERROR(VLOOKUP($E380, V一般接種!$A:$G, M$4, FALSE), 0)</f>
        <v>0</v>
      </c>
      <c r="N380" s="93">
        <f>IFERROR(VLOOKUP($E380, V一般接種!$A:$G, N$4, FALSE), 0)</f>
        <v>257266</v>
      </c>
      <c r="O380" s="92">
        <f>SUMIF(V職域接種!$C:$C, 'Conv-vaccine'!$E380, V職域接種!F:F)</f>
        <v>0</v>
      </c>
      <c r="P380" s="92">
        <f>SUMIF(V職域接種!$C:$C, 'Conv-vaccine'!$E380, V職域接種!G:G)</f>
        <v>0</v>
      </c>
      <c r="Q380" s="92">
        <f>_xlfn.MAXIFS(V重複!F:F, V重複!$C:$C, 'Conv-vaccine'!$E380)</f>
        <v>0</v>
      </c>
      <c r="R380" s="92">
        <f>_xlfn.MAXIFS(V重複!G:G, V重複!$C:$C, 'Conv-vaccine'!$E380)</f>
        <v>0</v>
      </c>
      <c r="S380" s="117">
        <f>SUMIF('V3回目-総接種回数'!$A:$A, 'Conv-vaccine'!$E380, 'V3回目-総接種回数'!D:D)</f>
        <v>0</v>
      </c>
    </row>
    <row r="381" spans="1:19" ht="17.7">
      <c r="A381" s="49">
        <v>44422</v>
      </c>
      <c r="B381" s="109">
        <f>IF(COUNTIF($A$7:$A381, $A381)&gt;1, 0, IF($E381="","",G381+H381+K381+L381+O381-Q381))</f>
        <v>0</v>
      </c>
      <c r="C381" s="109">
        <f>IF(COUNTIF($A$7:$A381, $A381)&gt;1, 0, IF($E381="", "", I381+J381+M381+N381+P381-R381))</f>
        <v>0</v>
      </c>
      <c r="D381" s="109">
        <f>IF(COUNTIF($A$7:$A381, $A381)&gt;1, 0, S381)</f>
        <v>0</v>
      </c>
      <c r="E381" s="110">
        <v>44422</v>
      </c>
      <c r="F381" s="91" t="str">
        <f>IFERROR(VLOOKUP($E381, V医療従事者等!$A:$J, $F$4, FALSE), TEXT(E381, "aaa"))</f>
        <v>土</v>
      </c>
      <c r="G381" s="91">
        <f>IFERROR(VLOOKUP($E381, V医療従事者等!$A:$J, $G$4, FALSE), 0)</f>
        <v>0</v>
      </c>
      <c r="H381" s="91">
        <f>IFERROR(VLOOKUP($E381, V医療従事者等!$A:$J, $H$4, FALSE), 0)</f>
        <v>0</v>
      </c>
      <c r="I381" s="91">
        <f>IFERROR(VLOOKUP($E381, V医療従事者等!$A:$J, $I$4, FALSE), 0)</f>
        <v>0</v>
      </c>
      <c r="J381" s="91">
        <f>IFERROR(VLOOKUP($E381, V医療従事者等!$A:$J, $J$4, FALSE), 0)</f>
        <v>0</v>
      </c>
      <c r="K381" s="92">
        <f>IFERROR(VLOOKUP($E381, V一般接種!$A:$G, K$4, FALSE), 0)</f>
        <v>269547</v>
      </c>
      <c r="L381" s="92">
        <f>IFERROR(VLOOKUP($E381, V一般接種!$A:$G, L$4, FALSE), 0)</f>
        <v>84769</v>
      </c>
      <c r="M381" s="92">
        <f>IFERROR(VLOOKUP($E381, V一般接種!$A:$G, M$4, FALSE), 0)</f>
        <v>0</v>
      </c>
      <c r="N381" s="93">
        <f>IFERROR(VLOOKUP($E381, V一般接種!$A:$G, N$4, FALSE), 0)</f>
        <v>257266</v>
      </c>
      <c r="O381" s="92">
        <f>SUMIF(V職域接種!$C:$C, 'Conv-vaccine'!$E381, V職域接種!F:F)</f>
        <v>0</v>
      </c>
      <c r="P381" s="92">
        <f>SUMIF(V職域接種!$C:$C, 'Conv-vaccine'!$E381, V職域接種!G:G)</f>
        <v>0</v>
      </c>
      <c r="Q381" s="92">
        <f>_xlfn.MAXIFS(V重複!F:F, V重複!$C:$C, 'Conv-vaccine'!$E381)</f>
        <v>0</v>
      </c>
      <c r="R381" s="92">
        <f>_xlfn.MAXIFS(V重複!G:G, V重複!$C:$C, 'Conv-vaccine'!$E381)</f>
        <v>0</v>
      </c>
      <c r="S381" s="117">
        <f>SUMIF('V3回目-総接種回数'!$A:$A, 'Conv-vaccine'!$E381, 'V3回目-総接種回数'!D:D)</f>
        <v>0</v>
      </c>
    </row>
    <row r="382" spans="1:19" ht="17.7">
      <c r="A382" s="49">
        <v>44423</v>
      </c>
      <c r="B382" s="109">
        <f>IF(COUNTIF($A$7:$A382, $A382)&gt;1, 0, IF($E382="","",G382+H382+K382+L382+O382-Q382))</f>
        <v>4009144</v>
      </c>
      <c r="C382" s="109">
        <f>IF(COUNTIF($A$7:$A382, $A382)&gt;1, 0, IF($E382="", "", I382+J382+M382+N382+P382-R382))</f>
        <v>2545265</v>
      </c>
      <c r="D382" s="109">
        <f>IF(COUNTIF($A$7:$A382, $A382)&gt;1, 0, S382)</f>
        <v>0</v>
      </c>
      <c r="E382" s="110">
        <v>44423</v>
      </c>
      <c r="F382" s="91" t="str">
        <f>IFERROR(VLOOKUP($E382, V医療従事者等!$A:$J, $F$4, FALSE), TEXT(E382, "aaa"))</f>
        <v>日</v>
      </c>
      <c r="G382" s="91">
        <f>IFERROR(VLOOKUP($E382, V医療従事者等!$A:$J, $G$4, FALSE), 0)</f>
        <v>0</v>
      </c>
      <c r="H382" s="91">
        <f>IFERROR(VLOOKUP($E382, V医療従事者等!$A:$J, $H$4, FALSE), 0)</f>
        <v>0</v>
      </c>
      <c r="I382" s="91">
        <f>IFERROR(VLOOKUP($E382, V医療従事者等!$A:$J, $I$4, FALSE), 0)</f>
        <v>0</v>
      </c>
      <c r="J382" s="91">
        <f>IFERROR(VLOOKUP($E382, V医療従事者等!$A:$J, $J$4, FALSE), 0)</f>
        <v>0</v>
      </c>
      <c r="K382" s="92">
        <f>IFERROR(VLOOKUP($E382, V一般接種!$A:$G, K$4, FALSE), 0)</f>
        <v>280698</v>
      </c>
      <c r="L382" s="92">
        <f>IFERROR(VLOOKUP($E382, V一般接種!$A:$G, L$4, FALSE), 0)</f>
        <v>88657</v>
      </c>
      <c r="M382" s="92">
        <f>IFERROR(VLOOKUP($E382, V一般接種!$A:$G, M$4, FALSE), 0)</f>
        <v>0</v>
      </c>
      <c r="N382" s="93">
        <f>IFERROR(VLOOKUP($E382, V一般接種!$A:$G, N$4, FALSE), 0)</f>
        <v>248035</v>
      </c>
      <c r="O382" s="92">
        <f>SUMIF(V職域接種!$C:$C, 'Conv-vaccine'!$E382, V職域接種!F:F)</f>
        <v>6761659</v>
      </c>
      <c r="P382" s="92">
        <f>SUMIF(V職域接種!$C:$C, 'Conv-vaccine'!$E382, V職域接種!G:G)</f>
        <v>3818043</v>
      </c>
      <c r="Q382" s="92">
        <f>_xlfn.MAXIFS(V重複!F:F, V重複!$C:$C, 'Conv-vaccine'!$E382)</f>
        <v>3121870</v>
      </c>
      <c r="R382" s="92">
        <f>_xlfn.MAXIFS(V重複!G:G, V重複!$C:$C, 'Conv-vaccine'!$E382)</f>
        <v>1520813</v>
      </c>
      <c r="S382" s="117">
        <f>SUMIF('V3回目-総接種回数'!$A:$A, 'Conv-vaccine'!$E382, 'V3回目-総接種回数'!D:D)</f>
        <v>0</v>
      </c>
    </row>
    <row r="383" spans="1:19" ht="17.7">
      <c r="A383" s="49">
        <v>44423</v>
      </c>
      <c r="B383" s="109">
        <f>IF(COUNTIF($A$7:$A383, $A383)&gt;1, 0, IF($E383="","",G383+H383+K383+L383+O383-Q383))</f>
        <v>0</v>
      </c>
      <c r="C383" s="109">
        <f>IF(COUNTIF($A$7:$A383, $A383)&gt;1, 0, IF($E383="", "", I383+J383+M383+N383+P383-R383))</f>
        <v>0</v>
      </c>
      <c r="D383" s="109">
        <f>IF(COUNTIF($A$7:$A383, $A383)&gt;1, 0, S383)</f>
        <v>0</v>
      </c>
      <c r="E383" s="110">
        <v>44423</v>
      </c>
      <c r="F383" s="91" t="str">
        <f>IFERROR(VLOOKUP($E383, V医療従事者等!$A:$J, $F$4, FALSE), TEXT(E383, "aaa"))</f>
        <v>日</v>
      </c>
      <c r="G383" s="91">
        <f>IFERROR(VLOOKUP($E383, V医療従事者等!$A:$J, $G$4, FALSE), 0)</f>
        <v>0</v>
      </c>
      <c r="H383" s="91">
        <f>IFERROR(VLOOKUP($E383, V医療従事者等!$A:$J, $H$4, FALSE), 0)</f>
        <v>0</v>
      </c>
      <c r="I383" s="91">
        <f>IFERROR(VLOOKUP($E383, V医療従事者等!$A:$J, $I$4, FALSE), 0)</f>
        <v>0</v>
      </c>
      <c r="J383" s="91">
        <f>IFERROR(VLOOKUP($E383, V医療従事者等!$A:$J, $J$4, FALSE), 0)</f>
        <v>0</v>
      </c>
      <c r="K383" s="92">
        <f>IFERROR(VLOOKUP($E383, V一般接種!$A:$G, K$4, FALSE), 0)</f>
        <v>280698</v>
      </c>
      <c r="L383" s="92">
        <f>IFERROR(VLOOKUP($E383, V一般接種!$A:$G, L$4, FALSE), 0)</f>
        <v>88657</v>
      </c>
      <c r="M383" s="92">
        <f>IFERROR(VLOOKUP($E383, V一般接種!$A:$G, M$4, FALSE), 0)</f>
        <v>0</v>
      </c>
      <c r="N383" s="93">
        <f>IFERROR(VLOOKUP($E383, V一般接種!$A:$G, N$4, FALSE), 0)</f>
        <v>248035</v>
      </c>
      <c r="O383" s="92">
        <f>SUMIF(V職域接種!$C:$C, 'Conv-vaccine'!$E383, V職域接種!F:F)</f>
        <v>6761659</v>
      </c>
      <c r="P383" s="92">
        <f>SUMIF(V職域接種!$C:$C, 'Conv-vaccine'!$E383, V職域接種!G:G)</f>
        <v>3818043</v>
      </c>
      <c r="Q383" s="92">
        <f>_xlfn.MAXIFS(V重複!F:F, V重複!$C:$C, 'Conv-vaccine'!$E383)</f>
        <v>3121870</v>
      </c>
      <c r="R383" s="92">
        <f>_xlfn.MAXIFS(V重複!G:G, V重複!$C:$C, 'Conv-vaccine'!$E383)</f>
        <v>1520813</v>
      </c>
      <c r="S383" s="117">
        <f>SUMIF('V3回目-総接種回数'!$A:$A, 'Conv-vaccine'!$E383, 'V3回目-総接種回数'!D:D)</f>
        <v>0</v>
      </c>
    </row>
    <row r="384" spans="1:19" ht="17.7">
      <c r="A384" s="49">
        <v>44423</v>
      </c>
      <c r="B384" s="109">
        <f>IF(COUNTIF($A$7:$A384, $A384)&gt;1, 0, IF($E384="","",G384+H384+K384+L384+O384-Q384))</f>
        <v>0</v>
      </c>
      <c r="C384" s="109">
        <f>IF(COUNTIF($A$7:$A384, $A384)&gt;1, 0, IF($E384="", "", I384+J384+M384+N384+P384-R384))</f>
        <v>0</v>
      </c>
      <c r="D384" s="109">
        <f>IF(COUNTIF($A$7:$A384, $A384)&gt;1, 0, S384)</f>
        <v>0</v>
      </c>
      <c r="E384" s="110">
        <v>44423</v>
      </c>
      <c r="F384" s="91" t="str">
        <f>IFERROR(VLOOKUP($E384, V医療従事者等!$A:$J, $F$4, FALSE), TEXT(E384, "aaa"))</f>
        <v>日</v>
      </c>
      <c r="G384" s="91">
        <f>IFERROR(VLOOKUP($E384, V医療従事者等!$A:$J, $G$4, FALSE), 0)</f>
        <v>0</v>
      </c>
      <c r="H384" s="91">
        <f>IFERROR(VLOOKUP($E384, V医療従事者等!$A:$J, $H$4, FALSE), 0)</f>
        <v>0</v>
      </c>
      <c r="I384" s="91">
        <f>IFERROR(VLOOKUP($E384, V医療従事者等!$A:$J, $I$4, FALSE), 0)</f>
        <v>0</v>
      </c>
      <c r="J384" s="91">
        <f>IFERROR(VLOOKUP($E384, V医療従事者等!$A:$J, $J$4, FALSE), 0)</f>
        <v>0</v>
      </c>
      <c r="K384" s="92">
        <f>IFERROR(VLOOKUP($E384, V一般接種!$A:$G, K$4, FALSE), 0)</f>
        <v>280698</v>
      </c>
      <c r="L384" s="92">
        <f>IFERROR(VLOOKUP($E384, V一般接種!$A:$G, L$4, FALSE), 0)</f>
        <v>88657</v>
      </c>
      <c r="M384" s="92">
        <f>IFERROR(VLOOKUP($E384, V一般接種!$A:$G, M$4, FALSE), 0)</f>
        <v>0</v>
      </c>
      <c r="N384" s="93">
        <f>IFERROR(VLOOKUP($E384, V一般接種!$A:$G, N$4, FALSE), 0)</f>
        <v>248035</v>
      </c>
      <c r="O384" s="92">
        <f>SUMIF(V職域接種!$C:$C, 'Conv-vaccine'!$E384, V職域接種!F:F)</f>
        <v>6761659</v>
      </c>
      <c r="P384" s="92">
        <f>SUMIF(V職域接種!$C:$C, 'Conv-vaccine'!$E384, V職域接種!G:G)</f>
        <v>3818043</v>
      </c>
      <c r="Q384" s="92">
        <f>_xlfn.MAXIFS(V重複!F:F, V重複!$C:$C, 'Conv-vaccine'!$E384)</f>
        <v>3121870</v>
      </c>
      <c r="R384" s="92">
        <f>_xlfn.MAXIFS(V重複!G:G, V重複!$C:$C, 'Conv-vaccine'!$E384)</f>
        <v>1520813</v>
      </c>
      <c r="S384" s="117">
        <f>SUMIF('V3回目-総接種回数'!$A:$A, 'Conv-vaccine'!$E384, 'V3回目-総接種回数'!D:D)</f>
        <v>0</v>
      </c>
    </row>
    <row r="385" spans="1:19" ht="17.7">
      <c r="A385" s="49">
        <v>44424</v>
      </c>
      <c r="B385" s="109">
        <f>IF(COUNTIF($A$7:$A385, $A385)&gt;1, 0, IF($E385="","",G385+H385+K385+L385+O385-Q385))</f>
        <v>435127</v>
      </c>
      <c r="C385" s="109">
        <f>IF(COUNTIF($A$7:$A385, $A385)&gt;1, 0, IF($E385="", "", I385+J385+M385+N385+P385-R385))</f>
        <v>369622</v>
      </c>
      <c r="D385" s="109">
        <f>IF(COUNTIF($A$7:$A385, $A385)&gt;1, 0, S385)</f>
        <v>0</v>
      </c>
      <c r="E385" s="110">
        <v>44424</v>
      </c>
      <c r="F385" s="91" t="str">
        <f>IFERROR(VLOOKUP($E385, V医療従事者等!$A:$J, $F$4, FALSE), TEXT(E385, "aaa"))</f>
        <v>月</v>
      </c>
      <c r="G385" s="91">
        <f>IFERROR(VLOOKUP($E385, V医療従事者等!$A:$J, $G$4, FALSE), 0)</f>
        <v>0</v>
      </c>
      <c r="H385" s="91">
        <f>IFERROR(VLOOKUP($E385, V医療従事者等!$A:$J, $H$4, FALSE), 0)</f>
        <v>0</v>
      </c>
      <c r="I385" s="91">
        <f>IFERROR(VLOOKUP($E385, V医療従事者等!$A:$J, $I$4, FALSE), 0)</f>
        <v>0</v>
      </c>
      <c r="J385" s="91">
        <f>IFERROR(VLOOKUP($E385, V医療従事者等!$A:$J, $J$4, FALSE), 0)</f>
        <v>0</v>
      </c>
      <c r="K385" s="92">
        <f>IFERROR(VLOOKUP($E385, V一般接種!$A:$G, K$4, FALSE), 0)</f>
        <v>355855</v>
      </c>
      <c r="L385" s="92">
        <f>IFERROR(VLOOKUP($E385, V一般接種!$A:$G, L$4, FALSE), 0)</f>
        <v>79272</v>
      </c>
      <c r="M385" s="92">
        <f>IFERROR(VLOOKUP($E385, V一般接種!$A:$G, M$4, FALSE), 0)</f>
        <v>0</v>
      </c>
      <c r="N385" s="93">
        <f>IFERROR(VLOOKUP($E385, V一般接種!$A:$G, N$4, FALSE), 0)</f>
        <v>369622</v>
      </c>
      <c r="O385" s="92">
        <f>SUMIF(V職域接種!$C:$C, 'Conv-vaccine'!$E385, V職域接種!F:F)</f>
        <v>0</v>
      </c>
      <c r="P385" s="92">
        <f>SUMIF(V職域接種!$C:$C, 'Conv-vaccine'!$E385, V職域接種!G:G)</f>
        <v>0</v>
      </c>
      <c r="Q385" s="92">
        <f>_xlfn.MAXIFS(V重複!F:F, V重複!$C:$C, 'Conv-vaccine'!$E385)</f>
        <v>0</v>
      </c>
      <c r="R385" s="92">
        <f>_xlfn.MAXIFS(V重複!G:G, V重複!$C:$C, 'Conv-vaccine'!$E385)</f>
        <v>0</v>
      </c>
      <c r="S385" s="117">
        <f>SUMIF('V3回目-総接種回数'!$A:$A, 'Conv-vaccine'!$E385, 'V3回目-総接種回数'!D:D)</f>
        <v>0</v>
      </c>
    </row>
    <row r="386" spans="1:19" ht="17.7">
      <c r="A386" s="49">
        <v>44424</v>
      </c>
      <c r="B386" s="109">
        <f>IF(COUNTIF($A$7:$A386, $A386)&gt;1, 0, IF($E386="","",G386+H386+K386+L386+O386-Q386))</f>
        <v>0</v>
      </c>
      <c r="C386" s="109">
        <f>IF(COUNTIF($A$7:$A386, $A386)&gt;1, 0, IF($E386="", "", I386+J386+M386+N386+P386-R386))</f>
        <v>0</v>
      </c>
      <c r="D386" s="109">
        <f>IF(COUNTIF($A$7:$A386, $A386)&gt;1, 0, S386)</f>
        <v>0</v>
      </c>
      <c r="E386" s="110">
        <v>44424</v>
      </c>
      <c r="F386" s="91" t="str">
        <f>IFERROR(VLOOKUP($E386, V医療従事者等!$A:$J, $F$4, FALSE), TEXT(E386, "aaa"))</f>
        <v>月</v>
      </c>
      <c r="G386" s="91">
        <f>IFERROR(VLOOKUP($E386, V医療従事者等!$A:$J, $G$4, FALSE), 0)</f>
        <v>0</v>
      </c>
      <c r="H386" s="91">
        <f>IFERROR(VLOOKUP($E386, V医療従事者等!$A:$J, $H$4, FALSE), 0)</f>
        <v>0</v>
      </c>
      <c r="I386" s="91">
        <f>IFERROR(VLOOKUP($E386, V医療従事者等!$A:$J, $I$4, FALSE), 0)</f>
        <v>0</v>
      </c>
      <c r="J386" s="91">
        <f>IFERROR(VLOOKUP($E386, V医療従事者等!$A:$J, $J$4, FALSE), 0)</f>
        <v>0</v>
      </c>
      <c r="K386" s="92">
        <f>IFERROR(VLOOKUP($E386, V一般接種!$A:$G, K$4, FALSE), 0)</f>
        <v>355855</v>
      </c>
      <c r="L386" s="92">
        <f>IFERROR(VLOOKUP($E386, V一般接種!$A:$G, L$4, FALSE), 0)</f>
        <v>79272</v>
      </c>
      <c r="M386" s="92">
        <f>IFERROR(VLOOKUP($E386, V一般接種!$A:$G, M$4, FALSE), 0)</f>
        <v>0</v>
      </c>
      <c r="N386" s="93">
        <f>IFERROR(VLOOKUP($E386, V一般接種!$A:$G, N$4, FALSE), 0)</f>
        <v>369622</v>
      </c>
      <c r="O386" s="92">
        <f>SUMIF(V職域接種!$C:$C, 'Conv-vaccine'!$E386, V職域接種!F:F)</f>
        <v>0</v>
      </c>
      <c r="P386" s="92">
        <f>SUMIF(V職域接種!$C:$C, 'Conv-vaccine'!$E386, V職域接種!G:G)</f>
        <v>0</v>
      </c>
      <c r="Q386" s="92">
        <f>_xlfn.MAXIFS(V重複!F:F, V重複!$C:$C, 'Conv-vaccine'!$E386)</f>
        <v>0</v>
      </c>
      <c r="R386" s="92">
        <f>_xlfn.MAXIFS(V重複!G:G, V重複!$C:$C, 'Conv-vaccine'!$E386)</f>
        <v>0</v>
      </c>
      <c r="S386" s="117">
        <f>SUMIF('V3回目-総接種回数'!$A:$A, 'Conv-vaccine'!$E386, 'V3回目-総接種回数'!D:D)</f>
        <v>0</v>
      </c>
    </row>
    <row r="387" spans="1:19" ht="17.7">
      <c r="A387" s="49">
        <v>44424</v>
      </c>
      <c r="B387" s="109">
        <f>IF(COUNTIF($A$7:$A387, $A387)&gt;1, 0, IF($E387="","",G387+H387+K387+L387+O387-Q387))</f>
        <v>0</v>
      </c>
      <c r="C387" s="109">
        <f>IF(COUNTIF($A$7:$A387, $A387)&gt;1, 0, IF($E387="", "", I387+J387+M387+N387+P387-R387))</f>
        <v>0</v>
      </c>
      <c r="D387" s="109">
        <f>IF(COUNTIF($A$7:$A387, $A387)&gt;1, 0, S387)</f>
        <v>0</v>
      </c>
      <c r="E387" s="110">
        <v>44424</v>
      </c>
      <c r="F387" s="91" t="str">
        <f>IFERROR(VLOOKUP($E387, V医療従事者等!$A:$J, $F$4, FALSE), TEXT(E387, "aaa"))</f>
        <v>月</v>
      </c>
      <c r="G387" s="91">
        <f>IFERROR(VLOOKUP($E387, V医療従事者等!$A:$J, $G$4, FALSE), 0)</f>
        <v>0</v>
      </c>
      <c r="H387" s="91">
        <f>IFERROR(VLOOKUP($E387, V医療従事者等!$A:$J, $H$4, FALSE), 0)</f>
        <v>0</v>
      </c>
      <c r="I387" s="91">
        <f>IFERROR(VLOOKUP($E387, V医療従事者等!$A:$J, $I$4, FALSE), 0)</f>
        <v>0</v>
      </c>
      <c r="J387" s="91">
        <f>IFERROR(VLOOKUP($E387, V医療従事者等!$A:$J, $J$4, FALSE), 0)</f>
        <v>0</v>
      </c>
      <c r="K387" s="92">
        <f>IFERROR(VLOOKUP($E387, V一般接種!$A:$G, K$4, FALSE), 0)</f>
        <v>355855</v>
      </c>
      <c r="L387" s="92">
        <f>IFERROR(VLOOKUP($E387, V一般接種!$A:$G, L$4, FALSE), 0)</f>
        <v>79272</v>
      </c>
      <c r="M387" s="92">
        <f>IFERROR(VLOOKUP($E387, V一般接種!$A:$G, M$4, FALSE), 0)</f>
        <v>0</v>
      </c>
      <c r="N387" s="93">
        <f>IFERROR(VLOOKUP($E387, V一般接種!$A:$G, N$4, FALSE), 0)</f>
        <v>369622</v>
      </c>
      <c r="O387" s="92">
        <f>SUMIF(V職域接種!$C:$C, 'Conv-vaccine'!$E387, V職域接種!F:F)</f>
        <v>0</v>
      </c>
      <c r="P387" s="92">
        <f>SUMIF(V職域接種!$C:$C, 'Conv-vaccine'!$E387, V職域接種!G:G)</f>
        <v>0</v>
      </c>
      <c r="Q387" s="92">
        <f>_xlfn.MAXIFS(V重複!F:F, V重複!$C:$C, 'Conv-vaccine'!$E387)</f>
        <v>0</v>
      </c>
      <c r="R387" s="92">
        <f>_xlfn.MAXIFS(V重複!G:G, V重複!$C:$C, 'Conv-vaccine'!$E387)</f>
        <v>0</v>
      </c>
      <c r="S387" s="117">
        <f>SUMIF('V3回目-総接種回数'!$A:$A, 'Conv-vaccine'!$E387, 'V3回目-総接種回数'!D:D)</f>
        <v>0</v>
      </c>
    </row>
    <row r="388" spans="1:19" ht="17.7">
      <c r="A388" s="49">
        <v>44425</v>
      </c>
      <c r="B388" s="109">
        <f>IF(COUNTIF($A$7:$A388, $A388)&gt;1, 0, IF($E388="","",G388+H388+K388+L388+O388-Q388))</f>
        <v>546640</v>
      </c>
      <c r="C388" s="109">
        <f>IF(COUNTIF($A$7:$A388, $A388)&gt;1, 0, IF($E388="", "", I388+J388+M388+N388+P388-R388))</f>
        <v>457197</v>
      </c>
      <c r="D388" s="109">
        <f>IF(COUNTIF($A$7:$A388, $A388)&gt;1, 0, S388)</f>
        <v>0</v>
      </c>
      <c r="E388" s="110">
        <v>44425</v>
      </c>
      <c r="F388" s="91" t="str">
        <f>IFERROR(VLOOKUP($E388, V医療従事者等!$A:$J, $F$4, FALSE), TEXT(E388, "aaa"))</f>
        <v>火</v>
      </c>
      <c r="G388" s="91">
        <f>IFERROR(VLOOKUP($E388, V医療従事者等!$A:$J, $G$4, FALSE), 0)</f>
        <v>0</v>
      </c>
      <c r="H388" s="91">
        <f>IFERROR(VLOOKUP($E388, V医療従事者等!$A:$J, $H$4, FALSE), 0)</f>
        <v>0</v>
      </c>
      <c r="I388" s="91">
        <f>IFERROR(VLOOKUP($E388, V医療従事者等!$A:$J, $I$4, FALSE), 0)</f>
        <v>0</v>
      </c>
      <c r="J388" s="91">
        <f>IFERROR(VLOOKUP($E388, V医療従事者等!$A:$J, $J$4, FALSE), 0)</f>
        <v>0</v>
      </c>
      <c r="K388" s="92">
        <f>IFERROR(VLOOKUP($E388, V一般接種!$A:$G, K$4, FALSE), 0)</f>
        <v>459491</v>
      </c>
      <c r="L388" s="92">
        <f>IFERROR(VLOOKUP($E388, V一般接種!$A:$G, L$4, FALSE), 0)</f>
        <v>87149</v>
      </c>
      <c r="M388" s="92">
        <f>IFERROR(VLOOKUP($E388, V一般接種!$A:$G, M$4, FALSE), 0)</f>
        <v>1</v>
      </c>
      <c r="N388" s="93">
        <f>IFERROR(VLOOKUP($E388, V一般接種!$A:$G, N$4, FALSE), 0)</f>
        <v>457196</v>
      </c>
      <c r="O388" s="92">
        <f>SUMIF(V職域接種!$C:$C, 'Conv-vaccine'!$E388, V職域接種!F:F)</f>
        <v>0</v>
      </c>
      <c r="P388" s="92">
        <f>SUMIF(V職域接種!$C:$C, 'Conv-vaccine'!$E388, V職域接種!G:G)</f>
        <v>0</v>
      </c>
      <c r="Q388" s="92">
        <f>_xlfn.MAXIFS(V重複!F:F, V重複!$C:$C, 'Conv-vaccine'!$E388)</f>
        <v>0</v>
      </c>
      <c r="R388" s="92">
        <f>_xlfn.MAXIFS(V重複!G:G, V重複!$C:$C, 'Conv-vaccine'!$E388)</f>
        <v>0</v>
      </c>
      <c r="S388" s="117">
        <f>SUMIF('V3回目-総接種回数'!$A:$A, 'Conv-vaccine'!$E388, 'V3回目-総接種回数'!D:D)</f>
        <v>0</v>
      </c>
    </row>
    <row r="389" spans="1:19" ht="17.7">
      <c r="A389" s="49">
        <v>44425</v>
      </c>
      <c r="B389" s="109">
        <f>IF(COUNTIF($A$7:$A389, $A389)&gt;1, 0, IF($E389="","",G389+H389+K389+L389+O389-Q389))</f>
        <v>0</v>
      </c>
      <c r="C389" s="109">
        <f>IF(COUNTIF($A$7:$A389, $A389)&gt;1, 0, IF($E389="", "", I389+J389+M389+N389+P389-R389))</f>
        <v>0</v>
      </c>
      <c r="D389" s="109">
        <f>IF(COUNTIF($A$7:$A389, $A389)&gt;1, 0, S389)</f>
        <v>0</v>
      </c>
      <c r="E389" s="110">
        <v>44425</v>
      </c>
      <c r="F389" s="91" t="str">
        <f>IFERROR(VLOOKUP($E389, V医療従事者等!$A:$J, $F$4, FALSE), TEXT(E389, "aaa"))</f>
        <v>火</v>
      </c>
      <c r="G389" s="91">
        <f>IFERROR(VLOOKUP($E389, V医療従事者等!$A:$J, $G$4, FALSE), 0)</f>
        <v>0</v>
      </c>
      <c r="H389" s="91">
        <f>IFERROR(VLOOKUP($E389, V医療従事者等!$A:$J, $H$4, FALSE), 0)</f>
        <v>0</v>
      </c>
      <c r="I389" s="91">
        <f>IFERROR(VLOOKUP($E389, V医療従事者等!$A:$J, $I$4, FALSE), 0)</f>
        <v>0</v>
      </c>
      <c r="J389" s="91">
        <f>IFERROR(VLOOKUP($E389, V医療従事者等!$A:$J, $J$4, FALSE), 0)</f>
        <v>0</v>
      </c>
      <c r="K389" s="92">
        <f>IFERROR(VLOOKUP($E389, V一般接種!$A:$G, K$4, FALSE), 0)</f>
        <v>459491</v>
      </c>
      <c r="L389" s="92">
        <f>IFERROR(VLOOKUP($E389, V一般接種!$A:$G, L$4, FALSE), 0)</f>
        <v>87149</v>
      </c>
      <c r="M389" s="92">
        <f>IFERROR(VLOOKUP($E389, V一般接種!$A:$G, M$4, FALSE), 0)</f>
        <v>1</v>
      </c>
      <c r="N389" s="93">
        <f>IFERROR(VLOOKUP($E389, V一般接種!$A:$G, N$4, FALSE), 0)</f>
        <v>457196</v>
      </c>
      <c r="O389" s="92">
        <f>SUMIF(V職域接種!$C:$C, 'Conv-vaccine'!$E389, V職域接種!F:F)</f>
        <v>0</v>
      </c>
      <c r="P389" s="92">
        <f>SUMIF(V職域接種!$C:$C, 'Conv-vaccine'!$E389, V職域接種!G:G)</f>
        <v>0</v>
      </c>
      <c r="Q389" s="92">
        <f>_xlfn.MAXIFS(V重複!F:F, V重複!$C:$C, 'Conv-vaccine'!$E389)</f>
        <v>0</v>
      </c>
      <c r="R389" s="92">
        <f>_xlfn.MAXIFS(V重複!G:G, V重複!$C:$C, 'Conv-vaccine'!$E389)</f>
        <v>0</v>
      </c>
      <c r="S389" s="117">
        <f>SUMIF('V3回目-総接種回数'!$A:$A, 'Conv-vaccine'!$E389, 'V3回目-総接種回数'!D:D)</f>
        <v>0</v>
      </c>
    </row>
    <row r="390" spans="1:19" ht="17.7">
      <c r="A390" s="49">
        <v>44425</v>
      </c>
      <c r="B390" s="109">
        <f>IF(COUNTIF($A$7:$A390, $A390)&gt;1, 0, IF($E390="","",G390+H390+K390+L390+O390-Q390))</f>
        <v>0</v>
      </c>
      <c r="C390" s="109">
        <f>IF(COUNTIF($A$7:$A390, $A390)&gt;1, 0, IF($E390="", "", I390+J390+M390+N390+P390-R390))</f>
        <v>0</v>
      </c>
      <c r="D390" s="109">
        <f>IF(COUNTIF($A$7:$A390, $A390)&gt;1, 0, S390)</f>
        <v>0</v>
      </c>
      <c r="E390" s="110">
        <v>44425</v>
      </c>
      <c r="F390" s="91" t="str">
        <f>IFERROR(VLOOKUP($E390, V医療従事者等!$A:$J, $F$4, FALSE), TEXT(E390, "aaa"))</f>
        <v>火</v>
      </c>
      <c r="G390" s="91">
        <f>IFERROR(VLOOKUP($E390, V医療従事者等!$A:$J, $G$4, FALSE), 0)</f>
        <v>0</v>
      </c>
      <c r="H390" s="91">
        <f>IFERROR(VLOOKUP($E390, V医療従事者等!$A:$J, $H$4, FALSE), 0)</f>
        <v>0</v>
      </c>
      <c r="I390" s="91">
        <f>IFERROR(VLOOKUP($E390, V医療従事者等!$A:$J, $I$4, FALSE), 0)</f>
        <v>0</v>
      </c>
      <c r="J390" s="91">
        <f>IFERROR(VLOOKUP($E390, V医療従事者等!$A:$J, $J$4, FALSE), 0)</f>
        <v>0</v>
      </c>
      <c r="K390" s="92">
        <f>IFERROR(VLOOKUP($E390, V一般接種!$A:$G, K$4, FALSE), 0)</f>
        <v>459491</v>
      </c>
      <c r="L390" s="92">
        <f>IFERROR(VLOOKUP($E390, V一般接種!$A:$G, L$4, FALSE), 0)</f>
        <v>87149</v>
      </c>
      <c r="M390" s="92">
        <f>IFERROR(VLOOKUP($E390, V一般接種!$A:$G, M$4, FALSE), 0)</f>
        <v>1</v>
      </c>
      <c r="N390" s="93">
        <f>IFERROR(VLOOKUP($E390, V一般接種!$A:$G, N$4, FALSE), 0)</f>
        <v>457196</v>
      </c>
      <c r="O390" s="92">
        <f>SUMIF(V職域接種!$C:$C, 'Conv-vaccine'!$E390, V職域接種!F:F)</f>
        <v>0</v>
      </c>
      <c r="P390" s="92">
        <f>SUMIF(V職域接種!$C:$C, 'Conv-vaccine'!$E390, V職域接種!G:G)</f>
        <v>0</v>
      </c>
      <c r="Q390" s="92">
        <f>_xlfn.MAXIFS(V重複!F:F, V重複!$C:$C, 'Conv-vaccine'!$E390)</f>
        <v>0</v>
      </c>
      <c r="R390" s="92">
        <f>_xlfn.MAXIFS(V重複!G:G, V重複!$C:$C, 'Conv-vaccine'!$E390)</f>
        <v>0</v>
      </c>
      <c r="S390" s="117">
        <f>SUMIF('V3回目-総接種回数'!$A:$A, 'Conv-vaccine'!$E390, 'V3回目-総接種回数'!D:D)</f>
        <v>0</v>
      </c>
    </row>
    <row r="391" spans="1:19" ht="17.7">
      <c r="A391" s="49">
        <v>44426</v>
      </c>
      <c r="B391" s="109">
        <f>IF(COUNTIF($A$7:$A391, $A391)&gt;1, 0, IF($E391="","",G391+H391+K391+L391+O391-Q391))</f>
        <v>577173</v>
      </c>
      <c r="C391" s="109">
        <f>IF(COUNTIF($A$7:$A391, $A391)&gt;1, 0, IF($E391="", "", I391+J391+M391+N391+P391-R391))</f>
        <v>444684</v>
      </c>
      <c r="D391" s="109">
        <f>IF(COUNTIF($A$7:$A391, $A391)&gt;1, 0, S391)</f>
        <v>0</v>
      </c>
      <c r="E391" s="110">
        <v>44426</v>
      </c>
      <c r="F391" s="91" t="str">
        <f>IFERROR(VLOOKUP($E391, V医療従事者等!$A:$J, $F$4, FALSE), TEXT(E391, "aaa"))</f>
        <v>水</v>
      </c>
      <c r="G391" s="91">
        <f>IFERROR(VLOOKUP($E391, V医療従事者等!$A:$J, $G$4, FALSE), 0)</f>
        <v>0</v>
      </c>
      <c r="H391" s="91">
        <f>IFERROR(VLOOKUP($E391, V医療従事者等!$A:$J, $H$4, FALSE), 0)</f>
        <v>0</v>
      </c>
      <c r="I391" s="91">
        <f>IFERROR(VLOOKUP($E391, V医療従事者等!$A:$J, $I$4, FALSE), 0)</f>
        <v>0</v>
      </c>
      <c r="J391" s="91">
        <f>IFERROR(VLOOKUP($E391, V医療従事者等!$A:$J, $J$4, FALSE), 0)</f>
        <v>0</v>
      </c>
      <c r="K391" s="92">
        <f>IFERROR(VLOOKUP($E391, V一般接種!$A:$G, K$4, FALSE), 0)</f>
        <v>487756</v>
      </c>
      <c r="L391" s="92">
        <f>IFERROR(VLOOKUP($E391, V一般接種!$A:$G, L$4, FALSE), 0)</f>
        <v>89417</v>
      </c>
      <c r="M391" s="92">
        <f>IFERROR(VLOOKUP($E391, V一般接種!$A:$G, M$4, FALSE), 0)</f>
        <v>0</v>
      </c>
      <c r="N391" s="93">
        <f>IFERROR(VLOOKUP($E391, V一般接種!$A:$G, N$4, FALSE), 0)</f>
        <v>444684</v>
      </c>
      <c r="O391" s="92">
        <f>SUMIF(V職域接種!$C:$C, 'Conv-vaccine'!$E391, V職域接種!F:F)</f>
        <v>0</v>
      </c>
      <c r="P391" s="92">
        <f>SUMIF(V職域接種!$C:$C, 'Conv-vaccine'!$E391, V職域接種!G:G)</f>
        <v>0</v>
      </c>
      <c r="Q391" s="92">
        <f>_xlfn.MAXIFS(V重複!F:F, V重複!$C:$C, 'Conv-vaccine'!$E391)</f>
        <v>0</v>
      </c>
      <c r="R391" s="92">
        <f>_xlfn.MAXIFS(V重複!G:G, V重複!$C:$C, 'Conv-vaccine'!$E391)</f>
        <v>0</v>
      </c>
      <c r="S391" s="117">
        <f>SUMIF('V3回目-総接種回数'!$A:$A, 'Conv-vaccine'!$E391, 'V3回目-総接種回数'!D:D)</f>
        <v>0</v>
      </c>
    </row>
    <row r="392" spans="1:19" ht="17.7">
      <c r="A392" s="49">
        <v>44426</v>
      </c>
      <c r="B392" s="109">
        <f>IF(COUNTIF($A$7:$A392, $A392)&gt;1, 0, IF($E392="","",G392+H392+K392+L392+O392-Q392))</f>
        <v>0</v>
      </c>
      <c r="C392" s="109">
        <f>IF(COUNTIF($A$7:$A392, $A392)&gt;1, 0, IF($E392="", "", I392+J392+M392+N392+P392-R392))</f>
        <v>0</v>
      </c>
      <c r="D392" s="109">
        <f>IF(COUNTIF($A$7:$A392, $A392)&gt;1, 0, S392)</f>
        <v>0</v>
      </c>
      <c r="E392" s="110">
        <v>44426</v>
      </c>
      <c r="F392" s="91" t="str">
        <f>IFERROR(VLOOKUP($E392, V医療従事者等!$A:$J, $F$4, FALSE), TEXT(E392, "aaa"))</f>
        <v>水</v>
      </c>
      <c r="G392" s="91">
        <f>IFERROR(VLOOKUP($E392, V医療従事者等!$A:$J, $G$4, FALSE), 0)</f>
        <v>0</v>
      </c>
      <c r="H392" s="91">
        <f>IFERROR(VLOOKUP($E392, V医療従事者等!$A:$J, $H$4, FALSE), 0)</f>
        <v>0</v>
      </c>
      <c r="I392" s="91">
        <f>IFERROR(VLOOKUP($E392, V医療従事者等!$A:$J, $I$4, FALSE), 0)</f>
        <v>0</v>
      </c>
      <c r="J392" s="91">
        <f>IFERROR(VLOOKUP($E392, V医療従事者等!$A:$J, $J$4, FALSE), 0)</f>
        <v>0</v>
      </c>
      <c r="K392" s="92">
        <f>IFERROR(VLOOKUP($E392, V一般接種!$A:$G, K$4, FALSE), 0)</f>
        <v>487756</v>
      </c>
      <c r="L392" s="92">
        <f>IFERROR(VLOOKUP($E392, V一般接種!$A:$G, L$4, FALSE), 0)</f>
        <v>89417</v>
      </c>
      <c r="M392" s="92">
        <f>IFERROR(VLOOKUP($E392, V一般接種!$A:$G, M$4, FALSE), 0)</f>
        <v>0</v>
      </c>
      <c r="N392" s="93">
        <f>IFERROR(VLOOKUP($E392, V一般接種!$A:$G, N$4, FALSE), 0)</f>
        <v>444684</v>
      </c>
      <c r="O392" s="92">
        <f>SUMIF(V職域接種!$C:$C, 'Conv-vaccine'!$E392, V職域接種!F:F)</f>
        <v>0</v>
      </c>
      <c r="P392" s="92">
        <f>SUMIF(V職域接種!$C:$C, 'Conv-vaccine'!$E392, V職域接種!G:G)</f>
        <v>0</v>
      </c>
      <c r="Q392" s="92">
        <f>_xlfn.MAXIFS(V重複!F:F, V重複!$C:$C, 'Conv-vaccine'!$E392)</f>
        <v>0</v>
      </c>
      <c r="R392" s="92">
        <f>_xlfn.MAXIFS(V重複!G:G, V重複!$C:$C, 'Conv-vaccine'!$E392)</f>
        <v>0</v>
      </c>
      <c r="S392" s="117">
        <f>SUMIF('V3回目-総接種回数'!$A:$A, 'Conv-vaccine'!$E392, 'V3回目-総接種回数'!D:D)</f>
        <v>0</v>
      </c>
    </row>
    <row r="393" spans="1:19" ht="17.7">
      <c r="A393" s="49">
        <v>44426</v>
      </c>
      <c r="B393" s="109">
        <f>IF(COUNTIF($A$7:$A393, $A393)&gt;1, 0, IF($E393="","",G393+H393+K393+L393+O393-Q393))</f>
        <v>0</v>
      </c>
      <c r="C393" s="109">
        <f>IF(COUNTIF($A$7:$A393, $A393)&gt;1, 0, IF($E393="", "", I393+J393+M393+N393+P393-R393))</f>
        <v>0</v>
      </c>
      <c r="D393" s="109">
        <f>IF(COUNTIF($A$7:$A393, $A393)&gt;1, 0, S393)</f>
        <v>0</v>
      </c>
      <c r="E393" s="110">
        <v>44426</v>
      </c>
      <c r="F393" s="91" t="str">
        <f>IFERROR(VLOOKUP($E393, V医療従事者等!$A:$J, $F$4, FALSE), TEXT(E393, "aaa"))</f>
        <v>水</v>
      </c>
      <c r="G393" s="91">
        <f>IFERROR(VLOOKUP($E393, V医療従事者等!$A:$J, $G$4, FALSE), 0)</f>
        <v>0</v>
      </c>
      <c r="H393" s="91">
        <f>IFERROR(VLOOKUP($E393, V医療従事者等!$A:$J, $H$4, FALSE), 0)</f>
        <v>0</v>
      </c>
      <c r="I393" s="91">
        <f>IFERROR(VLOOKUP($E393, V医療従事者等!$A:$J, $I$4, FALSE), 0)</f>
        <v>0</v>
      </c>
      <c r="J393" s="91">
        <f>IFERROR(VLOOKUP($E393, V医療従事者等!$A:$J, $J$4, FALSE), 0)</f>
        <v>0</v>
      </c>
      <c r="K393" s="92">
        <f>IFERROR(VLOOKUP($E393, V一般接種!$A:$G, K$4, FALSE), 0)</f>
        <v>487756</v>
      </c>
      <c r="L393" s="92">
        <f>IFERROR(VLOOKUP($E393, V一般接種!$A:$G, L$4, FALSE), 0)</f>
        <v>89417</v>
      </c>
      <c r="M393" s="92">
        <f>IFERROR(VLOOKUP($E393, V一般接種!$A:$G, M$4, FALSE), 0)</f>
        <v>0</v>
      </c>
      <c r="N393" s="93">
        <f>IFERROR(VLOOKUP($E393, V一般接種!$A:$G, N$4, FALSE), 0)</f>
        <v>444684</v>
      </c>
      <c r="O393" s="92">
        <f>SUMIF(V職域接種!$C:$C, 'Conv-vaccine'!$E393, V職域接種!F:F)</f>
        <v>0</v>
      </c>
      <c r="P393" s="92">
        <f>SUMIF(V職域接種!$C:$C, 'Conv-vaccine'!$E393, V職域接種!G:G)</f>
        <v>0</v>
      </c>
      <c r="Q393" s="92">
        <f>_xlfn.MAXIFS(V重複!F:F, V重複!$C:$C, 'Conv-vaccine'!$E393)</f>
        <v>0</v>
      </c>
      <c r="R393" s="92">
        <f>_xlfn.MAXIFS(V重複!G:G, V重複!$C:$C, 'Conv-vaccine'!$E393)</f>
        <v>0</v>
      </c>
      <c r="S393" s="117">
        <f>SUMIF('V3回目-総接種回数'!$A:$A, 'Conv-vaccine'!$E393, 'V3回目-総接種回数'!D:D)</f>
        <v>0</v>
      </c>
    </row>
    <row r="394" spans="1:19" ht="17.7">
      <c r="A394" s="49">
        <v>44427</v>
      </c>
      <c r="B394" s="109">
        <f>IF(COUNTIF($A$7:$A394, $A394)&gt;1, 0, IF($E394="","",G394+H394+K394+L394+O394-Q394))</f>
        <v>576656</v>
      </c>
      <c r="C394" s="109">
        <f>IF(COUNTIF($A$7:$A394, $A394)&gt;1, 0, IF($E394="", "", I394+J394+M394+N394+P394-R394))</f>
        <v>434607</v>
      </c>
      <c r="D394" s="109">
        <f>IF(COUNTIF($A$7:$A394, $A394)&gt;1, 0, S394)</f>
        <v>0</v>
      </c>
      <c r="E394" s="110">
        <v>44427</v>
      </c>
      <c r="F394" s="91" t="str">
        <f>IFERROR(VLOOKUP($E394, V医療従事者等!$A:$J, $F$4, FALSE), TEXT(E394, "aaa"))</f>
        <v>木</v>
      </c>
      <c r="G394" s="91">
        <f>IFERROR(VLOOKUP($E394, V医療従事者等!$A:$J, $G$4, FALSE), 0)</f>
        <v>0</v>
      </c>
      <c r="H394" s="91">
        <f>IFERROR(VLOOKUP($E394, V医療従事者等!$A:$J, $H$4, FALSE), 0)</f>
        <v>0</v>
      </c>
      <c r="I394" s="91">
        <f>IFERROR(VLOOKUP($E394, V医療従事者等!$A:$J, $I$4, FALSE), 0)</f>
        <v>0</v>
      </c>
      <c r="J394" s="91">
        <f>IFERROR(VLOOKUP($E394, V医療従事者等!$A:$J, $J$4, FALSE), 0)</f>
        <v>0</v>
      </c>
      <c r="K394" s="92">
        <f>IFERROR(VLOOKUP($E394, V一般接種!$A:$G, K$4, FALSE), 0)</f>
        <v>475223</v>
      </c>
      <c r="L394" s="92">
        <f>IFERROR(VLOOKUP($E394, V一般接種!$A:$G, L$4, FALSE), 0)</f>
        <v>101433</v>
      </c>
      <c r="M394" s="92">
        <f>IFERROR(VLOOKUP($E394, V一般接種!$A:$G, M$4, FALSE), 0)</f>
        <v>0</v>
      </c>
      <c r="N394" s="93">
        <f>IFERROR(VLOOKUP($E394, V一般接種!$A:$G, N$4, FALSE), 0)</f>
        <v>434607</v>
      </c>
      <c r="O394" s="92">
        <f>SUMIF(V職域接種!$C:$C, 'Conv-vaccine'!$E394, V職域接種!F:F)</f>
        <v>0</v>
      </c>
      <c r="P394" s="92">
        <f>SUMIF(V職域接種!$C:$C, 'Conv-vaccine'!$E394, V職域接種!G:G)</f>
        <v>0</v>
      </c>
      <c r="Q394" s="92">
        <f>_xlfn.MAXIFS(V重複!F:F, V重複!$C:$C, 'Conv-vaccine'!$E394)</f>
        <v>0</v>
      </c>
      <c r="R394" s="92">
        <f>_xlfn.MAXIFS(V重複!G:G, V重複!$C:$C, 'Conv-vaccine'!$E394)</f>
        <v>0</v>
      </c>
      <c r="S394" s="117">
        <f>SUMIF('V3回目-総接種回数'!$A:$A, 'Conv-vaccine'!$E394, 'V3回目-総接種回数'!D:D)</f>
        <v>0</v>
      </c>
    </row>
    <row r="395" spans="1:19" ht="17.7">
      <c r="A395" s="49">
        <v>44427</v>
      </c>
      <c r="B395" s="109">
        <f>IF(COUNTIF($A$7:$A395, $A395)&gt;1, 0, IF($E395="","",G395+H395+K395+L395+O395-Q395))</f>
        <v>0</v>
      </c>
      <c r="C395" s="109">
        <f>IF(COUNTIF($A$7:$A395, $A395)&gt;1, 0, IF($E395="", "", I395+J395+M395+N395+P395-R395))</f>
        <v>0</v>
      </c>
      <c r="D395" s="109">
        <f>IF(COUNTIF($A$7:$A395, $A395)&gt;1, 0, S395)</f>
        <v>0</v>
      </c>
      <c r="E395" s="110">
        <v>44427</v>
      </c>
      <c r="F395" s="91" t="str">
        <f>IFERROR(VLOOKUP($E395, V医療従事者等!$A:$J, $F$4, FALSE), TEXT(E395, "aaa"))</f>
        <v>木</v>
      </c>
      <c r="G395" s="91">
        <f>IFERROR(VLOOKUP($E395, V医療従事者等!$A:$J, $G$4, FALSE), 0)</f>
        <v>0</v>
      </c>
      <c r="H395" s="91">
        <f>IFERROR(VLOOKUP($E395, V医療従事者等!$A:$J, $H$4, FALSE), 0)</f>
        <v>0</v>
      </c>
      <c r="I395" s="91">
        <f>IFERROR(VLOOKUP($E395, V医療従事者等!$A:$J, $I$4, FALSE), 0)</f>
        <v>0</v>
      </c>
      <c r="J395" s="91">
        <f>IFERROR(VLOOKUP($E395, V医療従事者等!$A:$J, $J$4, FALSE), 0)</f>
        <v>0</v>
      </c>
      <c r="K395" s="92">
        <f>IFERROR(VLOOKUP($E395, V一般接種!$A:$G, K$4, FALSE), 0)</f>
        <v>475223</v>
      </c>
      <c r="L395" s="92">
        <f>IFERROR(VLOOKUP($E395, V一般接種!$A:$G, L$4, FALSE), 0)</f>
        <v>101433</v>
      </c>
      <c r="M395" s="92">
        <f>IFERROR(VLOOKUP($E395, V一般接種!$A:$G, M$4, FALSE), 0)</f>
        <v>0</v>
      </c>
      <c r="N395" s="93">
        <f>IFERROR(VLOOKUP($E395, V一般接種!$A:$G, N$4, FALSE), 0)</f>
        <v>434607</v>
      </c>
      <c r="O395" s="92">
        <f>SUMIF(V職域接種!$C:$C, 'Conv-vaccine'!$E395, V職域接種!F:F)</f>
        <v>0</v>
      </c>
      <c r="P395" s="92">
        <f>SUMIF(V職域接種!$C:$C, 'Conv-vaccine'!$E395, V職域接種!G:G)</f>
        <v>0</v>
      </c>
      <c r="Q395" s="92">
        <f>_xlfn.MAXIFS(V重複!F:F, V重複!$C:$C, 'Conv-vaccine'!$E395)</f>
        <v>0</v>
      </c>
      <c r="R395" s="92">
        <f>_xlfn.MAXIFS(V重複!G:G, V重複!$C:$C, 'Conv-vaccine'!$E395)</f>
        <v>0</v>
      </c>
      <c r="S395" s="117">
        <f>SUMIF('V3回目-総接種回数'!$A:$A, 'Conv-vaccine'!$E395, 'V3回目-総接種回数'!D:D)</f>
        <v>0</v>
      </c>
    </row>
    <row r="396" spans="1:19" ht="17.7">
      <c r="A396" s="49">
        <v>44427</v>
      </c>
      <c r="B396" s="109">
        <f>IF(COUNTIF($A$7:$A396, $A396)&gt;1, 0, IF($E396="","",G396+H396+K396+L396+O396-Q396))</f>
        <v>0</v>
      </c>
      <c r="C396" s="109">
        <f>IF(COUNTIF($A$7:$A396, $A396)&gt;1, 0, IF($E396="", "", I396+J396+M396+N396+P396-R396))</f>
        <v>0</v>
      </c>
      <c r="D396" s="109">
        <f>IF(COUNTIF($A$7:$A396, $A396)&gt;1, 0, S396)</f>
        <v>0</v>
      </c>
      <c r="E396" s="110">
        <v>44427</v>
      </c>
      <c r="F396" s="91" t="str">
        <f>IFERROR(VLOOKUP($E396, V医療従事者等!$A:$J, $F$4, FALSE), TEXT(E396, "aaa"))</f>
        <v>木</v>
      </c>
      <c r="G396" s="91">
        <f>IFERROR(VLOOKUP($E396, V医療従事者等!$A:$J, $G$4, FALSE), 0)</f>
        <v>0</v>
      </c>
      <c r="H396" s="91">
        <f>IFERROR(VLOOKUP($E396, V医療従事者等!$A:$J, $H$4, FALSE), 0)</f>
        <v>0</v>
      </c>
      <c r="I396" s="91">
        <f>IFERROR(VLOOKUP($E396, V医療従事者等!$A:$J, $I$4, FALSE), 0)</f>
        <v>0</v>
      </c>
      <c r="J396" s="91">
        <f>IFERROR(VLOOKUP($E396, V医療従事者等!$A:$J, $J$4, FALSE), 0)</f>
        <v>0</v>
      </c>
      <c r="K396" s="92">
        <f>IFERROR(VLOOKUP($E396, V一般接種!$A:$G, K$4, FALSE), 0)</f>
        <v>475223</v>
      </c>
      <c r="L396" s="92">
        <f>IFERROR(VLOOKUP($E396, V一般接種!$A:$G, L$4, FALSE), 0)</f>
        <v>101433</v>
      </c>
      <c r="M396" s="92">
        <f>IFERROR(VLOOKUP($E396, V一般接種!$A:$G, M$4, FALSE), 0)</f>
        <v>0</v>
      </c>
      <c r="N396" s="93">
        <f>IFERROR(VLOOKUP($E396, V一般接種!$A:$G, N$4, FALSE), 0)</f>
        <v>434607</v>
      </c>
      <c r="O396" s="92">
        <f>SUMIF(V職域接種!$C:$C, 'Conv-vaccine'!$E396, V職域接種!F:F)</f>
        <v>0</v>
      </c>
      <c r="P396" s="92">
        <f>SUMIF(V職域接種!$C:$C, 'Conv-vaccine'!$E396, V職域接種!G:G)</f>
        <v>0</v>
      </c>
      <c r="Q396" s="92">
        <f>_xlfn.MAXIFS(V重複!F:F, V重複!$C:$C, 'Conv-vaccine'!$E396)</f>
        <v>0</v>
      </c>
      <c r="R396" s="92">
        <f>_xlfn.MAXIFS(V重複!G:G, V重複!$C:$C, 'Conv-vaccine'!$E396)</f>
        <v>0</v>
      </c>
      <c r="S396" s="117">
        <f>SUMIF('V3回目-総接種回数'!$A:$A, 'Conv-vaccine'!$E396, 'V3回目-総接種回数'!D:D)</f>
        <v>0</v>
      </c>
    </row>
    <row r="397" spans="1:19" ht="17.7">
      <c r="A397" s="49">
        <v>44428</v>
      </c>
      <c r="B397" s="109">
        <f>IF(COUNTIF($A$7:$A397, $A397)&gt;1, 0, IF($E397="","",G397+H397+K397+L397+O397-Q397))</f>
        <v>615235</v>
      </c>
      <c r="C397" s="109">
        <f>IF(COUNTIF($A$7:$A397, $A397)&gt;1, 0, IF($E397="", "", I397+J397+M397+N397+P397-R397))</f>
        <v>480559</v>
      </c>
      <c r="D397" s="109">
        <f>IF(COUNTIF($A$7:$A397, $A397)&gt;1, 0, S397)</f>
        <v>0</v>
      </c>
      <c r="E397" s="110">
        <v>44428</v>
      </c>
      <c r="F397" s="91" t="str">
        <f>IFERROR(VLOOKUP($E397, V医療従事者等!$A:$J, $F$4, FALSE), TEXT(E397, "aaa"))</f>
        <v>金</v>
      </c>
      <c r="G397" s="91">
        <f>IFERROR(VLOOKUP($E397, V医療従事者等!$A:$J, $G$4, FALSE), 0)</f>
        <v>0</v>
      </c>
      <c r="H397" s="91">
        <f>IFERROR(VLOOKUP($E397, V医療従事者等!$A:$J, $H$4, FALSE), 0)</f>
        <v>0</v>
      </c>
      <c r="I397" s="91">
        <f>IFERROR(VLOOKUP($E397, V医療従事者等!$A:$J, $I$4, FALSE), 0)</f>
        <v>0</v>
      </c>
      <c r="J397" s="91">
        <f>IFERROR(VLOOKUP($E397, V医療従事者等!$A:$J, $J$4, FALSE), 0)</f>
        <v>0</v>
      </c>
      <c r="K397" s="92">
        <f>IFERROR(VLOOKUP($E397, V一般接種!$A:$G, K$4, FALSE), 0)</f>
        <v>518603</v>
      </c>
      <c r="L397" s="92">
        <f>IFERROR(VLOOKUP($E397, V一般接種!$A:$G, L$4, FALSE), 0)</f>
        <v>96632</v>
      </c>
      <c r="M397" s="92">
        <f>IFERROR(VLOOKUP($E397, V一般接種!$A:$G, M$4, FALSE), 0)</f>
        <v>1</v>
      </c>
      <c r="N397" s="93">
        <f>IFERROR(VLOOKUP($E397, V一般接種!$A:$G, N$4, FALSE), 0)</f>
        <v>480558</v>
      </c>
      <c r="O397" s="92">
        <f>SUMIF(V職域接種!$C:$C, 'Conv-vaccine'!$E397, V職域接種!F:F)</f>
        <v>0</v>
      </c>
      <c r="P397" s="92">
        <f>SUMIF(V職域接種!$C:$C, 'Conv-vaccine'!$E397, V職域接種!G:G)</f>
        <v>0</v>
      </c>
      <c r="Q397" s="92">
        <f>_xlfn.MAXIFS(V重複!F:F, V重複!$C:$C, 'Conv-vaccine'!$E397)</f>
        <v>0</v>
      </c>
      <c r="R397" s="92">
        <f>_xlfn.MAXIFS(V重複!G:G, V重複!$C:$C, 'Conv-vaccine'!$E397)</f>
        <v>0</v>
      </c>
      <c r="S397" s="117">
        <f>SUMIF('V3回目-総接種回数'!$A:$A, 'Conv-vaccine'!$E397, 'V3回目-総接種回数'!D:D)</f>
        <v>0</v>
      </c>
    </row>
    <row r="398" spans="1:19" ht="17.7">
      <c r="A398" s="49">
        <v>44428</v>
      </c>
      <c r="B398" s="109">
        <f>IF(COUNTIF($A$7:$A398, $A398)&gt;1, 0, IF($E398="","",G398+H398+K398+L398+O398-Q398))</f>
        <v>0</v>
      </c>
      <c r="C398" s="109">
        <f>IF(COUNTIF($A$7:$A398, $A398)&gt;1, 0, IF($E398="", "", I398+J398+M398+N398+P398-R398))</f>
        <v>0</v>
      </c>
      <c r="D398" s="109">
        <f>IF(COUNTIF($A$7:$A398, $A398)&gt;1, 0, S398)</f>
        <v>0</v>
      </c>
      <c r="E398" s="110">
        <v>44428</v>
      </c>
      <c r="F398" s="91" t="str">
        <f>IFERROR(VLOOKUP($E398, V医療従事者等!$A:$J, $F$4, FALSE), TEXT(E398, "aaa"))</f>
        <v>金</v>
      </c>
      <c r="G398" s="91">
        <f>IFERROR(VLOOKUP($E398, V医療従事者等!$A:$J, $G$4, FALSE), 0)</f>
        <v>0</v>
      </c>
      <c r="H398" s="91">
        <f>IFERROR(VLOOKUP($E398, V医療従事者等!$A:$J, $H$4, FALSE), 0)</f>
        <v>0</v>
      </c>
      <c r="I398" s="91">
        <f>IFERROR(VLOOKUP($E398, V医療従事者等!$A:$J, $I$4, FALSE), 0)</f>
        <v>0</v>
      </c>
      <c r="J398" s="91">
        <f>IFERROR(VLOOKUP($E398, V医療従事者等!$A:$J, $J$4, FALSE), 0)</f>
        <v>0</v>
      </c>
      <c r="K398" s="92">
        <f>IFERROR(VLOOKUP($E398, V一般接種!$A:$G, K$4, FALSE), 0)</f>
        <v>518603</v>
      </c>
      <c r="L398" s="92">
        <f>IFERROR(VLOOKUP($E398, V一般接種!$A:$G, L$4, FALSE), 0)</f>
        <v>96632</v>
      </c>
      <c r="M398" s="92">
        <f>IFERROR(VLOOKUP($E398, V一般接種!$A:$G, M$4, FALSE), 0)</f>
        <v>1</v>
      </c>
      <c r="N398" s="93">
        <f>IFERROR(VLOOKUP($E398, V一般接種!$A:$G, N$4, FALSE), 0)</f>
        <v>480558</v>
      </c>
      <c r="O398" s="92">
        <f>SUMIF(V職域接種!$C:$C, 'Conv-vaccine'!$E398, V職域接種!F:F)</f>
        <v>0</v>
      </c>
      <c r="P398" s="92">
        <f>SUMIF(V職域接種!$C:$C, 'Conv-vaccine'!$E398, V職域接種!G:G)</f>
        <v>0</v>
      </c>
      <c r="Q398" s="92">
        <f>_xlfn.MAXIFS(V重複!F:F, V重複!$C:$C, 'Conv-vaccine'!$E398)</f>
        <v>0</v>
      </c>
      <c r="R398" s="92">
        <f>_xlfn.MAXIFS(V重複!G:G, V重複!$C:$C, 'Conv-vaccine'!$E398)</f>
        <v>0</v>
      </c>
      <c r="S398" s="117">
        <f>SUMIF('V3回目-総接種回数'!$A:$A, 'Conv-vaccine'!$E398, 'V3回目-総接種回数'!D:D)</f>
        <v>0</v>
      </c>
    </row>
    <row r="399" spans="1:19" ht="17.7">
      <c r="A399" s="49">
        <v>44428</v>
      </c>
      <c r="B399" s="109">
        <f>IF(COUNTIF($A$7:$A399, $A399)&gt;1, 0, IF($E399="","",G399+H399+K399+L399+O399-Q399))</f>
        <v>0</v>
      </c>
      <c r="C399" s="109">
        <f>IF(COUNTIF($A$7:$A399, $A399)&gt;1, 0, IF($E399="", "", I399+J399+M399+N399+P399-R399))</f>
        <v>0</v>
      </c>
      <c r="D399" s="109">
        <f>IF(COUNTIF($A$7:$A399, $A399)&gt;1, 0, S399)</f>
        <v>0</v>
      </c>
      <c r="E399" s="110">
        <v>44428</v>
      </c>
      <c r="F399" s="91" t="str">
        <f>IFERROR(VLOOKUP($E399, V医療従事者等!$A:$J, $F$4, FALSE), TEXT(E399, "aaa"))</f>
        <v>金</v>
      </c>
      <c r="G399" s="91">
        <f>IFERROR(VLOOKUP($E399, V医療従事者等!$A:$J, $G$4, FALSE), 0)</f>
        <v>0</v>
      </c>
      <c r="H399" s="91">
        <f>IFERROR(VLOOKUP($E399, V医療従事者等!$A:$J, $H$4, FALSE), 0)</f>
        <v>0</v>
      </c>
      <c r="I399" s="91">
        <f>IFERROR(VLOOKUP($E399, V医療従事者等!$A:$J, $I$4, FALSE), 0)</f>
        <v>0</v>
      </c>
      <c r="J399" s="91">
        <f>IFERROR(VLOOKUP($E399, V医療従事者等!$A:$J, $J$4, FALSE), 0)</f>
        <v>0</v>
      </c>
      <c r="K399" s="92">
        <f>IFERROR(VLOOKUP($E399, V一般接種!$A:$G, K$4, FALSE), 0)</f>
        <v>518603</v>
      </c>
      <c r="L399" s="92">
        <f>IFERROR(VLOOKUP($E399, V一般接種!$A:$G, L$4, FALSE), 0)</f>
        <v>96632</v>
      </c>
      <c r="M399" s="92">
        <f>IFERROR(VLOOKUP($E399, V一般接種!$A:$G, M$4, FALSE), 0)</f>
        <v>1</v>
      </c>
      <c r="N399" s="93">
        <f>IFERROR(VLOOKUP($E399, V一般接種!$A:$G, N$4, FALSE), 0)</f>
        <v>480558</v>
      </c>
      <c r="O399" s="92">
        <f>SUMIF(V職域接種!$C:$C, 'Conv-vaccine'!$E399, V職域接種!F:F)</f>
        <v>0</v>
      </c>
      <c r="P399" s="92">
        <f>SUMIF(V職域接種!$C:$C, 'Conv-vaccine'!$E399, V職域接種!G:G)</f>
        <v>0</v>
      </c>
      <c r="Q399" s="92">
        <f>_xlfn.MAXIFS(V重複!F:F, V重複!$C:$C, 'Conv-vaccine'!$E399)</f>
        <v>0</v>
      </c>
      <c r="R399" s="92">
        <f>_xlfn.MAXIFS(V重複!G:G, V重複!$C:$C, 'Conv-vaccine'!$E399)</f>
        <v>0</v>
      </c>
      <c r="S399" s="117">
        <f>SUMIF('V3回目-総接種回数'!$A:$A, 'Conv-vaccine'!$E399, 'V3回目-総接種回数'!D:D)</f>
        <v>0</v>
      </c>
    </row>
    <row r="400" spans="1:19" ht="17.7">
      <c r="A400" s="49">
        <v>44429</v>
      </c>
      <c r="B400" s="109">
        <f>IF(COUNTIF($A$7:$A400, $A400)&gt;1, 0, IF($E400="","",G400+H400+K400+L400+O400-Q400))</f>
        <v>721046</v>
      </c>
      <c r="C400" s="109">
        <f>IF(COUNTIF($A$7:$A400, $A400)&gt;1, 0, IF($E400="", "", I400+J400+M400+N400+P400-R400))</f>
        <v>538895</v>
      </c>
      <c r="D400" s="109">
        <f>IF(COUNTIF($A$7:$A400, $A400)&gt;1, 0, S400)</f>
        <v>0</v>
      </c>
      <c r="E400" s="110">
        <v>44429</v>
      </c>
      <c r="F400" s="91" t="str">
        <f>IFERROR(VLOOKUP($E400, V医療従事者等!$A:$J, $F$4, FALSE), TEXT(E400, "aaa"))</f>
        <v>土</v>
      </c>
      <c r="G400" s="91">
        <f>IFERROR(VLOOKUP($E400, V医療従事者等!$A:$J, $G$4, FALSE), 0)</f>
        <v>0</v>
      </c>
      <c r="H400" s="91">
        <f>IFERROR(VLOOKUP($E400, V医療従事者等!$A:$J, $H$4, FALSE), 0)</f>
        <v>0</v>
      </c>
      <c r="I400" s="91">
        <f>IFERROR(VLOOKUP($E400, V医療従事者等!$A:$J, $I$4, FALSE), 0)</f>
        <v>0</v>
      </c>
      <c r="J400" s="91">
        <f>IFERROR(VLOOKUP($E400, V医療従事者等!$A:$J, $J$4, FALSE), 0)</f>
        <v>0</v>
      </c>
      <c r="K400" s="92">
        <f>IFERROR(VLOOKUP($E400, V一般接種!$A:$G, K$4, FALSE), 0)</f>
        <v>613887</v>
      </c>
      <c r="L400" s="92">
        <f>IFERROR(VLOOKUP($E400, V一般接種!$A:$G, L$4, FALSE), 0)</f>
        <v>107159</v>
      </c>
      <c r="M400" s="92">
        <f>IFERROR(VLOOKUP($E400, V一般接種!$A:$G, M$4, FALSE), 0)</f>
        <v>42</v>
      </c>
      <c r="N400" s="93">
        <f>IFERROR(VLOOKUP($E400, V一般接種!$A:$G, N$4, FALSE), 0)</f>
        <v>538853</v>
      </c>
      <c r="O400" s="92">
        <f>SUMIF(V職域接種!$C:$C, 'Conv-vaccine'!$E400, V職域接種!F:F)</f>
        <v>0</v>
      </c>
      <c r="P400" s="92">
        <f>SUMIF(V職域接種!$C:$C, 'Conv-vaccine'!$E400, V職域接種!G:G)</f>
        <v>0</v>
      </c>
      <c r="Q400" s="92">
        <f>_xlfn.MAXIFS(V重複!F:F, V重複!$C:$C, 'Conv-vaccine'!$E400)</f>
        <v>0</v>
      </c>
      <c r="R400" s="92">
        <f>_xlfn.MAXIFS(V重複!G:G, V重複!$C:$C, 'Conv-vaccine'!$E400)</f>
        <v>0</v>
      </c>
      <c r="S400" s="117">
        <f>SUMIF('V3回目-総接種回数'!$A:$A, 'Conv-vaccine'!$E400, 'V3回目-総接種回数'!D:D)</f>
        <v>0</v>
      </c>
    </row>
    <row r="401" spans="1:19" ht="17.7">
      <c r="A401" s="49">
        <v>44429</v>
      </c>
      <c r="B401" s="109">
        <f>IF(COUNTIF($A$7:$A401, $A401)&gt;1, 0, IF($E401="","",G401+H401+K401+L401+O401-Q401))</f>
        <v>0</v>
      </c>
      <c r="C401" s="109">
        <f>IF(COUNTIF($A$7:$A401, $A401)&gt;1, 0, IF($E401="", "", I401+J401+M401+N401+P401-R401))</f>
        <v>0</v>
      </c>
      <c r="D401" s="109">
        <f>IF(COUNTIF($A$7:$A401, $A401)&gt;1, 0, S401)</f>
        <v>0</v>
      </c>
      <c r="E401" s="110">
        <v>44429</v>
      </c>
      <c r="F401" s="91" t="str">
        <f>IFERROR(VLOOKUP($E401, V医療従事者等!$A:$J, $F$4, FALSE), TEXT(E401, "aaa"))</f>
        <v>土</v>
      </c>
      <c r="G401" s="91">
        <f>IFERROR(VLOOKUP($E401, V医療従事者等!$A:$J, $G$4, FALSE), 0)</f>
        <v>0</v>
      </c>
      <c r="H401" s="91">
        <f>IFERROR(VLOOKUP($E401, V医療従事者等!$A:$J, $H$4, FALSE), 0)</f>
        <v>0</v>
      </c>
      <c r="I401" s="91">
        <f>IFERROR(VLOOKUP($E401, V医療従事者等!$A:$J, $I$4, FALSE), 0)</f>
        <v>0</v>
      </c>
      <c r="J401" s="91">
        <f>IFERROR(VLOOKUP($E401, V医療従事者等!$A:$J, $J$4, FALSE), 0)</f>
        <v>0</v>
      </c>
      <c r="K401" s="92">
        <f>IFERROR(VLOOKUP($E401, V一般接種!$A:$G, K$4, FALSE), 0)</f>
        <v>613887</v>
      </c>
      <c r="L401" s="92">
        <f>IFERROR(VLOOKUP($E401, V一般接種!$A:$G, L$4, FALSE), 0)</f>
        <v>107159</v>
      </c>
      <c r="M401" s="92">
        <f>IFERROR(VLOOKUP($E401, V一般接種!$A:$G, M$4, FALSE), 0)</f>
        <v>42</v>
      </c>
      <c r="N401" s="93">
        <f>IFERROR(VLOOKUP($E401, V一般接種!$A:$G, N$4, FALSE), 0)</f>
        <v>538853</v>
      </c>
      <c r="O401" s="92">
        <f>SUMIF(V職域接種!$C:$C, 'Conv-vaccine'!$E401, V職域接種!F:F)</f>
        <v>0</v>
      </c>
      <c r="P401" s="92">
        <f>SUMIF(V職域接種!$C:$C, 'Conv-vaccine'!$E401, V職域接種!G:G)</f>
        <v>0</v>
      </c>
      <c r="Q401" s="92">
        <f>_xlfn.MAXIFS(V重複!F:F, V重複!$C:$C, 'Conv-vaccine'!$E401)</f>
        <v>0</v>
      </c>
      <c r="R401" s="92">
        <f>_xlfn.MAXIFS(V重複!G:G, V重複!$C:$C, 'Conv-vaccine'!$E401)</f>
        <v>0</v>
      </c>
      <c r="S401" s="117">
        <f>SUMIF('V3回目-総接種回数'!$A:$A, 'Conv-vaccine'!$E401, 'V3回目-総接種回数'!D:D)</f>
        <v>0</v>
      </c>
    </row>
    <row r="402" spans="1:19" ht="17.7">
      <c r="A402" s="49">
        <v>44429</v>
      </c>
      <c r="B402" s="109">
        <f>IF(COUNTIF($A$7:$A402, $A402)&gt;1, 0, IF($E402="","",G402+H402+K402+L402+O402-Q402))</f>
        <v>0</v>
      </c>
      <c r="C402" s="109">
        <f>IF(COUNTIF($A$7:$A402, $A402)&gt;1, 0, IF($E402="", "", I402+J402+M402+N402+P402-R402))</f>
        <v>0</v>
      </c>
      <c r="D402" s="109">
        <f>IF(COUNTIF($A$7:$A402, $A402)&gt;1, 0, S402)</f>
        <v>0</v>
      </c>
      <c r="E402" s="110">
        <v>44429</v>
      </c>
      <c r="F402" s="91" t="str">
        <f>IFERROR(VLOOKUP($E402, V医療従事者等!$A:$J, $F$4, FALSE), TEXT(E402, "aaa"))</f>
        <v>土</v>
      </c>
      <c r="G402" s="91">
        <f>IFERROR(VLOOKUP($E402, V医療従事者等!$A:$J, $G$4, FALSE), 0)</f>
        <v>0</v>
      </c>
      <c r="H402" s="91">
        <f>IFERROR(VLOOKUP($E402, V医療従事者等!$A:$J, $H$4, FALSE), 0)</f>
        <v>0</v>
      </c>
      <c r="I402" s="91">
        <f>IFERROR(VLOOKUP($E402, V医療従事者等!$A:$J, $I$4, FALSE), 0)</f>
        <v>0</v>
      </c>
      <c r="J402" s="91">
        <f>IFERROR(VLOOKUP($E402, V医療従事者等!$A:$J, $J$4, FALSE), 0)</f>
        <v>0</v>
      </c>
      <c r="K402" s="92">
        <f>IFERROR(VLOOKUP($E402, V一般接種!$A:$G, K$4, FALSE), 0)</f>
        <v>613887</v>
      </c>
      <c r="L402" s="92">
        <f>IFERROR(VLOOKUP($E402, V一般接種!$A:$G, L$4, FALSE), 0)</f>
        <v>107159</v>
      </c>
      <c r="M402" s="92">
        <f>IFERROR(VLOOKUP($E402, V一般接種!$A:$G, M$4, FALSE), 0)</f>
        <v>42</v>
      </c>
      <c r="N402" s="93">
        <f>IFERROR(VLOOKUP($E402, V一般接種!$A:$G, N$4, FALSE), 0)</f>
        <v>538853</v>
      </c>
      <c r="O402" s="92">
        <f>SUMIF(V職域接種!$C:$C, 'Conv-vaccine'!$E402, V職域接種!F:F)</f>
        <v>0</v>
      </c>
      <c r="P402" s="92">
        <f>SUMIF(V職域接種!$C:$C, 'Conv-vaccine'!$E402, V職域接種!G:G)</f>
        <v>0</v>
      </c>
      <c r="Q402" s="92">
        <f>_xlfn.MAXIFS(V重複!F:F, V重複!$C:$C, 'Conv-vaccine'!$E402)</f>
        <v>0</v>
      </c>
      <c r="R402" s="92">
        <f>_xlfn.MAXIFS(V重複!G:G, V重複!$C:$C, 'Conv-vaccine'!$E402)</f>
        <v>0</v>
      </c>
      <c r="S402" s="117">
        <f>SUMIF('V3回目-総接種回数'!$A:$A, 'Conv-vaccine'!$E402, 'V3回目-総接種回数'!D:D)</f>
        <v>0</v>
      </c>
    </row>
    <row r="403" spans="1:19" ht="17.7">
      <c r="A403" s="49">
        <v>44430</v>
      </c>
      <c r="B403" s="109">
        <f>IF(COUNTIF($A$7:$A403, $A403)&gt;1, 0, IF($E403="","",G403+H403+K403+L403+O403-Q403))</f>
        <v>3702327</v>
      </c>
      <c r="C403" s="109">
        <f>IF(COUNTIF($A$7:$A403, $A403)&gt;1, 0, IF($E403="", "", I403+J403+M403+N403+P403-R403))</f>
        <v>3038526</v>
      </c>
      <c r="D403" s="109">
        <f>IF(COUNTIF($A$7:$A403, $A403)&gt;1, 0, S403)</f>
        <v>0</v>
      </c>
      <c r="E403" s="110">
        <v>44430</v>
      </c>
      <c r="F403" s="91" t="str">
        <f>IFERROR(VLOOKUP($E403, V医療従事者等!$A:$J, $F$4, FALSE), TEXT(E403, "aaa"))</f>
        <v>日</v>
      </c>
      <c r="G403" s="91">
        <f>IFERROR(VLOOKUP($E403, V医療従事者等!$A:$J, $G$4, FALSE), 0)</f>
        <v>0</v>
      </c>
      <c r="H403" s="91">
        <f>IFERROR(VLOOKUP($E403, V医療従事者等!$A:$J, $H$4, FALSE), 0)</f>
        <v>0</v>
      </c>
      <c r="I403" s="91">
        <f>IFERROR(VLOOKUP($E403, V医療従事者等!$A:$J, $I$4, FALSE), 0)</f>
        <v>0</v>
      </c>
      <c r="J403" s="91">
        <f>IFERROR(VLOOKUP($E403, V医療従事者等!$A:$J, $J$4, FALSE), 0)</f>
        <v>0</v>
      </c>
      <c r="K403" s="92">
        <f>IFERROR(VLOOKUP($E403, V一般接種!$A:$G, K$4, FALSE), 0)</f>
        <v>519442</v>
      </c>
      <c r="L403" s="92">
        <f>IFERROR(VLOOKUP($E403, V一般接種!$A:$G, L$4, FALSE), 0)</f>
        <v>108462</v>
      </c>
      <c r="M403" s="92">
        <f>IFERROR(VLOOKUP($E403, V一般接種!$A:$G, M$4, FALSE), 0)</f>
        <v>0</v>
      </c>
      <c r="N403" s="93">
        <f>IFERROR(VLOOKUP($E403, V一般接種!$A:$G, N$4, FALSE), 0)</f>
        <v>450206</v>
      </c>
      <c r="O403" s="92">
        <f>SUMIF(V職域接種!$C:$C, 'Conv-vaccine'!$E403, V職域接種!F:F)</f>
        <v>7013578</v>
      </c>
      <c r="P403" s="92">
        <f>SUMIF(V職域接種!$C:$C, 'Conv-vaccine'!$E403, V職域接種!G:G)</f>
        <v>5015424</v>
      </c>
      <c r="Q403" s="92">
        <f>_xlfn.MAXIFS(V重複!F:F, V重複!$C:$C, 'Conv-vaccine'!$E403)</f>
        <v>3939155</v>
      </c>
      <c r="R403" s="92">
        <f>_xlfn.MAXIFS(V重複!G:G, V重複!$C:$C, 'Conv-vaccine'!$E403)</f>
        <v>2427104</v>
      </c>
      <c r="S403" s="117">
        <f>SUMIF('V3回目-総接種回数'!$A:$A, 'Conv-vaccine'!$E403, 'V3回目-総接種回数'!D:D)</f>
        <v>0</v>
      </c>
    </row>
    <row r="404" spans="1:19" ht="17.7">
      <c r="A404" s="49">
        <v>44430</v>
      </c>
      <c r="B404" s="109">
        <f>IF(COUNTIF($A$7:$A404, $A404)&gt;1, 0, IF($E404="","",G404+H404+K404+L404+O404-Q404))</f>
        <v>0</v>
      </c>
      <c r="C404" s="109">
        <f>IF(COUNTIF($A$7:$A404, $A404)&gt;1, 0, IF($E404="", "", I404+J404+M404+N404+P404-R404))</f>
        <v>0</v>
      </c>
      <c r="D404" s="109">
        <f>IF(COUNTIF($A$7:$A404, $A404)&gt;1, 0, S404)</f>
        <v>0</v>
      </c>
      <c r="E404" s="110">
        <v>44430</v>
      </c>
      <c r="F404" s="91" t="str">
        <f>IFERROR(VLOOKUP($E404, V医療従事者等!$A:$J, $F$4, FALSE), TEXT(E404, "aaa"))</f>
        <v>日</v>
      </c>
      <c r="G404" s="91">
        <f>IFERROR(VLOOKUP($E404, V医療従事者等!$A:$J, $G$4, FALSE), 0)</f>
        <v>0</v>
      </c>
      <c r="H404" s="91">
        <f>IFERROR(VLOOKUP($E404, V医療従事者等!$A:$J, $H$4, FALSE), 0)</f>
        <v>0</v>
      </c>
      <c r="I404" s="91">
        <f>IFERROR(VLOOKUP($E404, V医療従事者等!$A:$J, $I$4, FALSE), 0)</f>
        <v>0</v>
      </c>
      <c r="J404" s="91">
        <f>IFERROR(VLOOKUP($E404, V医療従事者等!$A:$J, $J$4, FALSE), 0)</f>
        <v>0</v>
      </c>
      <c r="K404" s="92">
        <f>IFERROR(VLOOKUP($E404, V一般接種!$A:$G, K$4, FALSE), 0)</f>
        <v>519442</v>
      </c>
      <c r="L404" s="92">
        <f>IFERROR(VLOOKUP($E404, V一般接種!$A:$G, L$4, FALSE), 0)</f>
        <v>108462</v>
      </c>
      <c r="M404" s="92">
        <f>IFERROR(VLOOKUP($E404, V一般接種!$A:$G, M$4, FALSE), 0)</f>
        <v>0</v>
      </c>
      <c r="N404" s="93">
        <f>IFERROR(VLOOKUP($E404, V一般接種!$A:$G, N$4, FALSE), 0)</f>
        <v>450206</v>
      </c>
      <c r="O404" s="92">
        <f>SUMIF(V職域接種!$C:$C, 'Conv-vaccine'!$E404, V職域接種!F:F)</f>
        <v>7013578</v>
      </c>
      <c r="P404" s="92">
        <f>SUMIF(V職域接種!$C:$C, 'Conv-vaccine'!$E404, V職域接種!G:G)</f>
        <v>5015424</v>
      </c>
      <c r="Q404" s="92">
        <f>_xlfn.MAXIFS(V重複!F:F, V重複!$C:$C, 'Conv-vaccine'!$E404)</f>
        <v>3939155</v>
      </c>
      <c r="R404" s="92">
        <f>_xlfn.MAXIFS(V重複!G:G, V重複!$C:$C, 'Conv-vaccine'!$E404)</f>
        <v>2427104</v>
      </c>
      <c r="S404" s="117">
        <f>SUMIF('V3回目-総接種回数'!$A:$A, 'Conv-vaccine'!$E404, 'V3回目-総接種回数'!D:D)</f>
        <v>0</v>
      </c>
    </row>
    <row r="405" spans="1:19" ht="17.7">
      <c r="A405" s="49">
        <v>44430</v>
      </c>
      <c r="B405" s="109">
        <f>IF(COUNTIF($A$7:$A405, $A405)&gt;1, 0, IF($E405="","",G405+H405+K405+L405+O405-Q405))</f>
        <v>0</v>
      </c>
      <c r="C405" s="109">
        <f>IF(COUNTIF($A$7:$A405, $A405)&gt;1, 0, IF($E405="", "", I405+J405+M405+N405+P405-R405))</f>
        <v>0</v>
      </c>
      <c r="D405" s="109">
        <f>IF(COUNTIF($A$7:$A405, $A405)&gt;1, 0, S405)</f>
        <v>0</v>
      </c>
      <c r="E405" s="110">
        <v>44430</v>
      </c>
      <c r="F405" s="91" t="str">
        <f>IFERROR(VLOOKUP($E405, V医療従事者等!$A:$J, $F$4, FALSE), TEXT(E405, "aaa"))</f>
        <v>日</v>
      </c>
      <c r="G405" s="91">
        <f>IFERROR(VLOOKUP($E405, V医療従事者等!$A:$J, $G$4, FALSE), 0)</f>
        <v>0</v>
      </c>
      <c r="H405" s="91">
        <f>IFERROR(VLOOKUP($E405, V医療従事者等!$A:$J, $H$4, FALSE), 0)</f>
        <v>0</v>
      </c>
      <c r="I405" s="91">
        <f>IFERROR(VLOOKUP($E405, V医療従事者等!$A:$J, $I$4, FALSE), 0)</f>
        <v>0</v>
      </c>
      <c r="J405" s="91">
        <f>IFERROR(VLOOKUP($E405, V医療従事者等!$A:$J, $J$4, FALSE), 0)</f>
        <v>0</v>
      </c>
      <c r="K405" s="92">
        <f>IFERROR(VLOOKUP($E405, V一般接種!$A:$G, K$4, FALSE), 0)</f>
        <v>519442</v>
      </c>
      <c r="L405" s="92">
        <f>IFERROR(VLOOKUP($E405, V一般接種!$A:$G, L$4, FALSE), 0)</f>
        <v>108462</v>
      </c>
      <c r="M405" s="92">
        <f>IFERROR(VLOOKUP($E405, V一般接種!$A:$G, M$4, FALSE), 0)</f>
        <v>0</v>
      </c>
      <c r="N405" s="93">
        <f>IFERROR(VLOOKUP($E405, V一般接種!$A:$G, N$4, FALSE), 0)</f>
        <v>450206</v>
      </c>
      <c r="O405" s="92">
        <f>SUMIF(V職域接種!$C:$C, 'Conv-vaccine'!$E405, V職域接種!F:F)</f>
        <v>7013578</v>
      </c>
      <c r="P405" s="92">
        <f>SUMIF(V職域接種!$C:$C, 'Conv-vaccine'!$E405, V職域接種!G:G)</f>
        <v>5015424</v>
      </c>
      <c r="Q405" s="92">
        <f>_xlfn.MAXIFS(V重複!F:F, V重複!$C:$C, 'Conv-vaccine'!$E405)</f>
        <v>3939155</v>
      </c>
      <c r="R405" s="92">
        <f>_xlfn.MAXIFS(V重複!G:G, V重複!$C:$C, 'Conv-vaccine'!$E405)</f>
        <v>2427104</v>
      </c>
      <c r="S405" s="117">
        <f>SUMIF('V3回目-総接種回数'!$A:$A, 'Conv-vaccine'!$E405, 'V3回目-総接種回数'!D:D)</f>
        <v>0</v>
      </c>
    </row>
    <row r="406" spans="1:19" ht="17.7">
      <c r="A406" s="49">
        <v>44431</v>
      </c>
      <c r="B406" s="109">
        <f>IF(COUNTIF($A$7:$A406, $A406)&gt;1, 0, IF($E406="","",G406+H406+K406+L406+O406-Q406))</f>
        <v>547614</v>
      </c>
      <c r="C406" s="109">
        <f>IF(COUNTIF($A$7:$A406, $A406)&gt;1, 0, IF($E406="", "", I406+J406+M406+N406+P406-R406))</f>
        <v>446506</v>
      </c>
      <c r="D406" s="109">
        <f>IF(COUNTIF($A$7:$A406, $A406)&gt;1, 0, S406)</f>
        <v>0</v>
      </c>
      <c r="E406" s="110">
        <v>44431</v>
      </c>
      <c r="F406" s="91" t="str">
        <f>IFERROR(VLOOKUP($E406, V医療従事者等!$A:$J, $F$4, FALSE), TEXT(E406, "aaa"))</f>
        <v>月</v>
      </c>
      <c r="G406" s="91">
        <f>IFERROR(VLOOKUP($E406, V医療従事者等!$A:$J, $G$4, FALSE), 0)</f>
        <v>0</v>
      </c>
      <c r="H406" s="91">
        <f>IFERROR(VLOOKUP($E406, V医療従事者等!$A:$J, $H$4, FALSE), 0)</f>
        <v>0</v>
      </c>
      <c r="I406" s="91">
        <f>IFERROR(VLOOKUP($E406, V医療従事者等!$A:$J, $I$4, FALSE), 0)</f>
        <v>0</v>
      </c>
      <c r="J406" s="91">
        <f>IFERROR(VLOOKUP($E406, V医療従事者等!$A:$J, $J$4, FALSE), 0)</f>
        <v>0</v>
      </c>
      <c r="K406" s="92">
        <f>IFERROR(VLOOKUP($E406, V一般接種!$A:$G, K$4, FALSE), 0)</f>
        <v>445111</v>
      </c>
      <c r="L406" s="92">
        <f>IFERROR(VLOOKUP($E406, V一般接種!$A:$G, L$4, FALSE), 0)</f>
        <v>102503</v>
      </c>
      <c r="M406" s="92">
        <f>IFERROR(VLOOKUP($E406, V一般接種!$A:$G, M$4, FALSE), 0)</f>
        <v>993</v>
      </c>
      <c r="N406" s="93">
        <f>IFERROR(VLOOKUP($E406, V一般接種!$A:$G, N$4, FALSE), 0)</f>
        <v>445513</v>
      </c>
      <c r="O406" s="92">
        <f>SUMIF(V職域接種!$C:$C, 'Conv-vaccine'!$E406, V職域接種!F:F)</f>
        <v>0</v>
      </c>
      <c r="P406" s="92">
        <f>SUMIF(V職域接種!$C:$C, 'Conv-vaccine'!$E406, V職域接種!G:G)</f>
        <v>0</v>
      </c>
      <c r="Q406" s="92">
        <f>_xlfn.MAXIFS(V重複!F:F, V重複!$C:$C, 'Conv-vaccine'!$E406)</f>
        <v>0</v>
      </c>
      <c r="R406" s="92">
        <f>_xlfn.MAXIFS(V重複!G:G, V重複!$C:$C, 'Conv-vaccine'!$E406)</f>
        <v>0</v>
      </c>
      <c r="S406" s="117">
        <f>SUMIF('V3回目-総接種回数'!$A:$A, 'Conv-vaccine'!$E406, 'V3回目-総接種回数'!D:D)</f>
        <v>0</v>
      </c>
    </row>
    <row r="407" spans="1:19" ht="17.7">
      <c r="A407" s="49">
        <v>44431</v>
      </c>
      <c r="B407" s="109">
        <f>IF(COUNTIF($A$7:$A407, $A407)&gt;1, 0, IF($E407="","",G407+H407+K407+L407+O407-Q407))</f>
        <v>0</v>
      </c>
      <c r="C407" s="109">
        <f>IF(COUNTIF($A$7:$A407, $A407)&gt;1, 0, IF($E407="", "", I407+J407+M407+N407+P407-R407))</f>
        <v>0</v>
      </c>
      <c r="D407" s="109">
        <f>IF(COUNTIF($A$7:$A407, $A407)&gt;1, 0, S407)</f>
        <v>0</v>
      </c>
      <c r="E407" s="110">
        <v>44431</v>
      </c>
      <c r="F407" s="91" t="str">
        <f>IFERROR(VLOOKUP($E407, V医療従事者等!$A:$J, $F$4, FALSE), TEXT(E407, "aaa"))</f>
        <v>月</v>
      </c>
      <c r="G407" s="91">
        <f>IFERROR(VLOOKUP($E407, V医療従事者等!$A:$J, $G$4, FALSE), 0)</f>
        <v>0</v>
      </c>
      <c r="H407" s="91">
        <f>IFERROR(VLOOKUP($E407, V医療従事者等!$A:$J, $H$4, FALSE), 0)</f>
        <v>0</v>
      </c>
      <c r="I407" s="91">
        <f>IFERROR(VLOOKUP($E407, V医療従事者等!$A:$J, $I$4, FALSE), 0)</f>
        <v>0</v>
      </c>
      <c r="J407" s="91">
        <f>IFERROR(VLOOKUP($E407, V医療従事者等!$A:$J, $J$4, FALSE), 0)</f>
        <v>0</v>
      </c>
      <c r="K407" s="92">
        <f>IFERROR(VLOOKUP($E407, V一般接種!$A:$G, K$4, FALSE), 0)</f>
        <v>445111</v>
      </c>
      <c r="L407" s="92">
        <f>IFERROR(VLOOKUP($E407, V一般接種!$A:$G, L$4, FALSE), 0)</f>
        <v>102503</v>
      </c>
      <c r="M407" s="92">
        <f>IFERROR(VLOOKUP($E407, V一般接種!$A:$G, M$4, FALSE), 0)</f>
        <v>993</v>
      </c>
      <c r="N407" s="93">
        <f>IFERROR(VLOOKUP($E407, V一般接種!$A:$G, N$4, FALSE), 0)</f>
        <v>445513</v>
      </c>
      <c r="O407" s="92">
        <f>SUMIF(V職域接種!$C:$C, 'Conv-vaccine'!$E407, V職域接種!F:F)</f>
        <v>0</v>
      </c>
      <c r="P407" s="92">
        <f>SUMIF(V職域接種!$C:$C, 'Conv-vaccine'!$E407, V職域接種!G:G)</f>
        <v>0</v>
      </c>
      <c r="Q407" s="92">
        <f>_xlfn.MAXIFS(V重複!F:F, V重複!$C:$C, 'Conv-vaccine'!$E407)</f>
        <v>0</v>
      </c>
      <c r="R407" s="92">
        <f>_xlfn.MAXIFS(V重複!G:G, V重複!$C:$C, 'Conv-vaccine'!$E407)</f>
        <v>0</v>
      </c>
      <c r="S407" s="117">
        <f>SUMIF('V3回目-総接種回数'!$A:$A, 'Conv-vaccine'!$E407, 'V3回目-総接種回数'!D:D)</f>
        <v>0</v>
      </c>
    </row>
    <row r="408" spans="1:19" ht="17.7">
      <c r="A408" s="49">
        <v>44431</v>
      </c>
      <c r="B408" s="109">
        <f>IF(COUNTIF($A$7:$A408, $A408)&gt;1, 0, IF($E408="","",G408+H408+K408+L408+O408-Q408))</f>
        <v>0</v>
      </c>
      <c r="C408" s="109">
        <f>IF(COUNTIF($A$7:$A408, $A408)&gt;1, 0, IF($E408="", "", I408+J408+M408+N408+P408-R408))</f>
        <v>0</v>
      </c>
      <c r="D408" s="109">
        <f>IF(COUNTIF($A$7:$A408, $A408)&gt;1, 0, S408)</f>
        <v>0</v>
      </c>
      <c r="E408" s="110">
        <v>44431</v>
      </c>
      <c r="F408" s="91" t="str">
        <f>IFERROR(VLOOKUP($E408, V医療従事者等!$A:$J, $F$4, FALSE), TEXT(E408, "aaa"))</f>
        <v>月</v>
      </c>
      <c r="G408" s="91">
        <f>IFERROR(VLOOKUP($E408, V医療従事者等!$A:$J, $G$4, FALSE), 0)</f>
        <v>0</v>
      </c>
      <c r="H408" s="91">
        <f>IFERROR(VLOOKUP($E408, V医療従事者等!$A:$J, $H$4, FALSE), 0)</f>
        <v>0</v>
      </c>
      <c r="I408" s="91">
        <f>IFERROR(VLOOKUP($E408, V医療従事者等!$A:$J, $I$4, FALSE), 0)</f>
        <v>0</v>
      </c>
      <c r="J408" s="91">
        <f>IFERROR(VLOOKUP($E408, V医療従事者等!$A:$J, $J$4, FALSE), 0)</f>
        <v>0</v>
      </c>
      <c r="K408" s="92">
        <f>IFERROR(VLOOKUP($E408, V一般接種!$A:$G, K$4, FALSE), 0)</f>
        <v>445111</v>
      </c>
      <c r="L408" s="92">
        <f>IFERROR(VLOOKUP($E408, V一般接種!$A:$G, L$4, FALSE), 0)</f>
        <v>102503</v>
      </c>
      <c r="M408" s="92">
        <f>IFERROR(VLOOKUP($E408, V一般接種!$A:$G, M$4, FALSE), 0)</f>
        <v>993</v>
      </c>
      <c r="N408" s="93">
        <f>IFERROR(VLOOKUP($E408, V一般接種!$A:$G, N$4, FALSE), 0)</f>
        <v>445513</v>
      </c>
      <c r="O408" s="92">
        <f>SUMIF(V職域接種!$C:$C, 'Conv-vaccine'!$E408, V職域接種!F:F)</f>
        <v>0</v>
      </c>
      <c r="P408" s="92">
        <f>SUMIF(V職域接種!$C:$C, 'Conv-vaccine'!$E408, V職域接種!G:G)</f>
        <v>0</v>
      </c>
      <c r="Q408" s="92">
        <f>_xlfn.MAXIFS(V重複!F:F, V重複!$C:$C, 'Conv-vaccine'!$E408)</f>
        <v>0</v>
      </c>
      <c r="R408" s="92">
        <f>_xlfn.MAXIFS(V重複!G:G, V重複!$C:$C, 'Conv-vaccine'!$E408)</f>
        <v>0</v>
      </c>
      <c r="S408" s="117">
        <f>SUMIF('V3回目-総接種回数'!$A:$A, 'Conv-vaccine'!$E408, 'V3回目-総接種回数'!D:D)</f>
        <v>0</v>
      </c>
    </row>
    <row r="409" spans="1:19" ht="17.7">
      <c r="A409" s="49">
        <v>44432</v>
      </c>
      <c r="B409" s="109">
        <f>IF(COUNTIF($A$7:$A409, $A409)&gt;1, 0, IF($E409="","",G409+H409+K409+L409+O409-Q409))</f>
        <v>611177</v>
      </c>
      <c r="C409" s="109">
        <f>IF(COUNTIF($A$7:$A409, $A409)&gt;1, 0, IF($E409="", "", I409+J409+M409+N409+P409-R409))</f>
        <v>466388</v>
      </c>
      <c r="D409" s="109">
        <f>IF(COUNTIF($A$7:$A409, $A409)&gt;1, 0, S409)</f>
        <v>0</v>
      </c>
      <c r="E409" s="110">
        <v>44432</v>
      </c>
      <c r="F409" s="91" t="str">
        <f>IFERROR(VLOOKUP($E409, V医療従事者等!$A:$J, $F$4, FALSE), TEXT(E409, "aaa"))</f>
        <v>火</v>
      </c>
      <c r="G409" s="91">
        <f>IFERROR(VLOOKUP($E409, V医療従事者等!$A:$J, $G$4, FALSE), 0)</f>
        <v>0</v>
      </c>
      <c r="H409" s="91">
        <f>IFERROR(VLOOKUP($E409, V医療従事者等!$A:$J, $H$4, FALSE), 0)</f>
        <v>0</v>
      </c>
      <c r="I409" s="91">
        <f>IFERROR(VLOOKUP($E409, V医療従事者等!$A:$J, $I$4, FALSE), 0)</f>
        <v>0</v>
      </c>
      <c r="J409" s="91">
        <f>IFERROR(VLOOKUP($E409, V医療従事者等!$A:$J, $J$4, FALSE), 0)</f>
        <v>0</v>
      </c>
      <c r="K409" s="92">
        <f>IFERROR(VLOOKUP($E409, V一般接種!$A:$G, K$4, FALSE), 0)</f>
        <v>484085</v>
      </c>
      <c r="L409" s="92">
        <f>IFERROR(VLOOKUP($E409, V一般接種!$A:$G, L$4, FALSE), 0)</f>
        <v>127092</v>
      </c>
      <c r="M409" s="92">
        <f>IFERROR(VLOOKUP($E409, V一般接種!$A:$G, M$4, FALSE), 0)</f>
        <v>978</v>
      </c>
      <c r="N409" s="93">
        <f>IFERROR(VLOOKUP($E409, V一般接種!$A:$G, N$4, FALSE), 0)</f>
        <v>465410</v>
      </c>
      <c r="O409" s="92">
        <f>SUMIF(V職域接種!$C:$C, 'Conv-vaccine'!$E409, V職域接種!F:F)</f>
        <v>0</v>
      </c>
      <c r="P409" s="92">
        <f>SUMIF(V職域接種!$C:$C, 'Conv-vaccine'!$E409, V職域接種!G:G)</f>
        <v>0</v>
      </c>
      <c r="Q409" s="92">
        <f>_xlfn.MAXIFS(V重複!F:F, V重複!$C:$C, 'Conv-vaccine'!$E409)</f>
        <v>0</v>
      </c>
      <c r="R409" s="92">
        <f>_xlfn.MAXIFS(V重複!G:G, V重複!$C:$C, 'Conv-vaccine'!$E409)</f>
        <v>0</v>
      </c>
      <c r="S409" s="117">
        <f>SUMIF('V3回目-総接種回数'!$A:$A, 'Conv-vaccine'!$E409, 'V3回目-総接種回数'!D:D)</f>
        <v>0</v>
      </c>
    </row>
    <row r="410" spans="1:19" ht="17.7">
      <c r="A410" s="49">
        <v>44432</v>
      </c>
      <c r="B410" s="109">
        <f>IF(COUNTIF($A$7:$A410, $A410)&gt;1, 0, IF($E410="","",G410+H410+K410+L410+O410-Q410))</f>
        <v>0</v>
      </c>
      <c r="C410" s="109">
        <f>IF(COUNTIF($A$7:$A410, $A410)&gt;1, 0, IF($E410="", "", I410+J410+M410+N410+P410-R410))</f>
        <v>0</v>
      </c>
      <c r="D410" s="109">
        <f>IF(COUNTIF($A$7:$A410, $A410)&gt;1, 0, S410)</f>
        <v>0</v>
      </c>
      <c r="E410" s="110">
        <v>44432</v>
      </c>
      <c r="F410" s="91" t="str">
        <f>IFERROR(VLOOKUP($E410, V医療従事者等!$A:$J, $F$4, FALSE), TEXT(E410, "aaa"))</f>
        <v>火</v>
      </c>
      <c r="G410" s="91">
        <f>IFERROR(VLOOKUP($E410, V医療従事者等!$A:$J, $G$4, FALSE), 0)</f>
        <v>0</v>
      </c>
      <c r="H410" s="91">
        <f>IFERROR(VLOOKUP($E410, V医療従事者等!$A:$J, $H$4, FALSE), 0)</f>
        <v>0</v>
      </c>
      <c r="I410" s="91">
        <f>IFERROR(VLOOKUP($E410, V医療従事者等!$A:$J, $I$4, FALSE), 0)</f>
        <v>0</v>
      </c>
      <c r="J410" s="91">
        <f>IFERROR(VLOOKUP($E410, V医療従事者等!$A:$J, $J$4, FALSE), 0)</f>
        <v>0</v>
      </c>
      <c r="K410" s="92">
        <f>IFERROR(VLOOKUP($E410, V一般接種!$A:$G, K$4, FALSE), 0)</f>
        <v>484085</v>
      </c>
      <c r="L410" s="92">
        <f>IFERROR(VLOOKUP($E410, V一般接種!$A:$G, L$4, FALSE), 0)</f>
        <v>127092</v>
      </c>
      <c r="M410" s="92">
        <f>IFERROR(VLOOKUP($E410, V一般接種!$A:$G, M$4, FALSE), 0)</f>
        <v>978</v>
      </c>
      <c r="N410" s="93">
        <f>IFERROR(VLOOKUP($E410, V一般接種!$A:$G, N$4, FALSE), 0)</f>
        <v>465410</v>
      </c>
      <c r="O410" s="92">
        <f>SUMIF(V職域接種!$C:$C, 'Conv-vaccine'!$E410, V職域接種!F:F)</f>
        <v>0</v>
      </c>
      <c r="P410" s="92">
        <f>SUMIF(V職域接種!$C:$C, 'Conv-vaccine'!$E410, V職域接種!G:G)</f>
        <v>0</v>
      </c>
      <c r="Q410" s="92">
        <f>_xlfn.MAXIFS(V重複!F:F, V重複!$C:$C, 'Conv-vaccine'!$E410)</f>
        <v>0</v>
      </c>
      <c r="R410" s="92">
        <f>_xlfn.MAXIFS(V重複!G:G, V重複!$C:$C, 'Conv-vaccine'!$E410)</f>
        <v>0</v>
      </c>
      <c r="S410" s="117">
        <f>SUMIF('V3回目-総接種回数'!$A:$A, 'Conv-vaccine'!$E410, 'V3回目-総接種回数'!D:D)</f>
        <v>0</v>
      </c>
    </row>
    <row r="411" spans="1:19" ht="17.7">
      <c r="A411" s="49">
        <v>44432</v>
      </c>
      <c r="B411" s="109">
        <f>IF(COUNTIF($A$7:$A411, $A411)&gt;1, 0, IF($E411="","",G411+H411+K411+L411+O411-Q411))</f>
        <v>0</v>
      </c>
      <c r="C411" s="109">
        <f>IF(COUNTIF($A$7:$A411, $A411)&gt;1, 0, IF($E411="", "", I411+J411+M411+N411+P411-R411))</f>
        <v>0</v>
      </c>
      <c r="D411" s="109">
        <f>IF(COUNTIF($A$7:$A411, $A411)&gt;1, 0, S411)</f>
        <v>0</v>
      </c>
      <c r="E411" s="110">
        <v>44432</v>
      </c>
      <c r="F411" s="91" t="str">
        <f>IFERROR(VLOOKUP($E411, V医療従事者等!$A:$J, $F$4, FALSE), TEXT(E411, "aaa"))</f>
        <v>火</v>
      </c>
      <c r="G411" s="91">
        <f>IFERROR(VLOOKUP($E411, V医療従事者等!$A:$J, $G$4, FALSE), 0)</f>
        <v>0</v>
      </c>
      <c r="H411" s="91">
        <f>IFERROR(VLOOKUP($E411, V医療従事者等!$A:$J, $H$4, FALSE), 0)</f>
        <v>0</v>
      </c>
      <c r="I411" s="91">
        <f>IFERROR(VLOOKUP($E411, V医療従事者等!$A:$J, $I$4, FALSE), 0)</f>
        <v>0</v>
      </c>
      <c r="J411" s="91">
        <f>IFERROR(VLOOKUP($E411, V医療従事者等!$A:$J, $J$4, FALSE), 0)</f>
        <v>0</v>
      </c>
      <c r="K411" s="92">
        <f>IFERROR(VLOOKUP($E411, V一般接種!$A:$G, K$4, FALSE), 0)</f>
        <v>484085</v>
      </c>
      <c r="L411" s="92">
        <f>IFERROR(VLOOKUP($E411, V一般接種!$A:$G, L$4, FALSE), 0)</f>
        <v>127092</v>
      </c>
      <c r="M411" s="92">
        <f>IFERROR(VLOOKUP($E411, V一般接種!$A:$G, M$4, FALSE), 0)</f>
        <v>978</v>
      </c>
      <c r="N411" s="93">
        <f>IFERROR(VLOOKUP($E411, V一般接種!$A:$G, N$4, FALSE), 0)</f>
        <v>465410</v>
      </c>
      <c r="O411" s="92">
        <f>SUMIF(V職域接種!$C:$C, 'Conv-vaccine'!$E411, V職域接種!F:F)</f>
        <v>0</v>
      </c>
      <c r="P411" s="92">
        <f>SUMIF(V職域接種!$C:$C, 'Conv-vaccine'!$E411, V職域接種!G:G)</f>
        <v>0</v>
      </c>
      <c r="Q411" s="92">
        <f>_xlfn.MAXIFS(V重複!F:F, V重複!$C:$C, 'Conv-vaccine'!$E411)</f>
        <v>0</v>
      </c>
      <c r="R411" s="92">
        <f>_xlfn.MAXIFS(V重複!G:G, V重複!$C:$C, 'Conv-vaccine'!$E411)</f>
        <v>0</v>
      </c>
      <c r="S411" s="117">
        <f>SUMIF('V3回目-総接種回数'!$A:$A, 'Conv-vaccine'!$E411, 'V3回目-総接種回数'!D:D)</f>
        <v>0</v>
      </c>
    </row>
    <row r="412" spans="1:19" ht="17.7">
      <c r="A412" s="49">
        <v>44433</v>
      </c>
      <c r="B412" s="109">
        <f>IF(COUNTIF($A$7:$A412, $A412)&gt;1, 0, IF($E412="","",G412+H412+K412+L412+O412-Q412))</f>
        <v>602393</v>
      </c>
      <c r="C412" s="109">
        <f>IF(COUNTIF($A$7:$A412, $A412)&gt;1, 0, IF($E412="", "", I412+J412+M412+N412+P412-R412))</f>
        <v>459108</v>
      </c>
      <c r="D412" s="109">
        <f>IF(COUNTIF($A$7:$A412, $A412)&gt;1, 0, S412)</f>
        <v>0</v>
      </c>
      <c r="E412" s="110">
        <v>44433</v>
      </c>
      <c r="F412" s="91" t="str">
        <f>IFERROR(VLOOKUP($E412, V医療従事者等!$A:$J, $F$4, FALSE), TEXT(E412, "aaa"))</f>
        <v>水</v>
      </c>
      <c r="G412" s="91">
        <f>IFERROR(VLOOKUP($E412, V医療従事者等!$A:$J, $G$4, FALSE), 0)</f>
        <v>0</v>
      </c>
      <c r="H412" s="91">
        <f>IFERROR(VLOOKUP($E412, V医療従事者等!$A:$J, $H$4, FALSE), 0)</f>
        <v>0</v>
      </c>
      <c r="I412" s="91">
        <f>IFERROR(VLOOKUP($E412, V医療従事者等!$A:$J, $I$4, FALSE), 0)</f>
        <v>0</v>
      </c>
      <c r="J412" s="91">
        <f>IFERROR(VLOOKUP($E412, V医療従事者等!$A:$J, $J$4, FALSE), 0)</f>
        <v>0</v>
      </c>
      <c r="K412" s="92">
        <f>IFERROR(VLOOKUP($E412, V一般接種!$A:$G, K$4, FALSE), 0)</f>
        <v>479910</v>
      </c>
      <c r="L412" s="92">
        <f>IFERROR(VLOOKUP($E412, V一般接種!$A:$G, L$4, FALSE), 0)</f>
        <v>122483</v>
      </c>
      <c r="M412" s="92">
        <f>IFERROR(VLOOKUP($E412, V一般接種!$A:$G, M$4, FALSE), 0)</f>
        <v>1938</v>
      </c>
      <c r="N412" s="93">
        <f>IFERROR(VLOOKUP($E412, V一般接種!$A:$G, N$4, FALSE), 0)</f>
        <v>457170</v>
      </c>
      <c r="O412" s="92">
        <f>SUMIF(V職域接種!$C:$C, 'Conv-vaccine'!$E412, V職域接種!F:F)</f>
        <v>0</v>
      </c>
      <c r="P412" s="92">
        <f>SUMIF(V職域接種!$C:$C, 'Conv-vaccine'!$E412, V職域接種!G:G)</f>
        <v>0</v>
      </c>
      <c r="Q412" s="92">
        <f>_xlfn.MAXIFS(V重複!F:F, V重複!$C:$C, 'Conv-vaccine'!$E412)</f>
        <v>0</v>
      </c>
      <c r="R412" s="92">
        <f>_xlfn.MAXIFS(V重複!G:G, V重複!$C:$C, 'Conv-vaccine'!$E412)</f>
        <v>0</v>
      </c>
      <c r="S412" s="117">
        <f>SUMIF('V3回目-総接種回数'!$A:$A, 'Conv-vaccine'!$E412, 'V3回目-総接種回数'!D:D)</f>
        <v>0</v>
      </c>
    </row>
    <row r="413" spans="1:19" ht="17.7">
      <c r="A413" s="49">
        <v>44433</v>
      </c>
      <c r="B413" s="109">
        <f>IF(COUNTIF($A$7:$A413, $A413)&gt;1, 0, IF($E413="","",G413+H413+K413+L413+O413-Q413))</f>
        <v>0</v>
      </c>
      <c r="C413" s="109">
        <f>IF(COUNTIF($A$7:$A413, $A413)&gt;1, 0, IF($E413="", "", I413+J413+M413+N413+P413-R413))</f>
        <v>0</v>
      </c>
      <c r="D413" s="109">
        <f>IF(COUNTIF($A$7:$A413, $A413)&gt;1, 0, S413)</f>
        <v>0</v>
      </c>
      <c r="E413" s="110">
        <v>44433</v>
      </c>
      <c r="F413" s="91" t="str">
        <f>IFERROR(VLOOKUP($E413, V医療従事者等!$A:$J, $F$4, FALSE), TEXT(E413, "aaa"))</f>
        <v>水</v>
      </c>
      <c r="G413" s="91">
        <f>IFERROR(VLOOKUP($E413, V医療従事者等!$A:$J, $G$4, FALSE), 0)</f>
        <v>0</v>
      </c>
      <c r="H413" s="91">
        <f>IFERROR(VLOOKUP($E413, V医療従事者等!$A:$J, $H$4, FALSE), 0)</f>
        <v>0</v>
      </c>
      <c r="I413" s="91">
        <f>IFERROR(VLOOKUP($E413, V医療従事者等!$A:$J, $I$4, FALSE), 0)</f>
        <v>0</v>
      </c>
      <c r="J413" s="91">
        <f>IFERROR(VLOOKUP($E413, V医療従事者等!$A:$J, $J$4, FALSE), 0)</f>
        <v>0</v>
      </c>
      <c r="K413" s="92">
        <f>IFERROR(VLOOKUP($E413, V一般接種!$A:$G, K$4, FALSE), 0)</f>
        <v>479910</v>
      </c>
      <c r="L413" s="92">
        <f>IFERROR(VLOOKUP($E413, V一般接種!$A:$G, L$4, FALSE), 0)</f>
        <v>122483</v>
      </c>
      <c r="M413" s="92">
        <f>IFERROR(VLOOKUP($E413, V一般接種!$A:$G, M$4, FALSE), 0)</f>
        <v>1938</v>
      </c>
      <c r="N413" s="93">
        <f>IFERROR(VLOOKUP($E413, V一般接種!$A:$G, N$4, FALSE), 0)</f>
        <v>457170</v>
      </c>
      <c r="O413" s="92">
        <f>SUMIF(V職域接種!$C:$C, 'Conv-vaccine'!$E413, V職域接種!F:F)</f>
        <v>0</v>
      </c>
      <c r="P413" s="92">
        <f>SUMIF(V職域接種!$C:$C, 'Conv-vaccine'!$E413, V職域接種!G:G)</f>
        <v>0</v>
      </c>
      <c r="Q413" s="92">
        <f>_xlfn.MAXIFS(V重複!F:F, V重複!$C:$C, 'Conv-vaccine'!$E413)</f>
        <v>0</v>
      </c>
      <c r="R413" s="92">
        <f>_xlfn.MAXIFS(V重複!G:G, V重複!$C:$C, 'Conv-vaccine'!$E413)</f>
        <v>0</v>
      </c>
      <c r="S413" s="117">
        <f>SUMIF('V3回目-総接種回数'!$A:$A, 'Conv-vaccine'!$E413, 'V3回目-総接種回数'!D:D)</f>
        <v>0</v>
      </c>
    </row>
    <row r="414" spans="1:19" ht="17.7">
      <c r="A414" s="49">
        <v>44433</v>
      </c>
      <c r="B414" s="109">
        <f>IF(COUNTIF($A$7:$A414, $A414)&gt;1, 0, IF($E414="","",G414+H414+K414+L414+O414-Q414))</f>
        <v>0</v>
      </c>
      <c r="C414" s="109">
        <f>IF(COUNTIF($A$7:$A414, $A414)&gt;1, 0, IF($E414="", "", I414+J414+M414+N414+P414-R414))</f>
        <v>0</v>
      </c>
      <c r="D414" s="109">
        <f>IF(COUNTIF($A$7:$A414, $A414)&gt;1, 0, S414)</f>
        <v>0</v>
      </c>
      <c r="E414" s="110">
        <v>44433</v>
      </c>
      <c r="F414" s="91" t="str">
        <f>IFERROR(VLOOKUP($E414, V医療従事者等!$A:$J, $F$4, FALSE), TEXT(E414, "aaa"))</f>
        <v>水</v>
      </c>
      <c r="G414" s="91">
        <f>IFERROR(VLOOKUP($E414, V医療従事者等!$A:$J, $G$4, FALSE), 0)</f>
        <v>0</v>
      </c>
      <c r="H414" s="91">
        <f>IFERROR(VLOOKUP($E414, V医療従事者等!$A:$J, $H$4, FALSE), 0)</f>
        <v>0</v>
      </c>
      <c r="I414" s="91">
        <f>IFERROR(VLOOKUP($E414, V医療従事者等!$A:$J, $I$4, FALSE), 0)</f>
        <v>0</v>
      </c>
      <c r="J414" s="91">
        <f>IFERROR(VLOOKUP($E414, V医療従事者等!$A:$J, $J$4, FALSE), 0)</f>
        <v>0</v>
      </c>
      <c r="K414" s="92">
        <f>IFERROR(VLOOKUP($E414, V一般接種!$A:$G, K$4, FALSE), 0)</f>
        <v>479910</v>
      </c>
      <c r="L414" s="92">
        <f>IFERROR(VLOOKUP($E414, V一般接種!$A:$G, L$4, FALSE), 0)</f>
        <v>122483</v>
      </c>
      <c r="M414" s="92">
        <f>IFERROR(VLOOKUP($E414, V一般接種!$A:$G, M$4, FALSE), 0)</f>
        <v>1938</v>
      </c>
      <c r="N414" s="93">
        <f>IFERROR(VLOOKUP($E414, V一般接種!$A:$G, N$4, FALSE), 0)</f>
        <v>457170</v>
      </c>
      <c r="O414" s="92">
        <f>SUMIF(V職域接種!$C:$C, 'Conv-vaccine'!$E414, V職域接種!F:F)</f>
        <v>0</v>
      </c>
      <c r="P414" s="92">
        <f>SUMIF(V職域接種!$C:$C, 'Conv-vaccine'!$E414, V職域接種!G:G)</f>
        <v>0</v>
      </c>
      <c r="Q414" s="92">
        <f>_xlfn.MAXIFS(V重複!F:F, V重複!$C:$C, 'Conv-vaccine'!$E414)</f>
        <v>0</v>
      </c>
      <c r="R414" s="92">
        <f>_xlfn.MAXIFS(V重複!G:G, V重複!$C:$C, 'Conv-vaccine'!$E414)</f>
        <v>0</v>
      </c>
      <c r="S414" s="117">
        <f>SUMIF('V3回目-総接種回数'!$A:$A, 'Conv-vaccine'!$E414, 'V3回目-総接種回数'!D:D)</f>
        <v>0</v>
      </c>
    </row>
    <row r="415" spans="1:19" ht="17.7">
      <c r="A415" s="49">
        <v>44434</v>
      </c>
      <c r="B415" s="109">
        <f>IF(COUNTIF($A$7:$A415, $A415)&gt;1, 0, IF($E415="","",G415+H415+K415+L415+O415-Q415))</f>
        <v>568065</v>
      </c>
      <c r="C415" s="109">
        <f>IF(COUNTIF($A$7:$A415, $A415)&gt;1, 0, IF($E415="", "", I415+J415+M415+N415+P415-R415))</f>
        <v>443825</v>
      </c>
      <c r="D415" s="109">
        <f>IF(COUNTIF($A$7:$A415, $A415)&gt;1, 0, S415)</f>
        <v>0</v>
      </c>
      <c r="E415" s="110">
        <v>44434</v>
      </c>
      <c r="F415" s="91" t="str">
        <f>IFERROR(VLOOKUP($E415, V医療従事者等!$A:$J, $F$4, FALSE), TEXT(E415, "aaa"))</f>
        <v>木</v>
      </c>
      <c r="G415" s="91">
        <f>IFERROR(VLOOKUP($E415, V医療従事者等!$A:$J, $G$4, FALSE), 0)</f>
        <v>0</v>
      </c>
      <c r="H415" s="91">
        <f>IFERROR(VLOOKUP($E415, V医療従事者等!$A:$J, $H$4, FALSE), 0)</f>
        <v>0</v>
      </c>
      <c r="I415" s="91">
        <f>IFERROR(VLOOKUP($E415, V医療従事者等!$A:$J, $I$4, FALSE), 0)</f>
        <v>0</v>
      </c>
      <c r="J415" s="91">
        <f>IFERROR(VLOOKUP($E415, V医療従事者等!$A:$J, $J$4, FALSE), 0)</f>
        <v>0</v>
      </c>
      <c r="K415" s="92">
        <f>IFERROR(VLOOKUP($E415, V一般接種!$A:$G, K$4, FALSE), 0)</f>
        <v>468717</v>
      </c>
      <c r="L415" s="92">
        <f>IFERROR(VLOOKUP($E415, V一般接種!$A:$G, L$4, FALSE), 0)</f>
        <v>99348</v>
      </c>
      <c r="M415" s="92">
        <f>IFERROR(VLOOKUP($E415, V一般接種!$A:$G, M$4, FALSE), 0)</f>
        <v>2036</v>
      </c>
      <c r="N415" s="93">
        <f>IFERROR(VLOOKUP($E415, V一般接種!$A:$G, N$4, FALSE), 0)</f>
        <v>441789</v>
      </c>
      <c r="O415" s="92">
        <f>SUMIF(V職域接種!$C:$C, 'Conv-vaccine'!$E415, V職域接種!F:F)</f>
        <v>0</v>
      </c>
      <c r="P415" s="92">
        <f>SUMIF(V職域接種!$C:$C, 'Conv-vaccine'!$E415, V職域接種!G:G)</f>
        <v>0</v>
      </c>
      <c r="Q415" s="92">
        <f>_xlfn.MAXIFS(V重複!F:F, V重複!$C:$C, 'Conv-vaccine'!$E415)</f>
        <v>0</v>
      </c>
      <c r="R415" s="92">
        <f>_xlfn.MAXIFS(V重複!G:G, V重複!$C:$C, 'Conv-vaccine'!$E415)</f>
        <v>0</v>
      </c>
      <c r="S415" s="117">
        <f>SUMIF('V3回目-総接種回数'!$A:$A, 'Conv-vaccine'!$E415, 'V3回目-総接種回数'!D:D)</f>
        <v>0</v>
      </c>
    </row>
    <row r="416" spans="1:19" ht="17.7">
      <c r="A416" s="49">
        <v>44434</v>
      </c>
      <c r="B416" s="109">
        <f>IF(COUNTIF($A$7:$A416, $A416)&gt;1, 0, IF($E416="","",G416+H416+K416+L416+O416-Q416))</f>
        <v>0</v>
      </c>
      <c r="C416" s="109">
        <f>IF(COUNTIF($A$7:$A416, $A416)&gt;1, 0, IF($E416="", "", I416+J416+M416+N416+P416-R416))</f>
        <v>0</v>
      </c>
      <c r="D416" s="109">
        <f>IF(COUNTIF($A$7:$A416, $A416)&gt;1, 0, S416)</f>
        <v>0</v>
      </c>
      <c r="E416" s="110">
        <v>44434</v>
      </c>
      <c r="F416" s="91" t="str">
        <f>IFERROR(VLOOKUP($E416, V医療従事者等!$A:$J, $F$4, FALSE), TEXT(E416, "aaa"))</f>
        <v>木</v>
      </c>
      <c r="G416" s="91">
        <f>IFERROR(VLOOKUP($E416, V医療従事者等!$A:$J, $G$4, FALSE), 0)</f>
        <v>0</v>
      </c>
      <c r="H416" s="91">
        <f>IFERROR(VLOOKUP($E416, V医療従事者等!$A:$J, $H$4, FALSE), 0)</f>
        <v>0</v>
      </c>
      <c r="I416" s="91">
        <f>IFERROR(VLOOKUP($E416, V医療従事者等!$A:$J, $I$4, FALSE), 0)</f>
        <v>0</v>
      </c>
      <c r="J416" s="91">
        <f>IFERROR(VLOOKUP($E416, V医療従事者等!$A:$J, $J$4, FALSE), 0)</f>
        <v>0</v>
      </c>
      <c r="K416" s="92">
        <f>IFERROR(VLOOKUP($E416, V一般接種!$A:$G, K$4, FALSE), 0)</f>
        <v>468717</v>
      </c>
      <c r="L416" s="92">
        <f>IFERROR(VLOOKUP($E416, V一般接種!$A:$G, L$4, FALSE), 0)</f>
        <v>99348</v>
      </c>
      <c r="M416" s="92">
        <f>IFERROR(VLOOKUP($E416, V一般接種!$A:$G, M$4, FALSE), 0)</f>
        <v>2036</v>
      </c>
      <c r="N416" s="93">
        <f>IFERROR(VLOOKUP($E416, V一般接種!$A:$G, N$4, FALSE), 0)</f>
        <v>441789</v>
      </c>
      <c r="O416" s="92">
        <f>SUMIF(V職域接種!$C:$C, 'Conv-vaccine'!$E416, V職域接種!F:F)</f>
        <v>0</v>
      </c>
      <c r="P416" s="92">
        <f>SUMIF(V職域接種!$C:$C, 'Conv-vaccine'!$E416, V職域接種!G:G)</f>
        <v>0</v>
      </c>
      <c r="Q416" s="92">
        <f>_xlfn.MAXIFS(V重複!F:F, V重複!$C:$C, 'Conv-vaccine'!$E416)</f>
        <v>0</v>
      </c>
      <c r="R416" s="92">
        <f>_xlfn.MAXIFS(V重複!G:G, V重複!$C:$C, 'Conv-vaccine'!$E416)</f>
        <v>0</v>
      </c>
      <c r="S416" s="117">
        <f>SUMIF('V3回目-総接種回数'!$A:$A, 'Conv-vaccine'!$E416, 'V3回目-総接種回数'!D:D)</f>
        <v>0</v>
      </c>
    </row>
    <row r="417" spans="1:19" ht="17.7">
      <c r="A417" s="49">
        <v>44434</v>
      </c>
      <c r="B417" s="109">
        <f>IF(COUNTIF($A$7:$A417, $A417)&gt;1, 0, IF($E417="","",G417+H417+K417+L417+O417-Q417))</f>
        <v>0</v>
      </c>
      <c r="C417" s="109">
        <f>IF(COUNTIF($A$7:$A417, $A417)&gt;1, 0, IF($E417="", "", I417+J417+M417+N417+P417-R417))</f>
        <v>0</v>
      </c>
      <c r="D417" s="109">
        <f>IF(COUNTIF($A$7:$A417, $A417)&gt;1, 0, S417)</f>
        <v>0</v>
      </c>
      <c r="E417" s="110">
        <v>44434</v>
      </c>
      <c r="F417" s="91" t="str">
        <f>IFERROR(VLOOKUP($E417, V医療従事者等!$A:$J, $F$4, FALSE), TEXT(E417, "aaa"))</f>
        <v>木</v>
      </c>
      <c r="G417" s="91">
        <f>IFERROR(VLOOKUP($E417, V医療従事者等!$A:$J, $G$4, FALSE), 0)</f>
        <v>0</v>
      </c>
      <c r="H417" s="91">
        <f>IFERROR(VLOOKUP($E417, V医療従事者等!$A:$J, $H$4, FALSE), 0)</f>
        <v>0</v>
      </c>
      <c r="I417" s="91">
        <f>IFERROR(VLOOKUP($E417, V医療従事者等!$A:$J, $I$4, FALSE), 0)</f>
        <v>0</v>
      </c>
      <c r="J417" s="91">
        <f>IFERROR(VLOOKUP($E417, V医療従事者等!$A:$J, $J$4, FALSE), 0)</f>
        <v>0</v>
      </c>
      <c r="K417" s="92">
        <f>IFERROR(VLOOKUP($E417, V一般接種!$A:$G, K$4, FALSE), 0)</f>
        <v>468717</v>
      </c>
      <c r="L417" s="92">
        <f>IFERROR(VLOOKUP($E417, V一般接種!$A:$G, L$4, FALSE), 0)</f>
        <v>99348</v>
      </c>
      <c r="M417" s="92">
        <f>IFERROR(VLOOKUP($E417, V一般接種!$A:$G, M$4, FALSE), 0)</f>
        <v>2036</v>
      </c>
      <c r="N417" s="93">
        <f>IFERROR(VLOOKUP($E417, V一般接種!$A:$G, N$4, FALSE), 0)</f>
        <v>441789</v>
      </c>
      <c r="O417" s="92">
        <f>SUMIF(V職域接種!$C:$C, 'Conv-vaccine'!$E417, V職域接種!F:F)</f>
        <v>0</v>
      </c>
      <c r="P417" s="92">
        <f>SUMIF(V職域接種!$C:$C, 'Conv-vaccine'!$E417, V職域接種!G:G)</f>
        <v>0</v>
      </c>
      <c r="Q417" s="92">
        <f>_xlfn.MAXIFS(V重複!F:F, V重複!$C:$C, 'Conv-vaccine'!$E417)</f>
        <v>0</v>
      </c>
      <c r="R417" s="92">
        <f>_xlfn.MAXIFS(V重複!G:G, V重複!$C:$C, 'Conv-vaccine'!$E417)</f>
        <v>0</v>
      </c>
      <c r="S417" s="117">
        <f>SUMIF('V3回目-総接種回数'!$A:$A, 'Conv-vaccine'!$E417, 'V3回目-総接種回数'!D:D)</f>
        <v>0</v>
      </c>
    </row>
    <row r="418" spans="1:19" ht="17.7">
      <c r="A418" s="49">
        <v>44435</v>
      </c>
      <c r="B418" s="109">
        <f>IF(COUNTIF($A$7:$A418, $A418)&gt;1, 0, IF($E418="","",G418+H418+K418+L418+O418-Q418))</f>
        <v>640345</v>
      </c>
      <c r="C418" s="109">
        <f>IF(COUNTIF($A$7:$A418, $A418)&gt;1, 0, IF($E418="", "", I418+J418+M418+N418+P418-R418))</f>
        <v>490368</v>
      </c>
      <c r="D418" s="109">
        <f>IF(COUNTIF($A$7:$A418, $A418)&gt;1, 0, S418)</f>
        <v>0</v>
      </c>
      <c r="E418" s="110">
        <v>44435</v>
      </c>
      <c r="F418" s="91" t="str">
        <f>IFERROR(VLOOKUP($E418, V医療従事者等!$A:$J, $F$4, FALSE), TEXT(E418, "aaa"))</f>
        <v>金</v>
      </c>
      <c r="G418" s="91">
        <f>IFERROR(VLOOKUP($E418, V医療従事者等!$A:$J, $G$4, FALSE), 0)</f>
        <v>0</v>
      </c>
      <c r="H418" s="91">
        <f>IFERROR(VLOOKUP($E418, V医療従事者等!$A:$J, $H$4, FALSE), 0)</f>
        <v>0</v>
      </c>
      <c r="I418" s="91">
        <f>IFERROR(VLOOKUP($E418, V医療従事者等!$A:$J, $I$4, FALSE), 0)</f>
        <v>0</v>
      </c>
      <c r="J418" s="91">
        <f>IFERROR(VLOOKUP($E418, V医療従事者等!$A:$J, $J$4, FALSE), 0)</f>
        <v>0</v>
      </c>
      <c r="K418" s="92">
        <f>IFERROR(VLOOKUP($E418, V一般接種!$A:$G, K$4, FALSE), 0)</f>
        <v>523197</v>
      </c>
      <c r="L418" s="92">
        <f>IFERROR(VLOOKUP($E418, V一般接種!$A:$G, L$4, FALSE), 0)</f>
        <v>117148</v>
      </c>
      <c r="M418" s="92">
        <f>IFERROR(VLOOKUP($E418, V一般接種!$A:$G, M$4, FALSE), 0)</f>
        <v>990</v>
      </c>
      <c r="N418" s="93">
        <f>IFERROR(VLOOKUP($E418, V一般接種!$A:$G, N$4, FALSE), 0)</f>
        <v>489378</v>
      </c>
      <c r="O418" s="92">
        <f>SUMIF(V職域接種!$C:$C, 'Conv-vaccine'!$E418, V職域接種!F:F)</f>
        <v>0</v>
      </c>
      <c r="P418" s="92">
        <f>SUMIF(V職域接種!$C:$C, 'Conv-vaccine'!$E418, V職域接種!G:G)</f>
        <v>0</v>
      </c>
      <c r="Q418" s="92">
        <f>_xlfn.MAXIFS(V重複!F:F, V重複!$C:$C, 'Conv-vaccine'!$E418)</f>
        <v>0</v>
      </c>
      <c r="R418" s="92">
        <f>_xlfn.MAXIFS(V重複!G:G, V重複!$C:$C, 'Conv-vaccine'!$E418)</f>
        <v>0</v>
      </c>
      <c r="S418" s="117">
        <f>SUMIF('V3回目-総接種回数'!$A:$A, 'Conv-vaccine'!$E418, 'V3回目-総接種回数'!D:D)</f>
        <v>0</v>
      </c>
    </row>
    <row r="419" spans="1:19" ht="17.7">
      <c r="A419" s="49">
        <v>44435</v>
      </c>
      <c r="B419" s="109">
        <f>IF(COUNTIF($A$7:$A419, $A419)&gt;1, 0, IF($E419="","",G419+H419+K419+L419+O419-Q419))</f>
        <v>0</v>
      </c>
      <c r="C419" s="109">
        <f>IF(COUNTIF($A$7:$A419, $A419)&gt;1, 0, IF($E419="", "", I419+J419+M419+N419+P419-R419))</f>
        <v>0</v>
      </c>
      <c r="D419" s="109">
        <f>IF(COUNTIF($A$7:$A419, $A419)&gt;1, 0, S419)</f>
        <v>0</v>
      </c>
      <c r="E419" s="110">
        <v>44435</v>
      </c>
      <c r="F419" s="91" t="str">
        <f>IFERROR(VLOOKUP($E419, V医療従事者等!$A:$J, $F$4, FALSE), TEXT(E419, "aaa"))</f>
        <v>金</v>
      </c>
      <c r="G419" s="91">
        <f>IFERROR(VLOOKUP($E419, V医療従事者等!$A:$J, $G$4, FALSE), 0)</f>
        <v>0</v>
      </c>
      <c r="H419" s="91">
        <f>IFERROR(VLOOKUP($E419, V医療従事者等!$A:$J, $H$4, FALSE), 0)</f>
        <v>0</v>
      </c>
      <c r="I419" s="91">
        <f>IFERROR(VLOOKUP($E419, V医療従事者等!$A:$J, $I$4, FALSE), 0)</f>
        <v>0</v>
      </c>
      <c r="J419" s="91">
        <f>IFERROR(VLOOKUP($E419, V医療従事者等!$A:$J, $J$4, FALSE), 0)</f>
        <v>0</v>
      </c>
      <c r="K419" s="92">
        <f>IFERROR(VLOOKUP($E419, V一般接種!$A:$G, K$4, FALSE), 0)</f>
        <v>523197</v>
      </c>
      <c r="L419" s="92">
        <f>IFERROR(VLOOKUP($E419, V一般接種!$A:$G, L$4, FALSE), 0)</f>
        <v>117148</v>
      </c>
      <c r="M419" s="92">
        <f>IFERROR(VLOOKUP($E419, V一般接種!$A:$G, M$4, FALSE), 0)</f>
        <v>990</v>
      </c>
      <c r="N419" s="93">
        <f>IFERROR(VLOOKUP($E419, V一般接種!$A:$G, N$4, FALSE), 0)</f>
        <v>489378</v>
      </c>
      <c r="O419" s="92">
        <f>SUMIF(V職域接種!$C:$C, 'Conv-vaccine'!$E419, V職域接種!F:F)</f>
        <v>0</v>
      </c>
      <c r="P419" s="92">
        <f>SUMIF(V職域接種!$C:$C, 'Conv-vaccine'!$E419, V職域接種!G:G)</f>
        <v>0</v>
      </c>
      <c r="Q419" s="92">
        <f>_xlfn.MAXIFS(V重複!F:F, V重複!$C:$C, 'Conv-vaccine'!$E419)</f>
        <v>0</v>
      </c>
      <c r="R419" s="92">
        <f>_xlfn.MAXIFS(V重複!G:G, V重複!$C:$C, 'Conv-vaccine'!$E419)</f>
        <v>0</v>
      </c>
      <c r="S419" s="117">
        <f>SUMIF('V3回目-総接種回数'!$A:$A, 'Conv-vaccine'!$E419, 'V3回目-総接種回数'!D:D)</f>
        <v>0</v>
      </c>
    </row>
    <row r="420" spans="1:19" ht="17.7">
      <c r="A420" s="49">
        <v>44435</v>
      </c>
      <c r="B420" s="109">
        <f>IF(COUNTIF($A$7:$A420, $A420)&gt;1, 0, IF($E420="","",G420+H420+K420+L420+O420-Q420))</f>
        <v>0</v>
      </c>
      <c r="C420" s="109">
        <f>IF(COUNTIF($A$7:$A420, $A420)&gt;1, 0, IF($E420="", "", I420+J420+M420+N420+P420-R420))</f>
        <v>0</v>
      </c>
      <c r="D420" s="109">
        <f>IF(COUNTIF($A$7:$A420, $A420)&gt;1, 0, S420)</f>
        <v>0</v>
      </c>
      <c r="E420" s="110">
        <v>44435</v>
      </c>
      <c r="F420" s="91" t="str">
        <f>IFERROR(VLOOKUP($E420, V医療従事者等!$A:$J, $F$4, FALSE), TEXT(E420, "aaa"))</f>
        <v>金</v>
      </c>
      <c r="G420" s="91">
        <f>IFERROR(VLOOKUP($E420, V医療従事者等!$A:$J, $G$4, FALSE), 0)</f>
        <v>0</v>
      </c>
      <c r="H420" s="91">
        <f>IFERROR(VLOOKUP($E420, V医療従事者等!$A:$J, $H$4, FALSE), 0)</f>
        <v>0</v>
      </c>
      <c r="I420" s="91">
        <f>IFERROR(VLOOKUP($E420, V医療従事者等!$A:$J, $I$4, FALSE), 0)</f>
        <v>0</v>
      </c>
      <c r="J420" s="91">
        <f>IFERROR(VLOOKUP($E420, V医療従事者等!$A:$J, $J$4, FALSE), 0)</f>
        <v>0</v>
      </c>
      <c r="K420" s="92">
        <f>IFERROR(VLOOKUP($E420, V一般接種!$A:$G, K$4, FALSE), 0)</f>
        <v>523197</v>
      </c>
      <c r="L420" s="92">
        <f>IFERROR(VLOOKUP($E420, V一般接種!$A:$G, L$4, FALSE), 0)</f>
        <v>117148</v>
      </c>
      <c r="M420" s="92">
        <f>IFERROR(VLOOKUP($E420, V一般接種!$A:$G, M$4, FALSE), 0)</f>
        <v>990</v>
      </c>
      <c r="N420" s="93">
        <f>IFERROR(VLOOKUP($E420, V一般接種!$A:$G, N$4, FALSE), 0)</f>
        <v>489378</v>
      </c>
      <c r="O420" s="92">
        <f>SUMIF(V職域接種!$C:$C, 'Conv-vaccine'!$E420, V職域接種!F:F)</f>
        <v>0</v>
      </c>
      <c r="P420" s="92">
        <f>SUMIF(V職域接種!$C:$C, 'Conv-vaccine'!$E420, V職域接種!G:G)</f>
        <v>0</v>
      </c>
      <c r="Q420" s="92">
        <f>_xlfn.MAXIFS(V重複!F:F, V重複!$C:$C, 'Conv-vaccine'!$E420)</f>
        <v>0</v>
      </c>
      <c r="R420" s="92">
        <f>_xlfn.MAXIFS(V重複!G:G, V重複!$C:$C, 'Conv-vaccine'!$E420)</f>
        <v>0</v>
      </c>
      <c r="S420" s="117">
        <f>SUMIF('V3回目-総接種回数'!$A:$A, 'Conv-vaccine'!$E420, 'V3回目-総接種回数'!D:D)</f>
        <v>0</v>
      </c>
    </row>
    <row r="421" spans="1:19" ht="17.7">
      <c r="A421" s="49">
        <v>44436</v>
      </c>
      <c r="B421" s="109">
        <f>IF(COUNTIF($A$7:$A421, $A421)&gt;1, 0, IF($E421="","",G421+H421+K421+L421+O421-Q421))</f>
        <v>729425</v>
      </c>
      <c r="C421" s="109">
        <f>IF(COUNTIF($A$7:$A421, $A421)&gt;1, 0, IF($E421="", "", I421+J421+M421+N421+P421-R421))</f>
        <v>606043</v>
      </c>
      <c r="D421" s="109">
        <f>IF(COUNTIF($A$7:$A421, $A421)&gt;1, 0, S421)</f>
        <v>0</v>
      </c>
      <c r="E421" s="110">
        <v>44436</v>
      </c>
      <c r="F421" s="91" t="str">
        <f>IFERROR(VLOOKUP($E421, V医療従事者等!$A:$J, $F$4, FALSE), TEXT(E421, "aaa"))</f>
        <v>土</v>
      </c>
      <c r="G421" s="91">
        <f>IFERROR(VLOOKUP($E421, V医療従事者等!$A:$J, $G$4, FALSE), 0)</f>
        <v>0</v>
      </c>
      <c r="H421" s="91">
        <f>IFERROR(VLOOKUP($E421, V医療従事者等!$A:$J, $H$4, FALSE), 0)</f>
        <v>0</v>
      </c>
      <c r="I421" s="91">
        <f>IFERROR(VLOOKUP($E421, V医療従事者等!$A:$J, $I$4, FALSE), 0)</f>
        <v>0</v>
      </c>
      <c r="J421" s="91">
        <f>IFERROR(VLOOKUP($E421, V医療従事者等!$A:$J, $J$4, FALSE), 0)</f>
        <v>0</v>
      </c>
      <c r="K421" s="92">
        <f>IFERROR(VLOOKUP($E421, V一般接種!$A:$G, K$4, FALSE), 0)</f>
        <v>590187</v>
      </c>
      <c r="L421" s="92">
        <f>IFERROR(VLOOKUP($E421, V一般接種!$A:$G, L$4, FALSE), 0)</f>
        <v>139238</v>
      </c>
      <c r="M421" s="92">
        <f>IFERROR(VLOOKUP($E421, V一般接種!$A:$G, M$4, FALSE), 0)</f>
        <v>546</v>
      </c>
      <c r="N421" s="93">
        <f>IFERROR(VLOOKUP($E421, V一般接種!$A:$G, N$4, FALSE), 0)</f>
        <v>605497</v>
      </c>
      <c r="O421" s="92">
        <f>SUMIF(V職域接種!$C:$C, 'Conv-vaccine'!$E421, V職域接種!F:F)</f>
        <v>0</v>
      </c>
      <c r="P421" s="92">
        <f>SUMIF(V職域接種!$C:$C, 'Conv-vaccine'!$E421, V職域接種!G:G)</f>
        <v>0</v>
      </c>
      <c r="Q421" s="92">
        <f>_xlfn.MAXIFS(V重複!F:F, V重複!$C:$C, 'Conv-vaccine'!$E421)</f>
        <v>0</v>
      </c>
      <c r="R421" s="92">
        <f>_xlfn.MAXIFS(V重複!G:G, V重複!$C:$C, 'Conv-vaccine'!$E421)</f>
        <v>0</v>
      </c>
      <c r="S421" s="117">
        <f>SUMIF('V3回目-総接種回数'!$A:$A, 'Conv-vaccine'!$E421, 'V3回目-総接種回数'!D:D)</f>
        <v>0</v>
      </c>
    </row>
    <row r="422" spans="1:19" ht="17.7">
      <c r="A422" s="49">
        <v>44436</v>
      </c>
      <c r="B422" s="109">
        <f>IF(COUNTIF($A$7:$A422, $A422)&gt;1, 0, IF($E422="","",G422+H422+K422+L422+O422-Q422))</f>
        <v>0</v>
      </c>
      <c r="C422" s="109">
        <f>IF(COUNTIF($A$7:$A422, $A422)&gt;1, 0, IF($E422="", "", I422+J422+M422+N422+P422-R422))</f>
        <v>0</v>
      </c>
      <c r="D422" s="109">
        <f>IF(COUNTIF($A$7:$A422, $A422)&gt;1, 0, S422)</f>
        <v>0</v>
      </c>
      <c r="E422" s="110">
        <v>44436</v>
      </c>
      <c r="F422" s="91" t="str">
        <f>IFERROR(VLOOKUP($E422, V医療従事者等!$A:$J, $F$4, FALSE), TEXT(E422, "aaa"))</f>
        <v>土</v>
      </c>
      <c r="G422" s="91">
        <f>IFERROR(VLOOKUP($E422, V医療従事者等!$A:$J, $G$4, FALSE), 0)</f>
        <v>0</v>
      </c>
      <c r="H422" s="91">
        <f>IFERROR(VLOOKUP($E422, V医療従事者等!$A:$J, $H$4, FALSE), 0)</f>
        <v>0</v>
      </c>
      <c r="I422" s="91">
        <f>IFERROR(VLOOKUP($E422, V医療従事者等!$A:$J, $I$4, FALSE), 0)</f>
        <v>0</v>
      </c>
      <c r="J422" s="91">
        <f>IFERROR(VLOOKUP($E422, V医療従事者等!$A:$J, $J$4, FALSE), 0)</f>
        <v>0</v>
      </c>
      <c r="K422" s="92">
        <f>IFERROR(VLOOKUP($E422, V一般接種!$A:$G, K$4, FALSE), 0)</f>
        <v>590187</v>
      </c>
      <c r="L422" s="92">
        <f>IFERROR(VLOOKUP($E422, V一般接種!$A:$G, L$4, FALSE), 0)</f>
        <v>139238</v>
      </c>
      <c r="M422" s="92">
        <f>IFERROR(VLOOKUP($E422, V一般接種!$A:$G, M$4, FALSE), 0)</f>
        <v>546</v>
      </c>
      <c r="N422" s="93">
        <f>IFERROR(VLOOKUP($E422, V一般接種!$A:$G, N$4, FALSE), 0)</f>
        <v>605497</v>
      </c>
      <c r="O422" s="92">
        <f>SUMIF(V職域接種!$C:$C, 'Conv-vaccine'!$E422, V職域接種!F:F)</f>
        <v>0</v>
      </c>
      <c r="P422" s="92">
        <f>SUMIF(V職域接種!$C:$C, 'Conv-vaccine'!$E422, V職域接種!G:G)</f>
        <v>0</v>
      </c>
      <c r="Q422" s="92">
        <f>_xlfn.MAXIFS(V重複!F:F, V重複!$C:$C, 'Conv-vaccine'!$E422)</f>
        <v>0</v>
      </c>
      <c r="R422" s="92">
        <f>_xlfn.MAXIFS(V重複!G:G, V重複!$C:$C, 'Conv-vaccine'!$E422)</f>
        <v>0</v>
      </c>
      <c r="S422" s="117">
        <f>SUMIF('V3回目-総接種回数'!$A:$A, 'Conv-vaccine'!$E422, 'V3回目-総接種回数'!D:D)</f>
        <v>0</v>
      </c>
    </row>
    <row r="423" spans="1:19" ht="17.7">
      <c r="A423" s="49">
        <v>44436</v>
      </c>
      <c r="B423" s="109">
        <f>IF(COUNTIF($A$7:$A423, $A423)&gt;1, 0, IF($E423="","",G423+H423+K423+L423+O423-Q423))</f>
        <v>0</v>
      </c>
      <c r="C423" s="109">
        <f>IF(COUNTIF($A$7:$A423, $A423)&gt;1, 0, IF($E423="", "", I423+J423+M423+N423+P423-R423))</f>
        <v>0</v>
      </c>
      <c r="D423" s="109">
        <f>IF(COUNTIF($A$7:$A423, $A423)&gt;1, 0, S423)</f>
        <v>0</v>
      </c>
      <c r="E423" s="110">
        <v>44436</v>
      </c>
      <c r="F423" s="91" t="str">
        <f>IFERROR(VLOOKUP($E423, V医療従事者等!$A:$J, $F$4, FALSE), TEXT(E423, "aaa"))</f>
        <v>土</v>
      </c>
      <c r="G423" s="91">
        <f>IFERROR(VLOOKUP($E423, V医療従事者等!$A:$J, $G$4, FALSE), 0)</f>
        <v>0</v>
      </c>
      <c r="H423" s="91">
        <f>IFERROR(VLOOKUP($E423, V医療従事者等!$A:$J, $H$4, FALSE), 0)</f>
        <v>0</v>
      </c>
      <c r="I423" s="91">
        <f>IFERROR(VLOOKUP($E423, V医療従事者等!$A:$J, $I$4, FALSE), 0)</f>
        <v>0</v>
      </c>
      <c r="J423" s="91">
        <f>IFERROR(VLOOKUP($E423, V医療従事者等!$A:$J, $J$4, FALSE), 0)</f>
        <v>0</v>
      </c>
      <c r="K423" s="92">
        <f>IFERROR(VLOOKUP($E423, V一般接種!$A:$G, K$4, FALSE), 0)</f>
        <v>590187</v>
      </c>
      <c r="L423" s="92">
        <f>IFERROR(VLOOKUP($E423, V一般接種!$A:$G, L$4, FALSE), 0)</f>
        <v>139238</v>
      </c>
      <c r="M423" s="92">
        <f>IFERROR(VLOOKUP($E423, V一般接種!$A:$G, M$4, FALSE), 0)</f>
        <v>546</v>
      </c>
      <c r="N423" s="93">
        <f>IFERROR(VLOOKUP($E423, V一般接種!$A:$G, N$4, FALSE), 0)</f>
        <v>605497</v>
      </c>
      <c r="O423" s="92">
        <f>SUMIF(V職域接種!$C:$C, 'Conv-vaccine'!$E423, V職域接種!F:F)</f>
        <v>0</v>
      </c>
      <c r="P423" s="92">
        <f>SUMIF(V職域接種!$C:$C, 'Conv-vaccine'!$E423, V職域接種!G:G)</f>
        <v>0</v>
      </c>
      <c r="Q423" s="92">
        <f>_xlfn.MAXIFS(V重複!F:F, V重複!$C:$C, 'Conv-vaccine'!$E423)</f>
        <v>0</v>
      </c>
      <c r="R423" s="92">
        <f>_xlfn.MAXIFS(V重複!G:G, V重複!$C:$C, 'Conv-vaccine'!$E423)</f>
        <v>0</v>
      </c>
      <c r="S423" s="117">
        <f>SUMIF('V3回目-総接種回数'!$A:$A, 'Conv-vaccine'!$E423, 'V3回目-総接種回数'!D:D)</f>
        <v>0</v>
      </c>
    </row>
    <row r="424" spans="1:19" ht="17.7">
      <c r="A424" s="49">
        <v>44437</v>
      </c>
      <c r="B424" s="109">
        <f>IF(COUNTIF($A$7:$A424, $A424)&gt;1, 0, IF($E424="","",G424+H424+K424+L424+O424-Q424))</f>
        <v>3319045</v>
      </c>
      <c r="C424" s="109">
        <f>IF(COUNTIF($A$7:$A424, $A424)&gt;1, 0, IF($E424="", "", I424+J424+M424+N424+P424-R424))</f>
        <v>2993748</v>
      </c>
      <c r="D424" s="109">
        <f>IF(COUNTIF($A$7:$A424, $A424)&gt;1, 0, S424)</f>
        <v>0</v>
      </c>
      <c r="E424" s="110">
        <v>44437</v>
      </c>
      <c r="F424" s="91" t="str">
        <f>IFERROR(VLOOKUP($E424, V医療従事者等!$A:$J, $F$4, FALSE), TEXT(E424, "aaa"))</f>
        <v>日</v>
      </c>
      <c r="G424" s="91">
        <f>IFERROR(VLOOKUP($E424, V医療従事者等!$A:$J, $G$4, FALSE), 0)</f>
        <v>0</v>
      </c>
      <c r="H424" s="91">
        <f>IFERROR(VLOOKUP($E424, V医療従事者等!$A:$J, $H$4, FALSE), 0)</f>
        <v>0</v>
      </c>
      <c r="I424" s="91">
        <f>IFERROR(VLOOKUP($E424, V医療従事者等!$A:$J, $I$4, FALSE), 0)</f>
        <v>0</v>
      </c>
      <c r="J424" s="91">
        <f>IFERROR(VLOOKUP($E424, V医療従事者等!$A:$J, $J$4, FALSE), 0)</f>
        <v>0</v>
      </c>
      <c r="K424" s="92">
        <f>IFERROR(VLOOKUP($E424, V一般接種!$A:$G, K$4, FALSE), 0)</f>
        <v>474841</v>
      </c>
      <c r="L424" s="92">
        <f>IFERROR(VLOOKUP($E424, V一般接種!$A:$G, L$4, FALSE), 0)</f>
        <v>123326</v>
      </c>
      <c r="M424" s="92">
        <f>IFERROR(VLOOKUP($E424, V一般接種!$A:$G, M$4, FALSE), 0)</f>
        <v>1130</v>
      </c>
      <c r="N424" s="93">
        <f>IFERROR(VLOOKUP($E424, V一般接種!$A:$G, N$4, FALSE), 0)</f>
        <v>503818</v>
      </c>
      <c r="O424" s="92">
        <f>SUMIF(V職域接種!$C:$C, 'Conv-vaccine'!$E424, V職域接種!F:F)</f>
        <v>7426698</v>
      </c>
      <c r="P424" s="92">
        <f>SUMIF(V職域接種!$C:$C, 'Conv-vaccine'!$E424, V職域接種!G:G)</f>
        <v>5798323</v>
      </c>
      <c r="Q424" s="92">
        <f>_xlfn.MAXIFS(V重複!F:F, V重複!$C:$C, 'Conv-vaccine'!$E424)</f>
        <v>4705820</v>
      </c>
      <c r="R424" s="92">
        <f>_xlfn.MAXIFS(V重複!G:G, V重複!$C:$C, 'Conv-vaccine'!$E424)</f>
        <v>3309523</v>
      </c>
      <c r="S424" s="117">
        <f>SUMIF('V3回目-総接種回数'!$A:$A, 'Conv-vaccine'!$E424, 'V3回目-総接種回数'!D:D)</f>
        <v>0</v>
      </c>
    </row>
    <row r="425" spans="1:19" ht="17.7">
      <c r="A425" s="49">
        <v>44437</v>
      </c>
      <c r="B425" s="109">
        <f>IF(COUNTIF($A$7:$A425, $A425)&gt;1, 0, IF($E425="","",G425+H425+K425+L425+O425-Q425))</f>
        <v>0</v>
      </c>
      <c r="C425" s="109">
        <f>IF(COUNTIF($A$7:$A425, $A425)&gt;1, 0, IF($E425="", "", I425+J425+M425+N425+P425-R425))</f>
        <v>0</v>
      </c>
      <c r="D425" s="109">
        <f>IF(COUNTIF($A$7:$A425, $A425)&gt;1, 0, S425)</f>
        <v>0</v>
      </c>
      <c r="E425" s="110">
        <v>44437</v>
      </c>
      <c r="F425" s="91" t="str">
        <f>IFERROR(VLOOKUP($E425, V医療従事者等!$A:$J, $F$4, FALSE), TEXT(E425, "aaa"))</f>
        <v>日</v>
      </c>
      <c r="G425" s="91">
        <f>IFERROR(VLOOKUP($E425, V医療従事者等!$A:$J, $G$4, FALSE), 0)</f>
        <v>0</v>
      </c>
      <c r="H425" s="91">
        <f>IFERROR(VLOOKUP($E425, V医療従事者等!$A:$J, $H$4, FALSE), 0)</f>
        <v>0</v>
      </c>
      <c r="I425" s="91">
        <f>IFERROR(VLOOKUP($E425, V医療従事者等!$A:$J, $I$4, FALSE), 0)</f>
        <v>0</v>
      </c>
      <c r="J425" s="91">
        <f>IFERROR(VLOOKUP($E425, V医療従事者等!$A:$J, $J$4, FALSE), 0)</f>
        <v>0</v>
      </c>
      <c r="K425" s="92">
        <f>IFERROR(VLOOKUP($E425, V一般接種!$A:$G, K$4, FALSE), 0)</f>
        <v>474841</v>
      </c>
      <c r="L425" s="92">
        <f>IFERROR(VLOOKUP($E425, V一般接種!$A:$G, L$4, FALSE), 0)</f>
        <v>123326</v>
      </c>
      <c r="M425" s="92">
        <f>IFERROR(VLOOKUP($E425, V一般接種!$A:$G, M$4, FALSE), 0)</f>
        <v>1130</v>
      </c>
      <c r="N425" s="93">
        <f>IFERROR(VLOOKUP($E425, V一般接種!$A:$G, N$4, FALSE), 0)</f>
        <v>503818</v>
      </c>
      <c r="O425" s="92">
        <f>SUMIF(V職域接種!$C:$C, 'Conv-vaccine'!$E425, V職域接種!F:F)</f>
        <v>7426698</v>
      </c>
      <c r="P425" s="92">
        <f>SUMIF(V職域接種!$C:$C, 'Conv-vaccine'!$E425, V職域接種!G:G)</f>
        <v>5798323</v>
      </c>
      <c r="Q425" s="92">
        <f>_xlfn.MAXIFS(V重複!F:F, V重複!$C:$C, 'Conv-vaccine'!$E425)</f>
        <v>4705820</v>
      </c>
      <c r="R425" s="92">
        <f>_xlfn.MAXIFS(V重複!G:G, V重複!$C:$C, 'Conv-vaccine'!$E425)</f>
        <v>3309523</v>
      </c>
      <c r="S425" s="117">
        <f>SUMIF('V3回目-総接種回数'!$A:$A, 'Conv-vaccine'!$E425, 'V3回目-総接種回数'!D:D)</f>
        <v>0</v>
      </c>
    </row>
    <row r="426" spans="1:19" ht="17.7">
      <c r="A426" s="49">
        <v>44437</v>
      </c>
      <c r="B426" s="109">
        <f>IF(COUNTIF($A$7:$A426, $A426)&gt;1, 0, IF($E426="","",G426+H426+K426+L426+O426-Q426))</f>
        <v>0</v>
      </c>
      <c r="C426" s="109">
        <f>IF(COUNTIF($A$7:$A426, $A426)&gt;1, 0, IF($E426="", "", I426+J426+M426+N426+P426-R426))</f>
        <v>0</v>
      </c>
      <c r="D426" s="109">
        <f>IF(COUNTIF($A$7:$A426, $A426)&gt;1, 0, S426)</f>
        <v>0</v>
      </c>
      <c r="E426" s="110">
        <v>44437</v>
      </c>
      <c r="F426" s="91" t="str">
        <f>IFERROR(VLOOKUP($E426, V医療従事者等!$A:$J, $F$4, FALSE), TEXT(E426, "aaa"))</f>
        <v>日</v>
      </c>
      <c r="G426" s="91">
        <f>IFERROR(VLOOKUP($E426, V医療従事者等!$A:$J, $G$4, FALSE), 0)</f>
        <v>0</v>
      </c>
      <c r="H426" s="91">
        <f>IFERROR(VLOOKUP($E426, V医療従事者等!$A:$J, $H$4, FALSE), 0)</f>
        <v>0</v>
      </c>
      <c r="I426" s="91">
        <f>IFERROR(VLOOKUP($E426, V医療従事者等!$A:$J, $I$4, FALSE), 0)</f>
        <v>0</v>
      </c>
      <c r="J426" s="91">
        <f>IFERROR(VLOOKUP($E426, V医療従事者等!$A:$J, $J$4, FALSE), 0)</f>
        <v>0</v>
      </c>
      <c r="K426" s="92">
        <f>IFERROR(VLOOKUP($E426, V一般接種!$A:$G, K$4, FALSE), 0)</f>
        <v>474841</v>
      </c>
      <c r="L426" s="92">
        <f>IFERROR(VLOOKUP($E426, V一般接種!$A:$G, L$4, FALSE), 0)</f>
        <v>123326</v>
      </c>
      <c r="M426" s="92">
        <f>IFERROR(VLOOKUP($E426, V一般接種!$A:$G, M$4, FALSE), 0)</f>
        <v>1130</v>
      </c>
      <c r="N426" s="93">
        <f>IFERROR(VLOOKUP($E426, V一般接種!$A:$G, N$4, FALSE), 0)</f>
        <v>503818</v>
      </c>
      <c r="O426" s="92">
        <f>SUMIF(V職域接種!$C:$C, 'Conv-vaccine'!$E426, V職域接種!F:F)</f>
        <v>7426698</v>
      </c>
      <c r="P426" s="92">
        <f>SUMIF(V職域接種!$C:$C, 'Conv-vaccine'!$E426, V職域接種!G:G)</f>
        <v>5798323</v>
      </c>
      <c r="Q426" s="92">
        <f>_xlfn.MAXIFS(V重複!F:F, V重複!$C:$C, 'Conv-vaccine'!$E426)</f>
        <v>4705820</v>
      </c>
      <c r="R426" s="92">
        <f>_xlfn.MAXIFS(V重複!G:G, V重複!$C:$C, 'Conv-vaccine'!$E426)</f>
        <v>3309523</v>
      </c>
      <c r="S426" s="117">
        <f>SUMIF('V3回目-総接種回数'!$A:$A, 'Conv-vaccine'!$E426, 'V3回目-総接種回数'!D:D)</f>
        <v>0</v>
      </c>
    </row>
    <row r="427" spans="1:19" ht="17.7">
      <c r="A427" s="49">
        <v>44438</v>
      </c>
      <c r="B427" s="109">
        <f>IF(COUNTIF($A$7:$A427, $A427)&gt;1, 0, IF($E427="","",G427+H427+K427+L427+O427-Q427))</f>
        <v>388726</v>
      </c>
      <c r="C427" s="109">
        <f>IF(COUNTIF($A$7:$A427, $A427)&gt;1, 0, IF($E427="", "", I427+J427+M427+N427+P427-R427))</f>
        <v>139639</v>
      </c>
      <c r="D427" s="109">
        <f>IF(COUNTIF($A$7:$A427, $A427)&gt;1, 0, S427)</f>
        <v>0</v>
      </c>
      <c r="E427" s="110">
        <v>44438</v>
      </c>
      <c r="F427" s="91" t="str">
        <f>IFERROR(VLOOKUP($E427, V医療従事者等!$A:$J, $F$4, FALSE), TEXT(E427, "aaa"))</f>
        <v>月</v>
      </c>
      <c r="G427" s="91">
        <f>IFERROR(VLOOKUP($E427, V医療従事者等!$A:$J, $G$4, FALSE), 0)</f>
        <v>0</v>
      </c>
      <c r="H427" s="91">
        <f>IFERROR(VLOOKUP($E427, V医療従事者等!$A:$J, $H$4, FALSE), 0)</f>
        <v>0</v>
      </c>
      <c r="I427" s="91">
        <f>IFERROR(VLOOKUP($E427, V医療従事者等!$A:$J, $I$4, FALSE), 0)</f>
        <v>0</v>
      </c>
      <c r="J427" s="91">
        <f>IFERROR(VLOOKUP($E427, V医療従事者等!$A:$J, $J$4, FALSE), 0)</f>
        <v>0</v>
      </c>
      <c r="K427" s="92">
        <f>IFERROR(VLOOKUP($E427, V一般接種!$A:$G, K$4, FALSE), 0)</f>
        <v>253283</v>
      </c>
      <c r="L427" s="92">
        <f>IFERROR(VLOOKUP($E427, V一般接種!$A:$G, L$4, FALSE), 0)</f>
        <v>135443</v>
      </c>
      <c r="M427" s="92">
        <f>IFERROR(VLOOKUP($E427, V一般接種!$A:$G, M$4, FALSE), 0)</f>
        <v>1329</v>
      </c>
      <c r="N427" s="93">
        <f>IFERROR(VLOOKUP($E427, V一般接種!$A:$G, N$4, FALSE), 0)</f>
        <v>138310</v>
      </c>
      <c r="O427" s="92">
        <f>SUMIF(V職域接種!$C:$C, 'Conv-vaccine'!$E427, V職域接種!F:F)</f>
        <v>0</v>
      </c>
      <c r="P427" s="92">
        <f>SUMIF(V職域接種!$C:$C, 'Conv-vaccine'!$E427, V職域接種!G:G)</f>
        <v>0</v>
      </c>
      <c r="Q427" s="92">
        <f>_xlfn.MAXIFS(V重複!F:F, V重複!$C:$C, 'Conv-vaccine'!$E427)</f>
        <v>0</v>
      </c>
      <c r="R427" s="92">
        <f>_xlfn.MAXIFS(V重複!G:G, V重複!$C:$C, 'Conv-vaccine'!$E427)</f>
        <v>0</v>
      </c>
      <c r="S427" s="117">
        <f>SUMIF('V3回目-総接種回数'!$A:$A, 'Conv-vaccine'!$E427, 'V3回目-総接種回数'!D:D)</f>
        <v>0</v>
      </c>
    </row>
    <row r="428" spans="1:19" ht="17.7">
      <c r="A428" s="49">
        <v>44438</v>
      </c>
      <c r="B428" s="109">
        <f>IF(COUNTIF($A$7:$A428, $A428)&gt;1, 0, IF($E428="","",G428+H428+K428+L428+O428-Q428))</f>
        <v>0</v>
      </c>
      <c r="C428" s="109">
        <f>IF(COUNTIF($A$7:$A428, $A428)&gt;1, 0, IF($E428="", "", I428+J428+M428+N428+P428-R428))</f>
        <v>0</v>
      </c>
      <c r="D428" s="109">
        <f>IF(COUNTIF($A$7:$A428, $A428)&gt;1, 0, S428)</f>
        <v>0</v>
      </c>
      <c r="E428" s="110">
        <v>44438</v>
      </c>
      <c r="F428" s="91" t="str">
        <f>IFERROR(VLOOKUP($E428, V医療従事者等!$A:$J, $F$4, FALSE), TEXT(E428, "aaa"))</f>
        <v>月</v>
      </c>
      <c r="G428" s="91">
        <f>IFERROR(VLOOKUP($E428, V医療従事者等!$A:$J, $G$4, FALSE), 0)</f>
        <v>0</v>
      </c>
      <c r="H428" s="91">
        <f>IFERROR(VLOOKUP($E428, V医療従事者等!$A:$J, $H$4, FALSE), 0)</f>
        <v>0</v>
      </c>
      <c r="I428" s="91">
        <f>IFERROR(VLOOKUP($E428, V医療従事者等!$A:$J, $I$4, FALSE), 0)</f>
        <v>0</v>
      </c>
      <c r="J428" s="91">
        <f>IFERROR(VLOOKUP($E428, V医療従事者等!$A:$J, $J$4, FALSE), 0)</f>
        <v>0</v>
      </c>
      <c r="K428" s="92">
        <f>IFERROR(VLOOKUP($E428, V一般接種!$A:$G, K$4, FALSE), 0)</f>
        <v>253283</v>
      </c>
      <c r="L428" s="92">
        <f>IFERROR(VLOOKUP($E428, V一般接種!$A:$G, L$4, FALSE), 0)</f>
        <v>135443</v>
      </c>
      <c r="M428" s="92">
        <f>IFERROR(VLOOKUP($E428, V一般接種!$A:$G, M$4, FALSE), 0)</f>
        <v>1329</v>
      </c>
      <c r="N428" s="93">
        <f>IFERROR(VLOOKUP($E428, V一般接種!$A:$G, N$4, FALSE), 0)</f>
        <v>138310</v>
      </c>
      <c r="O428" s="92">
        <f>SUMIF(V職域接種!$C:$C, 'Conv-vaccine'!$E428, V職域接種!F:F)</f>
        <v>0</v>
      </c>
      <c r="P428" s="92">
        <f>SUMIF(V職域接種!$C:$C, 'Conv-vaccine'!$E428, V職域接種!G:G)</f>
        <v>0</v>
      </c>
      <c r="Q428" s="92">
        <f>_xlfn.MAXIFS(V重複!F:F, V重複!$C:$C, 'Conv-vaccine'!$E428)</f>
        <v>0</v>
      </c>
      <c r="R428" s="92">
        <f>_xlfn.MAXIFS(V重複!G:G, V重複!$C:$C, 'Conv-vaccine'!$E428)</f>
        <v>0</v>
      </c>
      <c r="S428" s="117">
        <f>SUMIF('V3回目-総接種回数'!$A:$A, 'Conv-vaccine'!$E428, 'V3回目-総接種回数'!D:D)</f>
        <v>0</v>
      </c>
    </row>
    <row r="429" spans="1:19" ht="17.7">
      <c r="A429" s="49">
        <v>44438</v>
      </c>
      <c r="B429" s="109">
        <f>IF(COUNTIF($A$7:$A429, $A429)&gt;1, 0, IF($E429="","",G429+H429+K429+L429+O429-Q429))</f>
        <v>0</v>
      </c>
      <c r="C429" s="109">
        <f>IF(COUNTIF($A$7:$A429, $A429)&gt;1, 0, IF($E429="", "", I429+J429+M429+N429+P429-R429))</f>
        <v>0</v>
      </c>
      <c r="D429" s="109">
        <f>IF(COUNTIF($A$7:$A429, $A429)&gt;1, 0, S429)</f>
        <v>0</v>
      </c>
      <c r="E429" s="110">
        <v>44438</v>
      </c>
      <c r="F429" s="91" t="str">
        <f>IFERROR(VLOOKUP($E429, V医療従事者等!$A:$J, $F$4, FALSE), TEXT(E429, "aaa"))</f>
        <v>月</v>
      </c>
      <c r="G429" s="91">
        <f>IFERROR(VLOOKUP($E429, V医療従事者等!$A:$J, $G$4, FALSE), 0)</f>
        <v>0</v>
      </c>
      <c r="H429" s="91">
        <f>IFERROR(VLOOKUP($E429, V医療従事者等!$A:$J, $H$4, FALSE), 0)</f>
        <v>0</v>
      </c>
      <c r="I429" s="91">
        <f>IFERROR(VLOOKUP($E429, V医療従事者等!$A:$J, $I$4, FALSE), 0)</f>
        <v>0</v>
      </c>
      <c r="J429" s="91">
        <f>IFERROR(VLOOKUP($E429, V医療従事者等!$A:$J, $J$4, FALSE), 0)</f>
        <v>0</v>
      </c>
      <c r="K429" s="92">
        <f>IFERROR(VLOOKUP($E429, V一般接種!$A:$G, K$4, FALSE), 0)</f>
        <v>253283</v>
      </c>
      <c r="L429" s="92">
        <f>IFERROR(VLOOKUP($E429, V一般接種!$A:$G, L$4, FALSE), 0)</f>
        <v>135443</v>
      </c>
      <c r="M429" s="92">
        <f>IFERROR(VLOOKUP($E429, V一般接種!$A:$G, M$4, FALSE), 0)</f>
        <v>1329</v>
      </c>
      <c r="N429" s="93">
        <f>IFERROR(VLOOKUP($E429, V一般接種!$A:$G, N$4, FALSE), 0)</f>
        <v>138310</v>
      </c>
      <c r="O429" s="92">
        <f>SUMIF(V職域接種!$C:$C, 'Conv-vaccine'!$E429, V職域接種!F:F)</f>
        <v>0</v>
      </c>
      <c r="P429" s="92">
        <f>SUMIF(V職域接種!$C:$C, 'Conv-vaccine'!$E429, V職域接種!G:G)</f>
        <v>0</v>
      </c>
      <c r="Q429" s="92">
        <f>_xlfn.MAXIFS(V重複!F:F, V重複!$C:$C, 'Conv-vaccine'!$E429)</f>
        <v>0</v>
      </c>
      <c r="R429" s="92">
        <f>_xlfn.MAXIFS(V重複!G:G, V重複!$C:$C, 'Conv-vaccine'!$E429)</f>
        <v>0</v>
      </c>
      <c r="S429" s="117">
        <f>SUMIF('V3回目-総接種回数'!$A:$A, 'Conv-vaccine'!$E429, 'V3回目-総接種回数'!D:D)</f>
        <v>0</v>
      </c>
    </row>
    <row r="430" spans="1:19" ht="17.7">
      <c r="A430" s="49">
        <v>44439</v>
      </c>
      <c r="B430" s="109">
        <f>IF(COUNTIF($A$7:$A430, $A430)&gt;1, 0, IF($E430="","",G430+H430+K430+L430+O430-Q430))</f>
        <v>649745</v>
      </c>
      <c r="C430" s="109">
        <f>IF(COUNTIF($A$7:$A430, $A430)&gt;1, 0, IF($E430="", "", I430+J430+M430+N430+P430-R430))</f>
        <v>397760</v>
      </c>
      <c r="D430" s="109">
        <f>IF(COUNTIF($A$7:$A430, $A430)&gt;1, 0, S430)</f>
        <v>0</v>
      </c>
      <c r="E430" s="110">
        <v>44439</v>
      </c>
      <c r="F430" s="91" t="str">
        <f>IFERROR(VLOOKUP($E430, V医療従事者等!$A:$J, $F$4, FALSE), TEXT(E430, "aaa"))</f>
        <v>火</v>
      </c>
      <c r="G430" s="91">
        <f>IFERROR(VLOOKUP($E430, V医療従事者等!$A:$J, $G$4, FALSE), 0)</f>
        <v>0</v>
      </c>
      <c r="H430" s="91">
        <f>IFERROR(VLOOKUP($E430, V医療従事者等!$A:$J, $H$4, FALSE), 0)</f>
        <v>0</v>
      </c>
      <c r="I430" s="91">
        <f>IFERROR(VLOOKUP($E430, V医療従事者等!$A:$J, $I$4, FALSE), 0)</f>
        <v>0</v>
      </c>
      <c r="J430" s="91">
        <f>IFERROR(VLOOKUP($E430, V医療従事者等!$A:$J, $J$4, FALSE), 0)</f>
        <v>0</v>
      </c>
      <c r="K430" s="92">
        <f>IFERROR(VLOOKUP($E430, V一般接種!$A:$G, K$4, FALSE), 0)</f>
        <v>509177</v>
      </c>
      <c r="L430" s="92">
        <f>IFERROR(VLOOKUP($E430, V一般接種!$A:$G, L$4, FALSE), 0)</f>
        <v>140568</v>
      </c>
      <c r="M430" s="92">
        <f>IFERROR(VLOOKUP($E430, V一般接種!$A:$G, M$4, FALSE), 0)</f>
        <v>1624</v>
      </c>
      <c r="N430" s="93">
        <f>IFERROR(VLOOKUP($E430, V一般接種!$A:$G, N$4, FALSE), 0)</f>
        <v>396136</v>
      </c>
      <c r="O430" s="92">
        <f>SUMIF(V職域接種!$C:$C, 'Conv-vaccine'!$E430, V職域接種!F:F)</f>
        <v>0</v>
      </c>
      <c r="P430" s="92">
        <f>SUMIF(V職域接種!$C:$C, 'Conv-vaccine'!$E430, V職域接種!G:G)</f>
        <v>0</v>
      </c>
      <c r="Q430" s="92">
        <f>_xlfn.MAXIFS(V重複!F:F, V重複!$C:$C, 'Conv-vaccine'!$E430)</f>
        <v>0</v>
      </c>
      <c r="R430" s="92">
        <f>_xlfn.MAXIFS(V重複!G:G, V重複!$C:$C, 'Conv-vaccine'!$E430)</f>
        <v>0</v>
      </c>
      <c r="S430" s="117">
        <f>SUMIF('V3回目-総接種回数'!$A:$A, 'Conv-vaccine'!$E430, 'V3回目-総接種回数'!D:D)</f>
        <v>0</v>
      </c>
    </row>
    <row r="431" spans="1:19" ht="17.7">
      <c r="A431" s="49">
        <v>44439</v>
      </c>
      <c r="B431" s="109">
        <f>IF(COUNTIF($A$7:$A431, $A431)&gt;1, 0, IF($E431="","",G431+H431+K431+L431+O431-Q431))</f>
        <v>0</v>
      </c>
      <c r="C431" s="109">
        <f>IF(COUNTIF($A$7:$A431, $A431)&gt;1, 0, IF($E431="", "", I431+J431+M431+N431+P431-R431))</f>
        <v>0</v>
      </c>
      <c r="D431" s="109">
        <f>IF(COUNTIF($A$7:$A431, $A431)&gt;1, 0, S431)</f>
        <v>0</v>
      </c>
      <c r="E431" s="110">
        <v>44439</v>
      </c>
      <c r="F431" s="91" t="str">
        <f>IFERROR(VLOOKUP($E431, V医療従事者等!$A:$J, $F$4, FALSE), TEXT(E431, "aaa"))</f>
        <v>火</v>
      </c>
      <c r="G431" s="91">
        <f>IFERROR(VLOOKUP($E431, V医療従事者等!$A:$J, $G$4, FALSE), 0)</f>
        <v>0</v>
      </c>
      <c r="H431" s="91">
        <f>IFERROR(VLOOKUP($E431, V医療従事者等!$A:$J, $H$4, FALSE), 0)</f>
        <v>0</v>
      </c>
      <c r="I431" s="91">
        <f>IFERROR(VLOOKUP($E431, V医療従事者等!$A:$J, $I$4, FALSE), 0)</f>
        <v>0</v>
      </c>
      <c r="J431" s="91">
        <f>IFERROR(VLOOKUP($E431, V医療従事者等!$A:$J, $J$4, FALSE), 0)</f>
        <v>0</v>
      </c>
      <c r="K431" s="92">
        <f>IFERROR(VLOOKUP($E431, V一般接種!$A:$G, K$4, FALSE), 0)</f>
        <v>509177</v>
      </c>
      <c r="L431" s="92">
        <f>IFERROR(VLOOKUP($E431, V一般接種!$A:$G, L$4, FALSE), 0)</f>
        <v>140568</v>
      </c>
      <c r="M431" s="92">
        <f>IFERROR(VLOOKUP($E431, V一般接種!$A:$G, M$4, FALSE), 0)</f>
        <v>1624</v>
      </c>
      <c r="N431" s="93">
        <f>IFERROR(VLOOKUP($E431, V一般接種!$A:$G, N$4, FALSE), 0)</f>
        <v>396136</v>
      </c>
      <c r="O431" s="92">
        <f>SUMIF(V職域接種!$C:$C, 'Conv-vaccine'!$E431, V職域接種!F:F)</f>
        <v>0</v>
      </c>
      <c r="P431" s="92">
        <f>SUMIF(V職域接種!$C:$C, 'Conv-vaccine'!$E431, V職域接種!G:G)</f>
        <v>0</v>
      </c>
      <c r="Q431" s="92">
        <f>_xlfn.MAXIFS(V重複!F:F, V重複!$C:$C, 'Conv-vaccine'!$E431)</f>
        <v>0</v>
      </c>
      <c r="R431" s="92">
        <f>_xlfn.MAXIFS(V重複!G:G, V重複!$C:$C, 'Conv-vaccine'!$E431)</f>
        <v>0</v>
      </c>
      <c r="S431" s="117">
        <f>SUMIF('V3回目-総接種回数'!$A:$A, 'Conv-vaccine'!$E431, 'V3回目-総接種回数'!D:D)</f>
        <v>0</v>
      </c>
    </row>
    <row r="432" spans="1:19" ht="17.7">
      <c r="A432" s="49">
        <v>44439</v>
      </c>
      <c r="B432" s="109">
        <f>IF(COUNTIF($A$7:$A432, $A432)&gt;1, 0, IF($E432="","",G432+H432+K432+L432+O432-Q432))</f>
        <v>0</v>
      </c>
      <c r="C432" s="109">
        <f>IF(COUNTIF($A$7:$A432, $A432)&gt;1, 0, IF($E432="", "", I432+J432+M432+N432+P432-R432))</f>
        <v>0</v>
      </c>
      <c r="D432" s="109">
        <f>IF(COUNTIF($A$7:$A432, $A432)&gt;1, 0, S432)</f>
        <v>0</v>
      </c>
      <c r="E432" s="110">
        <v>44439</v>
      </c>
      <c r="F432" s="91" t="str">
        <f>IFERROR(VLOOKUP($E432, V医療従事者等!$A:$J, $F$4, FALSE), TEXT(E432, "aaa"))</f>
        <v>火</v>
      </c>
      <c r="G432" s="91">
        <f>IFERROR(VLOOKUP($E432, V医療従事者等!$A:$J, $G$4, FALSE), 0)</f>
        <v>0</v>
      </c>
      <c r="H432" s="91">
        <f>IFERROR(VLOOKUP($E432, V医療従事者等!$A:$J, $H$4, FALSE), 0)</f>
        <v>0</v>
      </c>
      <c r="I432" s="91">
        <f>IFERROR(VLOOKUP($E432, V医療従事者等!$A:$J, $I$4, FALSE), 0)</f>
        <v>0</v>
      </c>
      <c r="J432" s="91">
        <f>IFERROR(VLOOKUP($E432, V医療従事者等!$A:$J, $J$4, FALSE), 0)</f>
        <v>0</v>
      </c>
      <c r="K432" s="92">
        <f>IFERROR(VLOOKUP($E432, V一般接種!$A:$G, K$4, FALSE), 0)</f>
        <v>509177</v>
      </c>
      <c r="L432" s="92">
        <f>IFERROR(VLOOKUP($E432, V一般接種!$A:$G, L$4, FALSE), 0)</f>
        <v>140568</v>
      </c>
      <c r="M432" s="92">
        <f>IFERROR(VLOOKUP($E432, V一般接種!$A:$G, M$4, FALSE), 0)</f>
        <v>1624</v>
      </c>
      <c r="N432" s="93">
        <f>IFERROR(VLOOKUP($E432, V一般接種!$A:$G, N$4, FALSE), 0)</f>
        <v>396136</v>
      </c>
      <c r="O432" s="92">
        <f>SUMIF(V職域接種!$C:$C, 'Conv-vaccine'!$E432, V職域接種!F:F)</f>
        <v>0</v>
      </c>
      <c r="P432" s="92">
        <f>SUMIF(V職域接種!$C:$C, 'Conv-vaccine'!$E432, V職域接種!G:G)</f>
        <v>0</v>
      </c>
      <c r="Q432" s="92">
        <f>_xlfn.MAXIFS(V重複!F:F, V重複!$C:$C, 'Conv-vaccine'!$E432)</f>
        <v>0</v>
      </c>
      <c r="R432" s="92">
        <f>_xlfn.MAXIFS(V重複!G:G, V重複!$C:$C, 'Conv-vaccine'!$E432)</f>
        <v>0</v>
      </c>
      <c r="S432" s="117">
        <f>SUMIF('V3回目-総接種回数'!$A:$A, 'Conv-vaccine'!$E432, 'V3回目-総接種回数'!D:D)</f>
        <v>0</v>
      </c>
    </row>
    <row r="433" spans="1:19" ht="17.7">
      <c r="A433" s="49">
        <v>44440</v>
      </c>
      <c r="B433" s="109">
        <f>IF(COUNTIF($A$7:$A433, $A433)&gt;1, 0, IF($E433="","",G433+H433+K433+L433+O433-Q433))</f>
        <v>643797</v>
      </c>
      <c r="C433" s="109">
        <f>IF(COUNTIF($A$7:$A433, $A433)&gt;1, 0, IF($E433="", "", I433+J433+M433+N433+P433-R433))</f>
        <v>379506</v>
      </c>
      <c r="D433" s="109">
        <f>IF(COUNTIF($A$7:$A433, $A433)&gt;1, 0, S433)</f>
        <v>0</v>
      </c>
      <c r="E433" s="110">
        <v>44440</v>
      </c>
      <c r="F433" s="91" t="str">
        <f>IFERROR(VLOOKUP($E433, V医療従事者等!$A:$J, $F$4, FALSE), TEXT(E433, "aaa"))</f>
        <v>水</v>
      </c>
      <c r="G433" s="91">
        <f>IFERROR(VLOOKUP($E433, V医療従事者等!$A:$J, $G$4, FALSE), 0)</f>
        <v>0</v>
      </c>
      <c r="H433" s="91">
        <f>IFERROR(VLOOKUP($E433, V医療従事者等!$A:$J, $H$4, FALSE), 0)</f>
        <v>0</v>
      </c>
      <c r="I433" s="91">
        <f>IFERROR(VLOOKUP($E433, V医療従事者等!$A:$J, $I$4, FALSE), 0)</f>
        <v>0</v>
      </c>
      <c r="J433" s="91">
        <f>IFERROR(VLOOKUP($E433, V医療従事者等!$A:$J, $J$4, FALSE), 0)</f>
        <v>0</v>
      </c>
      <c r="K433" s="92">
        <f>IFERROR(VLOOKUP($E433, V一般接種!$A:$G, K$4, FALSE), 0)</f>
        <v>497259</v>
      </c>
      <c r="L433" s="92">
        <f>IFERROR(VLOOKUP($E433, V一般接種!$A:$G, L$4, FALSE), 0)</f>
        <v>146538</v>
      </c>
      <c r="M433" s="92">
        <f>IFERROR(VLOOKUP($E433, V一般接種!$A:$G, M$4, FALSE), 0)</f>
        <v>1837</v>
      </c>
      <c r="N433" s="93">
        <f>IFERROR(VLOOKUP($E433, V一般接種!$A:$G, N$4, FALSE), 0)</f>
        <v>377669</v>
      </c>
      <c r="O433" s="92">
        <f>SUMIF(V職域接種!$C:$C, 'Conv-vaccine'!$E433, V職域接種!F:F)</f>
        <v>0</v>
      </c>
      <c r="P433" s="92">
        <f>SUMIF(V職域接種!$C:$C, 'Conv-vaccine'!$E433, V職域接種!G:G)</f>
        <v>0</v>
      </c>
      <c r="Q433" s="92">
        <f>_xlfn.MAXIFS(V重複!F:F, V重複!$C:$C, 'Conv-vaccine'!$E433)</f>
        <v>0</v>
      </c>
      <c r="R433" s="92">
        <f>_xlfn.MAXIFS(V重複!G:G, V重複!$C:$C, 'Conv-vaccine'!$E433)</f>
        <v>0</v>
      </c>
      <c r="S433" s="117">
        <f>SUMIF('V3回目-総接種回数'!$A:$A, 'Conv-vaccine'!$E433, 'V3回目-総接種回数'!D:D)</f>
        <v>0</v>
      </c>
    </row>
    <row r="434" spans="1:19" ht="17.7">
      <c r="A434" s="49">
        <v>44440</v>
      </c>
      <c r="B434" s="109">
        <f>IF(COUNTIF($A$7:$A434, $A434)&gt;1, 0, IF($E434="","",G434+H434+K434+L434+O434-Q434))</f>
        <v>0</v>
      </c>
      <c r="C434" s="109">
        <f>IF(COUNTIF($A$7:$A434, $A434)&gt;1, 0, IF($E434="", "", I434+J434+M434+N434+P434-R434))</f>
        <v>0</v>
      </c>
      <c r="D434" s="109">
        <f>IF(COUNTIF($A$7:$A434, $A434)&gt;1, 0, S434)</f>
        <v>0</v>
      </c>
      <c r="E434" s="110">
        <v>44440</v>
      </c>
      <c r="F434" s="91" t="str">
        <f>IFERROR(VLOOKUP($E434, V医療従事者等!$A:$J, $F$4, FALSE), TEXT(E434, "aaa"))</f>
        <v>水</v>
      </c>
      <c r="G434" s="91">
        <f>IFERROR(VLOOKUP($E434, V医療従事者等!$A:$J, $G$4, FALSE), 0)</f>
        <v>0</v>
      </c>
      <c r="H434" s="91">
        <f>IFERROR(VLOOKUP($E434, V医療従事者等!$A:$J, $H$4, FALSE), 0)</f>
        <v>0</v>
      </c>
      <c r="I434" s="91">
        <f>IFERROR(VLOOKUP($E434, V医療従事者等!$A:$J, $I$4, FALSE), 0)</f>
        <v>0</v>
      </c>
      <c r="J434" s="91">
        <f>IFERROR(VLOOKUP($E434, V医療従事者等!$A:$J, $J$4, FALSE), 0)</f>
        <v>0</v>
      </c>
      <c r="K434" s="92">
        <f>IFERROR(VLOOKUP($E434, V一般接種!$A:$G, K$4, FALSE), 0)</f>
        <v>497259</v>
      </c>
      <c r="L434" s="92">
        <f>IFERROR(VLOOKUP($E434, V一般接種!$A:$G, L$4, FALSE), 0)</f>
        <v>146538</v>
      </c>
      <c r="M434" s="92">
        <f>IFERROR(VLOOKUP($E434, V一般接種!$A:$G, M$4, FALSE), 0)</f>
        <v>1837</v>
      </c>
      <c r="N434" s="93">
        <f>IFERROR(VLOOKUP($E434, V一般接種!$A:$G, N$4, FALSE), 0)</f>
        <v>377669</v>
      </c>
      <c r="O434" s="92">
        <f>SUMIF(V職域接種!$C:$C, 'Conv-vaccine'!$E434, V職域接種!F:F)</f>
        <v>0</v>
      </c>
      <c r="P434" s="92">
        <f>SUMIF(V職域接種!$C:$C, 'Conv-vaccine'!$E434, V職域接種!G:G)</f>
        <v>0</v>
      </c>
      <c r="Q434" s="92">
        <f>_xlfn.MAXIFS(V重複!F:F, V重複!$C:$C, 'Conv-vaccine'!$E434)</f>
        <v>0</v>
      </c>
      <c r="R434" s="92">
        <f>_xlfn.MAXIFS(V重複!G:G, V重複!$C:$C, 'Conv-vaccine'!$E434)</f>
        <v>0</v>
      </c>
      <c r="S434" s="117">
        <f>SUMIF('V3回目-総接種回数'!$A:$A, 'Conv-vaccine'!$E434, 'V3回目-総接種回数'!D:D)</f>
        <v>0</v>
      </c>
    </row>
    <row r="435" spans="1:19" ht="17.7">
      <c r="A435" s="49">
        <v>44440</v>
      </c>
      <c r="B435" s="109">
        <f>IF(COUNTIF($A$7:$A435, $A435)&gt;1, 0, IF($E435="","",G435+H435+K435+L435+O435-Q435))</f>
        <v>0</v>
      </c>
      <c r="C435" s="109">
        <f>IF(COUNTIF($A$7:$A435, $A435)&gt;1, 0, IF($E435="", "", I435+J435+M435+N435+P435-R435))</f>
        <v>0</v>
      </c>
      <c r="D435" s="109">
        <f>IF(COUNTIF($A$7:$A435, $A435)&gt;1, 0, S435)</f>
        <v>0</v>
      </c>
      <c r="E435" s="110">
        <v>44440</v>
      </c>
      <c r="F435" s="91" t="str">
        <f>IFERROR(VLOOKUP($E435, V医療従事者等!$A:$J, $F$4, FALSE), TEXT(E435, "aaa"))</f>
        <v>水</v>
      </c>
      <c r="G435" s="91">
        <f>IFERROR(VLOOKUP($E435, V医療従事者等!$A:$J, $G$4, FALSE), 0)</f>
        <v>0</v>
      </c>
      <c r="H435" s="91">
        <f>IFERROR(VLOOKUP($E435, V医療従事者等!$A:$J, $H$4, FALSE), 0)</f>
        <v>0</v>
      </c>
      <c r="I435" s="91">
        <f>IFERROR(VLOOKUP($E435, V医療従事者等!$A:$J, $I$4, FALSE), 0)</f>
        <v>0</v>
      </c>
      <c r="J435" s="91">
        <f>IFERROR(VLOOKUP($E435, V医療従事者等!$A:$J, $J$4, FALSE), 0)</f>
        <v>0</v>
      </c>
      <c r="K435" s="92">
        <f>IFERROR(VLOOKUP($E435, V一般接種!$A:$G, K$4, FALSE), 0)</f>
        <v>497259</v>
      </c>
      <c r="L435" s="92">
        <f>IFERROR(VLOOKUP($E435, V一般接種!$A:$G, L$4, FALSE), 0)</f>
        <v>146538</v>
      </c>
      <c r="M435" s="92">
        <f>IFERROR(VLOOKUP($E435, V一般接種!$A:$G, M$4, FALSE), 0)</f>
        <v>1837</v>
      </c>
      <c r="N435" s="93">
        <f>IFERROR(VLOOKUP($E435, V一般接種!$A:$G, N$4, FALSE), 0)</f>
        <v>377669</v>
      </c>
      <c r="O435" s="92">
        <f>SUMIF(V職域接種!$C:$C, 'Conv-vaccine'!$E435, V職域接種!F:F)</f>
        <v>0</v>
      </c>
      <c r="P435" s="92">
        <f>SUMIF(V職域接種!$C:$C, 'Conv-vaccine'!$E435, V職域接種!G:G)</f>
        <v>0</v>
      </c>
      <c r="Q435" s="92">
        <f>_xlfn.MAXIFS(V重複!F:F, V重複!$C:$C, 'Conv-vaccine'!$E435)</f>
        <v>0</v>
      </c>
      <c r="R435" s="92">
        <f>_xlfn.MAXIFS(V重複!G:G, V重複!$C:$C, 'Conv-vaccine'!$E435)</f>
        <v>0</v>
      </c>
      <c r="S435" s="117">
        <f>SUMIF('V3回目-総接種回数'!$A:$A, 'Conv-vaccine'!$E435, 'V3回目-総接種回数'!D:D)</f>
        <v>0</v>
      </c>
    </row>
    <row r="436" spans="1:19" ht="17.7">
      <c r="A436" s="49">
        <v>44441</v>
      </c>
      <c r="B436" s="109">
        <f>IF(COUNTIF($A$7:$A436, $A436)&gt;1, 0, IF($E436="","",G436+H436+K436+L436+O436-Q436))</f>
        <v>420173</v>
      </c>
      <c r="C436" s="109">
        <f>IF(COUNTIF($A$7:$A436, $A436)&gt;1, 0, IF($E436="", "", I436+J436+M436+N436+P436-R436))</f>
        <v>380205</v>
      </c>
      <c r="D436" s="109">
        <f>IF(COUNTIF($A$7:$A436, $A436)&gt;1, 0, S436)</f>
        <v>0</v>
      </c>
      <c r="E436" s="110">
        <v>44441</v>
      </c>
      <c r="F436" s="91" t="str">
        <f>IFERROR(VLOOKUP($E436, V医療従事者等!$A:$J, $F$4, FALSE), TEXT(E436, "aaa"))</f>
        <v>木</v>
      </c>
      <c r="G436" s="91">
        <f>IFERROR(VLOOKUP($E436, V医療従事者等!$A:$J, $G$4, FALSE), 0)</f>
        <v>0</v>
      </c>
      <c r="H436" s="91">
        <f>IFERROR(VLOOKUP($E436, V医療従事者等!$A:$J, $H$4, FALSE), 0)</f>
        <v>0</v>
      </c>
      <c r="I436" s="91">
        <f>IFERROR(VLOOKUP($E436, V医療従事者等!$A:$J, $I$4, FALSE), 0)</f>
        <v>0</v>
      </c>
      <c r="J436" s="91">
        <f>IFERROR(VLOOKUP($E436, V医療従事者等!$A:$J, $J$4, FALSE), 0)</f>
        <v>0</v>
      </c>
      <c r="K436" s="92">
        <f>IFERROR(VLOOKUP($E436, V一般接種!$A:$G, K$4, FALSE), 0)</f>
        <v>262888</v>
      </c>
      <c r="L436" s="92">
        <f>IFERROR(VLOOKUP($E436, V一般接種!$A:$G, L$4, FALSE), 0)</f>
        <v>157285</v>
      </c>
      <c r="M436" s="92">
        <f>IFERROR(VLOOKUP($E436, V一般接種!$A:$G, M$4, FALSE), 0)</f>
        <v>1994</v>
      </c>
      <c r="N436" s="93">
        <f>IFERROR(VLOOKUP($E436, V一般接種!$A:$G, N$4, FALSE), 0)</f>
        <v>378211</v>
      </c>
      <c r="O436" s="92">
        <f>SUMIF(V職域接種!$C:$C, 'Conv-vaccine'!$E436, V職域接種!F:F)</f>
        <v>0</v>
      </c>
      <c r="P436" s="92">
        <f>SUMIF(V職域接種!$C:$C, 'Conv-vaccine'!$E436, V職域接種!G:G)</f>
        <v>0</v>
      </c>
      <c r="Q436" s="92">
        <f>_xlfn.MAXIFS(V重複!F:F, V重複!$C:$C, 'Conv-vaccine'!$E436)</f>
        <v>0</v>
      </c>
      <c r="R436" s="92">
        <f>_xlfn.MAXIFS(V重複!G:G, V重複!$C:$C, 'Conv-vaccine'!$E436)</f>
        <v>0</v>
      </c>
      <c r="S436" s="117">
        <f>SUMIF('V3回目-総接種回数'!$A:$A, 'Conv-vaccine'!$E436, 'V3回目-総接種回数'!D:D)</f>
        <v>0</v>
      </c>
    </row>
    <row r="437" spans="1:19" ht="17.7">
      <c r="A437" s="49">
        <v>44441</v>
      </c>
      <c r="B437" s="109">
        <f>IF(COUNTIF($A$7:$A437, $A437)&gt;1, 0, IF($E437="","",G437+H437+K437+L437+O437-Q437))</f>
        <v>0</v>
      </c>
      <c r="C437" s="109">
        <f>IF(COUNTIF($A$7:$A437, $A437)&gt;1, 0, IF($E437="", "", I437+J437+M437+N437+P437-R437))</f>
        <v>0</v>
      </c>
      <c r="D437" s="109">
        <f>IF(COUNTIF($A$7:$A437, $A437)&gt;1, 0, S437)</f>
        <v>0</v>
      </c>
      <c r="E437" s="110">
        <v>44441</v>
      </c>
      <c r="F437" s="91" t="str">
        <f>IFERROR(VLOOKUP($E437, V医療従事者等!$A:$J, $F$4, FALSE), TEXT(E437, "aaa"))</f>
        <v>木</v>
      </c>
      <c r="G437" s="91">
        <f>IFERROR(VLOOKUP($E437, V医療従事者等!$A:$J, $G$4, FALSE), 0)</f>
        <v>0</v>
      </c>
      <c r="H437" s="91">
        <f>IFERROR(VLOOKUP($E437, V医療従事者等!$A:$J, $H$4, FALSE), 0)</f>
        <v>0</v>
      </c>
      <c r="I437" s="91">
        <f>IFERROR(VLOOKUP($E437, V医療従事者等!$A:$J, $I$4, FALSE), 0)</f>
        <v>0</v>
      </c>
      <c r="J437" s="91">
        <f>IFERROR(VLOOKUP($E437, V医療従事者等!$A:$J, $J$4, FALSE), 0)</f>
        <v>0</v>
      </c>
      <c r="K437" s="92">
        <f>IFERROR(VLOOKUP($E437, V一般接種!$A:$G, K$4, FALSE), 0)</f>
        <v>262888</v>
      </c>
      <c r="L437" s="92">
        <f>IFERROR(VLOOKUP($E437, V一般接種!$A:$G, L$4, FALSE), 0)</f>
        <v>157285</v>
      </c>
      <c r="M437" s="92">
        <f>IFERROR(VLOOKUP($E437, V一般接種!$A:$G, M$4, FALSE), 0)</f>
        <v>1994</v>
      </c>
      <c r="N437" s="93">
        <f>IFERROR(VLOOKUP($E437, V一般接種!$A:$G, N$4, FALSE), 0)</f>
        <v>378211</v>
      </c>
      <c r="O437" s="92">
        <f>SUMIF(V職域接種!$C:$C, 'Conv-vaccine'!$E437, V職域接種!F:F)</f>
        <v>0</v>
      </c>
      <c r="P437" s="92">
        <f>SUMIF(V職域接種!$C:$C, 'Conv-vaccine'!$E437, V職域接種!G:G)</f>
        <v>0</v>
      </c>
      <c r="Q437" s="92">
        <f>_xlfn.MAXIFS(V重複!F:F, V重複!$C:$C, 'Conv-vaccine'!$E437)</f>
        <v>0</v>
      </c>
      <c r="R437" s="92">
        <f>_xlfn.MAXIFS(V重複!G:G, V重複!$C:$C, 'Conv-vaccine'!$E437)</f>
        <v>0</v>
      </c>
      <c r="S437" s="117">
        <f>SUMIF('V3回目-総接種回数'!$A:$A, 'Conv-vaccine'!$E437, 'V3回目-総接種回数'!D:D)</f>
        <v>0</v>
      </c>
    </row>
    <row r="438" spans="1:19" ht="17.7">
      <c r="A438" s="49">
        <v>44441</v>
      </c>
      <c r="B438" s="109">
        <f>IF(COUNTIF($A$7:$A438, $A438)&gt;1, 0, IF($E438="","",G438+H438+K438+L438+O438-Q438))</f>
        <v>0</v>
      </c>
      <c r="C438" s="109">
        <f>IF(COUNTIF($A$7:$A438, $A438)&gt;1, 0, IF($E438="", "", I438+J438+M438+N438+P438-R438))</f>
        <v>0</v>
      </c>
      <c r="D438" s="109">
        <f>IF(COUNTIF($A$7:$A438, $A438)&gt;1, 0, S438)</f>
        <v>0</v>
      </c>
      <c r="E438" s="110">
        <v>44441</v>
      </c>
      <c r="F438" s="91" t="str">
        <f>IFERROR(VLOOKUP($E438, V医療従事者等!$A:$J, $F$4, FALSE), TEXT(E438, "aaa"))</f>
        <v>木</v>
      </c>
      <c r="G438" s="91">
        <f>IFERROR(VLOOKUP($E438, V医療従事者等!$A:$J, $G$4, FALSE), 0)</f>
        <v>0</v>
      </c>
      <c r="H438" s="91">
        <f>IFERROR(VLOOKUP($E438, V医療従事者等!$A:$J, $H$4, FALSE), 0)</f>
        <v>0</v>
      </c>
      <c r="I438" s="91">
        <f>IFERROR(VLOOKUP($E438, V医療従事者等!$A:$J, $I$4, FALSE), 0)</f>
        <v>0</v>
      </c>
      <c r="J438" s="91">
        <f>IFERROR(VLOOKUP($E438, V医療従事者等!$A:$J, $J$4, FALSE), 0)</f>
        <v>0</v>
      </c>
      <c r="K438" s="92">
        <f>IFERROR(VLOOKUP($E438, V一般接種!$A:$G, K$4, FALSE), 0)</f>
        <v>262888</v>
      </c>
      <c r="L438" s="92">
        <f>IFERROR(VLOOKUP($E438, V一般接種!$A:$G, L$4, FALSE), 0)</f>
        <v>157285</v>
      </c>
      <c r="M438" s="92">
        <f>IFERROR(VLOOKUP($E438, V一般接種!$A:$G, M$4, FALSE), 0)</f>
        <v>1994</v>
      </c>
      <c r="N438" s="93">
        <f>IFERROR(VLOOKUP($E438, V一般接種!$A:$G, N$4, FALSE), 0)</f>
        <v>378211</v>
      </c>
      <c r="O438" s="92">
        <f>SUMIF(V職域接種!$C:$C, 'Conv-vaccine'!$E438, V職域接種!F:F)</f>
        <v>0</v>
      </c>
      <c r="P438" s="92">
        <f>SUMIF(V職域接種!$C:$C, 'Conv-vaccine'!$E438, V職域接種!G:G)</f>
        <v>0</v>
      </c>
      <c r="Q438" s="92">
        <f>_xlfn.MAXIFS(V重複!F:F, V重複!$C:$C, 'Conv-vaccine'!$E438)</f>
        <v>0</v>
      </c>
      <c r="R438" s="92">
        <f>_xlfn.MAXIFS(V重複!G:G, V重複!$C:$C, 'Conv-vaccine'!$E438)</f>
        <v>0</v>
      </c>
      <c r="S438" s="117">
        <f>SUMIF('V3回目-総接種回数'!$A:$A, 'Conv-vaccine'!$E438, 'V3回目-総接種回数'!D:D)</f>
        <v>0</v>
      </c>
    </row>
    <row r="439" spans="1:19" ht="17.7">
      <c r="A439" s="49">
        <v>44442</v>
      </c>
      <c r="B439" s="109">
        <f>IF(COUNTIF($A$7:$A439, $A439)&gt;1, 0, IF($E439="","",G439+H439+K439+L439+O439-Q439))</f>
        <v>738692</v>
      </c>
      <c r="C439" s="109">
        <f>IF(COUNTIF($A$7:$A439, $A439)&gt;1, 0, IF($E439="", "", I439+J439+M439+N439+P439-R439))</f>
        <v>291160</v>
      </c>
      <c r="D439" s="109">
        <f>IF(COUNTIF($A$7:$A439, $A439)&gt;1, 0, S439)</f>
        <v>0</v>
      </c>
      <c r="E439" s="110">
        <v>44442</v>
      </c>
      <c r="F439" s="91" t="str">
        <f>IFERROR(VLOOKUP($E439, V医療従事者等!$A:$J, $F$4, FALSE), TEXT(E439, "aaa"))</f>
        <v>金</v>
      </c>
      <c r="G439" s="91">
        <f>IFERROR(VLOOKUP($E439, V医療従事者等!$A:$J, $G$4, FALSE), 0)</f>
        <v>0</v>
      </c>
      <c r="H439" s="91">
        <f>IFERROR(VLOOKUP($E439, V医療従事者等!$A:$J, $H$4, FALSE), 0)</f>
        <v>0</v>
      </c>
      <c r="I439" s="91">
        <f>IFERROR(VLOOKUP($E439, V医療従事者等!$A:$J, $I$4, FALSE), 0)</f>
        <v>0</v>
      </c>
      <c r="J439" s="91">
        <f>IFERROR(VLOOKUP($E439, V医療従事者等!$A:$J, $J$4, FALSE), 0)</f>
        <v>0</v>
      </c>
      <c r="K439" s="92">
        <f>IFERROR(VLOOKUP($E439, V一般接種!$A:$G, K$4, FALSE), 0)</f>
        <v>575664</v>
      </c>
      <c r="L439" s="92">
        <f>IFERROR(VLOOKUP($E439, V一般接種!$A:$G, L$4, FALSE), 0)</f>
        <v>163028</v>
      </c>
      <c r="M439" s="92">
        <f>IFERROR(VLOOKUP($E439, V一般接種!$A:$G, M$4, FALSE), 0)</f>
        <v>2072</v>
      </c>
      <c r="N439" s="93">
        <f>IFERROR(VLOOKUP($E439, V一般接種!$A:$G, N$4, FALSE), 0)</f>
        <v>289088</v>
      </c>
      <c r="O439" s="92">
        <f>SUMIF(V職域接種!$C:$C, 'Conv-vaccine'!$E439, V職域接種!F:F)</f>
        <v>0</v>
      </c>
      <c r="P439" s="92">
        <f>SUMIF(V職域接種!$C:$C, 'Conv-vaccine'!$E439, V職域接種!G:G)</f>
        <v>0</v>
      </c>
      <c r="Q439" s="92">
        <f>_xlfn.MAXIFS(V重複!F:F, V重複!$C:$C, 'Conv-vaccine'!$E439)</f>
        <v>0</v>
      </c>
      <c r="R439" s="92">
        <f>_xlfn.MAXIFS(V重複!G:G, V重複!$C:$C, 'Conv-vaccine'!$E439)</f>
        <v>0</v>
      </c>
      <c r="S439" s="117">
        <f>SUMIF('V3回目-総接種回数'!$A:$A, 'Conv-vaccine'!$E439, 'V3回目-総接種回数'!D:D)</f>
        <v>0</v>
      </c>
    </row>
    <row r="440" spans="1:19" ht="17.7">
      <c r="A440" s="49">
        <v>44442</v>
      </c>
      <c r="B440" s="109">
        <f>IF(COUNTIF($A$7:$A440, $A440)&gt;1, 0, IF($E440="","",G440+H440+K440+L440+O440-Q440))</f>
        <v>0</v>
      </c>
      <c r="C440" s="109">
        <f>IF(COUNTIF($A$7:$A440, $A440)&gt;1, 0, IF($E440="", "", I440+J440+M440+N440+P440-R440))</f>
        <v>0</v>
      </c>
      <c r="D440" s="109">
        <f>IF(COUNTIF($A$7:$A440, $A440)&gt;1, 0, S440)</f>
        <v>0</v>
      </c>
      <c r="E440" s="110">
        <v>44442</v>
      </c>
      <c r="F440" s="91" t="str">
        <f>IFERROR(VLOOKUP($E440, V医療従事者等!$A:$J, $F$4, FALSE), TEXT(E440, "aaa"))</f>
        <v>金</v>
      </c>
      <c r="G440" s="91">
        <f>IFERROR(VLOOKUP($E440, V医療従事者等!$A:$J, $G$4, FALSE), 0)</f>
        <v>0</v>
      </c>
      <c r="H440" s="91">
        <f>IFERROR(VLOOKUP($E440, V医療従事者等!$A:$J, $H$4, FALSE), 0)</f>
        <v>0</v>
      </c>
      <c r="I440" s="91">
        <f>IFERROR(VLOOKUP($E440, V医療従事者等!$A:$J, $I$4, FALSE), 0)</f>
        <v>0</v>
      </c>
      <c r="J440" s="91">
        <f>IFERROR(VLOOKUP($E440, V医療従事者等!$A:$J, $J$4, FALSE), 0)</f>
        <v>0</v>
      </c>
      <c r="K440" s="92">
        <f>IFERROR(VLOOKUP($E440, V一般接種!$A:$G, K$4, FALSE), 0)</f>
        <v>575664</v>
      </c>
      <c r="L440" s="92">
        <f>IFERROR(VLOOKUP($E440, V一般接種!$A:$G, L$4, FALSE), 0)</f>
        <v>163028</v>
      </c>
      <c r="M440" s="92">
        <f>IFERROR(VLOOKUP($E440, V一般接種!$A:$G, M$4, FALSE), 0)</f>
        <v>2072</v>
      </c>
      <c r="N440" s="93">
        <f>IFERROR(VLOOKUP($E440, V一般接種!$A:$G, N$4, FALSE), 0)</f>
        <v>289088</v>
      </c>
      <c r="O440" s="92">
        <f>SUMIF(V職域接種!$C:$C, 'Conv-vaccine'!$E440, V職域接種!F:F)</f>
        <v>0</v>
      </c>
      <c r="P440" s="92">
        <f>SUMIF(V職域接種!$C:$C, 'Conv-vaccine'!$E440, V職域接種!G:G)</f>
        <v>0</v>
      </c>
      <c r="Q440" s="92">
        <f>_xlfn.MAXIFS(V重複!F:F, V重複!$C:$C, 'Conv-vaccine'!$E440)</f>
        <v>0</v>
      </c>
      <c r="R440" s="92">
        <f>_xlfn.MAXIFS(V重複!G:G, V重複!$C:$C, 'Conv-vaccine'!$E440)</f>
        <v>0</v>
      </c>
      <c r="S440" s="117">
        <f>SUMIF('V3回目-総接種回数'!$A:$A, 'Conv-vaccine'!$E440, 'V3回目-総接種回数'!D:D)</f>
        <v>0</v>
      </c>
    </row>
    <row r="441" spans="1:19" ht="17.7">
      <c r="A441" s="49">
        <v>44442</v>
      </c>
      <c r="B441" s="109">
        <f>IF(COUNTIF($A$7:$A441, $A441)&gt;1, 0, IF($E441="","",G441+H441+K441+L441+O441-Q441))</f>
        <v>0</v>
      </c>
      <c r="C441" s="109">
        <f>IF(COUNTIF($A$7:$A441, $A441)&gt;1, 0, IF($E441="", "", I441+J441+M441+N441+P441-R441))</f>
        <v>0</v>
      </c>
      <c r="D441" s="109">
        <f>IF(COUNTIF($A$7:$A441, $A441)&gt;1, 0, S441)</f>
        <v>0</v>
      </c>
      <c r="E441" s="110">
        <v>44442</v>
      </c>
      <c r="F441" s="91" t="str">
        <f>IFERROR(VLOOKUP($E441, V医療従事者等!$A:$J, $F$4, FALSE), TEXT(E441, "aaa"))</f>
        <v>金</v>
      </c>
      <c r="G441" s="91">
        <f>IFERROR(VLOOKUP($E441, V医療従事者等!$A:$J, $G$4, FALSE), 0)</f>
        <v>0</v>
      </c>
      <c r="H441" s="91">
        <f>IFERROR(VLOOKUP($E441, V医療従事者等!$A:$J, $H$4, FALSE), 0)</f>
        <v>0</v>
      </c>
      <c r="I441" s="91">
        <f>IFERROR(VLOOKUP($E441, V医療従事者等!$A:$J, $I$4, FALSE), 0)</f>
        <v>0</v>
      </c>
      <c r="J441" s="91">
        <f>IFERROR(VLOOKUP($E441, V医療従事者等!$A:$J, $J$4, FALSE), 0)</f>
        <v>0</v>
      </c>
      <c r="K441" s="92">
        <f>IFERROR(VLOOKUP($E441, V一般接種!$A:$G, K$4, FALSE), 0)</f>
        <v>575664</v>
      </c>
      <c r="L441" s="92">
        <f>IFERROR(VLOOKUP($E441, V一般接種!$A:$G, L$4, FALSE), 0)</f>
        <v>163028</v>
      </c>
      <c r="M441" s="92">
        <f>IFERROR(VLOOKUP($E441, V一般接種!$A:$G, M$4, FALSE), 0)</f>
        <v>2072</v>
      </c>
      <c r="N441" s="93">
        <f>IFERROR(VLOOKUP($E441, V一般接種!$A:$G, N$4, FALSE), 0)</f>
        <v>289088</v>
      </c>
      <c r="O441" s="92">
        <f>SUMIF(V職域接種!$C:$C, 'Conv-vaccine'!$E441, V職域接種!F:F)</f>
        <v>0</v>
      </c>
      <c r="P441" s="92">
        <f>SUMIF(V職域接種!$C:$C, 'Conv-vaccine'!$E441, V職域接種!G:G)</f>
        <v>0</v>
      </c>
      <c r="Q441" s="92">
        <f>_xlfn.MAXIFS(V重複!F:F, V重複!$C:$C, 'Conv-vaccine'!$E441)</f>
        <v>0</v>
      </c>
      <c r="R441" s="92">
        <f>_xlfn.MAXIFS(V重複!G:G, V重複!$C:$C, 'Conv-vaccine'!$E441)</f>
        <v>0</v>
      </c>
      <c r="S441" s="117">
        <f>SUMIF('V3回目-総接種回数'!$A:$A, 'Conv-vaccine'!$E441, 'V3回目-総接種回数'!D:D)</f>
        <v>0</v>
      </c>
    </row>
    <row r="442" spans="1:19" ht="17.7">
      <c r="A442" s="49">
        <v>44443</v>
      </c>
      <c r="B442" s="109">
        <f>IF(COUNTIF($A$7:$A442, $A442)&gt;1, 0, IF($E442="","",G442+H442+K442+L442+O442-Q442))</f>
        <v>954600</v>
      </c>
      <c r="C442" s="109">
        <f>IF(COUNTIF($A$7:$A442, $A442)&gt;1, 0, IF($E442="", "", I442+J442+M442+N442+P442-R442))</f>
        <v>331741</v>
      </c>
      <c r="D442" s="109">
        <f>IF(COUNTIF($A$7:$A442, $A442)&gt;1, 0, S442)</f>
        <v>0</v>
      </c>
      <c r="E442" s="110">
        <v>44443</v>
      </c>
      <c r="F442" s="91" t="str">
        <f>IFERROR(VLOOKUP($E442, V医療従事者等!$A:$J, $F$4, FALSE), TEXT(E442, "aaa"))</f>
        <v>土</v>
      </c>
      <c r="G442" s="91">
        <f>IFERROR(VLOOKUP($E442, V医療従事者等!$A:$J, $G$4, FALSE), 0)</f>
        <v>0</v>
      </c>
      <c r="H442" s="91">
        <f>IFERROR(VLOOKUP($E442, V医療従事者等!$A:$J, $H$4, FALSE), 0)</f>
        <v>0</v>
      </c>
      <c r="I442" s="91">
        <f>IFERROR(VLOOKUP($E442, V医療従事者等!$A:$J, $I$4, FALSE), 0)</f>
        <v>0</v>
      </c>
      <c r="J442" s="91">
        <f>IFERROR(VLOOKUP($E442, V医療従事者等!$A:$J, $J$4, FALSE), 0)</f>
        <v>0</v>
      </c>
      <c r="K442" s="92">
        <f>IFERROR(VLOOKUP($E442, V一般接種!$A:$G, K$4, FALSE), 0)</f>
        <v>767076</v>
      </c>
      <c r="L442" s="92">
        <f>IFERROR(VLOOKUP($E442, V一般接種!$A:$G, L$4, FALSE), 0)</f>
        <v>187524</v>
      </c>
      <c r="M442" s="92">
        <f>IFERROR(VLOOKUP($E442, V一般接種!$A:$G, M$4, FALSE), 0)</f>
        <v>1946</v>
      </c>
      <c r="N442" s="93">
        <f>IFERROR(VLOOKUP($E442, V一般接種!$A:$G, N$4, FALSE), 0)</f>
        <v>329795</v>
      </c>
      <c r="O442" s="92">
        <f>SUMIF(V職域接種!$C:$C, 'Conv-vaccine'!$E442, V職域接種!F:F)</f>
        <v>0</v>
      </c>
      <c r="P442" s="92">
        <f>SUMIF(V職域接種!$C:$C, 'Conv-vaccine'!$E442, V職域接種!G:G)</f>
        <v>0</v>
      </c>
      <c r="Q442" s="92">
        <f>_xlfn.MAXIFS(V重複!F:F, V重複!$C:$C, 'Conv-vaccine'!$E442)</f>
        <v>0</v>
      </c>
      <c r="R442" s="92">
        <f>_xlfn.MAXIFS(V重複!G:G, V重複!$C:$C, 'Conv-vaccine'!$E442)</f>
        <v>0</v>
      </c>
      <c r="S442" s="117">
        <f>SUMIF('V3回目-総接種回数'!$A:$A, 'Conv-vaccine'!$E442, 'V3回目-総接種回数'!D:D)</f>
        <v>0</v>
      </c>
    </row>
    <row r="443" spans="1:19" ht="17.7">
      <c r="A443" s="49">
        <v>44443</v>
      </c>
      <c r="B443" s="109">
        <f>IF(COUNTIF($A$7:$A443, $A443)&gt;1, 0, IF($E443="","",G443+H443+K443+L443+O443-Q443))</f>
        <v>0</v>
      </c>
      <c r="C443" s="109">
        <f>IF(COUNTIF($A$7:$A443, $A443)&gt;1, 0, IF($E443="", "", I443+J443+M443+N443+P443-R443))</f>
        <v>0</v>
      </c>
      <c r="D443" s="109">
        <f>IF(COUNTIF($A$7:$A443, $A443)&gt;1, 0, S443)</f>
        <v>0</v>
      </c>
      <c r="E443" s="110">
        <v>44443</v>
      </c>
      <c r="F443" s="91" t="str">
        <f>IFERROR(VLOOKUP($E443, V医療従事者等!$A:$J, $F$4, FALSE), TEXT(E443, "aaa"))</f>
        <v>土</v>
      </c>
      <c r="G443" s="91">
        <f>IFERROR(VLOOKUP($E443, V医療従事者等!$A:$J, $G$4, FALSE), 0)</f>
        <v>0</v>
      </c>
      <c r="H443" s="91">
        <f>IFERROR(VLOOKUP($E443, V医療従事者等!$A:$J, $H$4, FALSE), 0)</f>
        <v>0</v>
      </c>
      <c r="I443" s="91">
        <f>IFERROR(VLOOKUP($E443, V医療従事者等!$A:$J, $I$4, FALSE), 0)</f>
        <v>0</v>
      </c>
      <c r="J443" s="91">
        <f>IFERROR(VLOOKUP($E443, V医療従事者等!$A:$J, $J$4, FALSE), 0)</f>
        <v>0</v>
      </c>
      <c r="K443" s="92">
        <f>IFERROR(VLOOKUP($E443, V一般接種!$A:$G, K$4, FALSE), 0)</f>
        <v>767076</v>
      </c>
      <c r="L443" s="92">
        <f>IFERROR(VLOOKUP($E443, V一般接種!$A:$G, L$4, FALSE), 0)</f>
        <v>187524</v>
      </c>
      <c r="M443" s="92">
        <f>IFERROR(VLOOKUP($E443, V一般接種!$A:$G, M$4, FALSE), 0)</f>
        <v>1946</v>
      </c>
      <c r="N443" s="93">
        <f>IFERROR(VLOOKUP($E443, V一般接種!$A:$G, N$4, FALSE), 0)</f>
        <v>329795</v>
      </c>
      <c r="O443" s="92">
        <f>SUMIF(V職域接種!$C:$C, 'Conv-vaccine'!$E443, V職域接種!F:F)</f>
        <v>0</v>
      </c>
      <c r="P443" s="92">
        <f>SUMIF(V職域接種!$C:$C, 'Conv-vaccine'!$E443, V職域接種!G:G)</f>
        <v>0</v>
      </c>
      <c r="Q443" s="92">
        <f>_xlfn.MAXIFS(V重複!F:F, V重複!$C:$C, 'Conv-vaccine'!$E443)</f>
        <v>0</v>
      </c>
      <c r="R443" s="92">
        <f>_xlfn.MAXIFS(V重複!G:G, V重複!$C:$C, 'Conv-vaccine'!$E443)</f>
        <v>0</v>
      </c>
      <c r="S443" s="117">
        <f>SUMIF('V3回目-総接種回数'!$A:$A, 'Conv-vaccine'!$E443, 'V3回目-総接種回数'!D:D)</f>
        <v>0</v>
      </c>
    </row>
    <row r="444" spans="1:19" ht="17.7">
      <c r="A444" s="49">
        <v>44443</v>
      </c>
      <c r="B444" s="109">
        <f>IF(COUNTIF($A$7:$A444, $A444)&gt;1, 0, IF($E444="","",G444+H444+K444+L444+O444-Q444))</f>
        <v>0</v>
      </c>
      <c r="C444" s="109">
        <f>IF(COUNTIF($A$7:$A444, $A444)&gt;1, 0, IF($E444="", "", I444+J444+M444+N444+P444-R444))</f>
        <v>0</v>
      </c>
      <c r="D444" s="109">
        <f>IF(COUNTIF($A$7:$A444, $A444)&gt;1, 0, S444)</f>
        <v>0</v>
      </c>
      <c r="E444" s="110">
        <v>44443</v>
      </c>
      <c r="F444" s="91" t="str">
        <f>IFERROR(VLOOKUP($E444, V医療従事者等!$A:$J, $F$4, FALSE), TEXT(E444, "aaa"))</f>
        <v>土</v>
      </c>
      <c r="G444" s="91">
        <f>IFERROR(VLOOKUP($E444, V医療従事者等!$A:$J, $G$4, FALSE), 0)</f>
        <v>0</v>
      </c>
      <c r="H444" s="91">
        <f>IFERROR(VLOOKUP($E444, V医療従事者等!$A:$J, $H$4, FALSE), 0)</f>
        <v>0</v>
      </c>
      <c r="I444" s="91">
        <f>IFERROR(VLOOKUP($E444, V医療従事者等!$A:$J, $I$4, FALSE), 0)</f>
        <v>0</v>
      </c>
      <c r="J444" s="91">
        <f>IFERROR(VLOOKUP($E444, V医療従事者等!$A:$J, $J$4, FALSE), 0)</f>
        <v>0</v>
      </c>
      <c r="K444" s="92">
        <f>IFERROR(VLOOKUP($E444, V一般接種!$A:$G, K$4, FALSE), 0)</f>
        <v>767076</v>
      </c>
      <c r="L444" s="92">
        <f>IFERROR(VLOOKUP($E444, V一般接種!$A:$G, L$4, FALSE), 0)</f>
        <v>187524</v>
      </c>
      <c r="M444" s="92">
        <f>IFERROR(VLOOKUP($E444, V一般接種!$A:$G, M$4, FALSE), 0)</f>
        <v>1946</v>
      </c>
      <c r="N444" s="93">
        <f>IFERROR(VLOOKUP($E444, V一般接種!$A:$G, N$4, FALSE), 0)</f>
        <v>329795</v>
      </c>
      <c r="O444" s="92">
        <f>SUMIF(V職域接種!$C:$C, 'Conv-vaccine'!$E444, V職域接種!F:F)</f>
        <v>0</v>
      </c>
      <c r="P444" s="92">
        <f>SUMIF(V職域接種!$C:$C, 'Conv-vaccine'!$E444, V職域接種!G:G)</f>
        <v>0</v>
      </c>
      <c r="Q444" s="92">
        <f>_xlfn.MAXIFS(V重複!F:F, V重複!$C:$C, 'Conv-vaccine'!$E444)</f>
        <v>0</v>
      </c>
      <c r="R444" s="92">
        <f>_xlfn.MAXIFS(V重複!G:G, V重複!$C:$C, 'Conv-vaccine'!$E444)</f>
        <v>0</v>
      </c>
      <c r="S444" s="117">
        <f>SUMIF('V3回目-総接種回数'!$A:$A, 'Conv-vaccine'!$E444, 'V3回目-総接種回数'!D:D)</f>
        <v>0</v>
      </c>
    </row>
    <row r="445" spans="1:19" ht="17.7">
      <c r="A445" s="49">
        <v>44444</v>
      </c>
      <c r="B445" s="109">
        <f>IF(COUNTIF($A$7:$A445, $A445)&gt;1, 0, IF($E445="","",G445+H445+K445+L445+O445-Q445))</f>
        <v>3175290</v>
      </c>
      <c r="C445" s="109">
        <f>IF(COUNTIF($A$7:$A445, $A445)&gt;1, 0, IF($E445="", "", I445+J445+M445+N445+P445-R445))</f>
        <v>2350311</v>
      </c>
      <c r="D445" s="109">
        <f>IF(COUNTIF($A$7:$A445, $A445)&gt;1, 0, S445)</f>
        <v>0</v>
      </c>
      <c r="E445" s="110">
        <v>44444</v>
      </c>
      <c r="F445" s="91" t="str">
        <f>IFERROR(VLOOKUP($E445, V医療従事者等!$A:$J, $F$4, FALSE), TEXT(E445, "aaa"))</f>
        <v>日</v>
      </c>
      <c r="G445" s="91">
        <f>IFERROR(VLOOKUP($E445, V医療従事者等!$A:$J, $G$4, FALSE), 0)</f>
        <v>0</v>
      </c>
      <c r="H445" s="91">
        <f>IFERROR(VLOOKUP($E445, V医療従事者等!$A:$J, $H$4, FALSE), 0)</f>
        <v>0</v>
      </c>
      <c r="I445" s="91">
        <f>IFERROR(VLOOKUP($E445, V医療従事者等!$A:$J, $I$4, FALSE), 0)</f>
        <v>0</v>
      </c>
      <c r="J445" s="91">
        <f>IFERROR(VLOOKUP($E445, V医療従事者等!$A:$J, $J$4, FALSE), 0)</f>
        <v>0</v>
      </c>
      <c r="K445" s="92">
        <f>IFERROR(VLOOKUP($E445, V一般接種!$A:$G, K$4, FALSE), 0)</f>
        <v>605563</v>
      </c>
      <c r="L445" s="92">
        <f>IFERROR(VLOOKUP($E445, V一般接種!$A:$G, L$4, FALSE), 0)</f>
        <v>170168</v>
      </c>
      <c r="M445" s="92">
        <f>IFERROR(VLOOKUP($E445, V一般接種!$A:$G, M$4, FALSE), 0)</f>
        <v>1581</v>
      </c>
      <c r="N445" s="93">
        <f>IFERROR(VLOOKUP($E445, V一般接種!$A:$G, N$4, FALSE), 0)</f>
        <v>285635</v>
      </c>
      <c r="O445" s="92">
        <f>SUMIF(V職域接種!$C:$C, 'Conv-vaccine'!$E445, V職域接種!F:F)</f>
        <v>8141454</v>
      </c>
      <c r="P445" s="92">
        <f>SUMIF(V職域接種!$C:$C, 'Conv-vaccine'!$E445, V職域接種!G:G)</f>
        <v>6220621</v>
      </c>
      <c r="Q445" s="92">
        <f>_xlfn.MAXIFS(V重複!F:F, V重複!$C:$C, 'Conv-vaccine'!$E445)</f>
        <v>5741895</v>
      </c>
      <c r="R445" s="92">
        <f>_xlfn.MAXIFS(V重複!G:G, V重複!$C:$C, 'Conv-vaccine'!$E445)</f>
        <v>4157526</v>
      </c>
      <c r="S445" s="117">
        <f>SUMIF('V3回目-総接種回数'!$A:$A, 'Conv-vaccine'!$E445, 'V3回目-総接種回数'!D:D)</f>
        <v>0</v>
      </c>
    </row>
    <row r="446" spans="1:19" ht="17.7">
      <c r="A446" s="49">
        <v>44444</v>
      </c>
      <c r="B446" s="109">
        <f>IF(COUNTIF($A$7:$A446, $A446)&gt;1, 0, IF($E446="","",G446+H446+K446+L446+O446-Q446))</f>
        <v>0</v>
      </c>
      <c r="C446" s="109">
        <f>IF(COUNTIF($A$7:$A446, $A446)&gt;1, 0, IF($E446="", "", I446+J446+M446+N446+P446-R446))</f>
        <v>0</v>
      </c>
      <c r="D446" s="109">
        <f>IF(COUNTIF($A$7:$A446, $A446)&gt;1, 0, S446)</f>
        <v>0</v>
      </c>
      <c r="E446" s="110">
        <v>44444</v>
      </c>
      <c r="F446" s="91" t="str">
        <f>IFERROR(VLOOKUP($E446, V医療従事者等!$A:$J, $F$4, FALSE), TEXT(E446, "aaa"))</f>
        <v>日</v>
      </c>
      <c r="G446" s="91">
        <f>IFERROR(VLOOKUP($E446, V医療従事者等!$A:$J, $G$4, FALSE), 0)</f>
        <v>0</v>
      </c>
      <c r="H446" s="91">
        <f>IFERROR(VLOOKUP($E446, V医療従事者等!$A:$J, $H$4, FALSE), 0)</f>
        <v>0</v>
      </c>
      <c r="I446" s="91">
        <f>IFERROR(VLOOKUP($E446, V医療従事者等!$A:$J, $I$4, FALSE), 0)</f>
        <v>0</v>
      </c>
      <c r="J446" s="91">
        <f>IFERROR(VLOOKUP($E446, V医療従事者等!$A:$J, $J$4, FALSE), 0)</f>
        <v>0</v>
      </c>
      <c r="K446" s="92">
        <f>IFERROR(VLOOKUP($E446, V一般接種!$A:$G, K$4, FALSE), 0)</f>
        <v>605563</v>
      </c>
      <c r="L446" s="92">
        <f>IFERROR(VLOOKUP($E446, V一般接種!$A:$G, L$4, FALSE), 0)</f>
        <v>170168</v>
      </c>
      <c r="M446" s="92">
        <f>IFERROR(VLOOKUP($E446, V一般接種!$A:$G, M$4, FALSE), 0)</f>
        <v>1581</v>
      </c>
      <c r="N446" s="93">
        <f>IFERROR(VLOOKUP($E446, V一般接種!$A:$G, N$4, FALSE), 0)</f>
        <v>285635</v>
      </c>
      <c r="O446" s="92">
        <f>SUMIF(V職域接種!$C:$C, 'Conv-vaccine'!$E446, V職域接種!F:F)</f>
        <v>8141454</v>
      </c>
      <c r="P446" s="92">
        <f>SUMIF(V職域接種!$C:$C, 'Conv-vaccine'!$E446, V職域接種!G:G)</f>
        <v>6220621</v>
      </c>
      <c r="Q446" s="92">
        <f>_xlfn.MAXIFS(V重複!F:F, V重複!$C:$C, 'Conv-vaccine'!$E446)</f>
        <v>5741895</v>
      </c>
      <c r="R446" s="92">
        <f>_xlfn.MAXIFS(V重複!G:G, V重複!$C:$C, 'Conv-vaccine'!$E446)</f>
        <v>4157526</v>
      </c>
      <c r="S446" s="117">
        <f>SUMIF('V3回目-総接種回数'!$A:$A, 'Conv-vaccine'!$E446, 'V3回目-総接種回数'!D:D)</f>
        <v>0</v>
      </c>
    </row>
    <row r="447" spans="1:19" ht="17.7">
      <c r="A447" s="49">
        <v>44444</v>
      </c>
      <c r="B447" s="109">
        <f>IF(COUNTIF($A$7:$A447, $A447)&gt;1, 0, IF($E447="","",G447+H447+K447+L447+O447-Q447))</f>
        <v>0</v>
      </c>
      <c r="C447" s="109">
        <f>IF(COUNTIF($A$7:$A447, $A447)&gt;1, 0, IF($E447="", "", I447+J447+M447+N447+P447-R447))</f>
        <v>0</v>
      </c>
      <c r="D447" s="109">
        <f>IF(COUNTIF($A$7:$A447, $A447)&gt;1, 0, S447)</f>
        <v>0</v>
      </c>
      <c r="E447" s="110">
        <v>44444</v>
      </c>
      <c r="F447" s="91" t="str">
        <f>IFERROR(VLOOKUP($E447, V医療従事者等!$A:$J, $F$4, FALSE), TEXT(E447, "aaa"))</f>
        <v>日</v>
      </c>
      <c r="G447" s="91">
        <f>IFERROR(VLOOKUP($E447, V医療従事者等!$A:$J, $G$4, FALSE), 0)</f>
        <v>0</v>
      </c>
      <c r="H447" s="91">
        <f>IFERROR(VLOOKUP($E447, V医療従事者等!$A:$J, $H$4, FALSE), 0)</f>
        <v>0</v>
      </c>
      <c r="I447" s="91">
        <f>IFERROR(VLOOKUP($E447, V医療従事者等!$A:$J, $I$4, FALSE), 0)</f>
        <v>0</v>
      </c>
      <c r="J447" s="91">
        <f>IFERROR(VLOOKUP($E447, V医療従事者等!$A:$J, $J$4, FALSE), 0)</f>
        <v>0</v>
      </c>
      <c r="K447" s="92">
        <f>IFERROR(VLOOKUP($E447, V一般接種!$A:$G, K$4, FALSE), 0)</f>
        <v>605563</v>
      </c>
      <c r="L447" s="92">
        <f>IFERROR(VLOOKUP($E447, V一般接種!$A:$G, L$4, FALSE), 0)</f>
        <v>170168</v>
      </c>
      <c r="M447" s="92">
        <f>IFERROR(VLOOKUP($E447, V一般接種!$A:$G, M$4, FALSE), 0)</f>
        <v>1581</v>
      </c>
      <c r="N447" s="93">
        <f>IFERROR(VLOOKUP($E447, V一般接種!$A:$G, N$4, FALSE), 0)</f>
        <v>285635</v>
      </c>
      <c r="O447" s="92">
        <f>SUMIF(V職域接種!$C:$C, 'Conv-vaccine'!$E447, V職域接種!F:F)</f>
        <v>8141454</v>
      </c>
      <c r="P447" s="92">
        <f>SUMIF(V職域接種!$C:$C, 'Conv-vaccine'!$E447, V職域接種!G:G)</f>
        <v>6220621</v>
      </c>
      <c r="Q447" s="92">
        <f>_xlfn.MAXIFS(V重複!F:F, V重複!$C:$C, 'Conv-vaccine'!$E447)</f>
        <v>5741895</v>
      </c>
      <c r="R447" s="92">
        <f>_xlfn.MAXIFS(V重複!G:G, V重複!$C:$C, 'Conv-vaccine'!$E447)</f>
        <v>4157526</v>
      </c>
      <c r="S447" s="117">
        <f>SUMIF('V3回目-総接種回数'!$A:$A, 'Conv-vaccine'!$E447, 'V3回目-総接種回数'!D:D)</f>
        <v>0</v>
      </c>
    </row>
    <row r="448" spans="1:19" ht="17.7">
      <c r="A448" s="49">
        <v>44445</v>
      </c>
      <c r="B448" s="109">
        <f>IF(COUNTIF($A$7:$A448, $A448)&gt;1, 0, IF($E448="","",G448+H448+K448+L448+O448-Q448))</f>
        <v>616648</v>
      </c>
      <c r="C448" s="109">
        <f>IF(COUNTIF($A$7:$A448, $A448)&gt;1, 0, IF($E448="", "", I448+J448+M448+N448+P448-R448))</f>
        <v>342725</v>
      </c>
      <c r="D448" s="109">
        <f>IF(COUNTIF($A$7:$A448, $A448)&gt;1, 0, S448)</f>
        <v>0</v>
      </c>
      <c r="E448" s="110">
        <v>44445</v>
      </c>
      <c r="F448" s="91" t="str">
        <f>IFERROR(VLOOKUP($E448, V医療従事者等!$A:$J, $F$4, FALSE), TEXT(E448, "aaa"))</f>
        <v>月</v>
      </c>
      <c r="G448" s="91">
        <f>IFERROR(VLOOKUP($E448, V医療従事者等!$A:$J, $G$4, FALSE), 0)</f>
        <v>0</v>
      </c>
      <c r="H448" s="91">
        <f>IFERROR(VLOOKUP($E448, V医療従事者等!$A:$J, $H$4, FALSE), 0)</f>
        <v>0</v>
      </c>
      <c r="I448" s="91">
        <f>IFERROR(VLOOKUP($E448, V医療従事者等!$A:$J, $I$4, FALSE), 0)</f>
        <v>0</v>
      </c>
      <c r="J448" s="91">
        <f>IFERROR(VLOOKUP($E448, V医療従事者等!$A:$J, $J$4, FALSE), 0)</f>
        <v>0</v>
      </c>
      <c r="K448" s="92">
        <f>IFERROR(VLOOKUP($E448, V一般接種!$A:$G, K$4, FALSE), 0)</f>
        <v>463328</v>
      </c>
      <c r="L448" s="92">
        <f>IFERROR(VLOOKUP($E448, V一般接種!$A:$G, L$4, FALSE), 0)</f>
        <v>153320</v>
      </c>
      <c r="M448" s="92">
        <f>IFERROR(VLOOKUP($E448, V一般接種!$A:$G, M$4, FALSE), 0)</f>
        <v>1516</v>
      </c>
      <c r="N448" s="93">
        <f>IFERROR(VLOOKUP($E448, V一般接種!$A:$G, N$4, FALSE), 0)</f>
        <v>341209</v>
      </c>
      <c r="O448" s="92">
        <f>SUMIF(V職域接種!$C:$C, 'Conv-vaccine'!$E448, V職域接種!F:F)</f>
        <v>0</v>
      </c>
      <c r="P448" s="92">
        <f>SUMIF(V職域接種!$C:$C, 'Conv-vaccine'!$E448, V職域接種!G:G)</f>
        <v>0</v>
      </c>
      <c r="Q448" s="92">
        <f>_xlfn.MAXIFS(V重複!F:F, V重複!$C:$C, 'Conv-vaccine'!$E448)</f>
        <v>0</v>
      </c>
      <c r="R448" s="92">
        <f>_xlfn.MAXIFS(V重複!G:G, V重複!$C:$C, 'Conv-vaccine'!$E448)</f>
        <v>0</v>
      </c>
      <c r="S448" s="117">
        <f>SUMIF('V3回目-総接種回数'!$A:$A, 'Conv-vaccine'!$E448, 'V3回目-総接種回数'!D:D)</f>
        <v>0</v>
      </c>
    </row>
    <row r="449" spans="1:19" ht="17.7">
      <c r="A449" s="49">
        <v>44445</v>
      </c>
      <c r="B449" s="109">
        <f>IF(COUNTIF($A$7:$A449, $A449)&gt;1, 0, IF($E449="","",G449+H449+K449+L449+O449-Q449))</f>
        <v>0</v>
      </c>
      <c r="C449" s="109">
        <f>IF(COUNTIF($A$7:$A449, $A449)&gt;1, 0, IF($E449="", "", I449+J449+M449+N449+P449-R449))</f>
        <v>0</v>
      </c>
      <c r="D449" s="109">
        <f>IF(COUNTIF($A$7:$A449, $A449)&gt;1, 0, S449)</f>
        <v>0</v>
      </c>
      <c r="E449" s="110">
        <v>44445</v>
      </c>
      <c r="F449" s="91" t="str">
        <f>IFERROR(VLOOKUP($E449, V医療従事者等!$A:$J, $F$4, FALSE), TEXT(E449, "aaa"))</f>
        <v>月</v>
      </c>
      <c r="G449" s="91">
        <f>IFERROR(VLOOKUP($E449, V医療従事者等!$A:$J, $G$4, FALSE), 0)</f>
        <v>0</v>
      </c>
      <c r="H449" s="91">
        <f>IFERROR(VLOOKUP($E449, V医療従事者等!$A:$J, $H$4, FALSE), 0)</f>
        <v>0</v>
      </c>
      <c r="I449" s="91">
        <f>IFERROR(VLOOKUP($E449, V医療従事者等!$A:$J, $I$4, FALSE), 0)</f>
        <v>0</v>
      </c>
      <c r="J449" s="91">
        <f>IFERROR(VLOOKUP($E449, V医療従事者等!$A:$J, $J$4, FALSE), 0)</f>
        <v>0</v>
      </c>
      <c r="K449" s="92">
        <f>IFERROR(VLOOKUP($E449, V一般接種!$A:$G, K$4, FALSE), 0)</f>
        <v>463328</v>
      </c>
      <c r="L449" s="92">
        <f>IFERROR(VLOOKUP($E449, V一般接種!$A:$G, L$4, FALSE), 0)</f>
        <v>153320</v>
      </c>
      <c r="M449" s="92">
        <f>IFERROR(VLOOKUP($E449, V一般接種!$A:$G, M$4, FALSE), 0)</f>
        <v>1516</v>
      </c>
      <c r="N449" s="93">
        <f>IFERROR(VLOOKUP($E449, V一般接種!$A:$G, N$4, FALSE), 0)</f>
        <v>341209</v>
      </c>
      <c r="O449" s="92">
        <f>SUMIF(V職域接種!$C:$C, 'Conv-vaccine'!$E449, V職域接種!F:F)</f>
        <v>0</v>
      </c>
      <c r="P449" s="92">
        <f>SUMIF(V職域接種!$C:$C, 'Conv-vaccine'!$E449, V職域接種!G:G)</f>
        <v>0</v>
      </c>
      <c r="Q449" s="92">
        <f>_xlfn.MAXIFS(V重複!F:F, V重複!$C:$C, 'Conv-vaccine'!$E449)</f>
        <v>0</v>
      </c>
      <c r="R449" s="92">
        <f>_xlfn.MAXIFS(V重複!G:G, V重複!$C:$C, 'Conv-vaccine'!$E449)</f>
        <v>0</v>
      </c>
      <c r="S449" s="117">
        <f>SUMIF('V3回目-総接種回数'!$A:$A, 'Conv-vaccine'!$E449, 'V3回目-総接種回数'!D:D)</f>
        <v>0</v>
      </c>
    </row>
    <row r="450" spans="1:19" ht="17.7">
      <c r="A450" s="49">
        <v>44445</v>
      </c>
      <c r="B450" s="109">
        <f>IF(COUNTIF($A$7:$A450, $A450)&gt;1, 0, IF($E450="","",G450+H450+K450+L450+O450-Q450))</f>
        <v>0</v>
      </c>
      <c r="C450" s="109">
        <f>IF(COUNTIF($A$7:$A450, $A450)&gt;1, 0, IF($E450="", "", I450+J450+M450+N450+P450-R450))</f>
        <v>0</v>
      </c>
      <c r="D450" s="109">
        <f>IF(COUNTIF($A$7:$A450, $A450)&gt;1, 0, S450)</f>
        <v>0</v>
      </c>
      <c r="E450" s="110">
        <v>44445</v>
      </c>
      <c r="F450" s="91" t="str">
        <f>IFERROR(VLOOKUP($E450, V医療従事者等!$A:$J, $F$4, FALSE), TEXT(E450, "aaa"))</f>
        <v>月</v>
      </c>
      <c r="G450" s="91">
        <f>IFERROR(VLOOKUP($E450, V医療従事者等!$A:$J, $G$4, FALSE), 0)</f>
        <v>0</v>
      </c>
      <c r="H450" s="91">
        <f>IFERROR(VLOOKUP($E450, V医療従事者等!$A:$J, $H$4, FALSE), 0)</f>
        <v>0</v>
      </c>
      <c r="I450" s="91">
        <f>IFERROR(VLOOKUP($E450, V医療従事者等!$A:$J, $I$4, FALSE), 0)</f>
        <v>0</v>
      </c>
      <c r="J450" s="91">
        <f>IFERROR(VLOOKUP($E450, V医療従事者等!$A:$J, $J$4, FALSE), 0)</f>
        <v>0</v>
      </c>
      <c r="K450" s="92">
        <f>IFERROR(VLOOKUP($E450, V一般接種!$A:$G, K$4, FALSE), 0)</f>
        <v>463328</v>
      </c>
      <c r="L450" s="92">
        <f>IFERROR(VLOOKUP($E450, V一般接種!$A:$G, L$4, FALSE), 0)</f>
        <v>153320</v>
      </c>
      <c r="M450" s="92">
        <f>IFERROR(VLOOKUP($E450, V一般接種!$A:$G, M$4, FALSE), 0)</f>
        <v>1516</v>
      </c>
      <c r="N450" s="93">
        <f>IFERROR(VLOOKUP($E450, V一般接種!$A:$G, N$4, FALSE), 0)</f>
        <v>341209</v>
      </c>
      <c r="O450" s="92">
        <f>SUMIF(V職域接種!$C:$C, 'Conv-vaccine'!$E450, V職域接種!F:F)</f>
        <v>0</v>
      </c>
      <c r="P450" s="92">
        <f>SUMIF(V職域接種!$C:$C, 'Conv-vaccine'!$E450, V職域接種!G:G)</f>
        <v>0</v>
      </c>
      <c r="Q450" s="92">
        <f>_xlfn.MAXIFS(V重複!F:F, V重複!$C:$C, 'Conv-vaccine'!$E450)</f>
        <v>0</v>
      </c>
      <c r="R450" s="92">
        <f>_xlfn.MAXIFS(V重複!G:G, V重複!$C:$C, 'Conv-vaccine'!$E450)</f>
        <v>0</v>
      </c>
      <c r="S450" s="117">
        <f>SUMIF('V3回目-総接種回数'!$A:$A, 'Conv-vaccine'!$E450, 'V3回目-総接種回数'!D:D)</f>
        <v>0</v>
      </c>
    </row>
    <row r="451" spans="1:19" ht="17.7">
      <c r="A451" s="49">
        <v>44446</v>
      </c>
      <c r="B451" s="109">
        <f>IF(COUNTIF($A$7:$A451, $A451)&gt;1, 0, IF($E451="","",G451+H451+K451+L451+O451-Q451))</f>
        <v>629265</v>
      </c>
      <c r="C451" s="109">
        <f>IF(COUNTIF($A$7:$A451, $A451)&gt;1, 0, IF($E451="", "", I451+J451+M451+N451+P451-R451))</f>
        <v>436731</v>
      </c>
      <c r="D451" s="109">
        <f>IF(COUNTIF($A$7:$A451, $A451)&gt;1, 0, S451)</f>
        <v>0</v>
      </c>
      <c r="E451" s="110">
        <v>44446</v>
      </c>
      <c r="F451" s="91" t="str">
        <f>IFERROR(VLOOKUP($E451, V医療従事者等!$A:$J, $F$4, FALSE), TEXT(E451, "aaa"))</f>
        <v>火</v>
      </c>
      <c r="G451" s="91">
        <f>IFERROR(VLOOKUP($E451, V医療従事者等!$A:$J, $G$4, FALSE), 0)</f>
        <v>0</v>
      </c>
      <c r="H451" s="91">
        <f>IFERROR(VLOOKUP($E451, V医療従事者等!$A:$J, $H$4, FALSE), 0)</f>
        <v>0</v>
      </c>
      <c r="I451" s="91">
        <f>IFERROR(VLOOKUP($E451, V医療従事者等!$A:$J, $I$4, FALSE), 0)</f>
        <v>0</v>
      </c>
      <c r="J451" s="91">
        <f>IFERROR(VLOOKUP($E451, V医療従事者等!$A:$J, $J$4, FALSE), 0)</f>
        <v>0</v>
      </c>
      <c r="K451" s="92">
        <f>IFERROR(VLOOKUP($E451, V一般接種!$A:$G, K$4, FALSE), 0)</f>
        <v>474533</v>
      </c>
      <c r="L451" s="92">
        <f>IFERROR(VLOOKUP($E451, V一般接種!$A:$G, L$4, FALSE), 0)</f>
        <v>154732</v>
      </c>
      <c r="M451" s="92">
        <f>IFERROR(VLOOKUP($E451, V一般接種!$A:$G, M$4, FALSE), 0)</f>
        <v>1744</v>
      </c>
      <c r="N451" s="93">
        <f>IFERROR(VLOOKUP($E451, V一般接種!$A:$G, N$4, FALSE), 0)</f>
        <v>434987</v>
      </c>
      <c r="O451" s="92">
        <f>SUMIF(V職域接種!$C:$C, 'Conv-vaccine'!$E451, V職域接種!F:F)</f>
        <v>0</v>
      </c>
      <c r="P451" s="92">
        <f>SUMIF(V職域接種!$C:$C, 'Conv-vaccine'!$E451, V職域接種!G:G)</f>
        <v>0</v>
      </c>
      <c r="Q451" s="92">
        <f>_xlfn.MAXIFS(V重複!F:F, V重複!$C:$C, 'Conv-vaccine'!$E451)</f>
        <v>0</v>
      </c>
      <c r="R451" s="92">
        <f>_xlfn.MAXIFS(V重複!G:G, V重複!$C:$C, 'Conv-vaccine'!$E451)</f>
        <v>0</v>
      </c>
      <c r="S451" s="117">
        <f>SUMIF('V3回目-総接種回数'!$A:$A, 'Conv-vaccine'!$E451, 'V3回目-総接種回数'!D:D)</f>
        <v>0</v>
      </c>
    </row>
    <row r="452" spans="1:19" ht="17.7">
      <c r="A452" s="49">
        <v>44446</v>
      </c>
      <c r="B452" s="109">
        <f>IF(COUNTIF($A$7:$A452, $A452)&gt;1, 0, IF($E452="","",G452+H452+K452+L452+O452-Q452))</f>
        <v>0</v>
      </c>
      <c r="C452" s="109">
        <f>IF(COUNTIF($A$7:$A452, $A452)&gt;1, 0, IF($E452="", "", I452+J452+M452+N452+P452-R452))</f>
        <v>0</v>
      </c>
      <c r="D452" s="109">
        <f>IF(COUNTIF($A$7:$A452, $A452)&gt;1, 0, S452)</f>
        <v>0</v>
      </c>
      <c r="E452" s="110">
        <v>44446</v>
      </c>
      <c r="F452" s="91" t="str">
        <f>IFERROR(VLOOKUP($E452, V医療従事者等!$A:$J, $F$4, FALSE), TEXT(E452, "aaa"))</f>
        <v>火</v>
      </c>
      <c r="G452" s="91">
        <f>IFERROR(VLOOKUP($E452, V医療従事者等!$A:$J, $G$4, FALSE), 0)</f>
        <v>0</v>
      </c>
      <c r="H452" s="91">
        <f>IFERROR(VLOOKUP($E452, V医療従事者等!$A:$J, $H$4, FALSE), 0)</f>
        <v>0</v>
      </c>
      <c r="I452" s="91">
        <f>IFERROR(VLOOKUP($E452, V医療従事者等!$A:$J, $I$4, FALSE), 0)</f>
        <v>0</v>
      </c>
      <c r="J452" s="91">
        <f>IFERROR(VLOOKUP($E452, V医療従事者等!$A:$J, $J$4, FALSE), 0)</f>
        <v>0</v>
      </c>
      <c r="K452" s="92">
        <f>IFERROR(VLOOKUP($E452, V一般接種!$A:$G, K$4, FALSE), 0)</f>
        <v>474533</v>
      </c>
      <c r="L452" s="92">
        <f>IFERROR(VLOOKUP($E452, V一般接種!$A:$G, L$4, FALSE), 0)</f>
        <v>154732</v>
      </c>
      <c r="M452" s="92">
        <f>IFERROR(VLOOKUP($E452, V一般接種!$A:$G, M$4, FALSE), 0)</f>
        <v>1744</v>
      </c>
      <c r="N452" s="93">
        <f>IFERROR(VLOOKUP($E452, V一般接種!$A:$G, N$4, FALSE), 0)</f>
        <v>434987</v>
      </c>
      <c r="O452" s="92">
        <f>SUMIF(V職域接種!$C:$C, 'Conv-vaccine'!$E452, V職域接種!F:F)</f>
        <v>0</v>
      </c>
      <c r="P452" s="92">
        <f>SUMIF(V職域接種!$C:$C, 'Conv-vaccine'!$E452, V職域接種!G:G)</f>
        <v>0</v>
      </c>
      <c r="Q452" s="92">
        <f>_xlfn.MAXIFS(V重複!F:F, V重複!$C:$C, 'Conv-vaccine'!$E452)</f>
        <v>0</v>
      </c>
      <c r="R452" s="92">
        <f>_xlfn.MAXIFS(V重複!G:G, V重複!$C:$C, 'Conv-vaccine'!$E452)</f>
        <v>0</v>
      </c>
      <c r="S452" s="117">
        <f>SUMIF('V3回目-総接種回数'!$A:$A, 'Conv-vaccine'!$E452, 'V3回目-総接種回数'!D:D)</f>
        <v>0</v>
      </c>
    </row>
    <row r="453" spans="1:19" ht="17.7">
      <c r="A453" s="49">
        <v>44446</v>
      </c>
      <c r="B453" s="109">
        <f>IF(COUNTIF($A$7:$A453, $A453)&gt;1, 0, IF($E453="","",G453+H453+K453+L453+O453-Q453))</f>
        <v>0</v>
      </c>
      <c r="C453" s="109">
        <f>IF(COUNTIF($A$7:$A453, $A453)&gt;1, 0, IF($E453="", "", I453+J453+M453+N453+P453-R453))</f>
        <v>0</v>
      </c>
      <c r="D453" s="109">
        <f>IF(COUNTIF($A$7:$A453, $A453)&gt;1, 0, S453)</f>
        <v>0</v>
      </c>
      <c r="E453" s="110">
        <v>44446</v>
      </c>
      <c r="F453" s="91" t="str">
        <f>IFERROR(VLOOKUP($E453, V医療従事者等!$A:$J, $F$4, FALSE), TEXT(E453, "aaa"))</f>
        <v>火</v>
      </c>
      <c r="G453" s="91">
        <f>IFERROR(VLOOKUP($E453, V医療従事者等!$A:$J, $G$4, FALSE), 0)</f>
        <v>0</v>
      </c>
      <c r="H453" s="91">
        <f>IFERROR(VLOOKUP($E453, V医療従事者等!$A:$J, $H$4, FALSE), 0)</f>
        <v>0</v>
      </c>
      <c r="I453" s="91">
        <f>IFERROR(VLOOKUP($E453, V医療従事者等!$A:$J, $I$4, FALSE), 0)</f>
        <v>0</v>
      </c>
      <c r="J453" s="91">
        <f>IFERROR(VLOOKUP($E453, V医療従事者等!$A:$J, $J$4, FALSE), 0)</f>
        <v>0</v>
      </c>
      <c r="K453" s="92">
        <f>IFERROR(VLOOKUP($E453, V一般接種!$A:$G, K$4, FALSE), 0)</f>
        <v>474533</v>
      </c>
      <c r="L453" s="92">
        <f>IFERROR(VLOOKUP($E453, V一般接種!$A:$G, L$4, FALSE), 0)</f>
        <v>154732</v>
      </c>
      <c r="M453" s="92">
        <f>IFERROR(VLOOKUP($E453, V一般接種!$A:$G, M$4, FALSE), 0)</f>
        <v>1744</v>
      </c>
      <c r="N453" s="93">
        <f>IFERROR(VLOOKUP($E453, V一般接種!$A:$G, N$4, FALSE), 0)</f>
        <v>434987</v>
      </c>
      <c r="O453" s="92">
        <f>SUMIF(V職域接種!$C:$C, 'Conv-vaccine'!$E453, V職域接種!F:F)</f>
        <v>0</v>
      </c>
      <c r="P453" s="92">
        <f>SUMIF(V職域接種!$C:$C, 'Conv-vaccine'!$E453, V職域接種!G:G)</f>
        <v>0</v>
      </c>
      <c r="Q453" s="92">
        <f>_xlfn.MAXIFS(V重複!F:F, V重複!$C:$C, 'Conv-vaccine'!$E453)</f>
        <v>0</v>
      </c>
      <c r="R453" s="92">
        <f>_xlfn.MAXIFS(V重複!G:G, V重複!$C:$C, 'Conv-vaccine'!$E453)</f>
        <v>0</v>
      </c>
      <c r="S453" s="117">
        <f>SUMIF('V3回目-総接種回数'!$A:$A, 'Conv-vaccine'!$E453, 'V3回目-総接種回数'!D:D)</f>
        <v>0</v>
      </c>
    </row>
    <row r="454" spans="1:19" ht="17.7">
      <c r="A454" s="49">
        <v>44447</v>
      </c>
      <c r="B454" s="109">
        <f>IF(COUNTIF($A$7:$A454, $A454)&gt;1, 0, IF($E454="","",G454+H454+K454+L454+O454-Q454))</f>
        <v>596412</v>
      </c>
      <c r="C454" s="109">
        <f>IF(COUNTIF($A$7:$A454, $A454)&gt;1, 0, IF($E454="", "", I454+J454+M454+N454+P454-R454))</f>
        <v>464536</v>
      </c>
      <c r="D454" s="109">
        <f>IF(COUNTIF($A$7:$A454, $A454)&gt;1, 0, S454)</f>
        <v>0</v>
      </c>
      <c r="E454" s="110">
        <v>44447</v>
      </c>
      <c r="F454" s="91" t="str">
        <f>IFERROR(VLOOKUP($E454, V医療従事者等!$A:$J, $F$4, FALSE), TEXT(E454, "aaa"))</f>
        <v>水</v>
      </c>
      <c r="G454" s="91">
        <f>IFERROR(VLOOKUP($E454, V医療従事者等!$A:$J, $G$4, FALSE), 0)</f>
        <v>0</v>
      </c>
      <c r="H454" s="91">
        <f>IFERROR(VLOOKUP($E454, V医療従事者等!$A:$J, $H$4, FALSE), 0)</f>
        <v>0</v>
      </c>
      <c r="I454" s="91">
        <f>IFERROR(VLOOKUP($E454, V医療従事者等!$A:$J, $I$4, FALSE), 0)</f>
        <v>0</v>
      </c>
      <c r="J454" s="91">
        <f>IFERROR(VLOOKUP($E454, V医療従事者等!$A:$J, $J$4, FALSE), 0)</f>
        <v>0</v>
      </c>
      <c r="K454" s="92">
        <f>IFERROR(VLOOKUP($E454, V一般接種!$A:$G, K$4, FALSE), 0)</f>
        <v>446339</v>
      </c>
      <c r="L454" s="92">
        <f>IFERROR(VLOOKUP($E454, V一般接種!$A:$G, L$4, FALSE), 0)</f>
        <v>150073</v>
      </c>
      <c r="M454" s="92">
        <f>IFERROR(VLOOKUP($E454, V一般接種!$A:$G, M$4, FALSE), 0)</f>
        <v>1525</v>
      </c>
      <c r="N454" s="93">
        <f>IFERROR(VLOOKUP($E454, V一般接種!$A:$G, N$4, FALSE), 0)</f>
        <v>463011</v>
      </c>
      <c r="O454" s="92">
        <f>SUMIF(V職域接種!$C:$C, 'Conv-vaccine'!$E454, V職域接種!F:F)</f>
        <v>0</v>
      </c>
      <c r="P454" s="92">
        <f>SUMIF(V職域接種!$C:$C, 'Conv-vaccine'!$E454, V職域接種!G:G)</f>
        <v>0</v>
      </c>
      <c r="Q454" s="92">
        <f>_xlfn.MAXIFS(V重複!F:F, V重複!$C:$C, 'Conv-vaccine'!$E454)</f>
        <v>0</v>
      </c>
      <c r="R454" s="92">
        <f>_xlfn.MAXIFS(V重複!G:G, V重複!$C:$C, 'Conv-vaccine'!$E454)</f>
        <v>0</v>
      </c>
      <c r="S454" s="117">
        <f>SUMIF('V3回目-総接種回数'!$A:$A, 'Conv-vaccine'!$E454, 'V3回目-総接種回数'!D:D)</f>
        <v>0</v>
      </c>
    </row>
    <row r="455" spans="1:19" ht="17.7">
      <c r="A455" s="49">
        <v>44447</v>
      </c>
      <c r="B455" s="109">
        <f>IF(COUNTIF($A$7:$A455, $A455)&gt;1, 0, IF($E455="","",G455+H455+K455+L455+O455-Q455))</f>
        <v>0</v>
      </c>
      <c r="C455" s="109">
        <f>IF(COUNTIF($A$7:$A455, $A455)&gt;1, 0, IF($E455="", "", I455+J455+M455+N455+P455-R455))</f>
        <v>0</v>
      </c>
      <c r="D455" s="109">
        <f>IF(COUNTIF($A$7:$A455, $A455)&gt;1, 0, S455)</f>
        <v>0</v>
      </c>
      <c r="E455" s="110">
        <v>44447</v>
      </c>
      <c r="F455" s="91" t="str">
        <f>IFERROR(VLOOKUP($E455, V医療従事者等!$A:$J, $F$4, FALSE), TEXT(E455, "aaa"))</f>
        <v>水</v>
      </c>
      <c r="G455" s="91">
        <f>IFERROR(VLOOKUP($E455, V医療従事者等!$A:$J, $G$4, FALSE), 0)</f>
        <v>0</v>
      </c>
      <c r="H455" s="91">
        <f>IFERROR(VLOOKUP($E455, V医療従事者等!$A:$J, $H$4, FALSE), 0)</f>
        <v>0</v>
      </c>
      <c r="I455" s="91">
        <f>IFERROR(VLOOKUP($E455, V医療従事者等!$A:$J, $I$4, FALSE), 0)</f>
        <v>0</v>
      </c>
      <c r="J455" s="91">
        <f>IFERROR(VLOOKUP($E455, V医療従事者等!$A:$J, $J$4, FALSE), 0)</f>
        <v>0</v>
      </c>
      <c r="K455" s="92">
        <f>IFERROR(VLOOKUP($E455, V一般接種!$A:$G, K$4, FALSE), 0)</f>
        <v>446339</v>
      </c>
      <c r="L455" s="92">
        <f>IFERROR(VLOOKUP($E455, V一般接種!$A:$G, L$4, FALSE), 0)</f>
        <v>150073</v>
      </c>
      <c r="M455" s="92">
        <f>IFERROR(VLOOKUP($E455, V一般接種!$A:$G, M$4, FALSE), 0)</f>
        <v>1525</v>
      </c>
      <c r="N455" s="93">
        <f>IFERROR(VLOOKUP($E455, V一般接種!$A:$G, N$4, FALSE), 0)</f>
        <v>463011</v>
      </c>
      <c r="O455" s="92">
        <f>SUMIF(V職域接種!$C:$C, 'Conv-vaccine'!$E455, V職域接種!F:F)</f>
        <v>0</v>
      </c>
      <c r="P455" s="92">
        <f>SUMIF(V職域接種!$C:$C, 'Conv-vaccine'!$E455, V職域接種!G:G)</f>
        <v>0</v>
      </c>
      <c r="Q455" s="92">
        <f>_xlfn.MAXIFS(V重複!F:F, V重複!$C:$C, 'Conv-vaccine'!$E455)</f>
        <v>0</v>
      </c>
      <c r="R455" s="92">
        <f>_xlfn.MAXIFS(V重複!G:G, V重複!$C:$C, 'Conv-vaccine'!$E455)</f>
        <v>0</v>
      </c>
      <c r="S455" s="117">
        <f>SUMIF('V3回目-総接種回数'!$A:$A, 'Conv-vaccine'!$E455, 'V3回目-総接種回数'!D:D)</f>
        <v>0</v>
      </c>
    </row>
    <row r="456" spans="1:19" ht="17.7">
      <c r="A456" s="49">
        <v>44447</v>
      </c>
      <c r="B456" s="109">
        <f>IF(COUNTIF($A$7:$A456, $A456)&gt;1, 0, IF($E456="","",G456+H456+K456+L456+O456-Q456))</f>
        <v>0</v>
      </c>
      <c r="C456" s="109">
        <f>IF(COUNTIF($A$7:$A456, $A456)&gt;1, 0, IF($E456="", "", I456+J456+M456+N456+P456-R456))</f>
        <v>0</v>
      </c>
      <c r="D456" s="109">
        <f>IF(COUNTIF($A$7:$A456, $A456)&gt;1, 0, S456)</f>
        <v>0</v>
      </c>
      <c r="E456" s="110">
        <v>44447</v>
      </c>
      <c r="F456" s="91" t="str">
        <f>IFERROR(VLOOKUP($E456, V医療従事者等!$A:$J, $F$4, FALSE), TEXT(E456, "aaa"))</f>
        <v>水</v>
      </c>
      <c r="G456" s="91">
        <f>IFERROR(VLOOKUP($E456, V医療従事者等!$A:$J, $G$4, FALSE), 0)</f>
        <v>0</v>
      </c>
      <c r="H456" s="91">
        <f>IFERROR(VLOOKUP($E456, V医療従事者等!$A:$J, $H$4, FALSE), 0)</f>
        <v>0</v>
      </c>
      <c r="I456" s="91">
        <f>IFERROR(VLOOKUP($E456, V医療従事者等!$A:$J, $I$4, FALSE), 0)</f>
        <v>0</v>
      </c>
      <c r="J456" s="91">
        <f>IFERROR(VLOOKUP($E456, V医療従事者等!$A:$J, $J$4, FALSE), 0)</f>
        <v>0</v>
      </c>
      <c r="K456" s="92">
        <f>IFERROR(VLOOKUP($E456, V一般接種!$A:$G, K$4, FALSE), 0)</f>
        <v>446339</v>
      </c>
      <c r="L456" s="92">
        <f>IFERROR(VLOOKUP($E456, V一般接種!$A:$G, L$4, FALSE), 0)</f>
        <v>150073</v>
      </c>
      <c r="M456" s="92">
        <f>IFERROR(VLOOKUP($E456, V一般接種!$A:$G, M$4, FALSE), 0)</f>
        <v>1525</v>
      </c>
      <c r="N456" s="93">
        <f>IFERROR(VLOOKUP($E456, V一般接種!$A:$G, N$4, FALSE), 0)</f>
        <v>463011</v>
      </c>
      <c r="O456" s="92">
        <f>SUMIF(V職域接種!$C:$C, 'Conv-vaccine'!$E456, V職域接種!F:F)</f>
        <v>0</v>
      </c>
      <c r="P456" s="92">
        <f>SUMIF(V職域接種!$C:$C, 'Conv-vaccine'!$E456, V職域接種!G:G)</f>
        <v>0</v>
      </c>
      <c r="Q456" s="92">
        <f>_xlfn.MAXIFS(V重複!F:F, V重複!$C:$C, 'Conv-vaccine'!$E456)</f>
        <v>0</v>
      </c>
      <c r="R456" s="92">
        <f>_xlfn.MAXIFS(V重複!G:G, V重複!$C:$C, 'Conv-vaccine'!$E456)</f>
        <v>0</v>
      </c>
      <c r="S456" s="117">
        <f>SUMIF('V3回目-総接種回数'!$A:$A, 'Conv-vaccine'!$E456, 'V3回目-総接種回数'!D:D)</f>
        <v>0</v>
      </c>
    </row>
    <row r="457" spans="1:19" ht="17.7">
      <c r="A457" s="49">
        <v>44448</v>
      </c>
      <c r="B457" s="109">
        <f>IF(COUNTIF($A$7:$A457, $A457)&gt;1, 0, IF($E457="","",G457+H457+K457+L457+O457-Q457))</f>
        <v>583515</v>
      </c>
      <c r="C457" s="109">
        <f>IF(COUNTIF($A$7:$A457, $A457)&gt;1, 0, IF($E457="", "", I457+J457+M457+N457+P457-R457))</f>
        <v>450484</v>
      </c>
      <c r="D457" s="109">
        <f>IF(COUNTIF($A$7:$A457, $A457)&gt;1, 0, S457)</f>
        <v>0</v>
      </c>
      <c r="E457" s="110">
        <v>44448</v>
      </c>
      <c r="F457" s="91" t="str">
        <f>IFERROR(VLOOKUP($E457, V医療従事者等!$A:$J, $F$4, FALSE), TEXT(E457, "aaa"))</f>
        <v>木</v>
      </c>
      <c r="G457" s="91">
        <f>IFERROR(VLOOKUP($E457, V医療従事者等!$A:$J, $G$4, FALSE), 0)</f>
        <v>0</v>
      </c>
      <c r="H457" s="91">
        <f>IFERROR(VLOOKUP($E457, V医療従事者等!$A:$J, $H$4, FALSE), 0)</f>
        <v>0</v>
      </c>
      <c r="I457" s="91">
        <f>IFERROR(VLOOKUP($E457, V医療従事者等!$A:$J, $I$4, FALSE), 0)</f>
        <v>0</v>
      </c>
      <c r="J457" s="91">
        <f>IFERROR(VLOOKUP($E457, V医療従事者等!$A:$J, $J$4, FALSE), 0)</f>
        <v>0</v>
      </c>
      <c r="K457" s="92">
        <f>IFERROR(VLOOKUP($E457, V一般接種!$A:$G, K$4, FALSE), 0)</f>
        <v>423829</v>
      </c>
      <c r="L457" s="92">
        <f>IFERROR(VLOOKUP($E457, V一般接種!$A:$G, L$4, FALSE), 0)</f>
        <v>159686</v>
      </c>
      <c r="M457" s="92">
        <f>IFERROR(VLOOKUP($E457, V一般接種!$A:$G, M$4, FALSE), 0)</f>
        <v>1850</v>
      </c>
      <c r="N457" s="93">
        <f>IFERROR(VLOOKUP($E457, V一般接種!$A:$G, N$4, FALSE), 0)</f>
        <v>448634</v>
      </c>
      <c r="O457" s="92">
        <f>SUMIF(V職域接種!$C:$C, 'Conv-vaccine'!$E457, V職域接種!F:F)</f>
        <v>0</v>
      </c>
      <c r="P457" s="92">
        <f>SUMIF(V職域接種!$C:$C, 'Conv-vaccine'!$E457, V職域接種!G:G)</f>
        <v>0</v>
      </c>
      <c r="Q457" s="92">
        <f>_xlfn.MAXIFS(V重複!F:F, V重複!$C:$C, 'Conv-vaccine'!$E457)</f>
        <v>0</v>
      </c>
      <c r="R457" s="92">
        <f>_xlfn.MAXIFS(V重複!G:G, V重複!$C:$C, 'Conv-vaccine'!$E457)</f>
        <v>0</v>
      </c>
      <c r="S457" s="117">
        <f>SUMIF('V3回目-総接種回数'!$A:$A, 'Conv-vaccine'!$E457, 'V3回目-総接種回数'!D:D)</f>
        <v>0</v>
      </c>
    </row>
    <row r="458" spans="1:19" ht="17.7">
      <c r="A458" s="49">
        <v>44448</v>
      </c>
      <c r="B458" s="109">
        <f>IF(COUNTIF($A$7:$A458, $A458)&gt;1, 0, IF($E458="","",G458+H458+K458+L458+O458-Q458))</f>
        <v>0</v>
      </c>
      <c r="C458" s="109">
        <f>IF(COUNTIF($A$7:$A458, $A458)&gt;1, 0, IF($E458="", "", I458+J458+M458+N458+P458-R458))</f>
        <v>0</v>
      </c>
      <c r="D458" s="109">
        <f>IF(COUNTIF($A$7:$A458, $A458)&gt;1, 0, S458)</f>
        <v>0</v>
      </c>
      <c r="E458" s="110">
        <v>44448</v>
      </c>
      <c r="F458" s="91" t="str">
        <f>IFERROR(VLOOKUP($E458, V医療従事者等!$A:$J, $F$4, FALSE), TEXT(E458, "aaa"))</f>
        <v>木</v>
      </c>
      <c r="G458" s="91">
        <f>IFERROR(VLOOKUP($E458, V医療従事者等!$A:$J, $G$4, FALSE), 0)</f>
        <v>0</v>
      </c>
      <c r="H458" s="91">
        <f>IFERROR(VLOOKUP($E458, V医療従事者等!$A:$J, $H$4, FALSE), 0)</f>
        <v>0</v>
      </c>
      <c r="I458" s="91">
        <f>IFERROR(VLOOKUP($E458, V医療従事者等!$A:$J, $I$4, FALSE), 0)</f>
        <v>0</v>
      </c>
      <c r="J458" s="91">
        <f>IFERROR(VLOOKUP($E458, V医療従事者等!$A:$J, $J$4, FALSE), 0)</f>
        <v>0</v>
      </c>
      <c r="K458" s="92">
        <f>IFERROR(VLOOKUP($E458, V一般接種!$A:$G, K$4, FALSE), 0)</f>
        <v>423829</v>
      </c>
      <c r="L458" s="92">
        <f>IFERROR(VLOOKUP($E458, V一般接種!$A:$G, L$4, FALSE), 0)</f>
        <v>159686</v>
      </c>
      <c r="M458" s="92">
        <f>IFERROR(VLOOKUP($E458, V一般接種!$A:$G, M$4, FALSE), 0)</f>
        <v>1850</v>
      </c>
      <c r="N458" s="93">
        <f>IFERROR(VLOOKUP($E458, V一般接種!$A:$G, N$4, FALSE), 0)</f>
        <v>448634</v>
      </c>
      <c r="O458" s="92">
        <f>SUMIF(V職域接種!$C:$C, 'Conv-vaccine'!$E458, V職域接種!F:F)</f>
        <v>0</v>
      </c>
      <c r="P458" s="92">
        <f>SUMIF(V職域接種!$C:$C, 'Conv-vaccine'!$E458, V職域接種!G:G)</f>
        <v>0</v>
      </c>
      <c r="Q458" s="92">
        <f>_xlfn.MAXIFS(V重複!F:F, V重複!$C:$C, 'Conv-vaccine'!$E458)</f>
        <v>0</v>
      </c>
      <c r="R458" s="92">
        <f>_xlfn.MAXIFS(V重複!G:G, V重複!$C:$C, 'Conv-vaccine'!$E458)</f>
        <v>0</v>
      </c>
      <c r="S458" s="117">
        <f>SUMIF('V3回目-総接種回数'!$A:$A, 'Conv-vaccine'!$E458, 'V3回目-総接種回数'!D:D)</f>
        <v>0</v>
      </c>
    </row>
    <row r="459" spans="1:19" ht="17.7">
      <c r="A459" s="49">
        <v>44448</v>
      </c>
      <c r="B459" s="109">
        <f>IF(COUNTIF($A$7:$A459, $A459)&gt;1, 0, IF($E459="","",G459+H459+K459+L459+O459-Q459))</f>
        <v>0</v>
      </c>
      <c r="C459" s="109">
        <f>IF(COUNTIF($A$7:$A459, $A459)&gt;1, 0, IF($E459="", "", I459+J459+M459+N459+P459-R459))</f>
        <v>0</v>
      </c>
      <c r="D459" s="109">
        <f>IF(COUNTIF($A$7:$A459, $A459)&gt;1, 0, S459)</f>
        <v>0</v>
      </c>
      <c r="E459" s="110">
        <v>44448</v>
      </c>
      <c r="F459" s="91" t="str">
        <f>IFERROR(VLOOKUP($E459, V医療従事者等!$A:$J, $F$4, FALSE), TEXT(E459, "aaa"))</f>
        <v>木</v>
      </c>
      <c r="G459" s="91">
        <f>IFERROR(VLOOKUP($E459, V医療従事者等!$A:$J, $G$4, FALSE), 0)</f>
        <v>0</v>
      </c>
      <c r="H459" s="91">
        <f>IFERROR(VLOOKUP($E459, V医療従事者等!$A:$J, $H$4, FALSE), 0)</f>
        <v>0</v>
      </c>
      <c r="I459" s="91">
        <f>IFERROR(VLOOKUP($E459, V医療従事者等!$A:$J, $I$4, FALSE), 0)</f>
        <v>0</v>
      </c>
      <c r="J459" s="91">
        <f>IFERROR(VLOOKUP($E459, V医療従事者等!$A:$J, $J$4, FALSE), 0)</f>
        <v>0</v>
      </c>
      <c r="K459" s="92">
        <f>IFERROR(VLOOKUP($E459, V一般接種!$A:$G, K$4, FALSE), 0)</f>
        <v>423829</v>
      </c>
      <c r="L459" s="92">
        <f>IFERROR(VLOOKUP($E459, V一般接種!$A:$G, L$4, FALSE), 0)</f>
        <v>159686</v>
      </c>
      <c r="M459" s="92">
        <f>IFERROR(VLOOKUP($E459, V一般接種!$A:$G, M$4, FALSE), 0)</f>
        <v>1850</v>
      </c>
      <c r="N459" s="93">
        <f>IFERROR(VLOOKUP($E459, V一般接種!$A:$G, N$4, FALSE), 0)</f>
        <v>448634</v>
      </c>
      <c r="O459" s="92">
        <f>SUMIF(V職域接種!$C:$C, 'Conv-vaccine'!$E459, V職域接種!F:F)</f>
        <v>0</v>
      </c>
      <c r="P459" s="92">
        <f>SUMIF(V職域接種!$C:$C, 'Conv-vaccine'!$E459, V職域接種!G:G)</f>
        <v>0</v>
      </c>
      <c r="Q459" s="92">
        <f>_xlfn.MAXIFS(V重複!F:F, V重複!$C:$C, 'Conv-vaccine'!$E459)</f>
        <v>0</v>
      </c>
      <c r="R459" s="92">
        <f>_xlfn.MAXIFS(V重複!G:G, V重複!$C:$C, 'Conv-vaccine'!$E459)</f>
        <v>0</v>
      </c>
      <c r="S459" s="117">
        <f>SUMIF('V3回目-総接種回数'!$A:$A, 'Conv-vaccine'!$E459, 'V3回目-総接種回数'!D:D)</f>
        <v>0</v>
      </c>
    </row>
    <row r="460" spans="1:19" ht="17.7">
      <c r="A460" s="49">
        <v>44449</v>
      </c>
      <c r="B460" s="109">
        <f>IF(COUNTIF($A$7:$A460, $A460)&gt;1, 0, IF($E460="","",G460+H460+K460+L460+O460-Q460))</f>
        <v>647593</v>
      </c>
      <c r="C460" s="109">
        <f>IF(COUNTIF($A$7:$A460, $A460)&gt;1, 0, IF($E460="", "", I460+J460+M460+N460+P460-R460))</f>
        <v>518458</v>
      </c>
      <c r="D460" s="109">
        <f>IF(COUNTIF($A$7:$A460, $A460)&gt;1, 0, S460)</f>
        <v>0</v>
      </c>
      <c r="E460" s="110">
        <v>44449</v>
      </c>
      <c r="F460" s="91" t="str">
        <f>IFERROR(VLOOKUP($E460, V医療従事者等!$A:$J, $F$4, FALSE), TEXT(E460, "aaa"))</f>
        <v>金</v>
      </c>
      <c r="G460" s="91">
        <f>IFERROR(VLOOKUP($E460, V医療従事者等!$A:$J, $G$4, FALSE), 0)</f>
        <v>0</v>
      </c>
      <c r="H460" s="91">
        <f>IFERROR(VLOOKUP($E460, V医療従事者等!$A:$J, $H$4, FALSE), 0)</f>
        <v>0</v>
      </c>
      <c r="I460" s="91">
        <f>IFERROR(VLOOKUP($E460, V医療従事者等!$A:$J, $I$4, FALSE), 0)</f>
        <v>0</v>
      </c>
      <c r="J460" s="91">
        <f>IFERROR(VLOOKUP($E460, V医療従事者等!$A:$J, $J$4, FALSE), 0)</f>
        <v>0</v>
      </c>
      <c r="K460" s="92">
        <f>IFERROR(VLOOKUP($E460, V一般接種!$A:$G, K$4, FALSE), 0)</f>
        <v>466643</v>
      </c>
      <c r="L460" s="92">
        <f>IFERROR(VLOOKUP($E460, V一般接種!$A:$G, L$4, FALSE), 0)</f>
        <v>180950</v>
      </c>
      <c r="M460" s="92">
        <f>IFERROR(VLOOKUP($E460, V一般接種!$A:$G, M$4, FALSE), 0)</f>
        <v>1629</v>
      </c>
      <c r="N460" s="93">
        <f>IFERROR(VLOOKUP($E460, V一般接種!$A:$G, N$4, FALSE), 0)</f>
        <v>516829</v>
      </c>
      <c r="O460" s="92">
        <f>SUMIF(V職域接種!$C:$C, 'Conv-vaccine'!$E460, V職域接種!F:F)</f>
        <v>0</v>
      </c>
      <c r="P460" s="92">
        <f>SUMIF(V職域接種!$C:$C, 'Conv-vaccine'!$E460, V職域接種!G:G)</f>
        <v>0</v>
      </c>
      <c r="Q460" s="92">
        <f>_xlfn.MAXIFS(V重複!F:F, V重複!$C:$C, 'Conv-vaccine'!$E460)</f>
        <v>0</v>
      </c>
      <c r="R460" s="92">
        <f>_xlfn.MAXIFS(V重複!G:G, V重複!$C:$C, 'Conv-vaccine'!$E460)</f>
        <v>0</v>
      </c>
      <c r="S460" s="117">
        <f>SUMIF('V3回目-総接種回数'!$A:$A, 'Conv-vaccine'!$E460, 'V3回目-総接種回数'!D:D)</f>
        <v>0</v>
      </c>
    </row>
    <row r="461" spans="1:19" ht="17.7">
      <c r="A461" s="49">
        <v>44449</v>
      </c>
      <c r="B461" s="109">
        <f>IF(COUNTIF($A$7:$A461, $A461)&gt;1, 0, IF($E461="","",G461+H461+K461+L461+O461-Q461))</f>
        <v>0</v>
      </c>
      <c r="C461" s="109">
        <f>IF(COUNTIF($A$7:$A461, $A461)&gt;1, 0, IF($E461="", "", I461+J461+M461+N461+P461-R461))</f>
        <v>0</v>
      </c>
      <c r="D461" s="109">
        <f>IF(COUNTIF($A$7:$A461, $A461)&gt;1, 0, S461)</f>
        <v>0</v>
      </c>
      <c r="E461" s="110">
        <v>44449</v>
      </c>
      <c r="F461" s="91" t="str">
        <f>IFERROR(VLOOKUP($E461, V医療従事者等!$A:$J, $F$4, FALSE), TEXT(E461, "aaa"))</f>
        <v>金</v>
      </c>
      <c r="G461" s="91">
        <f>IFERROR(VLOOKUP($E461, V医療従事者等!$A:$J, $G$4, FALSE), 0)</f>
        <v>0</v>
      </c>
      <c r="H461" s="91">
        <f>IFERROR(VLOOKUP($E461, V医療従事者等!$A:$J, $H$4, FALSE), 0)</f>
        <v>0</v>
      </c>
      <c r="I461" s="91">
        <f>IFERROR(VLOOKUP($E461, V医療従事者等!$A:$J, $I$4, FALSE), 0)</f>
        <v>0</v>
      </c>
      <c r="J461" s="91">
        <f>IFERROR(VLOOKUP($E461, V医療従事者等!$A:$J, $J$4, FALSE), 0)</f>
        <v>0</v>
      </c>
      <c r="K461" s="92">
        <f>IFERROR(VLOOKUP($E461, V一般接種!$A:$G, K$4, FALSE), 0)</f>
        <v>466643</v>
      </c>
      <c r="L461" s="92">
        <f>IFERROR(VLOOKUP($E461, V一般接種!$A:$G, L$4, FALSE), 0)</f>
        <v>180950</v>
      </c>
      <c r="M461" s="92">
        <f>IFERROR(VLOOKUP($E461, V一般接種!$A:$G, M$4, FALSE), 0)</f>
        <v>1629</v>
      </c>
      <c r="N461" s="93">
        <f>IFERROR(VLOOKUP($E461, V一般接種!$A:$G, N$4, FALSE), 0)</f>
        <v>516829</v>
      </c>
      <c r="O461" s="92">
        <f>SUMIF(V職域接種!$C:$C, 'Conv-vaccine'!$E461, V職域接種!F:F)</f>
        <v>0</v>
      </c>
      <c r="P461" s="92">
        <f>SUMIF(V職域接種!$C:$C, 'Conv-vaccine'!$E461, V職域接種!G:G)</f>
        <v>0</v>
      </c>
      <c r="Q461" s="92">
        <f>_xlfn.MAXIFS(V重複!F:F, V重複!$C:$C, 'Conv-vaccine'!$E461)</f>
        <v>0</v>
      </c>
      <c r="R461" s="92">
        <f>_xlfn.MAXIFS(V重複!G:G, V重複!$C:$C, 'Conv-vaccine'!$E461)</f>
        <v>0</v>
      </c>
      <c r="S461" s="117">
        <f>SUMIF('V3回目-総接種回数'!$A:$A, 'Conv-vaccine'!$E461, 'V3回目-総接種回数'!D:D)</f>
        <v>0</v>
      </c>
    </row>
    <row r="462" spans="1:19" ht="17.7">
      <c r="A462" s="49">
        <v>44449</v>
      </c>
      <c r="B462" s="109">
        <f>IF(COUNTIF($A$7:$A462, $A462)&gt;1, 0, IF($E462="","",G462+H462+K462+L462+O462-Q462))</f>
        <v>0</v>
      </c>
      <c r="C462" s="109">
        <f>IF(COUNTIF($A$7:$A462, $A462)&gt;1, 0, IF($E462="", "", I462+J462+M462+N462+P462-R462))</f>
        <v>0</v>
      </c>
      <c r="D462" s="109">
        <f>IF(COUNTIF($A$7:$A462, $A462)&gt;1, 0, S462)</f>
        <v>0</v>
      </c>
      <c r="E462" s="110">
        <v>44449</v>
      </c>
      <c r="F462" s="91" t="str">
        <f>IFERROR(VLOOKUP($E462, V医療従事者等!$A:$J, $F$4, FALSE), TEXT(E462, "aaa"))</f>
        <v>金</v>
      </c>
      <c r="G462" s="91">
        <f>IFERROR(VLOOKUP($E462, V医療従事者等!$A:$J, $G$4, FALSE), 0)</f>
        <v>0</v>
      </c>
      <c r="H462" s="91">
        <f>IFERROR(VLOOKUP($E462, V医療従事者等!$A:$J, $H$4, FALSE), 0)</f>
        <v>0</v>
      </c>
      <c r="I462" s="91">
        <f>IFERROR(VLOOKUP($E462, V医療従事者等!$A:$J, $I$4, FALSE), 0)</f>
        <v>0</v>
      </c>
      <c r="J462" s="91">
        <f>IFERROR(VLOOKUP($E462, V医療従事者等!$A:$J, $J$4, FALSE), 0)</f>
        <v>0</v>
      </c>
      <c r="K462" s="92">
        <f>IFERROR(VLOOKUP($E462, V一般接種!$A:$G, K$4, FALSE), 0)</f>
        <v>466643</v>
      </c>
      <c r="L462" s="92">
        <f>IFERROR(VLOOKUP($E462, V一般接種!$A:$G, L$4, FALSE), 0)</f>
        <v>180950</v>
      </c>
      <c r="M462" s="92">
        <f>IFERROR(VLOOKUP($E462, V一般接種!$A:$G, M$4, FALSE), 0)</f>
        <v>1629</v>
      </c>
      <c r="N462" s="93">
        <f>IFERROR(VLOOKUP($E462, V一般接種!$A:$G, N$4, FALSE), 0)</f>
        <v>516829</v>
      </c>
      <c r="O462" s="92">
        <f>SUMIF(V職域接種!$C:$C, 'Conv-vaccine'!$E462, V職域接種!F:F)</f>
        <v>0</v>
      </c>
      <c r="P462" s="92">
        <f>SUMIF(V職域接種!$C:$C, 'Conv-vaccine'!$E462, V職域接種!G:G)</f>
        <v>0</v>
      </c>
      <c r="Q462" s="92">
        <f>_xlfn.MAXIFS(V重複!F:F, V重複!$C:$C, 'Conv-vaccine'!$E462)</f>
        <v>0</v>
      </c>
      <c r="R462" s="92">
        <f>_xlfn.MAXIFS(V重複!G:G, V重複!$C:$C, 'Conv-vaccine'!$E462)</f>
        <v>0</v>
      </c>
      <c r="S462" s="117">
        <f>SUMIF('V3回目-総接種回数'!$A:$A, 'Conv-vaccine'!$E462, 'V3回目-総接種回数'!D:D)</f>
        <v>0</v>
      </c>
    </row>
    <row r="463" spans="1:19" ht="17.7">
      <c r="A463" s="49">
        <v>44450</v>
      </c>
      <c r="B463" s="109">
        <f>IF(COUNTIF($A$7:$A463, $A463)&gt;1, 0, IF($E463="","",G463+H463+K463+L463+O463-Q463))</f>
        <v>784583</v>
      </c>
      <c r="C463" s="109">
        <f>IF(COUNTIF($A$7:$A463, $A463)&gt;1, 0, IF($E463="", "", I463+J463+M463+N463+P463-R463))</f>
        <v>625479</v>
      </c>
      <c r="D463" s="109">
        <f>IF(COUNTIF($A$7:$A463, $A463)&gt;1, 0, S463)</f>
        <v>0</v>
      </c>
      <c r="E463" s="110">
        <v>44450</v>
      </c>
      <c r="F463" s="91" t="str">
        <f>IFERROR(VLOOKUP($E463, V医療従事者等!$A:$J, $F$4, FALSE), TEXT(E463, "aaa"))</f>
        <v>土</v>
      </c>
      <c r="G463" s="91">
        <f>IFERROR(VLOOKUP($E463, V医療従事者等!$A:$J, $G$4, FALSE), 0)</f>
        <v>0</v>
      </c>
      <c r="H463" s="91">
        <f>IFERROR(VLOOKUP($E463, V医療従事者等!$A:$J, $H$4, FALSE), 0)</f>
        <v>0</v>
      </c>
      <c r="I463" s="91">
        <f>IFERROR(VLOOKUP($E463, V医療従事者等!$A:$J, $I$4, FALSE), 0)</f>
        <v>0</v>
      </c>
      <c r="J463" s="91">
        <f>IFERROR(VLOOKUP($E463, V医療従事者等!$A:$J, $J$4, FALSE), 0)</f>
        <v>0</v>
      </c>
      <c r="K463" s="92">
        <f>IFERROR(VLOOKUP($E463, V一般接種!$A:$G, K$4, FALSE), 0)</f>
        <v>583460</v>
      </c>
      <c r="L463" s="92">
        <f>IFERROR(VLOOKUP($E463, V一般接種!$A:$G, L$4, FALSE), 0)</f>
        <v>201123</v>
      </c>
      <c r="M463" s="92">
        <f>IFERROR(VLOOKUP($E463, V一般接種!$A:$G, M$4, FALSE), 0)</f>
        <v>1825</v>
      </c>
      <c r="N463" s="93">
        <f>IFERROR(VLOOKUP($E463, V一般接種!$A:$G, N$4, FALSE), 0)</f>
        <v>623654</v>
      </c>
      <c r="O463" s="92">
        <f>SUMIF(V職域接種!$C:$C, 'Conv-vaccine'!$E463, V職域接種!F:F)</f>
        <v>0</v>
      </c>
      <c r="P463" s="92">
        <f>SUMIF(V職域接種!$C:$C, 'Conv-vaccine'!$E463, V職域接種!G:G)</f>
        <v>0</v>
      </c>
      <c r="Q463" s="92">
        <f>_xlfn.MAXIFS(V重複!F:F, V重複!$C:$C, 'Conv-vaccine'!$E463)</f>
        <v>0</v>
      </c>
      <c r="R463" s="92">
        <f>_xlfn.MAXIFS(V重複!G:G, V重複!$C:$C, 'Conv-vaccine'!$E463)</f>
        <v>0</v>
      </c>
      <c r="S463" s="117">
        <f>SUMIF('V3回目-総接種回数'!$A:$A, 'Conv-vaccine'!$E463, 'V3回目-総接種回数'!D:D)</f>
        <v>0</v>
      </c>
    </row>
    <row r="464" spans="1:19" ht="17.7">
      <c r="A464" s="49">
        <v>44450</v>
      </c>
      <c r="B464" s="109">
        <f>IF(COUNTIF($A$7:$A464, $A464)&gt;1, 0, IF($E464="","",G464+H464+K464+L464+O464-Q464))</f>
        <v>0</v>
      </c>
      <c r="C464" s="109">
        <f>IF(COUNTIF($A$7:$A464, $A464)&gt;1, 0, IF($E464="", "", I464+J464+M464+N464+P464-R464))</f>
        <v>0</v>
      </c>
      <c r="D464" s="109">
        <f>IF(COUNTIF($A$7:$A464, $A464)&gt;1, 0, S464)</f>
        <v>0</v>
      </c>
      <c r="E464" s="110">
        <v>44450</v>
      </c>
      <c r="F464" s="91" t="str">
        <f>IFERROR(VLOOKUP($E464, V医療従事者等!$A:$J, $F$4, FALSE), TEXT(E464, "aaa"))</f>
        <v>土</v>
      </c>
      <c r="G464" s="91">
        <f>IFERROR(VLOOKUP($E464, V医療従事者等!$A:$J, $G$4, FALSE), 0)</f>
        <v>0</v>
      </c>
      <c r="H464" s="91">
        <f>IFERROR(VLOOKUP($E464, V医療従事者等!$A:$J, $H$4, FALSE), 0)</f>
        <v>0</v>
      </c>
      <c r="I464" s="91">
        <f>IFERROR(VLOOKUP($E464, V医療従事者等!$A:$J, $I$4, FALSE), 0)</f>
        <v>0</v>
      </c>
      <c r="J464" s="91">
        <f>IFERROR(VLOOKUP($E464, V医療従事者等!$A:$J, $J$4, FALSE), 0)</f>
        <v>0</v>
      </c>
      <c r="K464" s="92">
        <f>IFERROR(VLOOKUP($E464, V一般接種!$A:$G, K$4, FALSE), 0)</f>
        <v>583460</v>
      </c>
      <c r="L464" s="92">
        <f>IFERROR(VLOOKUP($E464, V一般接種!$A:$G, L$4, FALSE), 0)</f>
        <v>201123</v>
      </c>
      <c r="M464" s="92">
        <f>IFERROR(VLOOKUP($E464, V一般接種!$A:$G, M$4, FALSE), 0)</f>
        <v>1825</v>
      </c>
      <c r="N464" s="93">
        <f>IFERROR(VLOOKUP($E464, V一般接種!$A:$G, N$4, FALSE), 0)</f>
        <v>623654</v>
      </c>
      <c r="O464" s="92">
        <f>SUMIF(V職域接種!$C:$C, 'Conv-vaccine'!$E464, V職域接種!F:F)</f>
        <v>0</v>
      </c>
      <c r="P464" s="92">
        <f>SUMIF(V職域接種!$C:$C, 'Conv-vaccine'!$E464, V職域接種!G:G)</f>
        <v>0</v>
      </c>
      <c r="Q464" s="92">
        <f>_xlfn.MAXIFS(V重複!F:F, V重複!$C:$C, 'Conv-vaccine'!$E464)</f>
        <v>0</v>
      </c>
      <c r="R464" s="92">
        <f>_xlfn.MAXIFS(V重複!G:G, V重複!$C:$C, 'Conv-vaccine'!$E464)</f>
        <v>0</v>
      </c>
      <c r="S464" s="117">
        <f>SUMIF('V3回目-総接種回数'!$A:$A, 'Conv-vaccine'!$E464, 'V3回目-総接種回数'!D:D)</f>
        <v>0</v>
      </c>
    </row>
    <row r="465" spans="1:19" ht="17.7">
      <c r="A465" s="49">
        <v>44450</v>
      </c>
      <c r="B465" s="109">
        <f>IF(COUNTIF($A$7:$A465, $A465)&gt;1, 0, IF($E465="","",G465+H465+K465+L465+O465-Q465))</f>
        <v>0</v>
      </c>
      <c r="C465" s="109">
        <f>IF(COUNTIF($A$7:$A465, $A465)&gt;1, 0, IF($E465="", "", I465+J465+M465+N465+P465-R465))</f>
        <v>0</v>
      </c>
      <c r="D465" s="109">
        <f>IF(COUNTIF($A$7:$A465, $A465)&gt;1, 0, S465)</f>
        <v>0</v>
      </c>
      <c r="E465" s="110">
        <v>44450</v>
      </c>
      <c r="F465" s="91" t="str">
        <f>IFERROR(VLOOKUP($E465, V医療従事者等!$A:$J, $F$4, FALSE), TEXT(E465, "aaa"))</f>
        <v>土</v>
      </c>
      <c r="G465" s="91">
        <f>IFERROR(VLOOKUP($E465, V医療従事者等!$A:$J, $G$4, FALSE), 0)</f>
        <v>0</v>
      </c>
      <c r="H465" s="91">
        <f>IFERROR(VLOOKUP($E465, V医療従事者等!$A:$J, $H$4, FALSE), 0)</f>
        <v>0</v>
      </c>
      <c r="I465" s="91">
        <f>IFERROR(VLOOKUP($E465, V医療従事者等!$A:$J, $I$4, FALSE), 0)</f>
        <v>0</v>
      </c>
      <c r="J465" s="91">
        <f>IFERROR(VLOOKUP($E465, V医療従事者等!$A:$J, $J$4, FALSE), 0)</f>
        <v>0</v>
      </c>
      <c r="K465" s="92">
        <f>IFERROR(VLOOKUP($E465, V一般接種!$A:$G, K$4, FALSE), 0)</f>
        <v>583460</v>
      </c>
      <c r="L465" s="92">
        <f>IFERROR(VLOOKUP($E465, V一般接種!$A:$G, L$4, FALSE), 0)</f>
        <v>201123</v>
      </c>
      <c r="M465" s="92">
        <f>IFERROR(VLOOKUP($E465, V一般接種!$A:$G, M$4, FALSE), 0)</f>
        <v>1825</v>
      </c>
      <c r="N465" s="93">
        <f>IFERROR(VLOOKUP($E465, V一般接種!$A:$G, N$4, FALSE), 0)</f>
        <v>623654</v>
      </c>
      <c r="O465" s="92">
        <f>SUMIF(V職域接種!$C:$C, 'Conv-vaccine'!$E465, V職域接種!F:F)</f>
        <v>0</v>
      </c>
      <c r="P465" s="92">
        <f>SUMIF(V職域接種!$C:$C, 'Conv-vaccine'!$E465, V職域接種!G:G)</f>
        <v>0</v>
      </c>
      <c r="Q465" s="92">
        <f>_xlfn.MAXIFS(V重複!F:F, V重複!$C:$C, 'Conv-vaccine'!$E465)</f>
        <v>0</v>
      </c>
      <c r="R465" s="92">
        <f>_xlfn.MAXIFS(V重複!G:G, V重複!$C:$C, 'Conv-vaccine'!$E465)</f>
        <v>0</v>
      </c>
      <c r="S465" s="117">
        <f>SUMIF('V3回目-総接種回数'!$A:$A, 'Conv-vaccine'!$E465, 'V3回目-総接種回数'!D:D)</f>
        <v>0</v>
      </c>
    </row>
    <row r="466" spans="1:19" ht="17.7">
      <c r="A466" s="49">
        <v>44451</v>
      </c>
      <c r="B466" s="109">
        <f>IF(COUNTIF($A$7:$A466, $A466)&gt;1, 0, IF($E466="","",G466+H466+K466+L466+O466-Q466))</f>
        <v>2766521</v>
      </c>
      <c r="C466" s="109">
        <f>IF(COUNTIF($A$7:$A466, $A466)&gt;1, 0, IF($E466="", "", I466+J466+M466+N466+P466-R466))</f>
        <v>2262136</v>
      </c>
      <c r="D466" s="109">
        <f>IF(COUNTIF($A$7:$A466, $A466)&gt;1, 0, S466)</f>
        <v>0</v>
      </c>
      <c r="E466" s="110">
        <v>44451</v>
      </c>
      <c r="F466" s="91" t="str">
        <f>IFERROR(VLOOKUP($E466, V医療従事者等!$A:$J, $F$4, FALSE), TEXT(E466, "aaa"))</f>
        <v>日</v>
      </c>
      <c r="G466" s="91">
        <f>IFERROR(VLOOKUP($E466, V医療従事者等!$A:$J, $G$4, FALSE), 0)</f>
        <v>0</v>
      </c>
      <c r="H466" s="91">
        <f>IFERROR(VLOOKUP($E466, V医療従事者等!$A:$J, $H$4, FALSE), 0)</f>
        <v>0</v>
      </c>
      <c r="I466" s="91">
        <f>IFERROR(VLOOKUP($E466, V医療従事者等!$A:$J, $I$4, FALSE), 0)</f>
        <v>0</v>
      </c>
      <c r="J466" s="91">
        <f>IFERROR(VLOOKUP($E466, V医療従事者等!$A:$J, $J$4, FALSE), 0)</f>
        <v>0</v>
      </c>
      <c r="K466" s="92">
        <f>IFERROR(VLOOKUP($E466, V一般接種!$A:$G, K$4, FALSE), 0)</f>
        <v>457986</v>
      </c>
      <c r="L466" s="92">
        <f>IFERROR(VLOOKUP($E466, V一般接種!$A:$G, L$4, FALSE), 0)</f>
        <v>159458</v>
      </c>
      <c r="M466" s="92">
        <f>IFERROR(VLOOKUP($E466, V一般接種!$A:$G, M$4, FALSE), 0)</f>
        <v>1647</v>
      </c>
      <c r="N466" s="93">
        <f>IFERROR(VLOOKUP($E466, V一般接種!$A:$G, N$4, FALSE), 0)</f>
        <v>503342</v>
      </c>
      <c r="O466" s="92">
        <f>SUMIF(V職域接種!$C:$C, 'Conv-vaccine'!$E466, V職域接種!F:F)</f>
        <v>8914497</v>
      </c>
      <c r="P466" s="92">
        <f>SUMIF(V職域接種!$C:$C, 'Conv-vaccine'!$E466, V職域接種!G:G)</f>
        <v>6485722</v>
      </c>
      <c r="Q466" s="92">
        <f>_xlfn.MAXIFS(V重複!F:F, V重複!$C:$C, 'Conv-vaccine'!$E466)</f>
        <v>6765420</v>
      </c>
      <c r="R466" s="92">
        <f>_xlfn.MAXIFS(V重複!G:G, V重複!$C:$C, 'Conv-vaccine'!$E466)</f>
        <v>4728575</v>
      </c>
      <c r="S466" s="117">
        <f>SUMIF('V3回目-総接種回数'!$A:$A, 'Conv-vaccine'!$E466, 'V3回目-総接種回数'!D:D)</f>
        <v>0</v>
      </c>
    </row>
    <row r="467" spans="1:19" ht="17.7">
      <c r="A467" s="49">
        <v>44451</v>
      </c>
      <c r="B467" s="109">
        <f>IF(COUNTIF($A$7:$A467, $A467)&gt;1, 0, IF($E467="","",G467+H467+K467+L467+O467-Q467))</f>
        <v>0</v>
      </c>
      <c r="C467" s="109">
        <f>IF(COUNTIF($A$7:$A467, $A467)&gt;1, 0, IF($E467="", "", I467+J467+M467+N467+P467-R467))</f>
        <v>0</v>
      </c>
      <c r="D467" s="109">
        <f>IF(COUNTIF($A$7:$A467, $A467)&gt;1, 0, S467)</f>
        <v>0</v>
      </c>
      <c r="E467" s="110">
        <v>44451</v>
      </c>
      <c r="F467" s="91" t="str">
        <f>IFERROR(VLOOKUP($E467, V医療従事者等!$A:$J, $F$4, FALSE), TEXT(E467, "aaa"))</f>
        <v>日</v>
      </c>
      <c r="G467" s="91">
        <f>IFERROR(VLOOKUP($E467, V医療従事者等!$A:$J, $G$4, FALSE), 0)</f>
        <v>0</v>
      </c>
      <c r="H467" s="91">
        <f>IFERROR(VLOOKUP($E467, V医療従事者等!$A:$J, $H$4, FALSE), 0)</f>
        <v>0</v>
      </c>
      <c r="I467" s="91">
        <f>IFERROR(VLOOKUP($E467, V医療従事者等!$A:$J, $I$4, FALSE), 0)</f>
        <v>0</v>
      </c>
      <c r="J467" s="91">
        <f>IFERROR(VLOOKUP($E467, V医療従事者等!$A:$J, $J$4, FALSE), 0)</f>
        <v>0</v>
      </c>
      <c r="K467" s="92">
        <f>IFERROR(VLOOKUP($E467, V一般接種!$A:$G, K$4, FALSE), 0)</f>
        <v>457986</v>
      </c>
      <c r="L467" s="92">
        <f>IFERROR(VLOOKUP($E467, V一般接種!$A:$G, L$4, FALSE), 0)</f>
        <v>159458</v>
      </c>
      <c r="M467" s="92">
        <f>IFERROR(VLOOKUP($E467, V一般接種!$A:$G, M$4, FALSE), 0)</f>
        <v>1647</v>
      </c>
      <c r="N467" s="93">
        <f>IFERROR(VLOOKUP($E467, V一般接種!$A:$G, N$4, FALSE), 0)</f>
        <v>503342</v>
      </c>
      <c r="O467" s="92">
        <f>SUMIF(V職域接種!$C:$C, 'Conv-vaccine'!$E467, V職域接種!F:F)</f>
        <v>8914497</v>
      </c>
      <c r="P467" s="92">
        <f>SUMIF(V職域接種!$C:$C, 'Conv-vaccine'!$E467, V職域接種!G:G)</f>
        <v>6485722</v>
      </c>
      <c r="Q467" s="92">
        <f>_xlfn.MAXIFS(V重複!F:F, V重複!$C:$C, 'Conv-vaccine'!$E467)</f>
        <v>6765420</v>
      </c>
      <c r="R467" s="92">
        <f>_xlfn.MAXIFS(V重複!G:G, V重複!$C:$C, 'Conv-vaccine'!$E467)</f>
        <v>4728575</v>
      </c>
      <c r="S467" s="117">
        <f>SUMIF('V3回目-総接種回数'!$A:$A, 'Conv-vaccine'!$E467, 'V3回目-総接種回数'!D:D)</f>
        <v>0</v>
      </c>
    </row>
    <row r="468" spans="1:19" ht="17.7">
      <c r="A468" s="49">
        <v>44451</v>
      </c>
      <c r="B468" s="109">
        <f>IF(COUNTIF($A$7:$A468, $A468)&gt;1, 0, IF($E468="","",G468+H468+K468+L468+O468-Q468))</f>
        <v>0</v>
      </c>
      <c r="C468" s="109">
        <f>IF(COUNTIF($A$7:$A468, $A468)&gt;1, 0, IF($E468="", "", I468+J468+M468+N468+P468-R468))</f>
        <v>0</v>
      </c>
      <c r="D468" s="109">
        <f>IF(COUNTIF($A$7:$A468, $A468)&gt;1, 0, S468)</f>
        <v>0</v>
      </c>
      <c r="E468" s="110">
        <v>44451</v>
      </c>
      <c r="F468" s="91" t="str">
        <f>IFERROR(VLOOKUP($E468, V医療従事者等!$A:$J, $F$4, FALSE), TEXT(E468, "aaa"))</f>
        <v>日</v>
      </c>
      <c r="G468" s="91">
        <f>IFERROR(VLOOKUP($E468, V医療従事者等!$A:$J, $G$4, FALSE), 0)</f>
        <v>0</v>
      </c>
      <c r="H468" s="91">
        <f>IFERROR(VLOOKUP($E468, V医療従事者等!$A:$J, $H$4, FALSE), 0)</f>
        <v>0</v>
      </c>
      <c r="I468" s="91">
        <f>IFERROR(VLOOKUP($E468, V医療従事者等!$A:$J, $I$4, FALSE), 0)</f>
        <v>0</v>
      </c>
      <c r="J468" s="91">
        <f>IFERROR(VLOOKUP($E468, V医療従事者等!$A:$J, $J$4, FALSE), 0)</f>
        <v>0</v>
      </c>
      <c r="K468" s="92">
        <f>IFERROR(VLOOKUP($E468, V一般接種!$A:$G, K$4, FALSE), 0)</f>
        <v>457986</v>
      </c>
      <c r="L468" s="92">
        <f>IFERROR(VLOOKUP($E468, V一般接種!$A:$G, L$4, FALSE), 0)</f>
        <v>159458</v>
      </c>
      <c r="M468" s="92">
        <f>IFERROR(VLOOKUP($E468, V一般接種!$A:$G, M$4, FALSE), 0)</f>
        <v>1647</v>
      </c>
      <c r="N468" s="93">
        <f>IFERROR(VLOOKUP($E468, V一般接種!$A:$G, N$4, FALSE), 0)</f>
        <v>503342</v>
      </c>
      <c r="O468" s="92">
        <f>SUMIF(V職域接種!$C:$C, 'Conv-vaccine'!$E468, V職域接種!F:F)</f>
        <v>8914497</v>
      </c>
      <c r="P468" s="92">
        <f>SUMIF(V職域接種!$C:$C, 'Conv-vaccine'!$E468, V職域接種!G:G)</f>
        <v>6485722</v>
      </c>
      <c r="Q468" s="92">
        <f>_xlfn.MAXIFS(V重複!F:F, V重複!$C:$C, 'Conv-vaccine'!$E468)</f>
        <v>6765420</v>
      </c>
      <c r="R468" s="92">
        <f>_xlfn.MAXIFS(V重複!G:G, V重複!$C:$C, 'Conv-vaccine'!$E468)</f>
        <v>4728575</v>
      </c>
      <c r="S468" s="117">
        <f>SUMIF('V3回目-総接種回数'!$A:$A, 'Conv-vaccine'!$E468, 'V3回目-総接種回数'!D:D)</f>
        <v>0</v>
      </c>
    </row>
    <row r="469" spans="1:19" ht="17.7">
      <c r="A469" s="49">
        <v>44452</v>
      </c>
      <c r="B469" s="109">
        <f>IF(COUNTIF($A$7:$A469, $A469)&gt;1, 0, IF($E469="","",G469+H469+K469+L469+O469-Q469))</f>
        <v>508830</v>
      </c>
      <c r="C469" s="109">
        <f>IF(COUNTIF($A$7:$A469, $A469)&gt;1, 0, IF($E469="", "", I469+J469+M469+N469+P469-R469))</f>
        <v>439400</v>
      </c>
      <c r="D469" s="109">
        <f>IF(COUNTIF($A$7:$A469, $A469)&gt;1, 0, S469)</f>
        <v>0</v>
      </c>
      <c r="E469" s="110">
        <v>44452</v>
      </c>
      <c r="F469" s="91" t="str">
        <f>IFERROR(VLOOKUP($E469, V医療従事者等!$A:$J, $F$4, FALSE), TEXT(E469, "aaa"))</f>
        <v>月</v>
      </c>
      <c r="G469" s="91">
        <f>IFERROR(VLOOKUP($E469, V医療従事者等!$A:$J, $G$4, FALSE), 0)</f>
        <v>0</v>
      </c>
      <c r="H469" s="91">
        <f>IFERROR(VLOOKUP($E469, V医療従事者等!$A:$J, $H$4, FALSE), 0)</f>
        <v>0</v>
      </c>
      <c r="I469" s="91">
        <f>IFERROR(VLOOKUP($E469, V医療従事者等!$A:$J, $I$4, FALSE), 0)</f>
        <v>0</v>
      </c>
      <c r="J469" s="91">
        <f>IFERROR(VLOOKUP($E469, V医療従事者等!$A:$J, $J$4, FALSE), 0)</f>
        <v>0</v>
      </c>
      <c r="K469" s="92">
        <f>IFERROR(VLOOKUP($E469, V一般接種!$A:$G, K$4, FALSE), 0)</f>
        <v>399636</v>
      </c>
      <c r="L469" s="92">
        <f>IFERROR(VLOOKUP($E469, V一般接種!$A:$G, L$4, FALSE), 0)</f>
        <v>109194</v>
      </c>
      <c r="M469" s="92">
        <f>IFERROR(VLOOKUP($E469, V一般接種!$A:$G, M$4, FALSE), 0)</f>
        <v>2308</v>
      </c>
      <c r="N469" s="93">
        <f>IFERROR(VLOOKUP($E469, V一般接種!$A:$G, N$4, FALSE), 0)</f>
        <v>437092</v>
      </c>
      <c r="O469" s="92">
        <f>SUMIF(V職域接種!$C:$C, 'Conv-vaccine'!$E469, V職域接種!F:F)</f>
        <v>0</v>
      </c>
      <c r="P469" s="92">
        <f>SUMIF(V職域接種!$C:$C, 'Conv-vaccine'!$E469, V職域接種!G:G)</f>
        <v>0</v>
      </c>
      <c r="Q469" s="92">
        <f>_xlfn.MAXIFS(V重複!F:F, V重複!$C:$C, 'Conv-vaccine'!$E469)</f>
        <v>0</v>
      </c>
      <c r="R469" s="92">
        <f>_xlfn.MAXIFS(V重複!G:G, V重複!$C:$C, 'Conv-vaccine'!$E469)</f>
        <v>0</v>
      </c>
      <c r="S469" s="117">
        <f>SUMIF('V3回目-総接種回数'!$A:$A, 'Conv-vaccine'!$E469, 'V3回目-総接種回数'!D:D)</f>
        <v>0</v>
      </c>
    </row>
    <row r="470" spans="1:19" ht="17.7">
      <c r="A470" s="49">
        <v>44452</v>
      </c>
      <c r="B470" s="109">
        <f>IF(COUNTIF($A$7:$A470, $A470)&gt;1, 0, IF($E470="","",G470+H470+K470+L470+O470-Q470))</f>
        <v>0</v>
      </c>
      <c r="C470" s="109">
        <f>IF(COUNTIF($A$7:$A470, $A470)&gt;1, 0, IF($E470="", "", I470+J470+M470+N470+P470-R470))</f>
        <v>0</v>
      </c>
      <c r="D470" s="109">
        <f>IF(COUNTIF($A$7:$A470, $A470)&gt;1, 0, S470)</f>
        <v>0</v>
      </c>
      <c r="E470" s="110">
        <v>44452</v>
      </c>
      <c r="F470" s="91" t="str">
        <f>IFERROR(VLOOKUP($E470, V医療従事者等!$A:$J, $F$4, FALSE), TEXT(E470, "aaa"))</f>
        <v>月</v>
      </c>
      <c r="G470" s="91">
        <f>IFERROR(VLOOKUP($E470, V医療従事者等!$A:$J, $G$4, FALSE), 0)</f>
        <v>0</v>
      </c>
      <c r="H470" s="91">
        <f>IFERROR(VLOOKUP($E470, V医療従事者等!$A:$J, $H$4, FALSE), 0)</f>
        <v>0</v>
      </c>
      <c r="I470" s="91">
        <f>IFERROR(VLOOKUP($E470, V医療従事者等!$A:$J, $I$4, FALSE), 0)</f>
        <v>0</v>
      </c>
      <c r="J470" s="91">
        <f>IFERROR(VLOOKUP($E470, V医療従事者等!$A:$J, $J$4, FALSE), 0)</f>
        <v>0</v>
      </c>
      <c r="K470" s="92">
        <f>IFERROR(VLOOKUP($E470, V一般接種!$A:$G, K$4, FALSE), 0)</f>
        <v>399636</v>
      </c>
      <c r="L470" s="92">
        <f>IFERROR(VLOOKUP($E470, V一般接種!$A:$G, L$4, FALSE), 0)</f>
        <v>109194</v>
      </c>
      <c r="M470" s="92">
        <f>IFERROR(VLOOKUP($E470, V一般接種!$A:$G, M$4, FALSE), 0)</f>
        <v>2308</v>
      </c>
      <c r="N470" s="93">
        <f>IFERROR(VLOOKUP($E470, V一般接種!$A:$G, N$4, FALSE), 0)</f>
        <v>437092</v>
      </c>
      <c r="O470" s="92">
        <f>SUMIF(V職域接種!$C:$C, 'Conv-vaccine'!$E470, V職域接種!F:F)</f>
        <v>0</v>
      </c>
      <c r="P470" s="92">
        <f>SUMIF(V職域接種!$C:$C, 'Conv-vaccine'!$E470, V職域接種!G:G)</f>
        <v>0</v>
      </c>
      <c r="Q470" s="92">
        <f>_xlfn.MAXIFS(V重複!F:F, V重複!$C:$C, 'Conv-vaccine'!$E470)</f>
        <v>0</v>
      </c>
      <c r="R470" s="92">
        <f>_xlfn.MAXIFS(V重複!G:G, V重複!$C:$C, 'Conv-vaccine'!$E470)</f>
        <v>0</v>
      </c>
      <c r="S470" s="117">
        <f>SUMIF('V3回目-総接種回数'!$A:$A, 'Conv-vaccine'!$E470, 'V3回目-総接種回数'!D:D)</f>
        <v>0</v>
      </c>
    </row>
    <row r="471" spans="1:19" ht="17.7">
      <c r="A471" s="49">
        <v>44452</v>
      </c>
      <c r="B471" s="109">
        <f>IF(COUNTIF($A$7:$A471, $A471)&gt;1, 0, IF($E471="","",G471+H471+K471+L471+O471-Q471))</f>
        <v>0</v>
      </c>
      <c r="C471" s="109">
        <f>IF(COUNTIF($A$7:$A471, $A471)&gt;1, 0, IF($E471="", "", I471+J471+M471+N471+P471-R471))</f>
        <v>0</v>
      </c>
      <c r="D471" s="109">
        <f>IF(COUNTIF($A$7:$A471, $A471)&gt;1, 0, S471)</f>
        <v>0</v>
      </c>
      <c r="E471" s="110">
        <v>44452</v>
      </c>
      <c r="F471" s="91" t="str">
        <f>IFERROR(VLOOKUP($E471, V医療従事者等!$A:$J, $F$4, FALSE), TEXT(E471, "aaa"))</f>
        <v>月</v>
      </c>
      <c r="G471" s="91">
        <f>IFERROR(VLOOKUP($E471, V医療従事者等!$A:$J, $G$4, FALSE), 0)</f>
        <v>0</v>
      </c>
      <c r="H471" s="91">
        <f>IFERROR(VLOOKUP($E471, V医療従事者等!$A:$J, $H$4, FALSE), 0)</f>
        <v>0</v>
      </c>
      <c r="I471" s="91">
        <f>IFERROR(VLOOKUP($E471, V医療従事者等!$A:$J, $I$4, FALSE), 0)</f>
        <v>0</v>
      </c>
      <c r="J471" s="91">
        <f>IFERROR(VLOOKUP($E471, V医療従事者等!$A:$J, $J$4, FALSE), 0)</f>
        <v>0</v>
      </c>
      <c r="K471" s="92">
        <f>IFERROR(VLOOKUP($E471, V一般接種!$A:$G, K$4, FALSE), 0)</f>
        <v>399636</v>
      </c>
      <c r="L471" s="92">
        <f>IFERROR(VLOOKUP($E471, V一般接種!$A:$G, L$4, FALSE), 0)</f>
        <v>109194</v>
      </c>
      <c r="M471" s="92">
        <f>IFERROR(VLOOKUP($E471, V一般接種!$A:$G, M$4, FALSE), 0)</f>
        <v>2308</v>
      </c>
      <c r="N471" s="93">
        <f>IFERROR(VLOOKUP($E471, V一般接種!$A:$G, N$4, FALSE), 0)</f>
        <v>437092</v>
      </c>
      <c r="O471" s="92">
        <f>SUMIF(V職域接種!$C:$C, 'Conv-vaccine'!$E471, V職域接種!F:F)</f>
        <v>0</v>
      </c>
      <c r="P471" s="92">
        <f>SUMIF(V職域接種!$C:$C, 'Conv-vaccine'!$E471, V職域接種!G:G)</f>
        <v>0</v>
      </c>
      <c r="Q471" s="92">
        <f>_xlfn.MAXIFS(V重複!F:F, V重複!$C:$C, 'Conv-vaccine'!$E471)</f>
        <v>0</v>
      </c>
      <c r="R471" s="92">
        <f>_xlfn.MAXIFS(V重複!G:G, V重複!$C:$C, 'Conv-vaccine'!$E471)</f>
        <v>0</v>
      </c>
      <c r="S471" s="117">
        <f>SUMIF('V3回目-総接種回数'!$A:$A, 'Conv-vaccine'!$E471, 'V3回目-総接種回数'!D:D)</f>
        <v>0</v>
      </c>
    </row>
    <row r="472" spans="1:19" ht="17.7">
      <c r="A472" s="49">
        <v>44453</v>
      </c>
      <c r="B472" s="109">
        <f>IF(COUNTIF($A$7:$A472, $A472)&gt;1, 0, IF($E472="","",G472+H472+K472+L472+O472-Q472))</f>
        <v>534933</v>
      </c>
      <c r="C472" s="109">
        <f>IF(COUNTIF($A$7:$A472, $A472)&gt;1, 0, IF($E472="", "", I472+J472+M472+N472+P472-R472))</f>
        <v>469854</v>
      </c>
      <c r="D472" s="109">
        <f>IF(COUNTIF($A$7:$A472, $A472)&gt;1, 0, S472)</f>
        <v>0</v>
      </c>
      <c r="E472" s="110">
        <v>44453</v>
      </c>
      <c r="F472" s="91" t="str">
        <f>IFERROR(VLOOKUP($E472, V医療従事者等!$A:$J, $F$4, FALSE), TEXT(E472, "aaa"))</f>
        <v>火</v>
      </c>
      <c r="G472" s="91">
        <f>IFERROR(VLOOKUP($E472, V医療従事者等!$A:$J, $G$4, FALSE), 0)</f>
        <v>0</v>
      </c>
      <c r="H472" s="91">
        <f>IFERROR(VLOOKUP($E472, V医療従事者等!$A:$J, $H$4, FALSE), 0)</f>
        <v>0</v>
      </c>
      <c r="I472" s="91">
        <f>IFERROR(VLOOKUP($E472, V医療従事者等!$A:$J, $I$4, FALSE), 0)</f>
        <v>0</v>
      </c>
      <c r="J472" s="91">
        <f>IFERROR(VLOOKUP($E472, V医療従事者等!$A:$J, $J$4, FALSE), 0)</f>
        <v>0</v>
      </c>
      <c r="K472" s="92">
        <f>IFERROR(VLOOKUP($E472, V一般接種!$A:$G, K$4, FALSE), 0)</f>
        <v>430557</v>
      </c>
      <c r="L472" s="92">
        <f>IFERROR(VLOOKUP($E472, V一般接種!$A:$G, L$4, FALSE), 0)</f>
        <v>104376</v>
      </c>
      <c r="M472" s="92">
        <f>IFERROR(VLOOKUP($E472, V一般接種!$A:$G, M$4, FALSE), 0)</f>
        <v>1894</v>
      </c>
      <c r="N472" s="93">
        <f>IFERROR(VLOOKUP($E472, V一般接種!$A:$G, N$4, FALSE), 0)</f>
        <v>467960</v>
      </c>
      <c r="O472" s="92">
        <f>SUMIF(V職域接種!$C:$C, 'Conv-vaccine'!$E472, V職域接種!F:F)</f>
        <v>0</v>
      </c>
      <c r="P472" s="92">
        <f>SUMIF(V職域接種!$C:$C, 'Conv-vaccine'!$E472, V職域接種!G:G)</f>
        <v>0</v>
      </c>
      <c r="Q472" s="92">
        <f>_xlfn.MAXIFS(V重複!F:F, V重複!$C:$C, 'Conv-vaccine'!$E472)</f>
        <v>0</v>
      </c>
      <c r="R472" s="92">
        <f>_xlfn.MAXIFS(V重複!G:G, V重複!$C:$C, 'Conv-vaccine'!$E472)</f>
        <v>0</v>
      </c>
      <c r="S472" s="117">
        <f>SUMIF('V3回目-総接種回数'!$A:$A, 'Conv-vaccine'!$E472, 'V3回目-総接種回数'!D:D)</f>
        <v>0</v>
      </c>
    </row>
    <row r="473" spans="1:19" ht="17.7">
      <c r="A473" s="49">
        <v>44453</v>
      </c>
      <c r="B473" s="109">
        <f>IF(COUNTIF($A$7:$A473, $A473)&gt;1, 0, IF($E473="","",G473+H473+K473+L473+O473-Q473))</f>
        <v>0</v>
      </c>
      <c r="C473" s="109">
        <f>IF(COUNTIF($A$7:$A473, $A473)&gt;1, 0, IF($E473="", "", I473+J473+M473+N473+P473-R473))</f>
        <v>0</v>
      </c>
      <c r="D473" s="109">
        <f>IF(COUNTIF($A$7:$A473, $A473)&gt;1, 0, S473)</f>
        <v>0</v>
      </c>
      <c r="E473" s="110">
        <v>44453</v>
      </c>
      <c r="F473" s="91" t="str">
        <f>IFERROR(VLOOKUP($E473, V医療従事者等!$A:$J, $F$4, FALSE), TEXT(E473, "aaa"))</f>
        <v>火</v>
      </c>
      <c r="G473" s="91">
        <f>IFERROR(VLOOKUP($E473, V医療従事者等!$A:$J, $G$4, FALSE), 0)</f>
        <v>0</v>
      </c>
      <c r="H473" s="91">
        <f>IFERROR(VLOOKUP($E473, V医療従事者等!$A:$J, $H$4, FALSE), 0)</f>
        <v>0</v>
      </c>
      <c r="I473" s="91">
        <f>IFERROR(VLOOKUP($E473, V医療従事者等!$A:$J, $I$4, FALSE), 0)</f>
        <v>0</v>
      </c>
      <c r="J473" s="91">
        <f>IFERROR(VLOOKUP($E473, V医療従事者等!$A:$J, $J$4, FALSE), 0)</f>
        <v>0</v>
      </c>
      <c r="K473" s="92">
        <f>IFERROR(VLOOKUP($E473, V一般接種!$A:$G, K$4, FALSE), 0)</f>
        <v>430557</v>
      </c>
      <c r="L473" s="92">
        <f>IFERROR(VLOOKUP($E473, V一般接種!$A:$G, L$4, FALSE), 0)</f>
        <v>104376</v>
      </c>
      <c r="M473" s="92">
        <f>IFERROR(VLOOKUP($E473, V一般接種!$A:$G, M$4, FALSE), 0)</f>
        <v>1894</v>
      </c>
      <c r="N473" s="93">
        <f>IFERROR(VLOOKUP($E473, V一般接種!$A:$G, N$4, FALSE), 0)</f>
        <v>467960</v>
      </c>
      <c r="O473" s="92">
        <f>SUMIF(V職域接種!$C:$C, 'Conv-vaccine'!$E473, V職域接種!F:F)</f>
        <v>0</v>
      </c>
      <c r="P473" s="92">
        <f>SUMIF(V職域接種!$C:$C, 'Conv-vaccine'!$E473, V職域接種!G:G)</f>
        <v>0</v>
      </c>
      <c r="Q473" s="92">
        <f>_xlfn.MAXIFS(V重複!F:F, V重複!$C:$C, 'Conv-vaccine'!$E473)</f>
        <v>0</v>
      </c>
      <c r="R473" s="92">
        <f>_xlfn.MAXIFS(V重複!G:G, V重複!$C:$C, 'Conv-vaccine'!$E473)</f>
        <v>0</v>
      </c>
      <c r="S473" s="117">
        <f>SUMIF('V3回目-総接種回数'!$A:$A, 'Conv-vaccine'!$E473, 'V3回目-総接種回数'!D:D)</f>
        <v>0</v>
      </c>
    </row>
    <row r="474" spans="1:19" ht="17.7">
      <c r="A474" s="49">
        <v>44453</v>
      </c>
      <c r="B474" s="109">
        <f>IF(COUNTIF($A$7:$A474, $A474)&gt;1, 0, IF($E474="","",G474+H474+K474+L474+O474-Q474))</f>
        <v>0</v>
      </c>
      <c r="C474" s="109">
        <f>IF(COUNTIF($A$7:$A474, $A474)&gt;1, 0, IF($E474="", "", I474+J474+M474+N474+P474-R474))</f>
        <v>0</v>
      </c>
      <c r="D474" s="109">
        <f>IF(COUNTIF($A$7:$A474, $A474)&gt;1, 0, S474)</f>
        <v>0</v>
      </c>
      <c r="E474" s="110">
        <v>44453</v>
      </c>
      <c r="F474" s="91" t="str">
        <f>IFERROR(VLOOKUP($E474, V医療従事者等!$A:$J, $F$4, FALSE), TEXT(E474, "aaa"))</f>
        <v>火</v>
      </c>
      <c r="G474" s="91">
        <f>IFERROR(VLOOKUP($E474, V医療従事者等!$A:$J, $G$4, FALSE), 0)</f>
        <v>0</v>
      </c>
      <c r="H474" s="91">
        <f>IFERROR(VLOOKUP($E474, V医療従事者等!$A:$J, $H$4, FALSE), 0)</f>
        <v>0</v>
      </c>
      <c r="I474" s="91">
        <f>IFERROR(VLOOKUP($E474, V医療従事者等!$A:$J, $I$4, FALSE), 0)</f>
        <v>0</v>
      </c>
      <c r="J474" s="91">
        <f>IFERROR(VLOOKUP($E474, V医療従事者等!$A:$J, $J$4, FALSE), 0)</f>
        <v>0</v>
      </c>
      <c r="K474" s="92">
        <f>IFERROR(VLOOKUP($E474, V一般接種!$A:$G, K$4, FALSE), 0)</f>
        <v>430557</v>
      </c>
      <c r="L474" s="92">
        <f>IFERROR(VLOOKUP($E474, V一般接種!$A:$G, L$4, FALSE), 0)</f>
        <v>104376</v>
      </c>
      <c r="M474" s="92">
        <f>IFERROR(VLOOKUP($E474, V一般接種!$A:$G, M$4, FALSE), 0)</f>
        <v>1894</v>
      </c>
      <c r="N474" s="93">
        <f>IFERROR(VLOOKUP($E474, V一般接種!$A:$G, N$4, FALSE), 0)</f>
        <v>467960</v>
      </c>
      <c r="O474" s="92">
        <f>SUMIF(V職域接種!$C:$C, 'Conv-vaccine'!$E474, V職域接種!F:F)</f>
        <v>0</v>
      </c>
      <c r="P474" s="92">
        <f>SUMIF(V職域接種!$C:$C, 'Conv-vaccine'!$E474, V職域接種!G:G)</f>
        <v>0</v>
      </c>
      <c r="Q474" s="92">
        <f>_xlfn.MAXIFS(V重複!F:F, V重複!$C:$C, 'Conv-vaccine'!$E474)</f>
        <v>0</v>
      </c>
      <c r="R474" s="92">
        <f>_xlfn.MAXIFS(V重複!G:G, V重複!$C:$C, 'Conv-vaccine'!$E474)</f>
        <v>0</v>
      </c>
      <c r="S474" s="117">
        <f>SUMIF('V3回目-総接種回数'!$A:$A, 'Conv-vaccine'!$E474, 'V3回目-総接種回数'!D:D)</f>
        <v>0</v>
      </c>
    </row>
    <row r="475" spans="1:19" ht="17.7">
      <c r="A475" s="49">
        <v>44454</v>
      </c>
      <c r="B475" s="109">
        <f>IF(COUNTIF($A$7:$A475, $A475)&gt;1, 0, IF($E475="","",G475+H475+K475+L475+O475-Q475))</f>
        <v>512613</v>
      </c>
      <c r="C475" s="109">
        <f>IF(COUNTIF($A$7:$A475, $A475)&gt;1, 0, IF($E475="", "", I475+J475+M475+N475+P475-R475))</f>
        <v>468568</v>
      </c>
      <c r="D475" s="109">
        <f>IF(COUNTIF($A$7:$A475, $A475)&gt;1, 0, S475)</f>
        <v>0</v>
      </c>
      <c r="E475" s="110">
        <v>44454</v>
      </c>
      <c r="F475" s="91" t="str">
        <f>IFERROR(VLOOKUP($E475, V医療従事者等!$A:$J, $F$4, FALSE), TEXT(E475, "aaa"))</f>
        <v>水</v>
      </c>
      <c r="G475" s="91">
        <f>IFERROR(VLOOKUP($E475, V医療従事者等!$A:$J, $G$4, FALSE), 0)</f>
        <v>0</v>
      </c>
      <c r="H475" s="91">
        <f>IFERROR(VLOOKUP($E475, V医療従事者等!$A:$J, $H$4, FALSE), 0)</f>
        <v>0</v>
      </c>
      <c r="I475" s="91">
        <f>IFERROR(VLOOKUP($E475, V医療従事者等!$A:$J, $I$4, FALSE), 0)</f>
        <v>0</v>
      </c>
      <c r="J475" s="91">
        <f>IFERROR(VLOOKUP($E475, V医療従事者等!$A:$J, $J$4, FALSE), 0)</f>
        <v>0</v>
      </c>
      <c r="K475" s="92">
        <f>IFERROR(VLOOKUP($E475, V一般接種!$A:$G, K$4, FALSE), 0)</f>
        <v>414854</v>
      </c>
      <c r="L475" s="92">
        <f>IFERROR(VLOOKUP($E475, V一般接種!$A:$G, L$4, FALSE), 0)</f>
        <v>97759</v>
      </c>
      <c r="M475" s="92">
        <f>IFERROR(VLOOKUP($E475, V一般接種!$A:$G, M$4, FALSE), 0)</f>
        <v>1579</v>
      </c>
      <c r="N475" s="93">
        <f>IFERROR(VLOOKUP($E475, V一般接種!$A:$G, N$4, FALSE), 0)</f>
        <v>466989</v>
      </c>
      <c r="O475" s="92">
        <f>SUMIF(V職域接種!$C:$C, 'Conv-vaccine'!$E475, V職域接種!F:F)</f>
        <v>0</v>
      </c>
      <c r="P475" s="92">
        <f>SUMIF(V職域接種!$C:$C, 'Conv-vaccine'!$E475, V職域接種!G:G)</f>
        <v>0</v>
      </c>
      <c r="Q475" s="92">
        <f>_xlfn.MAXIFS(V重複!F:F, V重複!$C:$C, 'Conv-vaccine'!$E475)</f>
        <v>0</v>
      </c>
      <c r="R475" s="92">
        <f>_xlfn.MAXIFS(V重複!G:G, V重複!$C:$C, 'Conv-vaccine'!$E475)</f>
        <v>0</v>
      </c>
      <c r="S475" s="117">
        <f>SUMIF('V3回目-総接種回数'!$A:$A, 'Conv-vaccine'!$E475, 'V3回目-総接種回数'!D:D)</f>
        <v>0</v>
      </c>
    </row>
    <row r="476" spans="1:19" ht="17.7">
      <c r="A476" s="49">
        <v>44454</v>
      </c>
      <c r="B476" s="109">
        <f>IF(COUNTIF($A$7:$A476, $A476)&gt;1, 0, IF($E476="","",G476+H476+K476+L476+O476-Q476))</f>
        <v>0</v>
      </c>
      <c r="C476" s="109">
        <f>IF(COUNTIF($A$7:$A476, $A476)&gt;1, 0, IF($E476="", "", I476+J476+M476+N476+P476-R476))</f>
        <v>0</v>
      </c>
      <c r="D476" s="109">
        <f>IF(COUNTIF($A$7:$A476, $A476)&gt;1, 0, S476)</f>
        <v>0</v>
      </c>
      <c r="E476" s="110">
        <v>44454</v>
      </c>
      <c r="F476" s="91" t="str">
        <f>IFERROR(VLOOKUP($E476, V医療従事者等!$A:$J, $F$4, FALSE), TEXT(E476, "aaa"))</f>
        <v>水</v>
      </c>
      <c r="G476" s="91">
        <f>IFERROR(VLOOKUP($E476, V医療従事者等!$A:$J, $G$4, FALSE), 0)</f>
        <v>0</v>
      </c>
      <c r="H476" s="91">
        <f>IFERROR(VLOOKUP($E476, V医療従事者等!$A:$J, $H$4, FALSE), 0)</f>
        <v>0</v>
      </c>
      <c r="I476" s="91">
        <f>IFERROR(VLOOKUP($E476, V医療従事者等!$A:$J, $I$4, FALSE), 0)</f>
        <v>0</v>
      </c>
      <c r="J476" s="91">
        <f>IFERROR(VLOOKUP($E476, V医療従事者等!$A:$J, $J$4, FALSE), 0)</f>
        <v>0</v>
      </c>
      <c r="K476" s="92">
        <f>IFERROR(VLOOKUP($E476, V一般接種!$A:$G, K$4, FALSE), 0)</f>
        <v>414854</v>
      </c>
      <c r="L476" s="92">
        <f>IFERROR(VLOOKUP($E476, V一般接種!$A:$G, L$4, FALSE), 0)</f>
        <v>97759</v>
      </c>
      <c r="M476" s="92">
        <f>IFERROR(VLOOKUP($E476, V一般接種!$A:$G, M$4, FALSE), 0)</f>
        <v>1579</v>
      </c>
      <c r="N476" s="93">
        <f>IFERROR(VLOOKUP($E476, V一般接種!$A:$G, N$4, FALSE), 0)</f>
        <v>466989</v>
      </c>
      <c r="O476" s="92">
        <f>SUMIF(V職域接種!$C:$C, 'Conv-vaccine'!$E476, V職域接種!F:F)</f>
        <v>0</v>
      </c>
      <c r="P476" s="92">
        <f>SUMIF(V職域接種!$C:$C, 'Conv-vaccine'!$E476, V職域接種!G:G)</f>
        <v>0</v>
      </c>
      <c r="Q476" s="92">
        <f>_xlfn.MAXIFS(V重複!F:F, V重複!$C:$C, 'Conv-vaccine'!$E476)</f>
        <v>0</v>
      </c>
      <c r="R476" s="92">
        <f>_xlfn.MAXIFS(V重複!G:G, V重複!$C:$C, 'Conv-vaccine'!$E476)</f>
        <v>0</v>
      </c>
      <c r="S476" s="117">
        <f>SUMIF('V3回目-総接種回数'!$A:$A, 'Conv-vaccine'!$E476, 'V3回目-総接種回数'!D:D)</f>
        <v>0</v>
      </c>
    </row>
    <row r="477" spans="1:19" ht="17.7">
      <c r="A477" s="49">
        <v>44454</v>
      </c>
      <c r="B477" s="109">
        <f>IF(COUNTIF($A$7:$A477, $A477)&gt;1, 0, IF($E477="","",G477+H477+K477+L477+O477-Q477))</f>
        <v>0</v>
      </c>
      <c r="C477" s="109">
        <f>IF(COUNTIF($A$7:$A477, $A477)&gt;1, 0, IF($E477="", "", I477+J477+M477+N477+P477-R477))</f>
        <v>0</v>
      </c>
      <c r="D477" s="109">
        <f>IF(COUNTIF($A$7:$A477, $A477)&gt;1, 0, S477)</f>
        <v>0</v>
      </c>
      <c r="E477" s="110">
        <v>44454</v>
      </c>
      <c r="F477" s="91" t="str">
        <f>IFERROR(VLOOKUP($E477, V医療従事者等!$A:$J, $F$4, FALSE), TEXT(E477, "aaa"))</f>
        <v>水</v>
      </c>
      <c r="G477" s="91">
        <f>IFERROR(VLOOKUP($E477, V医療従事者等!$A:$J, $G$4, FALSE), 0)</f>
        <v>0</v>
      </c>
      <c r="H477" s="91">
        <f>IFERROR(VLOOKUP($E477, V医療従事者等!$A:$J, $H$4, FALSE), 0)</f>
        <v>0</v>
      </c>
      <c r="I477" s="91">
        <f>IFERROR(VLOOKUP($E477, V医療従事者等!$A:$J, $I$4, FALSE), 0)</f>
        <v>0</v>
      </c>
      <c r="J477" s="91">
        <f>IFERROR(VLOOKUP($E477, V医療従事者等!$A:$J, $J$4, FALSE), 0)</f>
        <v>0</v>
      </c>
      <c r="K477" s="92">
        <f>IFERROR(VLOOKUP($E477, V一般接種!$A:$G, K$4, FALSE), 0)</f>
        <v>414854</v>
      </c>
      <c r="L477" s="92">
        <f>IFERROR(VLOOKUP($E477, V一般接種!$A:$G, L$4, FALSE), 0)</f>
        <v>97759</v>
      </c>
      <c r="M477" s="92">
        <f>IFERROR(VLOOKUP($E477, V一般接種!$A:$G, M$4, FALSE), 0)</f>
        <v>1579</v>
      </c>
      <c r="N477" s="93">
        <f>IFERROR(VLOOKUP($E477, V一般接種!$A:$G, N$4, FALSE), 0)</f>
        <v>466989</v>
      </c>
      <c r="O477" s="92">
        <f>SUMIF(V職域接種!$C:$C, 'Conv-vaccine'!$E477, V職域接種!F:F)</f>
        <v>0</v>
      </c>
      <c r="P477" s="92">
        <f>SUMIF(V職域接種!$C:$C, 'Conv-vaccine'!$E477, V職域接種!G:G)</f>
        <v>0</v>
      </c>
      <c r="Q477" s="92">
        <f>_xlfn.MAXIFS(V重複!F:F, V重複!$C:$C, 'Conv-vaccine'!$E477)</f>
        <v>0</v>
      </c>
      <c r="R477" s="92">
        <f>_xlfn.MAXIFS(V重複!G:G, V重複!$C:$C, 'Conv-vaccine'!$E477)</f>
        <v>0</v>
      </c>
      <c r="S477" s="117">
        <f>SUMIF('V3回目-総接種回数'!$A:$A, 'Conv-vaccine'!$E477, 'V3回目-総接種回数'!D:D)</f>
        <v>0</v>
      </c>
    </row>
    <row r="478" spans="1:19" ht="17.7">
      <c r="A478" s="49">
        <v>44455</v>
      </c>
      <c r="B478" s="109">
        <f>IF(COUNTIF($A$7:$A478, $A478)&gt;1, 0, IF($E478="","",G478+H478+K478+L478+O478-Q478))</f>
        <v>498501</v>
      </c>
      <c r="C478" s="109">
        <f>IF(COUNTIF($A$7:$A478, $A478)&gt;1, 0, IF($E478="", "", I478+J478+M478+N478+P478-R478))</f>
        <v>458047</v>
      </c>
      <c r="D478" s="109">
        <f>IF(COUNTIF($A$7:$A478, $A478)&gt;1, 0, S478)</f>
        <v>0</v>
      </c>
      <c r="E478" s="110">
        <v>44455</v>
      </c>
      <c r="F478" s="91" t="str">
        <f>IFERROR(VLOOKUP($E478, V医療従事者等!$A:$J, $F$4, FALSE), TEXT(E478, "aaa"))</f>
        <v>木</v>
      </c>
      <c r="G478" s="91">
        <f>IFERROR(VLOOKUP($E478, V医療従事者等!$A:$J, $G$4, FALSE), 0)</f>
        <v>0</v>
      </c>
      <c r="H478" s="91">
        <f>IFERROR(VLOOKUP($E478, V医療従事者等!$A:$J, $H$4, FALSE), 0)</f>
        <v>0</v>
      </c>
      <c r="I478" s="91">
        <f>IFERROR(VLOOKUP($E478, V医療従事者等!$A:$J, $I$4, FALSE), 0)</f>
        <v>0</v>
      </c>
      <c r="J478" s="91">
        <f>IFERROR(VLOOKUP($E478, V医療従事者等!$A:$J, $J$4, FALSE), 0)</f>
        <v>0</v>
      </c>
      <c r="K478" s="92">
        <f>IFERROR(VLOOKUP($E478, V一般接種!$A:$G, K$4, FALSE), 0)</f>
        <v>397275</v>
      </c>
      <c r="L478" s="92">
        <f>IFERROR(VLOOKUP($E478, V一般接種!$A:$G, L$4, FALSE), 0)</f>
        <v>101226</v>
      </c>
      <c r="M478" s="92">
        <f>IFERROR(VLOOKUP($E478, V一般接種!$A:$G, M$4, FALSE), 0)</f>
        <v>1731</v>
      </c>
      <c r="N478" s="93">
        <f>IFERROR(VLOOKUP($E478, V一般接種!$A:$G, N$4, FALSE), 0)</f>
        <v>456316</v>
      </c>
      <c r="O478" s="92">
        <f>SUMIF(V職域接種!$C:$C, 'Conv-vaccine'!$E478, V職域接種!F:F)</f>
        <v>0</v>
      </c>
      <c r="P478" s="92">
        <f>SUMIF(V職域接種!$C:$C, 'Conv-vaccine'!$E478, V職域接種!G:G)</f>
        <v>0</v>
      </c>
      <c r="Q478" s="92">
        <f>_xlfn.MAXIFS(V重複!F:F, V重複!$C:$C, 'Conv-vaccine'!$E478)</f>
        <v>0</v>
      </c>
      <c r="R478" s="92">
        <f>_xlfn.MAXIFS(V重複!G:G, V重複!$C:$C, 'Conv-vaccine'!$E478)</f>
        <v>0</v>
      </c>
      <c r="S478" s="117">
        <f>SUMIF('V3回目-総接種回数'!$A:$A, 'Conv-vaccine'!$E478, 'V3回目-総接種回数'!D:D)</f>
        <v>0</v>
      </c>
    </row>
    <row r="479" spans="1:19" ht="17.7">
      <c r="A479" s="49">
        <v>44455</v>
      </c>
      <c r="B479" s="109">
        <f>IF(COUNTIF($A$7:$A479, $A479)&gt;1, 0, IF($E479="","",G479+H479+K479+L479+O479-Q479))</f>
        <v>0</v>
      </c>
      <c r="C479" s="109">
        <f>IF(COUNTIF($A$7:$A479, $A479)&gt;1, 0, IF($E479="", "", I479+J479+M479+N479+P479-R479))</f>
        <v>0</v>
      </c>
      <c r="D479" s="109">
        <f>IF(COUNTIF($A$7:$A479, $A479)&gt;1, 0, S479)</f>
        <v>0</v>
      </c>
      <c r="E479" s="110">
        <v>44455</v>
      </c>
      <c r="F479" s="91" t="str">
        <f>IFERROR(VLOOKUP($E479, V医療従事者等!$A:$J, $F$4, FALSE), TEXT(E479, "aaa"))</f>
        <v>木</v>
      </c>
      <c r="G479" s="91">
        <f>IFERROR(VLOOKUP($E479, V医療従事者等!$A:$J, $G$4, FALSE), 0)</f>
        <v>0</v>
      </c>
      <c r="H479" s="91">
        <f>IFERROR(VLOOKUP($E479, V医療従事者等!$A:$J, $H$4, FALSE), 0)</f>
        <v>0</v>
      </c>
      <c r="I479" s="91">
        <f>IFERROR(VLOOKUP($E479, V医療従事者等!$A:$J, $I$4, FALSE), 0)</f>
        <v>0</v>
      </c>
      <c r="J479" s="91">
        <f>IFERROR(VLOOKUP($E479, V医療従事者等!$A:$J, $J$4, FALSE), 0)</f>
        <v>0</v>
      </c>
      <c r="K479" s="92">
        <f>IFERROR(VLOOKUP($E479, V一般接種!$A:$G, K$4, FALSE), 0)</f>
        <v>397275</v>
      </c>
      <c r="L479" s="92">
        <f>IFERROR(VLOOKUP($E479, V一般接種!$A:$G, L$4, FALSE), 0)</f>
        <v>101226</v>
      </c>
      <c r="M479" s="92">
        <f>IFERROR(VLOOKUP($E479, V一般接種!$A:$G, M$4, FALSE), 0)</f>
        <v>1731</v>
      </c>
      <c r="N479" s="93">
        <f>IFERROR(VLOOKUP($E479, V一般接種!$A:$G, N$4, FALSE), 0)</f>
        <v>456316</v>
      </c>
      <c r="O479" s="92">
        <f>SUMIF(V職域接種!$C:$C, 'Conv-vaccine'!$E479, V職域接種!F:F)</f>
        <v>0</v>
      </c>
      <c r="P479" s="92">
        <f>SUMIF(V職域接種!$C:$C, 'Conv-vaccine'!$E479, V職域接種!G:G)</f>
        <v>0</v>
      </c>
      <c r="Q479" s="92">
        <f>_xlfn.MAXIFS(V重複!F:F, V重複!$C:$C, 'Conv-vaccine'!$E479)</f>
        <v>0</v>
      </c>
      <c r="R479" s="92">
        <f>_xlfn.MAXIFS(V重複!G:G, V重複!$C:$C, 'Conv-vaccine'!$E479)</f>
        <v>0</v>
      </c>
      <c r="S479" s="117">
        <f>SUMIF('V3回目-総接種回数'!$A:$A, 'Conv-vaccine'!$E479, 'V3回目-総接種回数'!D:D)</f>
        <v>0</v>
      </c>
    </row>
    <row r="480" spans="1:19" ht="17.7">
      <c r="A480" s="49">
        <v>44455</v>
      </c>
      <c r="B480" s="109">
        <f>IF(COUNTIF($A$7:$A480, $A480)&gt;1, 0, IF($E480="","",G480+H480+K480+L480+O480-Q480))</f>
        <v>0</v>
      </c>
      <c r="C480" s="109">
        <f>IF(COUNTIF($A$7:$A480, $A480)&gt;1, 0, IF($E480="", "", I480+J480+M480+N480+P480-R480))</f>
        <v>0</v>
      </c>
      <c r="D480" s="109">
        <f>IF(COUNTIF($A$7:$A480, $A480)&gt;1, 0, S480)</f>
        <v>0</v>
      </c>
      <c r="E480" s="110">
        <v>44455</v>
      </c>
      <c r="F480" s="91" t="str">
        <f>IFERROR(VLOOKUP($E480, V医療従事者等!$A:$J, $F$4, FALSE), TEXT(E480, "aaa"))</f>
        <v>木</v>
      </c>
      <c r="G480" s="91">
        <f>IFERROR(VLOOKUP($E480, V医療従事者等!$A:$J, $G$4, FALSE), 0)</f>
        <v>0</v>
      </c>
      <c r="H480" s="91">
        <f>IFERROR(VLOOKUP($E480, V医療従事者等!$A:$J, $H$4, FALSE), 0)</f>
        <v>0</v>
      </c>
      <c r="I480" s="91">
        <f>IFERROR(VLOOKUP($E480, V医療従事者等!$A:$J, $I$4, FALSE), 0)</f>
        <v>0</v>
      </c>
      <c r="J480" s="91">
        <f>IFERROR(VLOOKUP($E480, V医療従事者等!$A:$J, $J$4, FALSE), 0)</f>
        <v>0</v>
      </c>
      <c r="K480" s="92">
        <f>IFERROR(VLOOKUP($E480, V一般接種!$A:$G, K$4, FALSE), 0)</f>
        <v>397275</v>
      </c>
      <c r="L480" s="92">
        <f>IFERROR(VLOOKUP($E480, V一般接種!$A:$G, L$4, FALSE), 0)</f>
        <v>101226</v>
      </c>
      <c r="M480" s="92">
        <f>IFERROR(VLOOKUP($E480, V一般接種!$A:$G, M$4, FALSE), 0)</f>
        <v>1731</v>
      </c>
      <c r="N480" s="93">
        <f>IFERROR(VLOOKUP($E480, V一般接種!$A:$G, N$4, FALSE), 0)</f>
        <v>456316</v>
      </c>
      <c r="O480" s="92">
        <f>SUMIF(V職域接種!$C:$C, 'Conv-vaccine'!$E480, V職域接種!F:F)</f>
        <v>0</v>
      </c>
      <c r="P480" s="92">
        <f>SUMIF(V職域接種!$C:$C, 'Conv-vaccine'!$E480, V職域接種!G:G)</f>
        <v>0</v>
      </c>
      <c r="Q480" s="92">
        <f>_xlfn.MAXIFS(V重複!F:F, V重複!$C:$C, 'Conv-vaccine'!$E480)</f>
        <v>0</v>
      </c>
      <c r="R480" s="92">
        <f>_xlfn.MAXIFS(V重複!G:G, V重複!$C:$C, 'Conv-vaccine'!$E480)</f>
        <v>0</v>
      </c>
      <c r="S480" s="117">
        <f>SUMIF('V3回目-総接種回数'!$A:$A, 'Conv-vaccine'!$E480, 'V3回目-総接種回数'!D:D)</f>
        <v>0</v>
      </c>
    </row>
    <row r="481" spans="1:19" ht="17.7">
      <c r="A481" s="49">
        <v>44456</v>
      </c>
      <c r="B481" s="109">
        <f>IF(COUNTIF($A$7:$A481, $A481)&gt;1, 0, IF($E481="","",G481+H481+K481+L481+O481-Q481))</f>
        <v>574468</v>
      </c>
      <c r="C481" s="109">
        <f>IF(COUNTIF($A$7:$A481, $A481)&gt;1, 0, IF($E481="", "", I481+J481+M481+N481+P481-R481))</f>
        <v>536670</v>
      </c>
      <c r="D481" s="109">
        <f>IF(COUNTIF($A$7:$A481, $A481)&gt;1, 0, S481)</f>
        <v>0</v>
      </c>
      <c r="E481" s="110">
        <v>44456</v>
      </c>
      <c r="F481" s="91" t="str">
        <f>IFERROR(VLOOKUP($E481, V医療従事者等!$A:$J, $F$4, FALSE), TEXT(E481, "aaa"))</f>
        <v>金</v>
      </c>
      <c r="G481" s="91">
        <f>IFERROR(VLOOKUP($E481, V医療従事者等!$A:$J, $G$4, FALSE), 0)</f>
        <v>0</v>
      </c>
      <c r="H481" s="91">
        <f>IFERROR(VLOOKUP($E481, V医療従事者等!$A:$J, $H$4, FALSE), 0)</f>
        <v>0</v>
      </c>
      <c r="I481" s="91">
        <f>IFERROR(VLOOKUP($E481, V医療従事者等!$A:$J, $I$4, FALSE), 0)</f>
        <v>0</v>
      </c>
      <c r="J481" s="91">
        <f>IFERROR(VLOOKUP($E481, V医療従事者等!$A:$J, $J$4, FALSE), 0)</f>
        <v>0</v>
      </c>
      <c r="K481" s="92">
        <f>IFERROR(VLOOKUP($E481, V一般接種!$A:$G, K$4, FALSE), 0)</f>
        <v>456790</v>
      </c>
      <c r="L481" s="92">
        <f>IFERROR(VLOOKUP($E481, V一般接種!$A:$G, L$4, FALSE), 0)</f>
        <v>117678</v>
      </c>
      <c r="M481" s="92">
        <f>IFERROR(VLOOKUP($E481, V一般接種!$A:$G, M$4, FALSE), 0)</f>
        <v>1990</v>
      </c>
      <c r="N481" s="93">
        <f>IFERROR(VLOOKUP($E481, V一般接種!$A:$G, N$4, FALSE), 0)</f>
        <v>534680</v>
      </c>
      <c r="O481" s="92">
        <f>SUMIF(V職域接種!$C:$C, 'Conv-vaccine'!$E481, V職域接種!F:F)</f>
        <v>0</v>
      </c>
      <c r="P481" s="92">
        <f>SUMIF(V職域接種!$C:$C, 'Conv-vaccine'!$E481, V職域接種!G:G)</f>
        <v>0</v>
      </c>
      <c r="Q481" s="92">
        <f>_xlfn.MAXIFS(V重複!F:F, V重複!$C:$C, 'Conv-vaccine'!$E481)</f>
        <v>0</v>
      </c>
      <c r="R481" s="92">
        <f>_xlfn.MAXIFS(V重複!G:G, V重複!$C:$C, 'Conv-vaccine'!$E481)</f>
        <v>0</v>
      </c>
      <c r="S481" s="117">
        <f>SUMIF('V3回目-総接種回数'!$A:$A, 'Conv-vaccine'!$E481, 'V3回目-総接種回数'!D:D)</f>
        <v>0</v>
      </c>
    </row>
    <row r="482" spans="1:19" ht="17.7">
      <c r="A482" s="49">
        <v>44456</v>
      </c>
      <c r="B482" s="109">
        <f>IF(COUNTIF($A$7:$A482, $A482)&gt;1, 0, IF($E482="","",G482+H482+K482+L482+O482-Q482))</f>
        <v>0</v>
      </c>
      <c r="C482" s="109">
        <f>IF(COUNTIF($A$7:$A482, $A482)&gt;1, 0, IF($E482="", "", I482+J482+M482+N482+P482-R482))</f>
        <v>0</v>
      </c>
      <c r="D482" s="109">
        <f>IF(COUNTIF($A$7:$A482, $A482)&gt;1, 0, S482)</f>
        <v>0</v>
      </c>
      <c r="E482" s="110">
        <v>44456</v>
      </c>
      <c r="F482" s="91" t="str">
        <f>IFERROR(VLOOKUP($E482, V医療従事者等!$A:$J, $F$4, FALSE), TEXT(E482, "aaa"))</f>
        <v>金</v>
      </c>
      <c r="G482" s="91">
        <f>IFERROR(VLOOKUP($E482, V医療従事者等!$A:$J, $G$4, FALSE), 0)</f>
        <v>0</v>
      </c>
      <c r="H482" s="91">
        <f>IFERROR(VLOOKUP($E482, V医療従事者等!$A:$J, $H$4, FALSE), 0)</f>
        <v>0</v>
      </c>
      <c r="I482" s="91">
        <f>IFERROR(VLOOKUP($E482, V医療従事者等!$A:$J, $I$4, FALSE), 0)</f>
        <v>0</v>
      </c>
      <c r="J482" s="91">
        <f>IFERROR(VLOOKUP($E482, V医療従事者等!$A:$J, $J$4, FALSE), 0)</f>
        <v>0</v>
      </c>
      <c r="K482" s="92">
        <f>IFERROR(VLOOKUP($E482, V一般接種!$A:$G, K$4, FALSE), 0)</f>
        <v>456790</v>
      </c>
      <c r="L482" s="92">
        <f>IFERROR(VLOOKUP($E482, V一般接種!$A:$G, L$4, FALSE), 0)</f>
        <v>117678</v>
      </c>
      <c r="M482" s="92">
        <f>IFERROR(VLOOKUP($E482, V一般接種!$A:$G, M$4, FALSE), 0)</f>
        <v>1990</v>
      </c>
      <c r="N482" s="93">
        <f>IFERROR(VLOOKUP($E482, V一般接種!$A:$G, N$4, FALSE), 0)</f>
        <v>534680</v>
      </c>
      <c r="O482" s="92">
        <f>SUMIF(V職域接種!$C:$C, 'Conv-vaccine'!$E482, V職域接種!F:F)</f>
        <v>0</v>
      </c>
      <c r="P482" s="92">
        <f>SUMIF(V職域接種!$C:$C, 'Conv-vaccine'!$E482, V職域接種!G:G)</f>
        <v>0</v>
      </c>
      <c r="Q482" s="92">
        <f>_xlfn.MAXIFS(V重複!F:F, V重複!$C:$C, 'Conv-vaccine'!$E482)</f>
        <v>0</v>
      </c>
      <c r="R482" s="92">
        <f>_xlfn.MAXIFS(V重複!G:G, V重複!$C:$C, 'Conv-vaccine'!$E482)</f>
        <v>0</v>
      </c>
      <c r="S482" s="117">
        <f>SUMIF('V3回目-総接種回数'!$A:$A, 'Conv-vaccine'!$E482, 'V3回目-総接種回数'!D:D)</f>
        <v>0</v>
      </c>
    </row>
    <row r="483" spans="1:19" ht="17.7">
      <c r="A483" s="49">
        <v>44456</v>
      </c>
      <c r="B483" s="109">
        <f>IF(COUNTIF($A$7:$A483, $A483)&gt;1, 0, IF($E483="","",G483+H483+K483+L483+O483-Q483))</f>
        <v>0</v>
      </c>
      <c r="C483" s="109">
        <f>IF(COUNTIF($A$7:$A483, $A483)&gt;1, 0, IF($E483="", "", I483+J483+M483+N483+P483-R483))</f>
        <v>0</v>
      </c>
      <c r="D483" s="109">
        <f>IF(COUNTIF($A$7:$A483, $A483)&gt;1, 0, S483)</f>
        <v>0</v>
      </c>
      <c r="E483" s="110">
        <v>44456</v>
      </c>
      <c r="F483" s="91" t="str">
        <f>IFERROR(VLOOKUP($E483, V医療従事者等!$A:$J, $F$4, FALSE), TEXT(E483, "aaa"))</f>
        <v>金</v>
      </c>
      <c r="G483" s="91">
        <f>IFERROR(VLOOKUP($E483, V医療従事者等!$A:$J, $G$4, FALSE), 0)</f>
        <v>0</v>
      </c>
      <c r="H483" s="91">
        <f>IFERROR(VLOOKUP($E483, V医療従事者等!$A:$J, $H$4, FALSE), 0)</f>
        <v>0</v>
      </c>
      <c r="I483" s="91">
        <f>IFERROR(VLOOKUP($E483, V医療従事者等!$A:$J, $I$4, FALSE), 0)</f>
        <v>0</v>
      </c>
      <c r="J483" s="91">
        <f>IFERROR(VLOOKUP($E483, V医療従事者等!$A:$J, $J$4, FALSE), 0)</f>
        <v>0</v>
      </c>
      <c r="K483" s="92">
        <f>IFERROR(VLOOKUP($E483, V一般接種!$A:$G, K$4, FALSE), 0)</f>
        <v>456790</v>
      </c>
      <c r="L483" s="92">
        <f>IFERROR(VLOOKUP($E483, V一般接種!$A:$G, L$4, FALSE), 0)</f>
        <v>117678</v>
      </c>
      <c r="M483" s="92">
        <f>IFERROR(VLOOKUP($E483, V一般接種!$A:$G, M$4, FALSE), 0)</f>
        <v>1990</v>
      </c>
      <c r="N483" s="93">
        <f>IFERROR(VLOOKUP($E483, V一般接種!$A:$G, N$4, FALSE), 0)</f>
        <v>534680</v>
      </c>
      <c r="O483" s="92">
        <f>SUMIF(V職域接種!$C:$C, 'Conv-vaccine'!$E483, V職域接種!F:F)</f>
        <v>0</v>
      </c>
      <c r="P483" s="92">
        <f>SUMIF(V職域接種!$C:$C, 'Conv-vaccine'!$E483, V職域接種!G:G)</f>
        <v>0</v>
      </c>
      <c r="Q483" s="92">
        <f>_xlfn.MAXIFS(V重複!F:F, V重複!$C:$C, 'Conv-vaccine'!$E483)</f>
        <v>0</v>
      </c>
      <c r="R483" s="92">
        <f>_xlfn.MAXIFS(V重複!G:G, V重複!$C:$C, 'Conv-vaccine'!$E483)</f>
        <v>0</v>
      </c>
      <c r="S483" s="117">
        <f>SUMIF('V3回目-総接種回数'!$A:$A, 'Conv-vaccine'!$E483, 'V3回目-総接種回数'!D:D)</f>
        <v>0</v>
      </c>
    </row>
    <row r="484" spans="1:19" ht="17.7">
      <c r="A484" s="49">
        <v>44457</v>
      </c>
      <c r="B484" s="109">
        <f>IF(COUNTIF($A$7:$A484, $A484)&gt;1, 0, IF($E484="","",G484+H484+K484+L484+O484-Q484))</f>
        <v>736765</v>
      </c>
      <c r="C484" s="109">
        <f>IF(COUNTIF($A$7:$A484, $A484)&gt;1, 0, IF($E484="", "", I484+J484+M484+N484+P484-R484))</f>
        <v>618075</v>
      </c>
      <c r="D484" s="109">
        <f>IF(COUNTIF($A$7:$A484, $A484)&gt;1, 0, S484)</f>
        <v>0</v>
      </c>
      <c r="E484" s="110">
        <v>44457</v>
      </c>
      <c r="F484" s="91" t="str">
        <f>IFERROR(VLOOKUP($E484, V医療従事者等!$A:$J, $F$4, FALSE), TEXT(E484, "aaa"))</f>
        <v>土</v>
      </c>
      <c r="G484" s="91">
        <f>IFERROR(VLOOKUP($E484, V医療従事者等!$A:$J, $G$4, FALSE), 0)</f>
        <v>0</v>
      </c>
      <c r="H484" s="91">
        <f>IFERROR(VLOOKUP($E484, V医療従事者等!$A:$J, $H$4, FALSE), 0)</f>
        <v>0</v>
      </c>
      <c r="I484" s="91">
        <f>IFERROR(VLOOKUP($E484, V医療従事者等!$A:$J, $I$4, FALSE), 0)</f>
        <v>0</v>
      </c>
      <c r="J484" s="91">
        <f>IFERROR(VLOOKUP($E484, V医療従事者等!$A:$J, $J$4, FALSE), 0)</f>
        <v>0</v>
      </c>
      <c r="K484" s="92">
        <f>IFERROR(VLOOKUP($E484, V一般接種!$A:$G, K$4, FALSE), 0)</f>
        <v>598023</v>
      </c>
      <c r="L484" s="92">
        <f>IFERROR(VLOOKUP($E484, V一般接種!$A:$G, L$4, FALSE), 0)</f>
        <v>138742</v>
      </c>
      <c r="M484" s="92">
        <f>IFERROR(VLOOKUP($E484, V一般接種!$A:$G, M$4, FALSE), 0)</f>
        <v>2400</v>
      </c>
      <c r="N484" s="93">
        <f>IFERROR(VLOOKUP($E484, V一般接種!$A:$G, N$4, FALSE), 0)</f>
        <v>615675</v>
      </c>
      <c r="O484" s="92">
        <f>SUMIF(V職域接種!$C:$C, 'Conv-vaccine'!$E484, V職域接種!F:F)</f>
        <v>0</v>
      </c>
      <c r="P484" s="92">
        <f>SUMIF(V職域接種!$C:$C, 'Conv-vaccine'!$E484, V職域接種!G:G)</f>
        <v>0</v>
      </c>
      <c r="Q484" s="92">
        <f>_xlfn.MAXIFS(V重複!F:F, V重複!$C:$C, 'Conv-vaccine'!$E484)</f>
        <v>0</v>
      </c>
      <c r="R484" s="92">
        <f>_xlfn.MAXIFS(V重複!G:G, V重複!$C:$C, 'Conv-vaccine'!$E484)</f>
        <v>0</v>
      </c>
      <c r="S484" s="117">
        <f>SUMIF('V3回目-総接種回数'!$A:$A, 'Conv-vaccine'!$E484, 'V3回目-総接種回数'!D:D)</f>
        <v>0</v>
      </c>
    </row>
    <row r="485" spans="1:19" ht="17.7">
      <c r="A485" s="49">
        <v>44457</v>
      </c>
      <c r="B485" s="109">
        <f>IF(COUNTIF($A$7:$A485, $A485)&gt;1, 0, IF($E485="","",G485+H485+K485+L485+O485-Q485))</f>
        <v>0</v>
      </c>
      <c r="C485" s="109">
        <f>IF(COUNTIF($A$7:$A485, $A485)&gt;1, 0, IF($E485="", "", I485+J485+M485+N485+P485-R485))</f>
        <v>0</v>
      </c>
      <c r="D485" s="109">
        <f>IF(COUNTIF($A$7:$A485, $A485)&gt;1, 0, S485)</f>
        <v>0</v>
      </c>
      <c r="E485" s="110">
        <v>44457</v>
      </c>
      <c r="F485" s="91" t="str">
        <f>IFERROR(VLOOKUP($E485, V医療従事者等!$A:$J, $F$4, FALSE), TEXT(E485, "aaa"))</f>
        <v>土</v>
      </c>
      <c r="G485" s="91">
        <f>IFERROR(VLOOKUP($E485, V医療従事者等!$A:$J, $G$4, FALSE), 0)</f>
        <v>0</v>
      </c>
      <c r="H485" s="91">
        <f>IFERROR(VLOOKUP($E485, V医療従事者等!$A:$J, $H$4, FALSE), 0)</f>
        <v>0</v>
      </c>
      <c r="I485" s="91">
        <f>IFERROR(VLOOKUP($E485, V医療従事者等!$A:$J, $I$4, FALSE), 0)</f>
        <v>0</v>
      </c>
      <c r="J485" s="91">
        <f>IFERROR(VLOOKUP($E485, V医療従事者等!$A:$J, $J$4, FALSE), 0)</f>
        <v>0</v>
      </c>
      <c r="K485" s="92">
        <f>IFERROR(VLOOKUP($E485, V一般接種!$A:$G, K$4, FALSE), 0)</f>
        <v>598023</v>
      </c>
      <c r="L485" s="92">
        <f>IFERROR(VLOOKUP($E485, V一般接種!$A:$G, L$4, FALSE), 0)</f>
        <v>138742</v>
      </c>
      <c r="M485" s="92">
        <f>IFERROR(VLOOKUP($E485, V一般接種!$A:$G, M$4, FALSE), 0)</f>
        <v>2400</v>
      </c>
      <c r="N485" s="93">
        <f>IFERROR(VLOOKUP($E485, V一般接種!$A:$G, N$4, FALSE), 0)</f>
        <v>615675</v>
      </c>
      <c r="O485" s="92">
        <f>SUMIF(V職域接種!$C:$C, 'Conv-vaccine'!$E485, V職域接種!F:F)</f>
        <v>0</v>
      </c>
      <c r="P485" s="92">
        <f>SUMIF(V職域接種!$C:$C, 'Conv-vaccine'!$E485, V職域接種!G:G)</f>
        <v>0</v>
      </c>
      <c r="Q485" s="92">
        <f>_xlfn.MAXIFS(V重複!F:F, V重複!$C:$C, 'Conv-vaccine'!$E485)</f>
        <v>0</v>
      </c>
      <c r="R485" s="92">
        <f>_xlfn.MAXIFS(V重複!G:G, V重複!$C:$C, 'Conv-vaccine'!$E485)</f>
        <v>0</v>
      </c>
      <c r="S485" s="117">
        <f>SUMIF('V3回目-総接種回数'!$A:$A, 'Conv-vaccine'!$E485, 'V3回目-総接種回数'!D:D)</f>
        <v>0</v>
      </c>
    </row>
    <row r="486" spans="1:19" ht="17.7">
      <c r="A486" s="49">
        <v>44457</v>
      </c>
      <c r="B486" s="109">
        <f>IF(COUNTIF($A$7:$A486, $A486)&gt;1, 0, IF($E486="","",G486+H486+K486+L486+O486-Q486))</f>
        <v>0</v>
      </c>
      <c r="C486" s="109">
        <f>IF(COUNTIF($A$7:$A486, $A486)&gt;1, 0, IF($E486="", "", I486+J486+M486+N486+P486-R486))</f>
        <v>0</v>
      </c>
      <c r="D486" s="109">
        <f>IF(COUNTIF($A$7:$A486, $A486)&gt;1, 0, S486)</f>
        <v>0</v>
      </c>
      <c r="E486" s="110">
        <v>44457</v>
      </c>
      <c r="F486" s="91" t="str">
        <f>IFERROR(VLOOKUP($E486, V医療従事者等!$A:$J, $F$4, FALSE), TEXT(E486, "aaa"))</f>
        <v>土</v>
      </c>
      <c r="G486" s="91">
        <f>IFERROR(VLOOKUP($E486, V医療従事者等!$A:$J, $G$4, FALSE), 0)</f>
        <v>0</v>
      </c>
      <c r="H486" s="91">
        <f>IFERROR(VLOOKUP($E486, V医療従事者等!$A:$J, $H$4, FALSE), 0)</f>
        <v>0</v>
      </c>
      <c r="I486" s="91">
        <f>IFERROR(VLOOKUP($E486, V医療従事者等!$A:$J, $I$4, FALSE), 0)</f>
        <v>0</v>
      </c>
      <c r="J486" s="91">
        <f>IFERROR(VLOOKUP($E486, V医療従事者等!$A:$J, $J$4, FALSE), 0)</f>
        <v>0</v>
      </c>
      <c r="K486" s="92">
        <f>IFERROR(VLOOKUP($E486, V一般接種!$A:$G, K$4, FALSE), 0)</f>
        <v>598023</v>
      </c>
      <c r="L486" s="92">
        <f>IFERROR(VLOOKUP($E486, V一般接種!$A:$G, L$4, FALSE), 0)</f>
        <v>138742</v>
      </c>
      <c r="M486" s="92">
        <f>IFERROR(VLOOKUP($E486, V一般接種!$A:$G, M$4, FALSE), 0)</f>
        <v>2400</v>
      </c>
      <c r="N486" s="93">
        <f>IFERROR(VLOOKUP($E486, V一般接種!$A:$G, N$4, FALSE), 0)</f>
        <v>615675</v>
      </c>
      <c r="O486" s="92">
        <f>SUMIF(V職域接種!$C:$C, 'Conv-vaccine'!$E486, V職域接種!F:F)</f>
        <v>0</v>
      </c>
      <c r="P486" s="92">
        <f>SUMIF(V職域接種!$C:$C, 'Conv-vaccine'!$E486, V職域接種!G:G)</f>
        <v>0</v>
      </c>
      <c r="Q486" s="92">
        <f>_xlfn.MAXIFS(V重複!F:F, V重複!$C:$C, 'Conv-vaccine'!$E486)</f>
        <v>0</v>
      </c>
      <c r="R486" s="92">
        <f>_xlfn.MAXIFS(V重複!G:G, V重複!$C:$C, 'Conv-vaccine'!$E486)</f>
        <v>0</v>
      </c>
      <c r="S486" s="117">
        <f>SUMIF('V3回目-総接種回数'!$A:$A, 'Conv-vaccine'!$E486, 'V3回目-総接種回数'!D:D)</f>
        <v>0</v>
      </c>
    </row>
    <row r="487" spans="1:19" ht="17.7">
      <c r="A487" s="49">
        <v>44458</v>
      </c>
      <c r="B487" s="109">
        <f>IF(COUNTIF($A$7:$A487, $A487)&gt;1, 0, IF($E487="","",G487+H487+K487+L487+O487-Q487))</f>
        <v>2388976</v>
      </c>
      <c r="C487" s="109">
        <f>IF(COUNTIF($A$7:$A487, $A487)&gt;1, 0, IF($E487="", "", I487+J487+M487+N487+P487-R487))</f>
        <v>1960965</v>
      </c>
      <c r="D487" s="109">
        <f>IF(COUNTIF($A$7:$A487, $A487)&gt;1, 0, S487)</f>
        <v>0</v>
      </c>
      <c r="E487" s="110">
        <v>44458</v>
      </c>
      <c r="F487" s="91" t="str">
        <f>IFERROR(VLOOKUP($E487, V医療従事者等!$A:$J, $F$4, FALSE), TEXT(E487, "aaa"))</f>
        <v>日</v>
      </c>
      <c r="G487" s="91">
        <f>IFERROR(VLOOKUP($E487, V医療従事者等!$A:$J, $G$4, FALSE), 0)</f>
        <v>0</v>
      </c>
      <c r="H487" s="91">
        <f>IFERROR(VLOOKUP($E487, V医療従事者等!$A:$J, $H$4, FALSE), 0)</f>
        <v>0</v>
      </c>
      <c r="I487" s="91">
        <f>IFERROR(VLOOKUP($E487, V医療従事者等!$A:$J, $I$4, FALSE), 0)</f>
        <v>0</v>
      </c>
      <c r="J487" s="91">
        <f>IFERROR(VLOOKUP($E487, V医療従事者等!$A:$J, $J$4, FALSE), 0)</f>
        <v>0</v>
      </c>
      <c r="K487" s="92">
        <f>IFERROR(VLOOKUP($E487, V一般接種!$A:$G, K$4, FALSE), 0)</f>
        <v>458150</v>
      </c>
      <c r="L487" s="92">
        <f>IFERROR(VLOOKUP($E487, V一般接種!$A:$G, L$4, FALSE), 0)</f>
        <v>116679</v>
      </c>
      <c r="M487" s="92">
        <f>IFERROR(VLOOKUP($E487, V一般接種!$A:$G, M$4, FALSE), 0)</f>
        <v>1559</v>
      </c>
      <c r="N487" s="93">
        <f>IFERROR(VLOOKUP($E487, V一般接種!$A:$G, N$4, FALSE), 0)</f>
        <v>464214</v>
      </c>
      <c r="O487" s="92">
        <f>SUMIF(V職域接種!$C:$C, 'Conv-vaccine'!$E487, V職域接種!F:F)</f>
        <v>9364198</v>
      </c>
      <c r="P487" s="92">
        <f>SUMIF(V職域接種!$C:$C, 'Conv-vaccine'!$E487, V職域接種!G:G)</f>
        <v>6741957</v>
      </c>
      <c r="Q487" s="92">
        <f>_xlfn.MAXIFS(V重複!F:F, V重複!$C:$C, 'Conv-vaccine'!$E487)</f>
        <v>7550051</v>
      </c>
      <c r="R487" s="92">
        <f>_xlfn.MAXIFS(V重複!G:G, V重複!$C:$C, 'Conv-vaccine'!$E487)</f>
        <v>5246765</v>
      </c>
      <c r="S487" s="117">
        <f>SUMIF('V3回目-総接種回数'!$A:$A, 'Conv-vaccine'!$E487, 'V3回目-総接種回数'!D:D)</f>
        <v>0</v>
      </c>
    </row>
    <row r="488" spans="1:19" ht="17.7">
      <c r="A488" s="49">
        <v>44458</v>
      </c>
      <c r="B488" s="109">
        <f>IF(COUNTIF($A$7:$A488, $A488)&gt;1, 0, IF($E488="","",G488+H488+K488+L488+O488-Q488))</f>
        <v>0</v>
      </c>
      <c r="C488" s="109">
        <f>IF(COUNTIF($A$7:$A488, $A488)&gt;1, 0, IF($E488="", "", I488+J488+M488+N488+P488-R488))</f>
        <v>0</v>
      </c>
      <c r="D488" s="109">
        <f>IF(COUNTIF($A$7:$A488, $A488)&gt;1, 0, S488)</f>
        <v>0</v>
      </c>
      <c r="E488" s="110">
        <v>44458</v>
      </c>
      <c r="F488" s="91" t="str">
        <f>IFERROR(VLOOKUP($E488, V医療従事者等!$A:$J, $F$4, FALSE), TEXT(E488, "aaa"))</f>
        <v>日</v>
      </c>
      <c r="G488" s="91">
        <f>IFERROR(VLOOKUP($E488, V医療従事者等!$A:$J, $G$4, FALSE), 0)</f>
        <v>0</v>
      </c>
      <c r="H488" s="91">
        <f>IFERROR(VLOOKUP($E488, V医療従事者等!$A:$J, $H$4, FALSE), 0)</f>
        <v>0</v>
      </c>
      <c r="I488" s="91">
        <f>IFERROR(VLOOKUP($E488, V医療従事者等!$A:$J, $I$4, FALSE), 0)</f>
        <v>0</v>
      </c>
      <c r="J488" s="91">
        <f>IFERROR(VLOOKUP($E488, V医療従事者等!$A:$J, $J$4, FALSE), 0)</f>
        <v>0</v>
      </c>
      <c r="K488" s="92">
        <f>IFERROR(VLOOKUP($E488, V一般接種!$A:$G, K$4, FALSE), 0)</f>
        <v>458150</v>
      </c>
      <c r="L488" s="92">
        <f>IFERROR(VLOOKUP($E488, V一般接種!$A:$G, L$4, FALSE), 0)</f>
        <v>116679</v>
      </c>
      <c r="M488" s="92">
        <f>IFERROR(VLOOKUP($E488, V一般接種!$A:$G, M$4, FALSE), 0)</f>
        <v>1559</v>
      </c>
      <c r="N488" s="93">
        <f>IFERROR(VLOOKUP($E488, V一般接種!$A:$G, N$4, FALSE), 0)</f>
        <v>464214</v>
      </c>
      <c r="O488" s="92">
        <f>SUMIF(V職域接種!$C:$C, 'Conv-vaccine'!$E488, V職域接種!F:F)</f>
        <v>9364198</v>
      </c>
      <c r="P488" s="92">
        <f>SUMIF(V職域接種!$C:$C, 'Conv-vaccine'!$E488, V職域接種!G:G)</f>
        <v>6741957</v>
      </c>
      <c r="Q488" s="92">
        <f>_xlfn.MAXIFS(V重複!F:F, V重複!$C:$C, 'Conv-vaccine'!$E488)</f>
        <v>7550051</v>
      </c>
      <c r="R488" s="92">
        <f>_xlfn.MAXIFS(V重複!G:G, V重複!$C:$C, 'Conv-vaccine'!$E488)</f>
        <v>5246765</v>
      </c>
      <c r="S488" s="117">
        <f>SUMIF('V3回目-総接種回数'!$A:$A, 'Conv-vaccine'!$E488, 'V3回目-総接種回数'!D:D)</f>
        <v>0</v>
      </c>
    </row>
    <row r="489" spans="1:19" ht="17.7">
      <c r="A489" s="49">
        <v>44458</v>
      </c>
      <c r="B489" s="109">
        <f>IF(COUNTIF($A$7:$A489, $A489)&gt;1, 0, IF($E489="","",G489+H489+K489+L489+O489-Q489))</f>
        <v>0</v>
      </c>
      <c r="C489" s="109">
        <f>IF(COUNTIF($A$7:$A489, $A489)&gt;1, 0, IF($E489="", "", I489+J489+M489+N489+P489-R489))</f>
        <v>0</v>
      </c>
      <c r="D489" s="109">
        <f>IF(COUNTIF($A$7:$A489, $A489)&gt;1, 0, S489)</f>
        <v>0</v>
      </c>
      <c r="E489" s="110">
        <v>44458</v>
      </c>
      <c r="F489" s="91" t="str">
        <f>IFERROR(VLOOKUP($E489, V医療従事者等!$A:$J, $F$4, FALSE), TEXT(E489, "aaa"))</f>
        <v>日</v>
      </c>
      <c r="G489" s="91">
        <f>IFERROR(VLOOKUP($E489, V医療従事者等!$A:$J, $G$4, FALSE), 0)</f>
        <v>0</v>
      </c>
      <c r="H489" s="91">
        <f>IFERROR(VLOOKUP($E489, V医療従事者等!$A:$J, $H$4, FALSE), 0)</f>
        <v>0</v>
      </c>
      <c r="I489" s="91">
        <f>IFERROR(VLOOKUP($E489, V医療従事者等!$A:$J, $I$4, FALSE), 0)</f>
        <v>0</v>
      </c>
      <c r="J489" s="91">
        <f>IFERROR(VLOOKUP($E489, V医療従事者等!$A:$J, $J$4, FALSE), 0)</f>
        <v>0</v>
      </c>
      <c r="K489" s="92">
        <f>IFERROR(VLOOKUP($E489, V一般接種!$A:$G, K$4, FALSE), 0)</f>
        <v>458150</v>
      </c>
      <c r="L489" s="92">
        <f>IFERROR(VLOOKUP($E489, V一般接種!$A:$G, L$4, FALSE), 0)</f>
        <v>116679</v>
      </c>
      <c r="M489" s="92">
        <f>IFERROR(VLOOKUP($E489, V一般接種!$A:$G, M$4, FALSE), 0)</f>
        <v>1559</v>
      </c>
      <c r="N489" s="93">
        <f>IFERROR(VLOOKUP($E489, V一般接種!$A:$G, N$4, FALSE), 0)</f>
        <v>464214</v>
      </c>
      <c r="O489" s="92">
        <f>SUMIF(V職域接種!$C:$C, 'Conv-vaccine'!$E489, V職域接種!F:F)</f>
        <v>9364198</v>
      </c>
      <c r="P489" s="92">
        <f>SUMIF(V職域接種!$C:$C, 'Conv-vaccine'!$E489, V職域接種!G:G)</f>
        <v>6741957</v>
      </c>
      <c r="Q489" s="92">
        <f>_xlfn.MAXIFS(V重複!F:F, V重複!$C:$C, 'Conv-vaccine'!$E489)</f>
        <v>7550051</v>
      </c>
      <c r="R489" s="92">
        <f>_xlfn.MAXIFS(V重複!G:G, V重複!$C:$C, 'Conv-vaccine'!$E489)</f>
        <v>5246765</v>
      </c>
      <c r="S489" s="117">
        <f>SUMIF('V3回目-総接種回数'!$A:$A, 'Conv-vaccine'!$E489, 'V3回目-総接種回数'!D:D)</f>
        <v>0</v>
      </c>
    </row>
    <row r="490" spans="1:19" ht="17.7">
      <c r="A490" s="49">
        <v>44459</v>
      </c>
      <c r="B490" s="109">
        <f>IF(COUNTIF($A$7:$A490, $A490)&gt;1, 0, IF($E490="","",G490+H490+K490+L490+O490-Q490))</f>
        <v>155480</v>
      </c>
      <c r="C490" s="109">
        <f>IF(COUNTIF($A$7:$A490, $A490)&gt;1, 0, IF($E490="", "", I490+J490+M490+N490+P490-R490))</f>
        <v>81259</v>
      </c>
      <c r="D490" s="109">
        <f>IF(COUNTIF($A$7:$A490, $A490)&gt;1, 0, S490)</f>
        <v>0</v>
      </c>
      <c r="E490" s="110">
        <v>44459</v>
      </c>
      <c r="F490" s="91" t="str">
        <f>IFERROR(VLOOKUP($E490, V医療従事者等!$A:$J, $F$4, FALSE), TEXT(E490, "aaa"))</f>
        <v>月</v>
      </c>
      <c r="G490" s="91">
        <f>IFERROR(VLOOKUP($E490, V医療従事者等!$A:$J, $G$4, FALSE), 0)</f>
        <v>0</v>
      </c>
      <c r="H490" s="91">
        <f>IFERROR(VLOOKUP($E490, V医療従事者等!$A:$J, $H$4, FALSE), 0)</f>
        <v>0</v>
      </c>
      <c r="I490" s="91">
        <f>IFERROR(VLOOKUP($E490, V医療従事者等!$A:$J, $I$4, FALSE), 0)</f>
        <v>0</v>
      </c>
      <c r="J490" s="91">
        <f>IFERROR(VLOOKUP($E490, V医療従事者等!$A:$J, $J$4, FALSE), 0)</f>
        <v>0</v>
      </c>
      <c r="K490" s="92">
        <f>IFERROR(VLOOKUP($E490, V一般接種!$A:$G, K$4, FALSE), 0)</f>
        <v>102065</v>
      </c>
      <c r="L490" s="92">
        <f>IFERROR(VLOOKUP($E490, V一般接種!$A:$G, L$4, FALSE), 0)</f>
        <v>53415</v>
      </c>
      <c r="M490" s="92">
        <f>IFERROR(VLOOKUP($E490, V一般接種!$A:$G, M$4, FALSE), 0)</f>
        <v>671</v>
      </c>
      <c r="N490" s="93">
        <f>IFERROR(VLOOKUP($E490, V一般接種!$A:$G, N$4, FALSE), 0)</f>
        <v>80588</v>
      </c>
      <c r="O490" s="92">
        <f>SUMIF(V職域接種!$C:$C, 'Conv-vaccine'!$E490, V職域接種!F:F)</f>
        <v>0</v>
      </c>
      <c r="P490" s="92">
        <f>SUMIF(V職域接種!$C:$C, 'Conv-vaccine'!$E490, V職域接種!G:G)</f>
        <v>0</v>
      </c>
      <c r="Q490" s="92">
        <f>_xlfn.MAXIFS(V重複!F:F, V重複!$C:$C, 'Conv-vaccine'!$E490)</f>
        <v>0</v>
      </c>
      <c r="R490" s="92">
        <f>_xlfn.MAXIFS(V重複!G:G, V重複!$C:$C, 'Conv-vaccine'!$E490)</f>
        <v>0</v>
      </c>
      <c r="S490" s="117">
        <f>SUMIF('V3回目-総接種回数'!$A:$A, 'Conv-vaccine'!$E490, 'V3回目-総接種回数'!D:D)</f>
        <v>0</v>
      </c>
    </row>
    <row r="491" spans="1:19" ht="17.7">
      <c r="A491" s="49">
        <v>44459</v>
      </c>
      <c r="B491" s="109">
        <f>IF(COUNTIF($A$7:$A491, $A491)&gt;1, 0, IF($E491="","",G491+H491+K491+L491+O491-Q491))</f>
        <v>0</v>
      </c>
      <c r="C491" s="109">
        <f>IF(COUNTIF($A$7:$A491, $A491)&gt;1, 0, IF($E491="", "", I491+J491+M491+N491+P491-R491))</f>
        <v>0</v>
      </c>
      <c r="D491" s="109">
        <f>IF(COUNTIF($A$7:$A491, $A491)&gt;1, 0, S491)</f>
        <v>0</v>
      </c>
      <c r="E491" s="110">
        <v>44459</v>
      </c>
      <c r="F491" s="91" t="str">
        <f>IFERROR(VLOOKUP($E491, V医療従事者等!$A:$J, $F$4, FALSE), TEXT(E491, "aaa"))</f>
        <v>月</v>
      </c>
      <c r="G491" s="91">
        <f>IFERROR(VLOOKUP($E491, V医療従事者等!$A:$J, $G$4, FALSE), 0)</f>
        <v>0</v>
      </c>
      <c r="H491" s="91">
        <f>IFERROR(VLOOKUP($E491, V医療従事者等!$A:$J, $H$4, FALSE), 0)</f>
        <v>0</v>
      </c>
      <c r="I491" s="91">
        <f>IFERROR(VLOOKUP($E491, V医療従事者等!$A:$J, $I$4, FALSE), 0)</f>
        <v>0</v>
      </c>
      <c r="J491" s="91">
        <f>IFERROR(VLOOKUP($E491, V医療従事者等!$A:$J, $J$4, FALSE), 0)</f>
        <v>0</v>
      </c>
      <c r="K491" s="92">
        <f>IFERROR(VLOOKUP($E491, V一般接種!$A:$G, K$4, FALSE), 0)</f>
        <v>102065</v>
      </c>
      <c r="L491" s="92">
        <f>IFERROR(VLOOKUP($E491, V一般接種!$A:$G, L$4, FALSE), 0)</f>
        <v>53415</v>
      </c>
      <c r="M491" s="92">
        <f>IFERROR(VLOOKUP($E491, V一般接種!$A:$G, M$4, FALSE), 0)</f>
        <v>671</v>
      </c>
      <c r="N491" s="93">
        <f>IFERROR(VLOOKUP($E491, V一般接種!$A:$G, N$4, FALSE), 0)</f>
        <v>80588</v>
      </c>
      <c r="O491" s="92">
        <f>SUMIF(V職域接種!$C:$C, 'Conv-vaccine'!$E491, V職域接種!F:F)</f>
        <v>0</v>
      </c>
      <c r="P491" s="92">
        <f>SUMIF(V職域接種!$C:$C, 'Conv-vaccine'!$E491, V職域接種!G:G)</f>
        <v>0</v>
      </c>
      <c r="Q491" s="92">
        <f>_xlfn.MAXIFS(V重複!F:F, V重複!$C:$C, 'Conv-vaccine'!$E491)</f>
        <v>0</v>
      </c>
      <c r="R491" s="92">
        <f>_xlfn.MAXIFS(V重複!G:G, V重複!$C:$C, 'Conv-vaccine'!$E491)</f>
        <v>0</v>
      </c>
      <c r="S491" s="117">
        <f>SUMIF('V3回目-総接種回数'!$A:$A, 'Conv-vaccine'!$E491, 'V3回目-総接種回数'!D:D)</f>
        <v>0</v>
      </c>
    </row>
    <row r="492" spans="1:19" ht="17.7">
      <c r="A492" s="49">
        <v>44459</v>
      </c>
      <c r="B492" s="109">
        <f>IF(COUNTIF($A$7:$A492, $A492)&gt;1, 0, IF($E492="","",G492+H492+K492+L492+O492-Q492))</f>
        <v>0</v>
      </c>
      <c r="C492" s="109">
        <f>IF(COUNTIF($A$7:$A492, $A492)&gt;1, 0, IF($E492="", "", I492+J492+M492+N492+P492-R492))</f>
        <v>0</v>
      </c>
      <c r="D492" s="109">
        <f>IF(COUNTIF($A$7:$A492, $A492)&gt;1, 0, S492)</f>
        <v>0</v>
      </c>
      <c r="E492" s="110">
        <v>44459</v>
      </c>
      <c r="F492" s="91" t="str">
        <f>IFERROR(VLOOKUP($E492, V医療従事者等!$A:$J, $F$4, FALSE), TEXT(E492, "aaa"))</f>
        <v>月</v>
      </c>
      <c r="G492" s="91">
        <f>IFERROR(VLOOKUP($E492, V医療従事者等!$A:$J, $G$4, FALSE), 0)</f>
        <v>0</v>
      </c>
      <c r="H492" s="91">
        <f>IFERROR(VLOOKUP($E492, V医療従事者等!$A:$J, $H$4, FALSE), 0)</f>
        <v>0</v>
      </c>
      <c r="I492" s="91">
        <f>IFERROR(VLOOKUP($E492, V医療従事者等!$A:$J, $I$4, FALSE), 0)</f>
        <v>0</v>
      </c>
      <c r="J492" s="91">
        <f>IFERROR(VLOOKUP($E492, V医療従事者等!$A:$J, $J$4, FALSE), 0)</f>
        <v>0</v>
      </c>
      <c r="K492" s="92">
        <f>IFERROR(VLOOKUP($E492, V一般接種!$A:$G, K$4, FALSE), 0)</f>
        <v>102065</v>
      </c>
      <c r="L492" s="92">
        <f>IFERROR(VLOOKUP($E492, V一般接種!$A:$G, L$4, FALSE), 0)</f>
        <v>53415</v>
      </c>
      <c r="M492" s="92">
        <f>IFERROR(VLOOKUP($E492, V一般接種!$A:$G, M$4, FALSE), 0)</f>
        <v>671</v>
      </c>
      <c r="N492" s="93">
        <f>IFERROR(VLOOKUP($E492, V一般接種!$A:$G, N$4, FALSE), 0)</f>
        <v>80588</v>
      </c>
      <c r="O492" s="92">
        <f>SUMIF(V職域接種!$C:$C, 'Conv-vaccine'!$E492, V職域接種!F:F)</f>
        <v>0</v>
      </c>
      <c r="P492" s="92">
        <f>SUMIF(V職域接種!$C:$C, 'Conv-vaccine'!$E492, V職域接種!G:G)</f>
        <v>0</v>
      </c>
      <c r="Q492" s="92">
        <f>_xlfn.MAXIFS(V重複!F:F, V重複!$C:$C, 'Conv-vaccine'!$E492)</f>
        <v>0</v>
      </c>
      <c r="R492" s="92">
        <f>_xlfn.MAXIFS(V重複!G:G, V重複!$C:$C, 'Conv-vaccine'!$E492)</f>
        <v>0</v>
      </c>
      <c r="S492" s="117">
        <f>SUMIF('V3回目-総接種回数'!$A:$A, 'Conv-vaccine'!$E492, 'V3回目-総接種回数'!D:D)</f>
        <v>0</v>
      </c>
    </row>
    <row r="493" spans="1:19" ht="17.7">
      <c r="A493" s="49">
        <v>44460</v>
      </c>
      <c r="B493" s="109">
        <f>IF(COUNTIF($A$7:$A493, $A493)&gt;1, 0, IF($E493="","",G493+H493+K493+L493+O493-Q493))</f>
        <v>410751</v>
      </c>
      <c r="C493" s="109">
        <f>IF(COUNTIF($A$7:$A493, $A493)&gt;1, 0, IF($E493="", "", I493+J493+M493+N493+P493-R493))</f>
        <v>564119</v>
      </c>
      <c r="D493" s="109">
        <f>IF(COUNTIF($A$7:$A493, $A493)&gt;1, 0, S493)</f>
        <v>0</v>
      </c>
      <c r="E493" s="110">
        <v>44460</v>
      </c>
      <c r="F493" s="91" t="str">
        <f>IFERROR(VLOOKUP($E493, V医療従事者等!$A:$J, $F$4, FALSE), TEXT(E493, "aaa"))</f>
        <v>火</v>
      </c>
      <c r="G493" s="91">
        <f>IFERROR(VLOOKUP($E493, V医療従事者等!$A:$J, $G$4, FALSE), 0)</f>
        <v>0</v>
      </c>
      <c r="H493" s="91">
        <f>IFERROR(VLOOKUP($E493, V医療従事者等!$A:$J, $H$4, FALSE), 0)</f>
        <v>0</v>
      </c>
      <c r="I493" s="91">
        <f>IFERROR(VLOOKUP($E493, V医療従事者等!$A:$J, $I$4, FALSE), 0)</f>
        <v>0</v>
      </c>
      <c r="J493" s="91">
        <f>IFERROR(VLOOKUP($E493, V医療従事者等!$A:$J, $J$4, FALSE), 0)</f>
        <v>0</v>
      </c>
      <c r="K493" s="92">
        <f>IFERROR(VLOOKUP($E493, V一般接種!$A:$G, K$4, FALSE), 0)</f>
        <v>341704</v>
      </c>
      <c r="L493" s="92">
        <f>IFERROR(VLOOKUP($E493, V一般接種!$A:$G, L$4, FALSE), 0)</f>
        <v>69047</v>
      </c>
      <c r="M493" s="92">
        <f>IFERROR(VLOOKUP($E493, V一般接種!$A:$G, M$4, FALSE), 0)</f>
        <v>632</v>
      </c>
      <c r="N493" s="93">
        <f>IFERROR(VLOOKUP($E493, V一般接種!$A:$G, N$4, FALSE), 0)</f>
        <v>563487</v>
      </c>
      <c r="O493" s="92">
        <f>SUMIF(V職域接種!$C:$C, 'Conv-vaccine'!$E493, V職域接種!F:F)</f>
        <v>0</v>
      </c>
      <c r="P493" s="92">
        <f>SUMIF(V職域接種!$C:$C, 'Conv-vaccine'!$E493, V職域接種!G:G)</f>
        <v>0</v>
      </c>
      <c r="Q493" s="92">
        <f>_xlfn.MAXIFS(V重複!F:F, V重複!$C:$C, 'Conv-vaccine'!$E493)</f>
        <v>0</v>
      </c>
      <c r="R493" s="92">
        <f>_xlfn.MAXIFS(V重複!G:G, V重複!$C:$C, 'Conv-vaccine'!$E493)</f>
        <v>0</v>
      </c>
      <c r="S493" s="117">
        <f>SUMIF('V3回目-総接種回数'!$A:$A, 'Conv-vaccine'!$E493, 'V3回目-総接種回数'!D:D)</f>
        <v>0</v>
      </c>
    </row>
    <row r="494" spans="1:19" ht="17.7">
      <c r="A494" s="49">
        <v>44460</v>
      </c>
      <c r="B494" s="109">
        <f>IF(COUNTIF($A$7:$A494, $A494)&gt;1, 0, IF($E494="","",G494+H494+K494+L494+O494-Q494))</f>
        <v>0</v>
      </c>
      <c r="C494" s="109">
        <f>IF(COUNTIF($A$7:$A494, $A494)&gt;1, 0, IF($E494="", "", I494+J494+M494+N494+P494-R494))</f>
        <v>0</v>
      </c>
      <c r="D494" s="109">
        <f>IF(COUNTIF($A$7:$A494, $A494)&gt;1, 0, S494)</f>
        <v>0</v>
      </c>
      <c r="E494" s="110">
        <v>44460</v>
      </c>
      <c r="F494" s="91" t="str">
        <f>IFERROR(VLOOKUP($E494, V医療従事者等!$A:$J, $F$4, FALSE), TEXT(E494, "aaa"))</f>
        <v>火</v>
      </c>
      <c r="G494" s="91">
        <f>IFERROR(VLOOKUP($E494, V医療従事者等!$A:$J, $G$4, FALSE), 0)</f>
        <v>0</v>
      </c>
      <c r="H494" s="91">
        <f>IFERROR(VLOOKUP($E494, V医療従事者等!$A:$J, $H$4, FALSE), 0)</f>
        <v>0</v>
      </c>
      <c r="I494" s="91">
        <f>IFERROR(VLOOKUP($E494, V医療従事者等!$A:$J, $I$4, FALSE), 0)</f>
        <v>0</v>
      </c>
      <c r="J494" s="91">
        <f>IFERROR(VLOOKUP($E494, V医療従事者等!$A:$J, $J$4, FALSE), 0)</f>
        <v>0</v>
      </c>
      <c r="K494" s="92">
        <f>IFERROR(VLOOKUP($E494, V一般接種!$A:$G, K$4, FALSE), 0)</f>
        <v>341704</v>
      </c>
      <c r="L494" s="92">
        <f>IFERROR(VLOOKUP($E494, V一般接種!$A:$G, L$4, FALSE), 0)</f>
        <v>69047</v>
      </c>
      <c r="M494" s="92">
        <f>IFERROR(VLOOKUP($E494, V一般接種!$A:$G, M$4, FALSE), 0)</f>
        <v>632</v>
      </c>
      <c r="N494" s="93">
        <f>IFERROR(VLOOKUP($E494, V一般接種!$A:$G, N$4, FALSE), 0)</f>
        <v>563487</v>
      </c>
      <c r="O494" s="92">
        <f>SUMIF(V職域接種!$C:$C, 'Conv-vaccine'!$E494, V職域接種!F:F)</f>
        <v>0</v>
      </c>
      <c r="P494" s="92">
        <f>SUMIF(V職域接種!$C:$C, 'Conv-vaccine'!$E494, V職域接種!G:G)</f>
        <v>0</v>
      </c>
      <c r="Q494" s="92">
        <f>_xlfn.MAXIFS(V重複!F:F, V重複!$C:$C, 'Conv-vaccine'!$E494)</f>
        <v>0</v>
      </c>
      <c r="R494" s="92">
        <f>_xlfn.MAXIFS(V重複!G:G, V重複!$C:$C, 'Conv-vaccine'!$E494)</f>
        <v>0</v>
      </c>
      <c r="S494" s="117">
        <f>SUMIF('V3回目-総接種回数'!$A:$A, 'Conv-vaccine'!$E494, 'V3回目-総接種回数'!D:D)</f>
        <v>0</v>
      </c>
    </row>
    <row r="495" spans="1:19" ht="17.7">
      <c r="A495" s="49">
        <v>44460</v>
      </c>
      <c r="B495" s="109">
        <f>IF(COUNTIF($A$7:$A495, $A495)&gt;1, 0, IF($E495="","",G495+H495+K495+L495+O495-Q495))</f>
        <v>0</v>
      </c>
      <c r="C495" s="109">
        <f>IF(COUNTIF($A$7:$A495, $A495)&gt;1, 0, IF($E495="", "", I495+J495+M495+N495+P495-R495))</f>
        <v>0</v>
      </c>
      <c r="D495" s="109">
        <f>IF(COUNTIF($A$7:$A495, $A495)&gt;1, 0, S495)</f>
        <v>0</v>
      </c>
      <c r="E495" s="110">
        <v>44460</v>
      </c>
      <c r="F495" s="91" t="str">
        <f>IFERROR(VLOOKUP($E495, V医療従事者等!$A:$J, $F$4, FALSE), TEXT(E495, "aaa"))</f>
        <v>火</v>
      </c>
      <c r="G495" s="91">
        <f>IFERROR(VLOOKUP($E495, V医療従事者等!$A:$J, $G$4, FALSE), 0)</f>
        <v>0</v>
      </c>
      <c r="H495" s="91">
        <f>IFERROR(VLOOKUP($E495, V医療従事者等!$A:$J, $H$4, FALSE), 0)</f>
        <v>0</v>
      </c>
      <c r="I495" s="91">
        <f>IFERROR(VLOOKUP($E495, V医療従事者等!$A:$J, $I$4, FALSE), 0)</f>
        <v>0</v>
      </c>
      <c r="J495" s="91">
        <f>IFERROR(VLOOKUP($E495, V医療従事者等!$A:$J, $J$4, FALSE), 0)</f>
        <v>0</v>
      </c>
      <c r="K495" s="92">
        <f>IFERROR(VLOOKUP($E495, V一般接種!$A:$G, K$4, FALSE), 0)</f>
        <v>341704</v>
      </c>
      <c r="L495" s="92">
        <f>IFERROR(VLOOKUP($E495, V一般接種!$A:$G, L$4, FALSE), 0)</f>
        <v>69047</v>
      </c>
      <c r="M495" s="92">
        <f>IFERROR(VLOOKUP($E495, V一般接種!$A:$G, M$4, FALSE), 0)</f>
        <v>632</v>
      </c>
      <c r="N495" s="93">
        <f>IFERROR(VLOOKUP($E495, V一般接種!$A:$G, N$4, FALSE), 0)</f>
        <v>563487</v>
      </c>
      <c r="O495" s="92">
        <f>SUMIF(V職域接種!$C:$C, 'Conv-vaccine'!$E495, V職域接種!F:F)</f>
        <v>0</v>
      </c>
      <c r="P495" s="92">
        <f>SUMIF(V職域接種!$C:$C, 'Conv-vaccine'!$E495, V職域接種!G:G)</f>
        <v>0</v>
      </c>
      <c r="Q495" s="92">
        <f>_xlfn.MAXIFS(V重複!F:F, V重複!$C:$C, 'Conv-vaccine'!$E495)</f>
        <v>0</v>
      </c>
      <c r="R495" s="92">
        <f>_xlfn.MAXIFS(V重複!G:G, V重複!$C:$C, 'Conv-vaccine'!$E495)</f>
        <v>0</v>
      </c>
      <c r="S495" s="117">
        <f>SUMIF('V3回目-総接種回数'!$A:$A, 'Conv-vaccine'!$E495, 'V3回目-総接種回数'!D:D)</f>
        <v>0</v>
      </c>
    </row>
    <row r="496" spans="1:19" ht="17.7">
      <c r="A496" s="49">
        <v>44461</v>
      </c>
      <c r="B496" s="109">
        <f>IF(COUNTIF($A$7:$A496, $A496)&gt;1, 0, IF($E496="","",G496+H496+K496+L496+O496-Q496))</f>
        <v>419425</v>
      </c>
      <c r="C496" s="109">
        <f>IF(COUNTIF($A$7:$A496, $A496)&gt;1, 0, IF($E496="", "", I496+J496+M496+N496+P496-R496))</f>
        <v>529639</v>
      </c>
      <c r="D496" s="109">
        <f>IF(COUNTIF($A$7:$A496, $A496)&gt;1, 0, S496)</f>
        <v>0</v>
      </c>
      <c r="E496" s="110">
        <v>44461</v>
      </c>
      <c r="F496" s="91" t="str">
        <f>IFERROR(VLOOKUP($E496, V医療従事者等!$A:$J, $F$4, FALSE), TEXT(E496, "aaa"))</f>
        <v>水</v>
      </c>
      <c r="G496" s="91">
        <f>IFERROR(VLOOKUP($E496, V医療従事者等!$A:$J, $G$4, FALSE), 0)</f>
        <v>0</v>
      </c>
      <c r="H496" s="91">
        <f>IFERROR(VLOOKUP($E496, V医療従事者等!$A:$J, $H$4, FALSE), 0)</f>
        <v>0</v>
      </c>
      <c r="I496" s="91">
        <f>IFERROR(VLOOKUP($E496, V医療従事者等!$A:$J, $I$4, FALSE), 0)</f>
        <v>0</v>
      </c>
      <c r="J496" s="91">
        <f>IFERROR(VLOOKUP($E496, V医療従事者等!$A:$J, $J$4, FALSE), 0)</f>
        <v>0</v>
      </c>
      <c r="K496" s="92">
        <f>IFERROR(VLOOKUP($E496, V一般接種!$A:$G, K$4, FALSE), 0)</f>
        <v>350864</v>
      </c>
      <c r="L496" s="92">
        <f>IFERROR(VLOOKUP($E496, V一般接種!$A:$G, L$4, FALSE), 0)</f>
        <v>68561</v>
      </c>
      <c r="M496" s="92">
        <f>IFERROR(VLOOKUP($E496, V一般接種!$A:$G, M$4, FALSE), 0)</f>
        <v>1031</v>
      </c>
      <c r="N496" s="93">
        <f>IFERROR(VLOOKUP($E496, V一般接種!$A:$G, N$4, FALSE), 0)</f>
        <v>528608</v>
      </c>
      <c r="O496" s="92">
        <f>SUMIF(V職域接種!$C:$C, 'Conv-vaccine'!$E496, V職域接種!F:F)</f>
        <v>0</v>
      </c>
      <c r="P496" s="92">
        <f>SUMIF(V職域接種!$C:$C, 'Conv-vaccine'!$E496, V職域接種!G:G)</f>
        <v>0</v>
      </c>
      <c r="Q496" s="92">
        <f>_xlfn.MAXIFS(V重複!F:F, V重複!$C:$C, 'Conv-vaccine'!$E496)</f>
        <v>0</v>
      </c>
      <c r="R496" s="92">
        <f>_xlfn.MAXIFS(V重複!G:G, V重複!$C:$C, 'Conv-vaccine'!$E496)</f>
        <v>0</v>
      </c>
      <c r="S496" s="117">
        <f>SUMIF('V3回目-総接種回数'!$A:$A, 'Conv-vaccine'!$E496, 'V3回目-総接種回数'!D:D)</f>
        <v>0</v>
      </c>
    </row>
    <row r="497" spans="1:19" ht="17.7">
      <c r="A497" s="49">
        <v>44461</v>
      </c>
      <c r="B497" s="109">
        <f>IF(COUNTIF($A$7:$A497, $A497)&gt;1, 0, IF($E497="","",G497+H497+K497+L497+O497-Q497))</f>
        <v>0</v>
      </c>
      <c r="C497" s="109">
        <f>IF(COUNTIF($A$7:$A497, $A497)&gt;1, 0, IF($E497="", "", I497+J497+M497+N497+P497-R497))</f>
        <v>0</v>
      </c>
      <c r="D497" s="109">
        <f>IF(COUNTIF($A$7:$A497, $A497)&gt;1, 0, S497)</f>
        <v>0</v>
      </c>
      <c r="E497" s="110">
        <v>44461</v>
      </c>
      <c r="F497" s="91" t="str">
        <f>IFERROR(VLOOKUP($E497, V医療従事者等!$A:$J, $F$4, FALSE), TEXT(E497, "aaa"))</f>
        <v>水</v>
      </c>
      <c r="G497" s="91">
        <f>IFERROR(VLOOKUP($E497, V医療従事者等!$A:$J, $G$4, FALSE), 0)</f>
        <v>0</v>
      </c>
      <c r="H497" s="91">
        <f>IFERROR(VLOOKUP($E497, V医療従事者等!$A:$J, $H$4, FALSE), 0)</f>
        <v>0</v>
      </c>
      <c r="I497" s="91">
        <f>IFERROR(VLOOKUP($E497, V医療従事者等!$A:$J, $I$4, FALSE), 0)</f>
        <v>0</v>
      </c>
      <c r="J497" s="91">
        <f>IFERROR(VLOOKUP($E497, V医療従事者等!$A:$J, $J$4, FALSE), 0)</f>
        <v>0</v>
      </c>
      <c r="K497" s="92">
        <f>IFERROR(VLOOKUP($E497, V一般接種!$A:$G, K$4, FALSE), 0)</f>
        <v>350864</v>
      </c>
      <c r="L497" s="92">
        <f>IFERROR(VLOOKUP($E497, V一般接種!$A:$G, L$4, FALSE), 0)</f>
        <v>68561</v>
      </c>
      <c r="M497" s="92">
        <f>IFERROR(VLOOKUP($E497, V一般接種!$A:$G, M$4, FALSE), 0)</f>
        <v>1031</v>
      </c>
      <c r="N497" s="93">
        <f>IFERROR(VLOOKUP($E497, V一般接種!$A:$G, N$4, FALSE), 0)</f>
        <v>528608</v>
      </c>
      <c r="O497" s="92">
        <f>SUMIF(V職域接種!$C:$C, 'Conv-vaccine'!$E497, V職域接種!F:F)</f>
        <v>0</v>
      </c>
      <c r="P497" s="92">
        <f>SUMIF(V職域接種!$C:$C, 'Conv-vaccine'!$E497, V職域接種!G:G)</f>
        <v>0</v>
      </c>
      <c r="Q497" s="92">
        <f>_xlfn.MAXIFS(V重複!F:F, V重複!$C:$C, 'Conv-vaccine'!$E497)</f>
        <v>0</v>
      </c>
      <c r="R497" s="92">
        <f>_xlfn.MAXIFS(V重複!G:G, V重複!$C:$C, 'Conv-vaccine'!$E497)</f>
        <v>0</v>
      </c>
      <c r="S497" s="117">
        <f>SUMIF('V3回目-総接種回数'!$A:$A, 'Conv-vaccine'!$E497, 'V3回目-総接種回数'!D:D)</f>
        <v>0</v>
      </c>
    </row>
    <row r="498" spans="1:19" ht="17.7">
      <c r="A498" s="49">
        <v>44461</v>
      </c>
      <c r="B498" s="109">
        <f>IF(COUNTIF($A$7:$A498, $A498)&gt;1, 0, IF($E498="","",G498+H498+K498+L498+O498-Q498))</f>
        <v>0</v>
      </c>
      <c r="C498" s="109">
        <f>IF(COUNTIF($A$7:$A498, $A498)&gt;1, 0, IF($E498="", "", I498+J498+M498+N498+P498-R498))</f>
        <v>0</v>
      </c>
      <c r="D498" s="109">
        <f>IF(COUNTIF($A$7:$A498, $A498)&gt;1, 0, S498)</f>
        <v>0</v>
      </c>
      <c r="E498" s="110">
        <v>44461</v>
      </c>
      <c r="F498" s="91" t="str">
        <f>IFERROR(VLOOKUP($E498, V医療従事者等!$A:$J, $F$4, FALSE), TEXT(E498, "aaa"))</f>
        <v>水</v>
      </c>
      <c r="G498" s="91">
        <f>IFERROR(VLOOKUP($E498, V医療従事者等!$A:$J, $G$4, FALSE), 0)</f>
        <v>0</v>
      </c>
      <c r="H498" s="91">
        <f>IFERROR(VLOOKUP($E498, V医療従事者等!$A:$J, $H$4, FALSE), 0)</f>
        <v>0</v>
      </c>
      <c r="I498" s="91">
        <f>IFERROR(VLOOKUP($E498, V医療従事者等!$A:$J, $I$4, FALSE), 0)</f>
        <v>0</v>
      </c>
      <c r="J498" s="91">
        <f>IFERROR(VLOOKUP($E498, V医療従事者等!$A:$J, $J$4, FALSE), 0)</f>
        <v>0</v>
      </c>
      <c r="K498" s="92">
        <f>IFERROR(VLOOKUP($E498, V一般接種!$A:$G, K$4, FALSE), 0)</f>
        <v>350864</v>
      </c>
      <c r="L498" s="92">
        <f>IFERROR(VLOOKUP($E498, V一般接種!$A:$G, L$4, FALSE), 0)</f>
        <v>68561</v>
      </c>
      <c r="M498" s="92">
        <f>IFERROR(VLOOKUP($E498, V一般接種!$A:$G, M$4, FALSE), 0)</f>
        <v>1031</v>
      </c>
      <c r="N498" s="93">
        <f>IFERROR(VLOOKUP($E498, V一般接種!$A:$G, N$4, FALSE), 0)</f>
        <v>528608</v>
      </c>
      <c r="O498" s="92">
        <f>SUMIF(V職域接種!$C:$C, 'Conv-vaccine'!$E498, V職域接種!F:F)</f>
        <v>0</v>
      </c>
      <c r="P498" s="92">
        <f>SUMIF(V職域接種!$C:$C, 'Conv-vaccine'!$E498, V職域接種!G:G)</f>
        <v>0</v>
      </c>
      <c r="Q498" s="92">
        <f>_xlfn.MAXIFS(V重複!F:F, V重複!$C:$C, 'Conv-vaccine'!$E498)</f>
        <v>0</v>
      </c>
      <c r="R498" s="92">
        <f>_xlfn.MAXIFS(V重複!G:G, V重複!$C:$C, 'Conv-vaccine'!$E498)</f>
        <v>0</v>
      </c>
      <c r="S498" s="117">
        <f>SUMIF('V3回目-総接種回数'!$A:$A, 'Conv-vaccine'!$E498, 'V3回目-総接種回数'!D:D)</f>
        <v>0</v>
      </c>
    </row>
    <row r="499" spans="1:19" ht="17.7">
      <c r="A499" s="49">
        <v>44462</v>
      </c>
      <c r="B499" s="109">
        <f>IF(COUNTIF($A$7:$A499, $A499)&gt;1, 0, IF($E499="","",G499+H499+K499+L499+O499-Q499))</f>
        <v>193860</v>
      </c>
      <c r="C499" s="109">
        <f>IF(COUNTIF($A$7:$A499, $A499)&gt;1, 0, IF($E499="", "", I499+J499+M499+N499+P499-R499))</f>
        <v>149488</v>
      </c>
      <c r="D499" s="109">
        <f>IF(COUNTIF($A$7:$A499, $A499)&gt;1, 0, S499)</f>
        <v>0</v>
      </c>
      <c r="E499" s="110">
        <v>44462</v>
      </c>
      <c r="F499" s="91" t="str">
        <f>IFERROR(VLOOKUP($E499, V医療従事者等!$A:$J, $F$4, FALSE), TEXT(E499, "aaa"))</f>
        <v>木</v>
      </c>
      <c r="G499" s="91">
        <f>IFERROR(VLOOKUP($E499, V医療従事者等!$A:$J, $G$4, FALSE), 0)</f>
        <v>0</v>
      </c>
      <c r="H499" s="91">
        <f>IFERROR(VLOOKUP($E499, V医療従事者等!$A:$J, $H$4, FALSE), 0)</f>
        <v>0</v>
      </c>
      <c r="I499" s="91">
        <f>IFERROR(VLOOKUP($E499, V医療従事者等!$A:$J, $I$4, FALSE), 0)</f>
        <v>0</v>
      </c>
      <c r="J499" s="91">
        <f>IFERROR(VLOOKUP($E499, V医療従事者等!$A:$J, $J$4, FALSE), 0)</f>
        <v>0</v>
      </c>
      <c r="K499" s="92">
        <f>IFERROR(VLOOKUP($E499, V一般接種!$A:$G, K$4, FALSE), 0)</f>
        <v>144899</v>
      </c>
      <c r="L499" s="92">
        <f>IFERROR(VLOOKUP($E499, V一般接種!$A:$G, L$4, FALSE), 0)</f>
        <v>48961</v>
      </c>
      <c r="M499" s="92">
        <f>IFERROR(VLOOKUP($E499, V一般接種!$A:$G, M$4, FALSE), 0)</f>
        <v>888</v>
      </c>
      <c r="N499" s="93">
        <f>IFERROR(VLOOKUP($E499, V一般接種!$A:$G, N$4, FALSE), 0)</f>
        <v>148600</v>
      </c>
      <c r="O499" s="92">
        <f>SUMIF(V職域接種!$C:$C, 'Conv-vaccine'!$E499, V職域接種!F:F)</f>
        <v>0</v>
      </c>
      <c r="P499" s="92">
        <f>SUMIF(V職域接種!$C:$C, 'Conv-vaccine'!$E499, V職域接種!G:G)</f>
        <v>0</v>
      </c>
      <c r="Q499" s="92">
        <f>_xlfn.MAXIFS(V重複!F:F, V重複!$C:$C, 'Conv-vaccine'!$E499)</f>
        <v>0</v>
      </c>
      <c r="R499" s="92">
        <f>_xlfn.MAXIFS(V重複!G:G, V重複!$C:$C, 'Conv-vaccine'!$E499)</f>
        <v>0</v>
      </c>
      <c r="S499" s="117">
        <f>SUMIF('V3回目-総接種回数'!$A:$A, 'Conv-vaccine'!$E499, 'V3回目-総接種回数'!D:D)</f>
        <v>0</v>
      </c>
    </row>
    <row r="500" spans="1:19" ht="17.7">
      <c r="A500" s="49">
        <v>44462</v>
      </c>
      <c r="B500" s="109">
        <f>IF(COUNTIF($A$7:$A500, $A500)&gt;1, 0, IF($E500="","",G500+H500+K500+L500+O500-Q500))</f>
        <v>0</v>
      </c>
      <c r="C500" s="109">
        <f>IF(COUNTIF($A$7:$A500, $A500)&gt;1, 0, IF($E500="", "", I500+J500+M500+N500+P500-R500))</f>
        <v>0</v>
      </c>
      <c r="D500" s="109">
        <f>IF(COUNTIF($A$7:$A500, $A500)&gt;1, 0, S500)</f>
        <v>0</v>
      </c>
      <c r="E500" s="110">
        <v>44462</v>
      </c>
      <c r="F500" s="91" t="str">
        <f>IFERROR(VLOOKUP($E500, V医療従事者等!$A:$J, $F$4, FALSE), TEXT(E500, "aaa"))</f>
        <v>木</v>
      </c>
      <c r="G500" s="91">
        <f>IFERROR(VLOOKUP($E500, V医療従事者等!$A:$J, $G$4, FALSE), 0)</f>
        <v>0</v>
      </c>
      <c r="H500" s="91">
        <f>IFERROR(VLOOKUP($E500, V医療従事者等!$A:$J, $H$4, FALSE), 0)</f>
        <v>0</v>
      </c>
      <c r="I500" s="91">
        <f>IFERROR(VLOOKUP($E500, V医療従事者等!$A:$J, $I$4, FALSE), 0)</f>
        <v>0</v>
      </c>
      <c r="J500" s="91">
        <f>IFERROR(VLOOKUP($E500, V医療従事者等!$A:$J, $J$4, FALSE), 0)</f>
        <v>0</v>
      </c>
      <c r="K500" s="92">
        <f>IFERROR(VLOOKUP($E500, V一般接種!$A:$G, K$4, FALSE), 0)</f>
        <v>144899</v>
      </c>
      <c r="L500" s="92">
        <f>IFERROR(VLOOKUP($E500, V一般接種!$A:$G, L$4, FALSE), 0)</f>
        <v>48961</v>
      </c>
      <c r="M500" s="92">
        <f>IFERROR(VLOOKUP($E500, V一般接種!$A:$G, M$4, FALSE), 0)</f>
        <v>888</v>
      </c>
      <c r="N500" s="93">
        <f>IFERROR(VLOOKUP($E500, V一般接種!$A:$G, N$4, FALSE), 0)</f>
        <v>148600</v>
      </c>
      <c r="O500" s="92">
        <f>SUMIF(V職域接種!$C:$C, 'Conv-vaccine'!$E500, V職域接種!F:F)</f>
        <v>0</v>
      </c>
      <c r="P500" s="92">
        <f>SUMIF(V職域接種!$C:$C, 'Conv-vaccine'!$E500, V職域接種!G:G)</f>
        <v>0</v>
      </c>
      <c r="Q500" s="92">
        <f>_xlfn.MAXIFS(V重複!F:F, V重複!$C:$C, 'Conv-vaccine'!$E500)</f>
        <v>0</v>
      </c>
      <c r="R500" s="92">
        <f>_xlfn.MAXIFS(V重複!G:G, V重複!$C:$C, 'Conv-vaccine'!$E500)</f>
        <v>0</v>
      </c>
      <c r="S500" s="117">
        <f>SUMIF('V3回目-総接種回数'!$A:$A, 'Conv-vaccine'!$E500, 'V3回目-総接種回数'!D:D)</f>
        <v>0</v>
      </c>
    </row>
    <row r="501" spans="1:19" ht="17.7">
      <c r="A501" s="49">
        <v>44462</v>
      </c>
      <c r="B501" s="109">
        <f>IF(COUNTIF($A$7:$A501, $A501)&gt;1, 0, IF($E501="","",G501+H501+K501+L501+O501-Q501))</f>
        <v>0</v>
      </c>
      <c r="C501" s="109">
        <f>IF(COUNTIF($A$7:$A501, $A501)&gt;1, 0, IF($E501="", "", I501+J501+M501+N501+P501-R501))</f>
        <v>0</v>
      </c>
      <c r="D501" s="109">
        <f>IF(COUNTIF($A$7:$A501, $A501)&gt;1, 0, S501)</f>
        <v>0</v>
      </c>
      <c r="E501" s="110">
        <v>44462</v>
      </c>
      <c r="F501" s="91" t="str">
        <f>IFERROR(VLOOKUP($E501, V医療従事者等!$A:$J, $F$4, FALSE), TEXT(E501, "aaa"))</f>
        <v>木</v>
      </c>
      <c r="G501" s="91">
        <f>IFERROR(VLOOKUP($E501, V医療従事者等!$A:$J, $G$4, FALSE), 0)</f>
        <v>0</v>
      </c>
      <c r="H501" s="91">
        <f>IFERROR(VLOOKUP($E501, V医療従事者等!$A:$J, $H$4, FALSE), 0)</f>
        <v>0</v>
      </c>
      <c r="I501" s="91">
        <f>IFERROR(VLOOKUP($E501, V医療従事者等!$A:$J, $I$4, FALSE), 0)</f>
        <v>0</v>
      </c>
      <c r="J501" s="91">
        <f>IFERROR(VLOOKUP($E501, V医療従事者等!$A:$J, $J$4, FALSE), 0)</f>
        <v>0</v>
      </c>
      <c r="K501" s="92">
        <f>IFERROR(VLOOKUP($E501, V一般接種!$A:$G, K$4, FALSE), 0)</f>
        <v>144899</v>
      </c>
      <c r="L501" s="92">
        <f>IFERROR(VLOOKUP($E501, V一般接種!$A:$G, L$4, FALSE), 0)</f>
        <v>48961</v>
      </c>
      <c r="M501" s="92">
        <f>IFERROR(VLOOKUP($E501, V一般接種!$A:$G, M$4, FALSE), 0)</f>
        <v>888</v>
      </c>
      <c r="N501" s="93">
        <f>IFERROR(VLOOKUP($E501, V一般接種!$A:$G, N$4, FALSE), 0)</f>
        <v>148600</v>
      </c>
      <c r="O501" s="92">
        <f>SUMIF(V職域接種!$C:$C, 'Conv-vaccine'!$E501, V職域接種!F:F)</f>
        <v>0</v>
      </c>
      <c r="P501" s="92">
        <f>SUMIF(V職域接種!$C:$C, 'Conv-vaccine'!$E501, V職域接種!G:G)</f>
        <v>0</v>
      </c>
      <c r="Q501" s="92">
        <f>_xlfn.MAXIFS(V重複!F:F, V重複!$C:$C, 'Conv-vaccine'!$E501)</f>
        <v>0</v>
      </c>
      <c r="R501" s="92">
        <f>_xlfn.MAXIFS(V重複!G:G, V重複!$C:$C, 'Conv-vaccine'!$E501)</f>
        <v>0</v>
      </c>
      <c r="S501" s="117">
        <f>SUMIF('V3回目-総接種回数'!$A:$A, 'Conv-vaccine'!$E501, 'V3回目-総接種回数'!D:D)</f>
        <v>0</v>
      </c>
    </row>
    <row r="502" spans="1:19" ht="17.7">
      <c r="A502" s="49">
        <v>44463</v>
      </c>
      <c r="B502" s="109">
        <f>IF(COUNTIF($A$7:$A502, $A502)&gt;1, 0, IF($E502="","",G502+H502+K502+L502+O502-Q502))</f>
        <v>435157</v>
      </c>
      <c r="C502" s="109">
        <f>IF(COUNTIF($A$7:$A502, $A502)&gt;1, 0, IF($E502="", "", I502+J502+M502+N502+P502-R502))</f>
        <v>636020</v>
      </c>
      <c r="D502" s="109">
        <f>IF(COUNTIF($A$7:$A502, $A502)&gt;1, 0, S502)</f>
        <v>0</v>
      </c>
      <c r="E502" s="110">
        <v>44463</v>
      </c>
      <c r="F502" s="91" t="str">
        <f>IFERROR(VLOOKUP($E502, V医療従事者等!$A:$J, $F$4, FALSE), TEXT(E502, "aaa"))</f>
        <v>金</v>
      </c>
      <c r="G502" s="91">
        <f>IFERROR(VLOOKUP($E502, V医療従事者等!$A:$J, $G$4, FALSE), 0)</f>
        <v>0</v>
      </c>
      <c r="H502" s="91">
        <f>IFERROR(VLOOKUP($E502, V医療従事者等!$A:$J, $H$4, FALSE), 0)</f>
        <v>0</v>
      </c>
      <c r="I502" s="91">
        <f>IFERROR(VLOOKUP($E502, V医療従事者等!$A:$J, $I$4, FALSE), 0)</f>
        <v>0</v>
      </c>
      <c r="J502" s="91">
        <f>IFERROR(VLOOKUP($E502, V医療従事者等!$A:$J, $J$4, FALSE), 0)</f>
        <v>0</v>
      </c>
      <c r="K502" s="92">
        <f>IFERROR(VLOOKUP($E502, V一般接種!$A:$G, K$4, FALSE), 0)</f>
        <v>359311</v>
      </c>
      <c r="L502" s="92">
        <f>IFERROR(VLOOKUP($E502, V一般接種!$A:$G, L$4, FALSE), 0)</f>
        <v>75846</v>
      </c>
      <c r="M502" s="92">
        <f>IFERROR(VLOOKUP($E502, V一般接種!$A:$G, M$4, FALSE), 0)</f>
        <v>816</v>
      </c>
      <c r="N502" s="93">
        <f>IFERROR(VLOOKUP($E502, V一般接種!$A:$G, N$4, FALSE), 0)</f>
        <v>635204</v>
      </c>
      <c r="O502" s="92">
        <f>SUMIF(V職域接種!$C:$C, 'Conv-vaccine'!$E502, V職域接種!F:F)</f>
        <v>0</v>
      </c>
      <c r="P502" s="92">
        <f>SUMIF(V職域接種!$C:$C, 'Conv-vaccine'!$E502, V職域接種!G:G)</f>
        <v>0</v>
      </c>
      <c r="Q502" s="92">
        <f>_xlfn.MAXIFS(V重複!F:F, V重複!$C:$C, 'Conv-vaccine'!$E502)</f>
        <v>0</v>
      </c>
      <c r="R502" s="92">
        <f>_xlfn.MAXIFS(V重複!G:G, V重複!$C:$C, 'Conv-vaccine'!$E502)</f>
        <v>0</v>
      </c>
      <c r="S502" s="117">
        <f>SUMIF('V3回目-総接種回数'!$A:$A, 'Conv-vaccine'!$E502, 'V3回目-総接種回数'!D:D)</f>
        <v>0</v>
      </c>
    </row>
    <row r="503" spans="1:19" ht="17.7">
      <c r="A503" s="49">
        <v>44463</v>
      </c>
      <c r="B503" s="109">
        <f>IF(COUNTIF($A$7:$A503, $A503)&gt;1, 0, IF($E503="","",G503+H503+K503+L503+O503-Q503))</f>
        <v>0</v>
      </c>
      <c r="C503" s="109">
        <f>IF(COUNTIF($A$7:$A503, $A503)&gt;1, 0, IF($E503="", "", I503+J503+M503+N503+P503-R503))</f>
        <v>0</v>
      </c>
      <c r="D503" s="109">
        <f>IF(COUNTIF($A$7:$A503, $A503)&gt;1, 0, S503)</f>
        <v>0</v>
      </c>
      <c r="E503" s="110">
        <v>44463</v>
      </c>
      <c r="F503" s="91" t="str">
        <f>IFERROR(VLOOKUP($E503, V医療従事者等!$A:$J, $F$4, FALSE), TEXT(E503, "aaa"))</f>
        <v>金</v>
      </c>
      <c r="G503" s="91">
        <f>IFERROR(VLOOKUP($E503, V医療従事者等!$A:$J, $G$4, FALSE), 0)</f>
        <v>0</v>
      </c>
      <c r="H503" s="91">
        <f>IFERROR(VLOOKUP($E503, V医療従事者等!$A:$J, $H$4, FALSE), 0)</f>
        <v>0</v>
      </c>
      <c r="I503" s="91">
        <f>IFERROR(VLOOKUP($E503, V医療従事者等!$A:$J, $I$4, FALSE), 0)</f>
        <v>0</v>
      </c>
      <c r="J503" s="91">
        <f>IFERROR(VLOOKUP($E503, V医療従事者等!$A:$J, $J$4, FALSE), 0)</f>
        <v>0</v>
      </c>
      <c r="K503" s="92">
        <f>IFERROR(VLOOKUP($E503, V一般接種!$A:$G, K$4, FALSE), 0)</f>
        <v>359311</v>
      </c>
      <c r="L503" s="92">
        <f>IFERROR(VLOOKUP($E503, V一般接種!$A:$G, L$4, FALSE), 0)</f>
        <v>75846</v>
      </c>
      <c r="M503" s="92">
        <f>IFERROR(VLOOKUP($E503, V一般接種!$A:$G, M$4, FALSE), 0)</f>
        <v>816</v>
      </c>
      <c r="N503" s="93">
        <f>IFERROR(VLOOKUP($E503, V一般接種!$A:$G, N$4, FALSE), 0)</f>
        <v>635204</v>
      </c>
      <c r="O503" s="92">
        <f>SUMIF(V職域接種!$C:$C, 'Conv-vaccine'!$E503, V職域接種!F:F)</f>
        <v>0</v>
      </c>
      <c r="P503" s="92">
        <f>SUMIF(V職域接種!$C:$C, 'Conv-vaccine'!$E503, V職域接種!G:G)</f>
        <v>0</v>
      </c>
      <c r="Q503" s="92">
        <f>_xlfn.MAXIFS(V重複!F:F, V重複!$C:$C, 'Conv-vaccine'!$E503)</f>
        <v>0</v>
      </c>
      <c r="R503" s="92">
        <f>_xlfn.MAXIFS(V重複!G:G, V重複!$C:$C, 'Conv-vaccine'!$E503)</f>
        <v>0</v>
      </c>
      <c r="S503" s="117">
        <f>SUMIF('V3回目-総接種回数'!$A:$A, 'Conv-vaccine'!$E503, 'V3回目-総接種回数'!D:D)</f>
        <v>0</v>
      </c>
    </row>
    <row r="504" spans="1:19" ht="17.7">
      <c r="A504" s="49">
        <v>44463</v>
      </c>
      <c r="B504" s="109">
        <f>IF(COUNTIF($A$7:$A504, $A504)&gt;1, 0, IF($E504="","",G504+H504+K504+L504+O504-Q504))</f>
        <v>0</v>
      </c>
      <c r="C504" s="109">
        <f>IF(COUNTIF($A$7:$A504, $A504)&gt;1, 0, IF($E504="", "", I504+J504+M504+N504+P504-R504))</f>
        <v>0</v>
      </c>
      <c r="D504" s="109">
        <f>IF(COUNTIF($A$7:$A504, $A504)&gt;1, 0, S504)</f>
        <v>0</v>
      </c>
      <c r="E504" s="110">
        <v>44463</v>
      </c>
      <c r="F504" s="91" t="str">
        <f>IFERROR(VLOOKUP($E504, V医療従事者等!$A:$J, $F$4, FALSE), TEXT(E504, "aaa"))</f>
        <v>金</v>
      </c>
      <c r="G504" s="91">
        <f>IFERROR(VLOOKUP($E504, V医療従事者等!$A:$J, $G$4, FALSE), 0)</f>
        <v>0</v>
      </c>
      <c r="H504" s="91">
        <f>IFERROR(VLOOKUP($E504, V医療従事者等!$A:$J, $H$4, FALSE), 0)</f>
        <v>0</v>
      </c>
      <c r="I504" s="91">
        <f>IFERROR(VLOOKUP($E504, V医療従事者等!$A:$J, $I$4, FALSE), 0)</f>
        <v>0</v>
      </c>
      <c r="J504" s="91">
        <f>IFERROR(VLOOKUP($E504, V医療従事者等!$A:$J, $J$4, FALSE), 0)</f>
        <v>0</v>
      </c>
      <c r="K504" s="92">
        <f>IFERROR(VLOOKUP($E504, V一般接種!$A:$G, K$4, FALSE), 0)</f>
        <v>359311</v>
      </c>
      <c r="L504" s="92">
        <f>IFERROR(VLOOKUP($E504, V一般接種!$A:$G, L$4, FALSE), 0)</f>
        <v>75846</v>
      </c>
      <c r="M504" s="92">
        <f>IFERROR(VLOOKUP($E504, V一般接種!$A:$G, M$4, FALSE), 0)</f>
        <v>816</v>
      </c>
      <c r="N504" s="93">
        <f>IFERROR(VLOOKUP($E504, V一般接種!$A:$G, N$4, FALSE), 0)</f>
        <v>635204</v>
      </c>
      <c r="O504" s="92">
        <f>SUMIF(V職域接種!$C:$C, 'Conv-vaccine'!$E504, V職域接種!F:F)</f>
        <v>0</v>
      </c>
      <c r="P504" s="92">
        <f>SUMIF(V職域接種!$C:$C, 'Conv-vaccine'!$E504, V職域接種!G:G)</f>
        <v>0</v>
      </c>
      <c r="Q504" s="92">
        <f>_xlfn.MAXIFS(V重複!F:F, V重複!$C:$C, 'Conv-vaccine'!$E504)</f>
        <v>0</v>
      </c>
      <c r="R504" s="92">
        <f>_xlfn.MAXIFS(V重複!G:G, V重複!$C:$C, 'Conv-vaccine'!$E504)</f>
        <v>0</v>
      </c>
      <c r="S504" s="117">
        <f>SUMIF('V3回目-総接種回数'!$A:$A, 'Conv-vaccine'!$E504, 'V3回目-総接種回数'!D:D)</f>
        <v>0</v>
      </c>
    </row>
    <row r="505" spans="1:19" ht="17.7">
      <c r="A505" s="49">
        <v>44464</v>
      </c>
      <c r="B505" s="109">
        <f>IF(COUNTIF($A$7:$A505, $A505)&gt;1, 0, IF($E505="","",G505+H505+K505+L505+O505-Q505))</f>
        <v>573674</v>
      </c>
      <c r="C505" s="109">
        <f>IF(COUNTIF($A$7:$A505, $A505)&gt;1, 0, IF($E505="", "", I505+J505+M505+N505+P505-R505))</f>
        <v>795250</v>
      </c>
      <c r="D505" s="109">
        <f>IF(COUNTIF($A$7:$A505, $A505)&gt;1, 0, S505)</f>
        <v>0</v>
      </c>
      <c r="E505" s="110">
        <v>44464</v>
      </c>
      <c r="F505" s="91" t="str">
        <f>IFERROR(VLOOKUP($E505, V医療従事者等!$A:$J, $F$4, FALSE), TEXT(E505, "aaa"))</f>
        <v>土</v>
      </c>
      <c r="G505" s="91">
        <f>IFERROR(VLOOKUP($E505, V医療従事者等!$A:$J, $G$4, FALSE), 0)</f>
        <v>0</v>
      </c>
      <c r="H505" s="91">
        <f>IFERROR(VLOOKUP($E505, V医療従事者等!$A:$J, $H$4, FALSE), 0)</f>
        <v>0</v>
      </c>
      <c r="I505" s="91">
        <f>IFERROR(VLOOKUP($E505, V医療従事者等!$A:$J, $I$4, FALSE), 0)</f>
        <v>0</v>
      </c>
      <c r="J505" s="91">
        <f>IFERROR(VLOOKUP($E505, V医療従事者等!$A:$J, $J$4, FALSE), 0)</f>
        <v>0</v>
      </c>
      <c r="K505" s="92">
        <f>IFERROR(VLOOKUP($E505, V一般接種!$A:$G, K$4, FALSE), 0)</f>
        <v>469613</v>
      </c>
      <c r="L505" s="92">
        <f>IFERROR(VLOOKUP($E505, V一般接種!$A:$G, L$4, FALSE), 0)</f>
        <v>104061</v>
      </c>
      <c r="M505" s="92">
        <f>IFERROR(VLOOKUP($E505, V一般接種!$A:$G, M$4, FALSE), 0)</f>
        <v>1477</v>
      </c>
      <c r="N505" s="93">
        <f>IFERROR(VLOOKUP($E505, V一般接種!$A:$G, N$4, FALSE), 0)</f>
        <v>793773</v>
      </c>
      <c r="O505" s="92">
        <f>SUMIF(V職域接種!$C:$C, 'Conv-vaccine'!$E505, V職域接種!F:F)</f>
        <v>0</v>
      </c>
      <c r="P505" s="92">
        <f>SUMIF(V職域接種!$C:$C, 'Conv-vaccine'!$E505, V職域接種!G:G)</f>
        <v>0</v>
      </c>
      <c r="Q505" s="92">
        <f>_xlfn.MAXIFS(V重複!F:F, V重複!$C:$C, 'Conv-vaccine'!$E505)</f>
        <v>0</v>
      </c>
      <c r="R505" s="92">
        <f>_xlfn.MAXIFS(V重複!G:G, V重複!$C:$C, 'Conv-vaccine'!$E505)</f>
        <v>0</v>
      </c>
      <c r="S505" s="117">
        <f>SUMIF('V3回目-総接種回数'!$A:$A, 'Conv-vaccine'!$E505, 'V3回目-総接種回数'!D:D)</f>
        <v>0</v>
      </c>
    </row>
    <row r="506" spans="1:19" ht="17.7">
      <c r="A506" s="49">
        <v>44464</v>
      </c>
      <c r="B506" s="109">
        <f>IF(COUNTIF($A$7:$A506, $A506)&gt;1, 0, IF($E506="","",G506+H506+K506+L506+O506-Q506))</f>
        <v>0</v>
      </c>
      <c r="C506" s="109">
        <f>IF(COUNTIF($A$7:$A506, $A506)&gt;1, 0, IF($E506="", "", I506+J506+M506+N506+P506-R506))</f>
        <v>0</v>
      </c>
      <c r="D506" s="109">
        <f>IF(COUNTIF($A$7:$A506, $A506)&gt;1, 0, S506)</f>
        <v>0</v>
      </c>
      <c r="E506" s="110">
        <v>44464</v>
      </c>
      <c r="F506" s="91" t="str">
        <f>IFERROR(VLOOKUP($E506, V医療従事者等!$A:$J, $F$4, FALSE), TEXT(E506, "aaa"))</f>
        <v>土</v>
      </c>
      <c r="G506" s="91">
        <f>IFERROR(VLOOKUP($E506, V医療従事者等!$A:$J, $G$4, FALSE), 0)</f>
        <v>0</v>
      </c>
      <c r="H506" s="91">
        <f>IFERROR(VLOOKUP($E506, V医療従事者等!$A:$J, $H$4, FALSE), 0)</f>
        <v>0</v>
      </c>
      <c r="I506" s="91">
        <f>IFERROR(VLOOKUP($E506, V医療従事者等!$A:$J, $I$4, FALSE), 0)</f>
        <v>0</v>
      </c>
      <c r="J506" s="91">
        <f>IFERROR(VLOOKUP($E506, V医療従事者等!$A:$J, $J$4, FALSE), 0)</f>
        <v>0</v>
      </c>
      <c r="K506" s="92">
        <f>IFERROR(VLOOKUP($E506, V一般接種!$A:$G, K$4, FALSE), 0)</f>
        <v>469613</v>
      </c>
      <c r="L506" s="92">
        <f>IFERROR(VLOOKUP($E506, V一般接種!$A:$G, L$4, FALSE), 0)</f>
        <v>104061</v>
      </c>
      <c r="M506" s="92">
        <f>IFERROR(VLOOKUP($E506, V一般接種!$A:$G, M$4, FALSE), 0)</f>
        <v>1477</v>
      </c>
      <c r="N506" s="93">
        <f>IFERROR(VLOOKUP($E506, V一般接種!$A:$G, N$4, FALSE), 0)</f>
        <v>793773</v>
      </c>
      <c r="O506" s="92">
        <f>SUMIF(V職域接種!$C:$C, 'Conv-vaccine'!$E506, V職域接種!F:F)</f>
        <v>0</v>
      </c>
      <c r="P506" s="92">
        <f>SUMIF(V職域接種!$C:$C, 'Conv-vaccine'!$E506, V職域接種!G:G)</f>
        <v>0</v>
      </c>
      <c r="Q506" s="92">
        <f>_xlfn.MAXIFS(V重複!F:F, V重複!$C:$C, 'Conv-vaccine'!$E506)</f>
        <v>0</v>
      </c>
      <c r="R506" s="92">
        <f>_xlfn.MAXIFS(V重複!G:G, V重複!$C:$C, 'Conv-vaccine'!$E506)</f>
        <v>0</v>
      </c>
      <c r="S506" s="117">
        <f>SUMIF('V3回目-総接種回数'!$A:$A, 'Conv-vaccine'!$E506, 'V3回目-総接種回数'!D:D)</f>
        <v>0</v>
      </c>
    </row>
    <row r="507" spans="1:19" ht="17.7">
      <c r="A507" s="49">
        <v>44464</v>
      </c>
      <c r="B507" s="109">
        <f>IF(COUNTIF($A$7:$A507, $A507)&gt;1, 0, IF($E507="","",G507+H507+K507+L507+O507-Q507))</f>
        <v>0</v>
      </c>
      <c r="C507" s="109">
        <f>IF(COUNTIF($A$7:$A507, $A507)&gt;1, 0, IF($E507="", "", I507+J507+M507+N507+P507-R507))</f>
        <v>0</v>
      </c>
      <c r="D507" s="109">
        <f>IF(COUNTIF($A$7:$A507, $A507)&gt;1, 0, S507)</f>
        <v>0</v>
      </c>
      <c r="E507" s="110">
        <v>44464</v>
      </c>
      <c r="F507" s="91" t="str">
        <f>IFERROR(VLOOKUP($E507, V医療従事者等!$A:$J, $F$4, FALSE), TEXT(E507, "aaa"))</f>
        <v>土</v>
      </c>
      <c r="G507" s="91">
        <f>IFERROR(VLOOKUP($E507, V医療従事者等!$A:$J, $G$4, FALSE), 0)</f>
        <v>0</v>
      </c>
      <c r="H507" s="91">
        <f>IFERROR(VLOOKUP($E507, V医療従事者等!$A:$J, $H$4, FALSE), 0)</f>
        <v>0</v>
      </c>
      <c r="I507" s="91">
        <f>IFERROR(VLOOKUP($E507, V医療従事者等!$A:$J, $I$4, FALSE), 0)</f>
        <v>0</v>
      </c>
      <c r="J507" s="91">
        <f>IFERROR(VLOOKUP($E507, V医療従事者等!$A:$J, $J$4, FALSE), 0)</f>
        <v>0</v>
      </c>
      <c r="K507" s="92">
        <f>IFERROR(VLOOKUP($E507, V一般接種!$A:$G, K$4, FALSE), 0)</f>
        <v>469613</v>
      </c>
      <c r="L507" s="92">
        <f>IFERROR(VLOOKUP($E507, V一般接種!$A:$G, L$4, FALSE), 0)</f>
        <v>104061</v>
      </c>
      <c r="M507" s="92">
        <f>IFERROR(VLOOKUP($E507, V一般接種!$A:$G, M$4, FALSE), 0)</f>
        <v>1477</v>
      </c>
      <c r="N507" s="93">
        <f>IFERROR(VLOOKUP($E507, V一般接種!$A:$G, N$4, FALSE), 0)</f>
        <v>793773</v>
      </c>
      <c r="O507" s="92">
        <f>SUMIF(V職域接種!$C:$C, 'Conv-vaccine'!$E507, V職域接種!F:F)</f>
        <v>0</v>
      </c>
      <c r="P507" s="92">
        <f>SUMIF(V職域接種!$C:$C, 'Conv-vaccine'!$E507, V職域接種!G:G)</f>
        <v>0</v>
      </c>
      <c r="Q507" s="92">
        <f>_xlfn.MAXIFS(V重複!F:F, V重複!$C:$C, 'Conv-vaccine'!$E507)</f>
        <v>0</v>
      </c>
      <c r="R507" s="92">
        <f>_xlfn.MAXIFS(V重複!G:G, V重複!$C:$C, 'Conv-vaccine'!$E507)</f>
        <v>0</v>
      </c>
      <c r="S507" s="117">
        <f>SUMIF('V3回目-総接種回数'!$A:$A, 'Conv-vaccine'!$E507, 'V3回目-総接種回数'!D:D)</f>
        <v>0</v>
      </c>
    </row>
    <row r="508" spans="1:19" ht="17.7">
      <c r="A508" s="49">
        <v>44465</v>
      </c>
      <c r="B508" s="109">
        <f>IF(COUNTIF($A$7:$A508, $A508)&gt;1, 0, IF($E508="","",G508+H508+K508+L508+O508-Q508))</f>
        <v>1963809</v>
      </c>
      <c r="C508" s="109">
        <f>IF(COUNTIF($A$7:$A508, $A508)&gt;1, 0, IF($E508="", "", I508+J508+M508+N508+P508-R508))</f>
        <v>1953548</v>
      </c>
      <c r="D508" s="109">
        <f>IF(COUNTIF($A$7:$A508, $A508)&gt;1, 0, S508)</f>
        <v>0</v>
      </c>
      <c r="E508" s="110">
        <v>44465</v>
      </c>
      <c r="F508" s="91" t="str">
        <f>IFERROR(VLOOKUP($E508, V医療従事者等!$A:$J, $F$4, FALSE), TEXT(E508, "aaa"))</f>
        <v>日</v>
      </c>
      <c r="G508" s="91">
        <f>IFERROR(VLOOKUP($E508, V医療従事者等!$A:$J, $G$4, FALSE), 0)</f>
        <v>0</v>
      </c>
      <c r="H508" s="91">
        <f>IFERROR(VLOOKUP($E508, V医療従事者等!$A:$J, $H$4, FALSE), 0)</f>
        <v>0</v>
      </c>
      <c r="I508" s="91">
        <f>IFERROR(VLOOKUP($E508, V医療従事者等!$A:$J, $I$4, FALSE), 0)</f>
        <v>0</v>
      </c>
      <c r="J508" s="91">
        <f>IFERROR(VLOOKUP($E508, V医療従事者等!$A:$J, $J$4, FALSE), 0)</f>
        <v>0</v>
      </c>
      <c r="K508" s="92">
        <f>IFERROR(VLOOKUP($E508, V一般接種!$A:$G, K$4, FALSE), 0)</f>
        <v>366448</v>
      </c>
      <c r="L508" s="92">
        <f>IFERROR(VLOOKUP($E508, V一般接種!$A:$G, L$4, FALSE), 0)</f>
        <v>80205</v>
      </c>
      <c r="M508" s="92">
        <f>IFERROR(VLOOKUP($E508, V一般接種!$A:$G, M$4, FALSE), 0)</f>
        <v>776</v>
      </c>
      <c r="N508" s="93">
        <f>IFERROR(VLOOKUP($E508, V一般接種!$A:$G, N$4, FALSE), 0)</f>
        <v>611383</v>
      </c>
      <c r="O508" s="92">
        <f>SUMIF(V職域接種!$C:$C, 'Conv-vaccine'!$E508, V職域接種!F:F)</f>
        <v>9578689</v>
      </c>
      <c r="P508" s="92">
        <f>SUMIF(V職域接種!$C:$C, 'Conv-vaccine'!$E508, V職域接種!G:G)</f>
        <v>7150320</v>
      </c>
      <c r="Q508" s="92">
        <f>_xlfn.MAXIFS(V重複!F:F, V重複!$C:$C, 'Conv-vaccine'!$E508)</f>
        <v>8061533</v>
      </c>
      <c r="R508" s="92">
        <f>_xlfn.MAXIFS(V重複!G:G, V重複!$C:$C, 'Conv-vaccine'!$E508)</f>
        <v>5808931</v>
      </c>
      <c r="S508" s="117">
        <f>SUMIF('V3回目-総接種回数'!$A:$A, 'Conv-vaccine'!$E508, 'V3回目-総接種回数'!D:D)</f>
        <v>0</v>
      </c>
    </row>
    <row r="509" spans="1:19" ht="17.7">
      <c r="A509" s="49">
        <v>44465</v>
      </c>
      <c r="B509" s="109">
        <f>IF(COUNTIF($A$7:$A509, $A509)&gt;1, 0, IF($E509="","",G509+H509+K509+L509+O509-Q509))</f>
        <v>0</v>
      </c>
      <c r="C509" s="109">
        <f>IF(COUNTIF($A$7:$A509, $A509)&gt;1, 0, IF($E509="", "", I509+J509+M509+N509+P509-R509))</f>
        <v>0</v>
      </c>
      <c r="D509" s="109">
        <f>IF(COUNTIF($A$7:$A509, $A509)&gt;1, 0, S509)</f>
        <v>0</v>
      </c>
      <c r="E509" s="110">
        <v>44465</v>
      </c>
      <c r="F509" s="91" t="str">
        <f>IFERROR(VLOOKUP($E509, V医療従事者等!$A:$J, $F$4, FALSE), TEXT(E509, "aaa"))</f>
        <v>日</v>
      </c>
      <c r="G509" s="91">
        <f>IFERROR(VLOOKUP($E509, V医療従事者等!$A:$J, $G$4, FALSE), 0)</f>
        <v>0</v>
      </c>
      <c r="H509" s="91">
        <f>IFERROR(VLOOKUP($E509, V医療従事者等!$A:$J, $H$4, FALSE), 0)</f>
        <v>0</v>
      </c>
      <c r="I509" s="91">
        <f>IFERROR(VLOOKUP($E509, V医療従事者等!$A:$J, $I$4, FALSE), 0)</f>
        <v>0</v>
      </c>
      <c r="J509" s="91">
        <f>IFERROR(VLOOKUP($E509, V医療従事者等!$A:$J, $J$4, FALSE), 0)</f>
        <v>0</v>
      </c>
      <c r="K509" s="92">
        <f>IFERROR(VLOOKUP($E509, V一般接種!$A:$G, K$4, FALSE), 0)</f>
        <v>366448</v>
      </c>
      <c r="L509" s="92">
        <f>IFERROR(VLOOKUP($E509, V一般接種!$A:$G, L$4, FALSE), 0)</f>
        <v>80205</v>
      </c>
      <c r="M509" s="92">
        <f>IFERROR(VLOOKUP($E509, V一般接種!$A:$G, M$4, FALSE), 0)</f>
        <v>776</v>
      </c>
      <c r="N509" s="93">
        <f>IFERROR(VLOOKUP($E509, V一般接種!$A:$G, N$4, FALSE), 0)</f>
        <v>611383</v>
      </c>
      <c r="O509" s="92">
        <f>SUMIF(V職域接種!$C:$C, 'Conv-vaccine'!$E509, V職域接種!F:F)</f>
        <v>9578689</v>
      </c>
      <c r="P509" s="92">
        <f>SUMIF(V職域接種!$C:$C, 'Conv-vaccine'!$E509, V職域接種!G:G)</f>
        <v>7150320</v>
      </c>
      <c r="Q509" s="92">
        <f>_xlfn.MAXIFS(V重複!F:F, V重複!$C:$C, 'Conv-vaccine'!$E509)</f>
        <v>8061533</v>
      </c>
      <c r="R509" s="92">
        <f>_xlfn.MAXIFS(V重複!G:G, V重複!$C:$C, 'Conv-vaccine'!$E509)</f>
        <v>5808931</v>
      </c>
      <c r="S509" s="117">
        <f>SUMIF('V3回目-総接種回数'!$A:$A, 'Conv-vaccine'!$E509, 'V3回目-総接種回数'!D:D)</f>
        <v>0</v>
      </c>
    </row>
    <row r="510" spans="1:19" ht="17.7">
      <c r="A510" s="49">
        <v>44465</v>
      </c>
      <c r="B510" s="109">
        <f>IF(COUNTIF($A$7:$A510, $A510)&gt;1, 0, IF($E510="","",G510+H510+K510+L510+O510-Q510))</f>
        <v>0</v>
      </c>
      <c r="C510" s="109">
        <f>IF(COUNTIF($A$7:$A510, $A510)&gt;1, 0, IF($E510="", "", I510+J510+M510+N510+P510-R510))</f>
        <v>0</v>
      </c>
      <c r="D510" s="109">
        <f>IF(COUNTIF($A$7:$A510, $A510)&gt;1, 0, S510)</f>
        <v>0</v>
      </c>
      <c r="E510" s="110">
        <v>44465</v>
      </c>
      <c r="F510" s="91" t="str">
        <f>IFERROR(VLOOKUP($E510, V医療従事者等!$A:$J, $F$4, FALSE), TEXT(E510, "aaa"))</f>
        <v>日</v>
      </c>
      <c r="G510" s="91">
        <f>IFERROR(VLOOKUP($E510, V医療従事者等!$A:$J, $G$4, FALSE), 0)</f>
        <v>0</v>
      </c>
      <c r="H510" s="91">
        <f>IFERROR(VLOOKUP($E510, V医療従事者等!$A:$J, $H$4, FALSE), 0)</f>
        <v>0</v>
      </c>
      <c r="I510" s="91">
        <f>IFERROR(VLOOKUP($E510, V医療従事者等!$A:$J, $I$4, FALSE), 0)</f>
        <v>0</v>
      </c>
      <c r="J510" s="91">
        <f>IFERROR(VLOOKUP($E510, V医療従事者等!$A:$J, $J$4, FALSE), 0)</f>
        <v>0</v>
      </c>
      <c r="K510" s="92">
        <f>IFERROR(VLOOKUP($E510, V一般接種!$A:$G, K$4, FALSE), 0)</f>
        <v>366448</v>
      </c>
      <c r="L510" s="92">
        <f>IFERROR(VLOOKUP($E510, V一般接種!$A:$G, L$4, FALSE), 0)</f>
        <v>80205</v>
      </c>
      <c r="M510" s="92">
        <f>IFERROR(VLOOKUP($E510, V一般接種!$A:$G, M$4, FALSE), 0)</f>
        <v>776</v>
      </c>
      <c r="N510" s="93">
        <f>IFERROR(VLOOKUP($E510, V一般接種!$A:$G, N$4, FALSE), 0)</f>
        <v>611383</v>
      </c>
      <c r="O510" s="92">
        <f>SUMIF(V職域接種!$C:$C, 'Conv-vaccine'!$E510, V職域接種!F:F)</f>
        <v>9578689</v>
      </c>
      <c r="P510" s="92">
        <f>SUMIF(V職域接種!$C:$C, 'Conv-vaccine'!$E510, V職域接種!G:G)</f>
        <v>7150320</v>
      </c>
      <c r="Q510" s="92">
        <f>_xlfn.MAXIFS(V重複!F:F, V重複!$C:$C, 'Conv-vaccine'!$E510)</f>
        <v>8061533</v>
      </c>
      <c r="R510" s="92">
        <f>_xlfn.MAXIFS(V重複!G:G, V重複!$C:$C, 'Conv-vaccine'!$E510)</f>
        <v>5808931</v>
      </c>
      <c r="S510" s="117">
        <f>SUMIF('V3回目-総接種回数'!$A:$A, 'Conv-vaccine'!$E510, 'V3回目-総接種回数'!D:D)</f>
        <v>0</v>
      </c>
    </row>
    <row r="511" spans="1:19" ht="17.7">
      <c r="A511" s="49">
        <v>44466</v>
      </c>
      <c r="B511" s="109">
        <f>IF(COUNTIF($A$7:$A511, $A511)&gt;1, 0, IF($E511="","",G511+H511+K511+L511+O511-Q511))</f>
        <v>376512</v>
      </c>
      <c r="C511" s="109">
        <f>IF(COUNTIF($A$7:$A511, $A511)&gt;1, 0, IF($E511="", "", I511+J511+M511+N511+P511-R511))</f>
        <v>478966</v>
      </c>
      <c r="D511" s="109">
        <f>IF(COUNTIF($A$7:$A511, $A511)&gt;1, 0, S511)</f>
        <v>0</v>
      </c>
      <c r="E511" s="110">
        <v>44466</v>
      </c>
      <c r="F511" s="91" t="str">
        <f>IFERROR(VLOOKUP($E511, V医療従事者等!$A:$J, $F$4, FALSE), TEXT(E511, "aaa"))</f>
        <v>月</v>
      </c>
      <c r="G511" s="91">
        <f>IFERROR(VLOOKUP($E511, V医療従事者等!$A:$J, $G$4, FALSE), 0)</f>
        <v>0</v>
      </c>
      <c r="H511" s="91">
        <f>IFERROR(VLOOKUP($E511, V医療従事者等!$A:$J, $H$4, FALSE), 0)</f>
        <v>0</v>
      </c>
      <c r="I511" s="91">
        <f>IFERROR(VLOOKUP($E511, V医療従事者等!$A:$J, $I$4, FALSE), 0)</f>
        <v>0</v>
      </c>
      <c r="J511" s="91">
        <f>IFERROR(VLOOKUP($E511, V医療従事者等!$A:$J, $J$4, FALSE), 0)</f>
        <v>0</v>
      </c>
      <c r="K511" s="92">
        <f>IFERROR(VLOOKUP($E511, V一般接種!$A:$G, K$4, FALSE), 0)</f>
        <v>332547</v>
      </c>
      <c r="L511" s="92">
        <f>IFERROR(VLOOKUP($E511, V一般接種!$A:$G, L$4, FALSE), 0)</f>
        <v>43965</v>
      </c>
      <c r="M511" s="92">
        <f>IFERROR(VLOOKUP($E511, V一般接種!$A:$G, M$4, FALSE), 0)</f>
        <v>448</v>
      </c>
      <c r="N511" s="93">
        <f>IFERROR(VLOOKUP($E511, V一般接種!$A:$G, N$4, FALSE), 0)</f>
        <v>478518</v>
      </c>
      <c r="O511" s="92">
        <f>SUMIF(V職域接種!$C:$C, 'Conv-vaccine'!$E511, V職域接種!F:F)</f>
        <v>0</v>
      </c>
      <c r="P511" s="92">
        <f>SUMIF(V職域接種!$C:$C, 'Conv-vaccine'!$E511, V職域接種!G:G)</f>
        <v>0</v>
      </c>
      <c r="Q511" s="92">
        <f>_xlfn.MAXIFS(V重複!F:F, V重複!$C:$C, 'Conv-vaccine'!$E511)</f>
        <v>0</v>
      </c>
      <c r="R511" s="92">
        <f>_xlfn.MAXIFS(V重複!G:G, V重複!$C:$C, 'Conv-vaccine'!$E511)</f>
        <v>0</v>
      </c>
      <c r="S511" s="117">
        <f>SUMIF('V3回目-総接種回数'!$A:$A, 'Conv-vaccine'!$E511, 'V3回目-総接種回数'!D:D)</f>
        <v>0</v>
      </c>
    </row>
    <row r="512" spans="1:19" ht="17.7">
      <c r="A512" s="49">
        <v>44466</v>
      </c>
      <c r="B512" s="109">
        <f>IF(COUNTIF($A$7:$A512, $A512)&gt;1, 0, IF($E512="","",G512+H512+K512+L512+O512-Q512))</f>
        <v>0</v>
      </c>
      <c r="C512" s="109">
        <f>IF(COUNTIF($A$7:$A512, $A512)&gt;1, 0, IF($E512="", "", I512+J512+M512+N512+P512-R512))</f>
        <v>0</v>
      </c>
      <c r="D512" s="109">
        <f>IF(COUNTIF($A$7:$A512, $A512)&gt;1, 0, S512)</f>
        <v>0</v>
      </c>
      <c r="E512" s="110">
        <v>44466</v>
      </c>
      <c r="F512" s="91" t="str">
        <f>IFERROR(VLOOKUP($E512, V医療従事者等!$A:$J, $F$4, FALSE), TEXT(E512, "aaa"))</f>
        <v>月</v>
      </c>
      <c r="G512" s="91">
        <f>IFERROR(VLOOKUP($E512, V医療従事者等!$A:$J, $G$4, FALSE), 0)</f>
        <v>0</v>
      </c>
      <c r="H512" s="91">
        <f>IFERROR(VLOOKUP($E512, V医療従事者等!$A:$J, $H$4, FALSE), 0)</f>
        <v>0</v>
      </c>
      <c r="I512" s="91">
        <f>IFERROR(VLOOKUP($E512, V医療従事者等!$A:$J, $I$4, FALSE), 0)</f>
        <v>0</v>
      </c>
      <c r="J512" s="91">
        <f>IFERROR(VLOOKUP($E512, V医療従事者等!$A:$J, $J$4, FALSE), 0)</f>
        <v>0</v>
      </c>
      <c r="K512" s="92">
        <f>IFERROR(VLOOKUP($E512, V一般接種!$A:$G, K$4, FALSE), 0)</f>
        <v>332547</v>
      </c>
      <c r="L512" s="92">
        <f>IFERROR(VLOOKUP($E512, V一般接種!$A:$G, L$4, FALSE), 0)</f>
        <v>43965</v>
      </c>
      <c r="M512" s="92">
        <f>IFERROR(VLOOKUP($E512, V一般接種!$A:$G, M$4, FALSE), 0)</f>
        <v>448</v>
      </c>
      <c r="N512" s="93">
        <f>IFERROR(VLOOKUP($E512, V一般接種!$A:$G, N$4, FALSE), 0)</f>
        <v>478518</v>
      </c>
      <c r="O512" s="92">
        <f>SUMIF(V職域接種!$C:$C, 'Conv-vaccine'!$E512, V職域接種!F:F)</f>
        <v>0</v>
      </c>
      <c r="P512" s="92">
        <f>SUMIF(V職域接種!$C:$C, 'Conv-vaccine'!$E512, V職域接種!G:G)</f>
        <v>0</v>
      </c>
      <c r="Q512" s="92">
        <f>_xlfn.MAXIFS(V重複!F:F, V重複!$C:$C, 'Conv-vaccine'!$E512)</f>
        <v>0</v>
      </c>
      <c r="R512" s="92">
        <f>_xlfn.MAXIFS(V重複!G:G, V重複!$C:$C, 'Conv-vaccine'!$E512)</f>
        <v>0</v>
      </c>
      <c r="S512" s="117">
        <f>SUMIF('V3回目-総接種回数'!$A:$A, 'Conv-vaccine'!$E512, 'V3回目-総接種回数'!D:D)</f>
        <v>0</v>
      </c>
    </row>
    <row r="513" spans="1:19" ht="17.7">
      <c r="A513" s="49">
        <v>44466</v>
      </c>
      <c r="B513" s="109">
        <f>IF(COUNTIF($A$7:$A513, $A513)&gt;1, 0, IF($E513="","",G513+H513+K513+L513+O513-Q513))</f>
        <v>0</v>
      </c>
      <c r="C513" s="109">
        <f>IF(COUNTIF($A$7:$A513, $A513)&gt;1, 0, IF($E513="", "", I513+J513+M513+N513+P513-R513))</f>
        <v>0</v>
      </c>
      <c r="D513" s="109">
        <f>IF(COUNTIF($A$7:$A513, $A513)&gt;1, 0, S513)</f>
        <v>0</v>
      </c>
      <c r="E513" s="110">
        <v>44466</v>
      </c>
      <c r="F513" s="91" t="str">
        <f>IFERROR(VLOOKUP($E513, V医療従事者等!$A:$J, $F$4, FALSE), TEXT(E513, "aaa"))</f>
        <v>月</v>
      </c>
      <c r="G513" s="91">
        <f>IFERROR(VLOOKUP($E513, V医療従事者等!$A:$J, $G$4, FALSE), 0)</f>
        <v>0</v>
      </c>
      <c r="H513" s="91">
        <f>IFERROR(VLOOKUP($E513, V医療従事者等!$A:$J, $H$4, FALSE), 0)</f>
        <v>0</v>
      </c>
      <c r="I513" s="91">
        <f>IFERROR(VLOOKUP($E513, V医療従事者等!$A:$J, $I$4, FALSE), 0)</f>
        <v>0</v>
      </c>
      <c r="J513" s="91">
        <f>IFERROR(VLOOKUP($E513, V医療従事者等!$A:$J, $J$4, FALSE), 0)</f>
        <v>0</v>
      </c>
      <c r="K513" s="92">
        <f>IFERROR(VLOOKUP($E513, V一般接種!$A:$G, K$4, FALSE), 0)</f>
        <v>332547</v>
      </c>
      <c r="L513" s="92">
        <f>IFERROR(VLOOKUP($E513, V一般接種!$A:$G, L$4, FALSE), 0)</f>
        <v>43965</v>
      </c>
      <c r="M513" s="92">
        <f>IFERROR(VLOOKUP($E513, V一般接種!$A:$G, M$4, FALSE), 0)</f>
        <v>448</v>
      </c>
      <c r="N513" s="93">
        <f>IFERROR(VLOOKUP($E513, V一般接種!$A:$G, N$4, FALSE), 0)</f>
        <v>478518</v>
      </c>
      <c r="O513" s="92">
        <f>SUMIF(V職域接種!$C:$C, 'Conv-vaccine'!$E513, V職域接種!F:F)</f>
        <v>0</v>
      </c>
      <c r="P513" s="92">
        <f>SUMIF(V職域接種!$C:$C, 'Conv-vaccine'!$E513, V職域接種!G:G)</f>
        <v>0</v>
      </c>
      <c r="Q513" s="92">
        <f>_xlfn.MAXIFS(V重複!F:F, V重複!$C:$C, 'Conv-vaccine'!$E513)</f>
        <v>0</v>
      </c>
      <c r="R513" s="92">
        <f>_xlfn.MAXIFS(V重複!G:G, V重複!$C:$C, 'Conv-vaccine'!$E513)</f>
        <v>0</v>
      </c>
      <c r="S513" s="117">
        <f>SUMIF('V3回目-総接種回数'!$A:$A, 'Conv-vaccine'!$E513, 'V3回目-総接種回数'!D:D)</f>
        <v>0</v>
      </c>
    </row>
    <row r="514" spans="1:19" ht="17.7">
      <c r="A514" s="49">
        <v>44467</v>
      </c>
      <c r="B514" s="109">
        <f>IF(COUNTIF($A$7:$A514, $A514)&gt;1, 0, IF($E514="","",G514+H514+K514+L514+O514-Q514))</f>
        <v>406691</v>
      </c>
      <c r="C514" s="109">
        <f>IF(COUNTIF($A$7:$A514, $A514)&gt;1, 0, IF($E514="", "", I514+J514+M514+N514+P514-R514))</f>
        <v>486937</v>
      </c>
      <c r="D514" s="109">
        <f>IF(COUNTIF($A$7:$A514, $A514)&gt;1, 0, S514)</f>
        <v>0</v>
      </c>
      <c r="E514" s="110">
        <v>44467</v>
      </c>
      <c r="F514" s="91" t="str">
        <f>IFERROR(VLOOKUP($E514, V医療従事者等!$A:$J, $F$4, FALSE), TEXT(E514, "aaa"))</f>
        <v>火</v>
      </c>
      <c r="G514" s="91">
        <f>IFERROR(VLOOKUP($E514, V医療従事者等!$A:$J, $G$4, FALSE), 0)</f>
        <v>0</v>
      </c>
      <c r="H514" s="91">
        <f>IFERROR(VLOOKUP($E514, V医療従事者等!$A:$J, $H$4, FALSE), 0)</f>
        <v>0</v>
      </c>
      <c r="I514" s="91">
        <f>IFERROR(VLOOKUP($E514, V医療従事者等!$A:$J, $I$4, FALSE), 0)</f>
        <v>0</v>
      </c>
      <c r="J514" s="91">
        <f>IFERROR(VLOOKUP($E514, V医療従事者等!$A:$J, $J$4, FALSE), 0)</f>
        <v>0</v>
      </c>
      <c r="K514" s="92">
        <f>IFERROR(VLOOKUP($E514, V一般接種!$A:$G, K$4, FALSE), 0)</f>
        <v>365309</v>
      </c>
      <c r="L514" s="92">
        <f>IFERROR(VLOOKUP($E514, V一般接種!$A:$G, L$4, FALSE), 0)</f>
        <v>41382</v>
      </c>
      <c r="M514" s="92">
        <f>IFERROR(VLOOKUP($E514, V一般接種!$A:$G, M$4, FALSE), 0)</f>
        <v>348</v>
      </c>
      <c r="N514" s="93">
        <f>IFERROR(VLOOKUP($E514, V一般接種!$A:$G, N$4, FALSE), 0)</f>
        <v>486589</v>
      </c>
      <c r="O514" s="92">
        <f>SUMIF(V職域接種!$C:$C, 'Conv-vaccine'!$E514, V職域接種!F:F)</f>
        <v>0</v>
      </c>
      <c r="P514" s="92">
        <f>SUMIF(V職域接種!$C:$C, 'Conv-vaccine'!$E514, V職域接種!G:G)</f>
        <v>0</v>
      </c>
      <c r="Q514" s="92">
        <f>_xlfn.MAXIFS(V重複!F:F, V重複!$C:$C, 'Conv-vaccine'!$E514)</f>
        <v>0</v>
      </c>
      <c r="R514" s="92">
        <f>_xlfn.MAXIFS(V重複!G:G, V重複!$C:$C, 'Conv-vaccine'!$E514)</f>
        <v>0</v>
      </c>
      <c r="S514" s="117">
        <f>SUMIF('V3回目-総接種回数'!$A:$A, 'Conv-vaccine'!$E514, 'V3回目-総接種回数'!D:D)</f>
        <v>0</v>
      </c>
    </row>
    <row r="515" spans="1:19" ht="17.7">
      <c r="A515" s="49">
        <v>44467</v>
      </c>
      <c r="B515" s="109">
        <f>IF(COUNTIF($A$7:$A515, $A515)&gt;1, 0, IF($E515="","",G515+H515+K515+L515+O515-Q515))</f>
        <v>0</v>
      </c>
      <c r="C515" s="109">
        <f>IF(COUNTIF($A$7:$A515, $A515)&gt;1, 0, IF($E515="", "", I515+J515+M515+N515+P515-R515))</f>
        <v>0</v>
      </c>
      <c r="D515" s="109">
        <f>IF(COUNTIF($A$7:$A515, $A515)&gt;1, 0, S515)</f>
        <v>0</v>
      </c>
      <c r="E515" s="110">
        <v>44467</v>
      </c>
      <c r="F515" s="91" t="str">
        <f>IFERROR(VLOOKUP($E515, V医療従事者等!$A:$J, $F$4, FALSE), TEXT(E515, "aaa"))</f>
        <v>火</v>
      </c>
      <c r="G515" s="91">
        <f>IFERROR(VLOOKUP($E515, V医療従事者等!$A:$J, $G$4, FALSE), 0)</f>
        <v>0</v>
      </c>
      <c r="H515" s="91">
        <f>IFERROR(VLOOKUP($E515, V医療従事者等!$A:$J, $H$4, FALSE), 0)</f>
        <v>0</v>
      </c>
      <c r="I515" s="91">
        <f>IFERROR(VLOOKUP($E515, V医療従事者等!$A:$J, $I$4, FALSE), 0)</f>
        <v>0</v>
      </c>
      <c r="J515" s="91">
        <f>IFERROR(VLOOKUP($E515, V医療従事者等!$A:$J, $J$4, FALSE), 0)</f>
        <v>0</v>
      </c>
      <c r="K515" s="92">
        <f>IFERROR(VLOOKUP($E515, V一般接種!$A:$G, K$4, FALSE), 0)</f>
        <v>365309</v>
      </c>
      <c r="L515" s="92">
        <f>IFERROR(VLOOKUP($E515, V一般接種!$A:$G, L$4, FALSE), 0)</f>
        <v>41382</v>
      </c>
      <c r="M515" s="92">
        <f>IFERROR(VLOOKUP($E515, V一般接種!$A:$G, M$4, FALSE), 0)</f>
        <v>348</v>
      </c>
      <c r="N515" s="93">
        <f>IFERROR(VLOOKUP($E515, V一般接種!$A:$G, N$4, FALSE), 0)</f>
        <v>486589</v>
      </c>
      <c r="O515" s="92">
        <f>SUMIF(V職域接種!$C:$C, 'Conv-vaccine'!$E515, V職域接種!F:F)</f>
        <v>0</v>
      </c>
      <c r="P515" s="92">
        <f>SUMIF(V職域接種!$C:$C, 'Conv-vaccine'!$E515, V職域接種!G:G)</f>
        <v>0</v>
      </c>
      <c r="Q515" s="92">
        <f>_xlfn.MAXIFS(V重複!F:F, V重複!$C:$C, 'Conv-vaccine'!$E515)</f>
        <v>0</v>
      </c>
      <c r="R515" s="92">
        <f>_xlfn.MAXIFS(V重複!G:G, V重複!$C:$C, 'Conv-vaccine'!$E515)</f>
        <v>0</v>
      </c>
      <c r="S515" s="117">
        <f>SUMIF('V3回目-総接種回数'!$A:$A, 'Conv-vaccine'!$E515, 'V3回目-総接種回数'!D:D)</f>
        <v>0</v>
      </c>
    </row>
    <row r="516" spans="1:19" ht="17.7">
      <c r="A516" s="49">
        <v>44467</v>
      </c>
      <c r="B516" s="109">
        <f>IF(COUNTIF($A$7:$A516, $A516)&gt;1, 0, IF($E516="","",G516+H516+K516+L516+O516-Q516))</f>
        <v>0</v>
      </c>
      <c r="C516" s="109">
        <f>IF(COUNTIF($A$7:$A516, $A516)&gt;1, 0, IF($E516="", "", I516+J516+M516+N516+P516-R516))</f>
        <v>0</v>
      </c>
      <c r="D516" s="109">
        <f>IF(COUNTIF($A$7:$A516, $A516)&gt;1, 0, S516)</f>
        <v>0</v>
      </c>
      <c r="E516" s="110">
        <v>44467</v>
      </c>
      <c r="F516" s="91" t="str">
        <f>IFERROR(VLOOKUP($E516, V医療従事者等!$A:$J, $F$4, FALSE), TEXT(E516, "aaa"))</f>
        <v>火</v>
      </c>
      <c r="G516" s="91">
        <f>IFERROR(VLOOKUP($E516, V医療従事者等!$A:$J, $G$4, FALSE), 0)</f>
        <v>0</v>
      </c>
      <c r="H516" s="91">
        <f>IFERROR(VLOOKUP($E516, V医療従事者等!$A:$J, $H$4, FALSE), 0)</f>
        <v>0</v>
      </c>
      <c r="I516" s="91">
        <f>IFERROR(VLOOKUP($E516, V医療従事者等!$A:$J, $I$4, FALSE), 0)</f>
        <v>0</v>
      </c>
      <c r="J516" s="91">
        <f>IFERROR(VLOOKUP($E516, V医療従事者等!$A:$J, $J$4, FALSE), 0)</f>
        <v>0</v>
      </c>
      <c r="K516" s="92">
        <f>IFERROR(VLOOKUP($E516, V一般接種!$A:$G, K$4, FALSE), 0)</f>
        <v>365309</v>
      </c>
      <c r="L516" s="92">
        <f>IFERROR(VLOOKUP($E516, V一般接種!$A:$G, L$4, FALSE), 0)</f>
        <v>41382</v>
      </c>
      <c r="M516" s="92">
        <f>IFERROR(VLOOKUP($E516, V一般接種!$A:$G, M$4, FALSE), 0)</f>
        <v>348</v>
      </c>
      <c r="N516" s="93">
        <f>IFERROR(VLOOKUP($E516, V一般接種!$A:$G, N$4, FALSE), 0)</f>
        <v>486589</v>
      </c>
      <c r="O516" s="92">
        <f>SUMIF(V職域接種!$C:$C, 'Conv-vaccine'!$E516, V職域接種!F:F)</f>
        <v>0</v>
      </c>
      <c r="P516" s="92">
        <f>SUMIF(V職域接種!$C:$C, 'Conv-vaccine'!$E516, V職域接種!G:G)</f>
        <v>0</v>
      </c>
      <c r="Q516" s="92">
        <f>_xlfn.MAXIFS(V重複!F:F, V重複!$C:$C, 'Conv-vaccine'!$E516)</f>
        <v>0</v>
      </c>
      <c r="R516" s="92">
        <f>_xlfn.MAXIFS(V重複!G:G, V重複!$C:$C, 'Conv-vaccine'!$E516)</f>
        <v>0</v>
      </c>
      <c r="S516" s="117">
        <f>SUMIF('V3回目-総接種回数'!$A:$A, 'Conv-vaccine'!$E516, 'V3回目-総接種回数'!D:D)</f>
        <v>0</v>
      </c>
    </row>
    <row r="517" spans="1:19" ht="17.7">
      <c r="A517" s="49">
        <v>44468</v>
      </c>
      <c r="B517" s="109">
        <f>IF(COUNTIF($A$7:$A517, $A517)&gt;1, 0, IF($E517="","",G517+H517+K517+L517+O517-Q517))</f>
        <v>402912</v>
      </c>
      <c r="C517" s="109">
        <f>IF(COUNTIF($A$7:$A517, $A517)&gt;1, 0, IF($E517="", "", I517+J517+M517+N517+P517-R517))</f>
        <v>451156</v>
      </c>
      <c r="D517" s="109">
        <f>IF(COUNTIF($A$7:$A517, $A517)&gt;1, 0, S517)</f>
        <v>0</v>
      </c>
      <c r="E517" s="110">
        <v>44468</v>
      </c>
      <c r="F517" s="91" t="str">
        <f>IFERROR(VLOOKUP($E517, V医療従事者等!$A:$J, $F$4, FALSE), TEXT(E517, "aaa"))</f>
        <v>水</v>
      </c>
      <c r="G517" s="91">
        <f>IFERROR(VLOOKUP($E517, V医療従事者等!$A:$J, $G$4, FALSE), 0)</f>
        <v>0</v>
      </c>
      <c r="H517" s="91">
        <f>IFERROR(VLOOKUP($E517, V医療従事者等!$A:$J, $H$4, FALSE), 0)</f>
        <v>0</v>
      </c>
      <c r="I517" s="91">
        <f>IFERROR(VLOOKUP($E517, V医療従事者等!$A:$J, $I$4, FALSE), 0)</f>
        <v>0</v>
      </c>
      <c r="J517" s="91">
        <f>IFERROR(VLOOKUP($E517, V医療従事者等!$A:$J, $J$4, FALSE), 0)</f>
        <v>0</v>
      </c>
      <c r="K517" s="92">
        <f>IFERROR(VLOOKUP($E517, V一般接種!$A:$G, K$4, FALSE), 0)</f>
        <v>360490</v>
      </c>
      <c r="L517" s="92">
        <f>IFERROR(VLOOKUP($E517, V一般接種!$A:$G, L$4, FALSE), 0)</f>
        <v>42422</v>
      </c>
      <c r="M517" s="92">
        <f>IFERROR(VLOOKUP($E517, V一般接種!$A:$G, M$4, FALSE), 0)</f>
        <v>510</v>
      </c>
      <c r="N517" s="93">
        <f>IFERROR(VLOOKUP($E517, V一般接種!$A:$G, N$4, FALSE), 0)</f>
        <v>450646</v>
      </c>
      <c r="O517" s="92">
        <f>SUMIF(V職域接種!$C:$C, 'Conv-vaccine'!$E517, V職域接種!F:F)</f>
        <v>0</v>
      </c>
      <c r="P517" s="92">
        <f>SUMIF(V職域接種!$C:$C, 'Conv-vaccine'!$E517, V職域接種!G:G)</f>
        <v>0</v>
      </c>
      <c r="Q517" s="92">
        <f>_xlfn.MAXIFS(V重複!F:F, V重複!$C:$C, 'Conv-vaccine'!$E517)</f>
        <v>0</v>
      </c>
      <c r="R517" s="92">
        <f>_xlfn.MAXIFS(V重複!G:G, V重複!$C:$C, 'Conv-vaccine'!$E517)</f>
        <v>0</v>
      </c>
      <c r="S517" s="117">
        <f>SUMIF('V3回目-総接種回数'!$A:$A, 'Conv-vaccine'!$E517, 'V3回目-総接種回数'!D:D)</f>
        <v>0</v>
      </c>
    </row>
    <row r="518" spans="1:19" ht="17.7">
      <c r="A518" s="49">
        <v>44468</v>
      </c>
      <c r="B518" s="109">
        <f>IF(COUNTIF($A$7:$A518, $A518)&gt;1, 0, IF($E518="","",G518+H518+K518+L518+O518-Q518))</f>
        <v>0</v>
      </c>
      <c r="C518" s="109">
        <f>IF(COUNTIF($A$7:$A518, $A518)&gt;1, 0, IF($E518="", "", I518+J518+M518+N518+P518-R518))</f>
        <v>0</v>
      </c>
      <c r="D518" s="109">
        <f>IF(COUNTIF($A$7:$A518, $A518)&gt;1, 0, S518)</f>
        <v>0</v>
      </c>
      <c r="E518" s="110">
        <v>44468</v>
      </c>
      <c r="F518" s="91" t="str">
        <f>IFERROR(VLOOKUP($E518, V医療従事者等!$A:$J, $F$4, FALSE), TEXT(E518, "aaa"))</f>
        <v>水</v>
      </c>
      <c r="G518" s="91">
        <f>IFERROR(VLOOKUP($E518, V医療従事者等!$A:$J, $G$4, FALSE), 0)</f>
        <v>0</v>
      </c>
      <c r="H518" s="91">
        <f>IFERROR(VLOOKUP($E518, V医療従事者等!$A:$J, $H$4, FALSE), 0)</f>
        <v>0</v>
      </c>
      <c r="I518" s="91">
        <f>IFERROR(VLOOKUP($E518, V医療従事者等!$A:$J, $I$4, FALSE), 0)</f>
        <v>0</v>
      </c>
      <c r="J518" s="91">
        <f>IFERROR(VLOOKUP($E518, V医療従事者等!$A:$J, $J$4, FALSE), 0)</f>
        <v>0</v>
      </c>
      <c r="K518" s="92">
        <f>IFERROR(VLOOKUP($E518, V一般接種!$A:$G, K$4, FALSE), 0)</f>
        <v>360490</v>
      </c>
      <c r="L518" s="92">
        <f>IFERROR(VLOOKUP($E518, V一般接種!$A:$G, L$4, FALSE), 0)</f>
        <v>42422</v>
      </c>
      <c r="M518" s="92">
        <f>IFERROR(VLOOKUP($E518, V一般接種!$A:$G, M$4, FALSE), 0)</f>
        <v>510</v>
      </c>
      <c r="N518" s="93">
        <f>IFERROR(VLOOKUP($E518, V一般接種!$A:$G, N$4, FALSE), 0)</f>
        <v>450646</v>
      </c>
      <c r="O518" s="92">
        <f>SUMIF(V職域接種!$C:$C, 'Conv-vaccine'!$E518, V職域接種!F:F)</f>
        <v>0</v>
      </c>
      <c r="P518" s="92">
        <f>SUMIF(V職域接種!$C:$C, 'Conv-vaccine'!$E518, V職域接種!G:G)</f>
        <v>0</v>
      </c>
      <c r="Q518" s="92">
        <f>_xlfn.MAXIFS(V重複!F:F, V重複!$C:$C, 'Conv-vaccine'!$E518)</f>
        <v>0</v>
      </c>
      <c r="R518" s="92">
        <f>_xlfn.MAXIFS(V重複!G:G, V重複!$C:$C, 'Conv-vaccine'!$E518)</f>
        <v>0</v>
      </c>
      <c r="S518" s="117">
        <f>SUMIF('V3回目-総接種回数'!$A:$A, 'Conv-vaccine'!$E518, 'V3回目-総接種回数'!D:D)</f>
        <v>0</v>
      </c>
    </row>
    <row r="519" spans="1:19" ht="17.7">
      <c r="A519" s="49">
        <v>44468</v>
      </c>
      <c r="B519" s="109">
        <f>IF(COUNTIF($A$7:$A519, $A519)&gt;1, 0, IF($E519="","",G519+H519+K519+L519+O519-Q519))</f>
        <v>0</v>
      </c>
      <c r="C519" s="109">
        <f>IF(COUNTIF($A$7:$A519, $A519)&gt;1, 0, IF($E519="", "", I519+J519+M519+N519+P519-R519))</f>
        <v>0</v>
      </c>
      <c r="D519" s="109">
        <f>IF(COUNTIF($A$7:$A519, $A519)&gt;1, 0, S519)</f>
        <v>0</v>
      </c>
      <c r="E519" s="110">
        <v>44468</v>
      </c>
      <c r="F519" s="91" t="str">
        <f>IFERROR(VLOOKUP($E519, V医療従事者等!$A:$J, $F$4, FALSE), TEXT(E519, "aaa"))</f>
        <v>水</v>
      </c>
      <c r="G519" s="91">
        <f>IFERROR(VLOOKUP($E519, V医療従事者等!$A:$J, $G$4, FALSE), 0)</f>
        <v>0</v>
      </c>
      <c r="H519" s="91">
        <f>IFERROR(VLOOKUP($E519, V医療従事者等!$A:$J, $H$4, FALSE), 0)</f>
        <v>0</v>
      </c>
      <c r="I519" s="91">
        <f>IFERROR(VLOOKUP($E519, V医療従事者等!$A:$J, $I$4, FALSE), 0)</f>
        <v>0</v>
      </c>
      <c r="J519" s="91">
        <f>IFERROR(VLOOKUP($E519, V医療従事者等!$A:$J, $J$4, FALSE), 0)</f>
        <v>0</v>
      </c>
      <c r="K519" s="92">
        <f>IFERROR(VLOOKUP($E519, V一般接種!$A:$G, K$4, FALSE), 0)</f>
        <v>360490</v>
      </c>
      <c r="L519" s="92">
        <f>IFERROR(VLOOKUP($E519, V一般接種!$A:$G, L$4, FALSE), 0)</f>
        <v>42422</v>
      </c>
      <c r="M519" s="92">
        <f>IFERROR(VLOOKUP($E519, V一般接種!$A:$G, M$4, FALSE), 0)</f>
        <v>510</v>
      </c>
      <c r="N519" s="93">
        <f>IFERROR(VLOOKUP($E519, V一般接種!$A:$G, N$4, FALSE), 0)</f>
        <v>450646</v>
      </c>
      <c r="O519" s="92">
        <f>SUMIF(V職域接種!$C:$C, 'Conv-vaccine'!$E519, V職域接種!F:F)</f>
        <v>0</v>
      </c>
      <c r="P519" s="92">
        <f>SUMIF(V職域接種!$C:$C, 'Conv-vaccine'!$E519, V職域接種!G:G)</f>
        <v>0</v>
      </c>
      <c r="Q519" s="92">
        <f>_xlfn.MAXIFS(V重複!F:F, V重複!$C:$C, 'Conv-vaccine'!$E519)</f>
        <v>0</v>
      </c>
      <c r="R519" s="92">
        <f>_xlfn.MAXIFS(V重複!G:G, V重複!$C:$C, 'Conv-vaccine'!$E519)</f>
        <v>0</v>
      </c>
      <c r="S519" s="117">
        <f>SUMIF('V3回目-総接種回数'!$A:$A, 'Conv-vaccine'!$E519, 'V3回目-総接種回数'!D:D)</f>
        <v>0</v>
      </c>
    </row>
    <row r="520" spans="1:19" ht="17.7">
      <c r="A520" s="49">
        <v>44469</v>
      </c>
      <c r="B520" s="109">
        <f>IF(COUNTIF($A$7:$A520, $A520)&gt;1, 0, IF($E520="","",G520+H520+K520+L520+O520-Q520))</f>
        <v>388279</v>
      </c>
      <c r="C520" s="109">
        <f>IF(COUNTIF($A$7:$A520, $A520)&gt;1, 0, IF($E520="", "", I520+J520+M520+N520+P520-R520))</f>
        <v>440251</v>
      </c>
      <c r="D520" s="109">
        <f>IF(COUNTIF($A$7:$A520, $A520)&gt;1, 0, S520)</f>
        <v>0</v>
      </c>
      <c r="E520" s="110">
        <v>44469</v>
      </c>
      <c r="F520" s="91" t="str">
        <f>IFERROR(VLOOKUP($E520, V医療従事者等!$A:$J, $F$4, FALSE), TEXT(E520, "aaa"))</f>
        <v>木</v>
      </c>
      <c r="G520" s="91">
        <f>IFERROR(VLOOKUP($E520, V医療従事者等!$A:$J, $G$4, FALSE), 0)</f>
        <v>0</v>
      </c>
      <c r="H520" s="91">
        <f>IFERROR(VLOOKUP($E520, V医療従事者等!$A:$J, $H$4, FALSE), 0)</f>
        <v>0</v>
      </c>
      <c r="I520" s="91">
        <f>IFERROR(VLOOKUP($E520, V医療従事者等!$A:$J, $I$4, FALSE), 0)</f>
        <v>0</v>
      </c>
      <c r="J520" s="91">
        <f>IFERROR(VLOOKUP($E520, V医療従事者等!$A:$J, $J$4, FALSE), 0)</f>
        <v>0</v>
      </c>
      <c r="K520" s="92">
        <f>IFERROR(VLOOKUP($E520, V一般接種!$A:$G, K$4, FALSE), 0)</f>
        <v>347097</v>
      </c>
      <c r="L520" s="92">
        <f>IFERROR(VLOOKUP($E520, V一般接種!$A:$G, L$4, FALSE), 0)</f>
        <v>41182</v>
      </c>
      <c r="M520" s="92">
        <f>IFERROR(VLOOKUP($E520, V一般接種!$A:$G, M$4, FALSE), 0)</f>
        <v>379</v>
      </c>
      <c r="N520" s="93">
        <f>IFERROR(VLOOKUP($E520, V一般接種!$A:$G, N$4, FALSE), 0)</f>
        <v>439872</v>
      </c>
      <c r="O520" s="92">
        <f>SUMIF(V職域接種!$C:$C, 'Conv-vaccine'!$E520, V職域接種!F:F)</f>
        <v>0</v>
      </c>
      <c r="P520" s="92">
        <f>SUMIF(V職域接種!$C:$C, 'Conv-vaccine'!$E520, V職域接種!G:G)</f>
        <v>0</v>
      </c>
      <c r="Q520" s="92">
        <f>_xlfn.MAXIFS(V重複!F:F, V重複!$C:$C, 'Conv-vaccine'!$E520)</f>
        <v>0</v>
      </c>
      <c r="R520" s="92">
        <f>_xlfn.MAXIFS(V重複!G:G, V重複!$C:$C, 'Conv-vaccine'!$E520)</f>
        <v>0</v>
      </c>
      <c r="S520" s="117">
        <f>SUMIF('V3回目-総接種回数'!$A:$A, 'Conv-vaccine'!$E520, 'V3回目-総接種回数'!D:D)</f>
        <v>0</v>
      </c>
    </row>
    <row r="521" spans="1:19" ht="17.7">
      <c r="A521" s="49">
        <v>44469</v>
      </c>
      <c r="B521" s="109">
        <f>IF(COUNTIF($A$7:$A521, $A521)&gt;1, 0, IF($E521="","",G521+H521+K521+L521+O521-Q521))</f>
        <v>0</v>
      </c>
      <c r="C521" s="109">
        <f>IF(COUNTIF($A$7:$A521, $A521)&gt;1, 0, IF($E521="", "", I521+J521+M521+N521+P521-R521))</f>
        <v>0</v>
      </c>
      <c r="D521" s="109">
        <f>IF(COUNTIF($A$7:$A521, $A521)&gt;1, 0, S521)</f>
        <v>0</v>
      </c>
      <c r="E521" s="110">
        <v>44469</v>
      </c>
      <c r="F521" s="91" t="str">
        <f>IFERROR(VLOOKUP($E521, V医療従事者等!$A:$J, $F$4, FALSE), TEXT(E521, "aaa"))</f>
        <v>木</v>
      </c>
      <c r="G521" s="91">
        <f>IFERROR(VLOOKUP($E521, V医療従事者等!$A:$J, $G$4, FALSE), 0)</f>
        <v>0</v>
      </c>
      <c r="H521" s="91">
        <f>IFERROR(VLOOKUP($E521, V医療従事者等!$A:$J, $H$4, FALSE), 0)</f>
        <v>0</v>
      </c>
      <c r="I521" s="91">
        <f>IFERROR(VLOOKUP($E521, V医療従事者等!$A:$J, $I$4, FALSE), 0)</f>
        <v>0</v>
      </c>
      <c r="J521" s="91">
        <f>IFERROR(VLOOKUP($E521, V医療従事者等!$A:$J, $J$4, FALSE), 0)</f>
        <v>0</v>
      </c>
      <c r="K521" s="92">
        <f>IFERROR(VLOOKUP($E521, V一般接種!$A:$G, K$4, FALSE), 0)</f>
        <v>347097</v>
      </c>
      <c r="L521" s="92">
        <f>IFERROR(VLOOKUP($E521, V一般接種!$A:$G, L$4, FALSE), 0)</f>
        <v>41182</v>
      </c>
      <c r="M521" s="92">
        <f>IFERROR(VLOOKUP($E521, V一般接種!$A:$G, M$4, FALSE), 0)</f>
        <v>379</v>
      </c>
      <c r="N521" s="93">
        <f>IFERROR(VLOOKUP($E521, V一般接種!$A:$G, N$4, FALSE), 0)</f>
        <v>439872</v>
      </c>
      <c r="O521" s="92">
        <f>SUMIF(V職域接種!$C:$C, 'Conv-vaccine'!$E521, V職域接種!F:F)</f>
        <v>0</v>
      </c>
      <c r="P521" s="92">
        <f>SUMIF(V職域接種!$C:$C, 'Conv-vaccine'!$E521, V職域接種!G:G)</f>
        <v>0</v>
      </c>
      <c r="Q521" s="92">
        <f>_xlfn.MAXIFS(V重複!F:F, V重複!$C:$C, 'Conv-vaccine'!$E521)</f>
        <v>0</v>
      </c>
      <c r="R521" s="92">
        <f>_xlfn.MAXIFS(V重複!G:G, V重複!$C:$C, 'Conv-vaccine'!$E521)</f>
        <v>0</v>
      </c>
      <c r="S521" s="117">
        <f>SUMIF('V3回目-総接種回数'!$A:$A, 'Conv-vaccine'!$E521, 'V3回目-総接種回数'!D:D)</f>
        <v>0</v>
      </c>
    </row>
    <row r="522" spans="1:19" ht="17.7">
      <c r="A522" s="49">
        <v>44469</v>
      </c>
      <c r="B522" s="109">
        <f>IF(COUNTIF($A$7:$A522, $A522)&gt;1, 0, IF($E522="","",G522+H522+K522+L522+O522-Q522))</f>
        <v>0</v>
      </c>
      <c r="C522" s="109">
        <f>IF(COUNTIF($A$7:$A522, $A522)&gt;1, 0, IF($E522="", "", I522+J522+M522+N522+P522-R522))</f>
        <v>0</v>
      </c>
      <c r="D522" s="109">
        <f>IF(COUNTIF($A$7:$A522, $A522)&gt;1, 0, S522)</f>
        <v>0</v>
      </c>
      <c r="E522" s="110">
        <v>44469</v>
      </c>
      <c r="F522" s="91" t="str">
        <f>IFERROR(VLOOKUP($E522, V医療従事者等!$A:$J, $F$4, FALSE), TEXT(E522, "aaa"))</f>
        <v>木</v>
      </c>
      <c r="G522" s="91">
        <f>IFERROR(VLOOKUP($E522, V医療従事者等!$A:$J, $G$4, FALSE), 0)</f>
        <v>0</v>
      </c>
      <c r="H522" s="91">
        <f>IFERROR(VLOOKUP($E522, V医療従事者等!$A:$J, $H$4, FALSE), 0)</f>
        <v>0</v>
      </c>
      <c r="I522" s="91">
        <f>IFERROR(VLOOKUP($E522, V医療従事者等!$A:$J, $I$4, FALSE), 0)</f>
        <v>0</v>
      </c>
      <c r="J522" s="91">
        <f>IFERROR(VLOOKUP($E522, V医療従事者等!$A:$J, $J$4, FALSE), 0)</f>
        <v>0</v>
      </c>
      <c r="K522" s="92">
        <f>IFERROR(VLOOKUP($E522, V一般接種!$A:$G, K$4, FALSE), 0)</f>
        <v>347097</v>
      </c>
      <c r="L522" s="92">
        <f>IFERROR(VLOOKUP($E522, V一般接種!$A:$G, L$4, FALSE), 0)</f>
        <v>41182</v>
      </c>
      <c r="M522" s="92">
        <f>IFERROR(VLOOKUP($E522, V一般接種!$A:$G, M$4, FALSE), 0)</f>
        <v>379</v>
      </c>
      <c r="N522" s="93">
        <f>IFERROR(VLOOKUP($E522, V一般接種!$A:$G, N$4, FALSE), 0)</f>
        <v>439872</v>
      </c>
      <c r="O522" s="92">
        <f>SUMIF(V職域接種!$C:$C, 'Conv-vaccine'!$E522, V職域接種!F:F)</f>
        <v>0</v>
      </c>
      <c r="P522" s="92">
        <f>SUMIF(V職域接種!$C:$C, 'Conv-vaccine'!$E522, V職域接種!G:G)</f>
        <v>0</v>
      </c>
      <c r="Q522" s="92">
        <f>_xlfn.MAXIFS(V重複!F:F, V重複!$C:$C, 'Conv-vaccine'!$E522)</f>
        <v>0</v>
      </c>
      <c r="R522" s="92">
        <f>_xlfn.MAXIFS(V重複!G:G, V重複!$C:$C, 'Conv-vaccine'!$E522)</f>
        <v>0</v>
      </c>
      <c r="S522" s="117">
        <f>SUMIF('V3回目-総接種回数'!$A:$A, 'Conv-vaccine'!$E522, 'V3回目-総接種回数'!D:D)</f>
        <v>0</v>
      </c>
    </row>
    <row r="523" spans="1:19" ht="17.7">
      <c r="A523" s="49">
        <v>44470</v>
      </c>
      <c r="B523" s="109">
        <f>IF(COUNTIF($A$7:$A523, $A523)&gt;1, 0, IF($E523="","",G523+H523+K523+L523+O523-Q523))</f>
        <v>439410</v>
      </c>
      <c r="C523" s="109">
        <f>IF(COUNTIF($A$7:$A523, $A523)&gt;1, 0, IF($E523="", "", I523+J523+M523+N523+P523-R523))</f>
        <v>479643</v>
      </c>
      <c r="D523" s="109">
        <f>IF(COUNTIF($A$7:$A523, $A523)&gt;1, 0, S523)</f>
        <v>0</v>
      </c>
      <c r="E523" s="110">
        <v>44470</v>
      </c>
      <c r="F523" s="91" t="str">
        <f>IFERROR(VLOOKUP($E523, V医療従事者等!$A:$J, $F$4, FALSE), TEXT(E523, "aaa"))</f>
        <v>金</v>
      </c>
      <c r="G523" s="91">
        <f>IFERROR(VLOOKUP($E523, V医療従事者等!$A:$J, $G$4, FALSE), 0)</f>
        <v>0</v>
      </c>
      <c r="H523" s="91">
        <f>IFERROR(VLOOKUP($E523, V医療従事者等!$A:$J, $H$4, FALSE), 0)</f>
        <v>0</v>
      </c>
      <c r="I523" s="91">
        <f>IFERROR(VLOOKUP($E523, V医療従事者等!$A:$J, $I$4, FALSE), 0)</f>
        <v>0</v>
      </c>
      <c r="J523" s="91">
        <f>IFERROR(VLOOKUP($E523, V医療従事者等!$A:$J, $J$4, FALSE), 0)</f>
        <v>0</v>
      </c>
      <c r="K523" s="92">
        <f>IFERROR(VLOOKUP($E523, V一般接種!$A:$G, K$4, FALSE), 0)</f>
        <v>394688</v>
      </c>
      <c r="L523" s="92">
        <f>IFERROR(VLOOKUP($E523, V一般接種!$A:$G, L$4, FALSE), 0)</f>
        <v>44722</v>
      </c>
      <c r="M523" s="92">
        <f>IFERROR(VLOOKUP($E523, V一般接種!$A:$G, M$4, FALSE), 0)</f>
        <v>245</v>
      </c>
      <c r="N523" s="93">
        <f>IFERROR(VLOOKUP($E523, V一般接種!$A:$G, N$4, FALSE), 0)</f>
        <v>479398</v>
      </c>
      <c r="O523" s="92">
        <f>SUMIF(V職域接種!$C:$C, 'Conv-vaccine'!$E523, V職域接種!F:F)</f>
        <v>0</v>
      </c>
      <c r="P523" s="92">
        <f>SUMIF(V職域接種!$C:$C, 'Conv-vaccine'!$E523, V職域接種!G:G)</f>
        <v>0</v>
      </c>
      <c r="Q523" s="92">
        <f>_xlfn.MAXIFS(V重複!F:F, V重複!$C:$C, 'Conv-vaccine'!$E523)</f>
        <v>0</v>
      </c>
      <c r="R523" s="92">
        <f>_xlfn.MAXIFS(V重複!G:G, V重複!$C:$C, 'Conv-vaccine'!$E523)</f>
        <v>0</v>
      </c>
      <c r="S523" s="117">
        <f>SUMIF('V3回目-総接種回数'!$A:$A, 'Conv-vaccine'!$E523, 'V3回目-総接種回数'!D:D)</f>
        <v>0</v>
      </c>
    </row>
    <row r="524" spans="1:19" ht="17.7">
      <c r="A524" s="49">
        <v>44470</v>
      </c>
      <c r="B524" s="109">
        <f>IF(COUNTIF($A$7:$A524, $A524)&gt;1, 0, IF($E524="","",G524+H524+K524+L524+O524-Q524))</f>
        <v>0</v>
      </c>
      <c r="C524" s="109">
        <f>IF(COUNTIF($A$7:$A524, $A524)&gt;1, 0, IF($E524="", "", I524+J524+M524+N524+P524-R524))</f>
        <v>0</v>
      </c>
      <c r="D524" s="109">
        <f>IF(COUNTIF($A$7:$A524, $A524)&gt;1, 0, S524)</f>
        <v>0</v>
      </c>
      <c r="E524" s="110">
        <v>44470</v>
      </c>
      <c r="F524" s="91" t="str">
        <f>IFERROR(VLOOKUP($E524, V医療従事者等!$A:$J, $F$4, FALSE), TEXT(E524, "aaa"))</f>
        <v>金</v>
      </c>
      <c r="G524" s="91">
        <f>IFERROR(VLOOKUP($E524, V医療従事者等!$A:$J, $G$4, FALSE), 0)</f>
        <v>0</v>
      </c>
      <c r="H524" s="91">
        <f>IFERROR(VLOOKUP($E524, V医療従事者等!$A:$J, $H$4, FALSE), 0)</f>
        <v>0</v>
      </c>
      <c r="I524" s="91">
        <f>IFERROR(VLOOKUP($E524, V医療従事者等!$A:$J, $I$4, FALSE), 0)</f>
        <v>0</v>
      </c>
      <c r="J524" s="91">
        <f>IFERROR(VLOOKUP($E524, V医療従事者等!$A:$J, $J$4, FALSE), 0)</f>
        <v>0</v>
      </c>
      <c r="K524" s="92">
        <f>IFERROR(VLOOKUP($E524, V一般接種!$A:$G, K$4, FALSE), 0)</f>
        <v>394688</v>
      </c>
      <c r="L524" s="92">
        <f>IFERROR(VLOOKUP($E524, V一般接種!$A:$G, L$4, FALSE), 0)</f>
        <v>44722</v>
      </c>
      <c r="M524" s="92">
        <f>IFERROR(VLOOKUP($E524, V一般接種!$A:$G, M$4, FALSE), 0)</f>
        <v>245</v>
      </c>
      <c r="N524" s="93">
        <f>IFERROR(VLOOKUP($E524, V一般接種!$A:$G, N$4, FALSE), 0)</f>
        <v>479398</v>
      </c>
      <c r="O524" s="92">
        <f>SUMIF(V職域接種!$C:$C, 'Conv-vaccine'!$E524, V職域接種!F:F)</f>
        <v>0</v>
      </c>
      <c r="P524" s="92">
        <f>SUMIF(V職域接種!$C:$C, 'Conv-vaccine'!$E524, V職域接種!G:G)</f>
        <v>0</v>
      </c>
      <c r="Q524" s="92">
        <f>_xlfn.MAXIFS(V重複!F:F, V重複!$C:$C, 'Conv-vaccine'!$E524)</f>
        <v>0</v>
      </c>
      <c r="R524" s="92">
        <f>_xlfn.MAXIFS(V重複!G:G, V重複!$C:$C, 'Conv-vaccine'!$E524)</f>
        <v>0</v>
      </c>
      <c r="S524" s="117">
        <f>SUMIF('V3回目-総接種回数'!$A:$A, 'Conv-vaccine'!$E524, 'V3回目-総接種回数'!D:D)</f>
        <v>0</v>
      </c>
    </row>
    <row r="525" spans="1:19" ht="17.7">
      <c r="A525" s="49">
        <v>44470</v>
      </c>
      <c r="B525" s="109">
        <f>IF(COUNTIF($A$7:$A525, $A525)&gt;1, 0, IF($E525="","",G525+H525+K525+L525+O525-Q525))</f>
        <v>0</v>
      </c>
      <c r="C525" s="109">
        <f>IF(COUNTIF($A$7:$A525, $A525)&gt;1, 0, IF($E525="", "", I525+J525+M525+N525+P525-R525))</f>
        <v>0</v>
      </c>
      <c r="D525" s="109">
        <f>IF(COUNTIF($A$7:$A525, $A525)&gt;1, 0, S525)</f>
        <v>0</v>
      </c>
      <c r="E525" s="110">
        <v>44470</v>
      </c>
      <c r="F525" s="91" t="str">
        <f>IFERROR(VLOOKUP($E525, V医療従事者等!$A:$J, $F$4, FALSE), TEXT(E525, "aaa"))</f>
        <v>金</v>
      </c>
      <c r="G525" s="91">
        <f>IFERROR(VLOOKUP($E525, V医療従事者等!$A:$J, $G$4, FALSE), 0)</f>
        <v>0</v>
      </c>
      <c r="H525" s="91">
        <f>IFERROR(VLOOKUP($E525, V医療従事者等!$A:$J, $H$4, FALSE), 0)</f>
        <v>0</v>
      </c>
      <c r="I525" s="91">
        <f>IFERROR(VLOOKUP($E525, V医療従事者等!$A:$J, $I$4, FALSE), 0)</f>
        <v>0</v>
      </c>
      <c r="J525" s="91">
        <f>IFERROR(VLOOKUP($E525, V医療従事者等!$A:$J, $J$4, FALSE), 0)</f>
        <v>0</v>
      </c>
      <c r="K525" s="92">
        <f>IFERROR(VLOOKUP($E525, V一般接種!$A:$G, K$4, FALSE), 0)</f>
        <v>394688</v>
      </c>
      <c r="L525" s="92">
        <f>IFERROR(VLOOKUP($E525, V一般接種!$A:$G, L$4, FALSE), 0)</f>
        <v>44722</v>
      </c>
      <c r="M525" s="92">
        <f>IFERROR(VLOOKUP($E525, V一般接種!$A:$G, M$4, FALSE), 0)</f>
        <v>245</v>
      </c>
      <c r="N525" s="93">
        <f>IFERROR(VLOOKUP($E525, V一般接種!$A:$G, N$4, FALSE), 0)</f>
        <v>479398</v>
      </c>
      <c r="O525" s="92">
        <f>SUMIF(V職域接種!$C:$C, 'Conv-vaccine'!$E525, V職域接種!F:F)</f>
        <v>0</v>
      </c>
      <c r="P525" s="92">
        <f>SUMIF(V職域接種!$C:$C, 'Conv-vaccine'!$E525, V職域接種!G:G)</f>
        <v>0</v>
      </c>
      <c r="Q525" s="92">
        <f>_xlfn.MAXIFS(V重複!F:F, V重複!$C:$C, 'Conv-vaccine'!$E525)</f>
        <v>0</v>
      </c>
      <c r="R525" s="92">
        <f>_xlfn.MAXIFS(V重複!G:G, V重複!$C:$C, 'Conv-vaccine'!$E525)</f>
        <v>0</v>
      </c>
      <c r="S525" s="117">
        <f>SUMIF('V3回目-総接種回数'!$A:$A, 'Conv-vaccine'!$E525, 'V3回目-総接種回数'!D:D)</f>
        <v>0</v>
      </c>
    </row>
    <row r="526" spans="1:19" ht="17.7">
      <c r="A526" s="49">
        <v>44471</v>
      </c>
      <c r="B526" s="109">
        <f>IF(COUNTIF($A$7:$A526, $A526)&gt;1, 0, IF($E526="","",G526+H526+K526+L526+O526-Q526))</f>
        <v>597226</v>
      </c>
      <c r="C526" s="109">
        <f>IF(COUNTIF($A$7:$A526, $A526)&gt;1, 0, IF($E526="", "", I526+J526+M526+N526+P526-R526))</f>
        <v>597310</v>
      </c>
      <c r="D526" s="109">
        <f>IF(COUNTIF($A$7:$A526, $A526)&gt;1, 0, S526)</f>
        <v>0</v>
      </c>
      <c r="E526" s="110">
        <v>44471</v>
      </c>
      <c r="F526" s="91" t="str">
        <f>IFERROR(VLOOKUP($E526, V医療従事者等!$A:$J, $F$4, FALSE), TEXT(E526, "aaa"))</f>
        <v>土</v>
      </c>
      <c r="G526" s="91">
        <f>IFERROR(VLOOKUP($E526, V医療従事者等!$A:$J, $G$4, FALSE), 0)</f>
        <v>0</v>
      </c>
      <c r="H526" s="91">
        <f>IFERROR(VLOOKUP($E526, V医療従事者等!$A:$J, $H$4, FALSE), 0)</f>
        <v>0</v>
      </c>
      <c r="I526" s="91">
        <f>IFERROR(VLOOKUP($E526, V医療従事者等!$A:$J, $I$4, FALSE), 0)</f>
        <v>0</v>
      </c>
      <c r="J526" s="91">
        <f>IFERROR(VLOOKUP($E526, V医療従事者等!$A:$J, $J$4, FALSE), 0)</f>
        <v>0</v>
      </c>
      <c r="K526" s="92">
        <f>IFERROR(VLOOKUP($E526, V一般接種!$A:$G, K$4, FALSE), 0)</f>
        <v>526361</v>
      </c>
      <c r="L526" s="92">
        <f>IFERROR(VLOOKUP($E526, V一般接種!$A:$G, L$4, FALSE), 0)</f>
        <v>70865</v>
      </c>
      <c r="M526" s="92">
        <f>IFERROR(VLOOKUP($E526, V一般接種!$A:$G, M$4, FALSE), 0)</f>
        <v>555</v>
      </c>
      <c r="N526" s="93">
        <f>IFERROR(VLOOKUP($E526, V一般接種!$A:$G, N$4, FALSE), 0)</f>
        <v>596755</v>
      </c>
      <c r="O526" s="92">
        <f>SUMIF(V職域接種!$C:$C, 'Conv-vaccine'!$E526, V職域接種!F:F)</f>
        <v>0</v>
      </c>
      <c r="P526" s="92">
        <f>SUMIF(V職域接種!$C:$C, 'Conv-vaccine'!$E526, V職域接種!G:G)</f>
        <v>0</v>
      </c>
      <c r="Q526" s="92">
        <f>_xlfn.MAXIFS(V重複!F:F, V重複!$C:$C, 'Conv-vaccine'!$E526)</f>
        <v>0</v>
      </c>
      <c r="R526" s="92">
        <f>_xlfn.MAXIFS(V重複!G:G, V重複!$C:$C, 'Conv-vaccine'!$E526)</f>
        <v>0</v>
      </c>
      <c r="S526" s="117">
        <f>SUMIF('V3回目-総接種回数'!$A:$A, 'Conv-vaccine'!$E526, 'V3回目-総接種回数'!D:D)</f>
        <v>0</v>
      </c>
    </row>
    <row r="527" spans="1:19" ht="17.7">
      <c r="A527" s="49">
        <v>44471</v>
      </c>
      <c r="B527" s="109">
        <f>IF(COUNTIF($A$7:$A527, $A527)&gt;1, 0, IF($E527="","",G527+H527+K527+L527+O527-Q527))</f>
        <v>0</v>
      </c>
      <c r="C527" s="109">
        <f>IF(COUNTIF($A$7:$A527, $A527)&gt;1, 0, IF($E527="", "", I527+J527+M527+N527+P527-R527))</f>
        <v>0</v>
      </c>
      <c r="D527" s="109">
        <f>IF(COUNTIF($A$7:$A527, $A527)&gt;1, 0, S527)</f>
        <v>0</v>
      </c>
      <c r="E527" s="110">
        <v>44471</v>
      </c>
      <c r="F527" s="91" t="str">
        <f>IFERROR(VLOOKUP($E527, V医療従事者等!$A:$J, $F$4, FALSE), TEXT(E527, "aaa"))</f>
        <v>土</v>
      </c>
      <c r="G527" s="91">
        <f>IFERROR(VLOOKUP($E527, V医療従事者等!$A:$J, $G$4, FALSE), 0)</f>
        <v>0</v>
      </c>
      <c r="H527" s="91">
        <f>IFERROR(VLOOKUP($E527, V医療従事者等!$A:$J, $H$4, FALSE), 0)</f>
        <v>0</v>
      </c>
      <c r="I527" s="91">
        <f>IFERROR(VLOOKUP($E527, V医療従事者等!$A:$J, $I$4, FALSE), 0)</f>
        <v>0</v>
      </c>
      <c r="J527" s="91">
        <f>IFERROR(VLOOKUP($E527, V医療従事者等!$A:$J, $J$4, FALSE), 0)</f>
        <v>0</v>
      </c>
      <c r="K527" s="92">
        <f>IFERROR(VLOOKUP($E527, V一般接種!$A:$G, K$4, FALSE), 0)</f>
        <v>526361</v>
      </c>
      <c r="L527" s="92">
        <f>IFERROR(VLOOKUP($E527, V一般接種!$A:$G, L$4, FALSE), 0)</f>
        <v>70865</v>
      </c>
      <c r="M527" s="92">
        <f>IFERROR(VLOOKUP($E527, V一般接種!$A:$G, M$4, FALSE), 0)</f>
        <v>555</v>
      </c>
      <c r="N527" s="93">
        <f>IFERROR(VLOOKUP($E527, V一般接種!$A:$G, N$4, FALSE), 0)</f>
        <v>596755</v>
      </c>
      <c r="O527" s="92">
        <f>SUMIF(V職域接種!$C:$C, 'Conv-vaccine'!$E527, V職域接種!F:F)</f>
        <v>0</v>
      </c>
      <c r="P527" s="92">
        <f>SUMIF(V職域接種!$C:$C, 'Conv-vaccine'!$E527, V職域接種!G:G)</f>
        <v>0</v>
      </c>
      <c r="Q527" s="92">
        <f>_xlfn.MAXIFS(V重複!F:F, V重複!$C:$C, 'Conv-vaccine'!$E527)</f>
        <v>0</v>
      </c>
      <c r="R527" s="92">
        <f>_xlfn.MAXIFS(V重複!G:G, V重複!$C:$C, 'Conv-vaccine'!$E527)</f>
        <v>0</v>
      </c>
      <c r="S527" s="117">
        <f>SUMIF('V3回目-総接種回数'!$A:$A, 'Conv-vaccine'!$E527, 'V3回目-総接種回数'!D:D)</f>
        <v>0</v>
      </c>
    </row>
    <row r="528" spans="1:19" ht="17.7">
      <c r="A528" s="49">
        <v>44471</v>
      </c>
      <c r="B528" s="109">
        <f>IF(COUNTIF($A$7:$A528, $A528)&gt;1, 0, IF($E528="","",G528+H528+K528+L528+O528-Q528))</f>
        <v>0</v>
      </c>
      <c r="C528" s="109">
        <f>IF(COUNTIF($A$7:$A528, $A528)&gt;1, 0, IF($E528="", "", I528+J528+M528+N528+P528-R528))</f>
        <v>0</v>
      </c>
      <c r="D528" s="109">
        <f>IF(COUNTIF($A$7:$A528, $A528)&gt;1, 0, S528)</f>
        <v>0</v>
      </c>
      <c r="E528" s="110">
        <v>44471</v>
      </c>
      <c r="F528" s="91" t="str">
        <f>IFERROR(VLOOKUP($E528, V医療従事者等!$A:$J, $F$4, FALSE), TEXT(E528, "aaa"))</f>
        <v>土</v>
      </c>
      <c r="G528" s="91">
        <f>IFERROR(VLOOKUP($E528, V医療従事者等!$A:$J, $G$4, FALSE), 0)</f>
        <v>0</v>
      </c>
      <c r="H528" s="91">
        <f>IFERROR(VLOOKUP($E528, V医療従事者等!$A:$J, $H$4, FALSE), 0)</f>
        <v>0</v>
      </c>
      <c r="I528" s="91">
        <f>IFERROR(VLOOKUP($E528, V医療従事者等!$A:$J, $I$4, FALSE), 0)</f>
        <v>0</v>
      </c>
      <c r="J528" s="91">
        <f>IFERROR(VLOOKUP($E528, V医療従事者等!$A:$J, $J$4, FALSE), 0)</f>
        <v>0</v>
      </c>
      <c r="K528" s="92">
        <f>IFERROR(VLOOKUP($E528, V一般接種!$A:$G, K$4, FALSE), 0)</f>
        <v>526361</v>
      </c>
      <c r="L528" s="92">
        <f>IFERROR(VLOOKUP($E528, V一般接種!$A:$G, L$4, FALSE), 0)</f>
        <v>70865</v>
      </c>
      <c r="M528" s="92">
        <f>IFERROR(VLOOKUP($E528, V一般接種!$A:$G, M$4, FALSE), 0)</f>
        <v>555</v>
      </c>
      <c r="N528" s="93">
        <f>IFERROR(VLOOKUP($E528, V一般接種!$A:$G, N$4, FALSE), 0)</f>
        <v>596755</v>
      </c>
      <c r="O528" s="92">
        <f>SUMIF(V職域接種!$C:$C, 'Conv-vaccine'!$E528, V職域接種!F:F)</f>
        <v>0</v>
      </c>
      <c r="P528" s="92">
        <f>SUMIF(V職域接種!$C:$C, 'Conv-vaccine'!$E528, V職域接種!G:G)</f>
        <v>0</v>
      </c>
      <c r="Q528" s="92">
        <f>_xlfn.MAXIFS(V重複!F:F, V重複!$C:$C, 'Conv-vaccine'!$E528)</f>
        <v>0</v>
      </c>
      <c r="R528" s="92">
        <f>_xlfn.MAXIFS(V重複!G:G, V重複!$C:$C, 'Conv-vaccine'!$E528)</f>
        <v>0</v>
      </c>
      <c r="S528" s="117">
        <f>SUMIF('V3回目-総接種回数'!$A:$A, 'Conv-vaccine'!$E528, 'V3回目-総接種回数'!D:D)</f>
        <v>0</v>
      </c>
    </row>
    <row r="529" spans="1:19" ht="17.7">
      <c r="A529" s="49">
        <v>44472</v>
      </c>
      <c r="B529" s="109">
        <f>IF(COUNTIF($A$7:$A529, $A529)&gt;1, 0, IF($E529="","",G529+H529+K529+L529+O529-Q529))</f>
        <v>1777780</v>
      </c>
      <c r="C529" s="109">
        <f>IF(COUNTIF($A$7:$A529, $A529)&gt;1, 0, IF($E529="", "", I529+J529+M529+N529+P529-R529))</f>
        <v>1638718</v>
      </c>
      <c r="D529" s="109">
        <f>IF(COUNTIF($A$7:$A529, $A529)&gt;1, 0, S529)</f>
        <v>0</v>
      </c>
      <c r="E529" s="110">
        <v>44472</v>
      </c>
      <c r="F529" s="91" t="str">
        <f>IFERROR(VLOOKUP($E529, V医療従事者等!$A:$J, $F$4, FALSE), TEXT(E529, "aaa"))</f>
        <v>日</v>
      </c>
      <c r="G529" s="91">
        <f>IFERROR(VLOOKUP($E529, V医療従事者等!$A:$J, $G$4, FALSE), 0)</f>
        <v>0</v>
      </c>
      <c r="H529" s="91">
        <f>IFERROR(VLOOKUP($E529, V医療従事者等!$A:$J, $H$4, FALSE), 0)</f>
        <v>0</v>
      </c>
      <c r="I529" s="91">
        <f>IFERROR(VLOOKUP($E529, V医療従事者等!$A:$J, $I$4, FALSE), 0)</f>
        <v>0</v>
      </c>
      <c r="J529" s="91">
        <f>IFERROR(VLOOKUP($E529, V医療従事者等!$A:$J, $J$4, FALSE), 0)</f>
        <v>0</v>
      </c>
      <c r="K529" s="92">
        <f>IFERROR(VLOOKUP($E529, V一般接種!$A:$G, K$4, FALSE), 0)</f>
        <v>408473</v>
      </c>
      <c r="L529" s="92">
        <f>IFERROR(VLOOKUP($E529, V一般接種!$A:$G, L$4, FALSE), 0)</f>
        <v>60009</v>
      </c>
      <c r="M529" s="92">
        <f>IFERROR(VLOOKUP($E529, V一般接種!$A:$G, M$4, FALSE), 0)</f>
        <v>185</v>
      </c>
      <c r="N529" s="93">
        <f>IFERROR(VLOOKUP($E529, V一般接種!$A:$G, N$4, FALSE), 0)</f>
        <v>443092</v>
      </c>
      <c r="O529" s="92">
        <f>SUMIF(V職域接種!$C:$C, 'Conv-vaccine'!$E529, V職域接種!F:F)</f>
        <v>9707240</v>
      </c>
      <c r="P529" s="92">
        <f>SUMIF(V職域接種!$C:$C, 'Conv-vaccine'!$E529, V職域接種!G:G)</f>
        <v>7816313</v>
      </c>
      <c r="Q529" s="92">
        <f>_xlfn.MAXIFS(V重複!F:F, V重複!$C:$C, 'Conv-vaccine'!$E529)</f>
        <v>8397942</v>
      </c>
      <c r="R529" s="92">
        <f>_xlfn.MAXIFS(V重複!G:G, V重複!$C:$C, 'Conv-vaccine'!$E529)</f>
        <v>6620872</v>
      </c>
      <c r="S529" s="117">
        <f>SUMIF('V3回目-総接種回数'!$A:$A, 'Conv-vaccine'!$E529, 'V3回目-総接種回数'!D:D)</f>
        <v>0</v>
      </c>
    </row>
    <row r="530" spans="1:19" ht="17.7">
      <c r="A530" s="49">
        <v>44472</v>
      </c>
      <c r="B530" s="109">
        <f>IF(COUNTIF($A$7:$A530, $A530)&gt;1, 0, IF($E530="","",G530+H530+K530+L530+O530-Q530))</f>
        <v>0</v>
      </c>
      <c r="C530" s="109">
        <f>IF(COUNTIF($A$7:$A530, $A530)&gt;1, 0, IF($E530="", "", I530+J530+M530+N530+P530-R530))</f>
        <v>0</v>
      </c>
      <c r="D530" s="109">
        <f>IF(COUNTIF($A$7:$A530, $A530)&gt;1, 0, S530)</f>
        <v>0</v>
      </c>
      <c r="E530" s="110">
        <v>44472</v>
      </c>
      <c r="F530" s="91" t="str">
        <f>IFERROR(VLOOKUP($E530, V医療従事者等!$A:$J, $F$4, FALSE), TEXT(E530, "aaa"))</f>
        <v>日</v>
      </c>
      <c r="G530" s="91">
        <f>IFERROR(VLOOKUP($E530, V医療従事者等!$A:$J, $G$4, FALSE), 0)</f>
        <v>0</v>
      </c>
      <c r="H530" s="91">
        <f>IFERROR(VLOOKUP($E530, V医療従事者等!$A:$J, $H$4, FALSE), 0)</f>
        <v>0</v>
      </c>
      <c r="I530" s="91">
        <f>IFERROR(VLOOKUP($E530, V医療従事者等!$A:$J, $I$4, FALSE), 0)</f>
        <v>0</v>
      </c>
      <c r="J530" s="91">
        <f>IFERROR(VLOOKUP($E530, V医療従事者等!$A:$J, $J$4, FALSE), 0)</f>
        <v>0</v>
      </c>
      <c r="K530" s="92">
        <f>IFERROR(VLOOKUP($E530, V一般接種!$A:$G, K$4, FALSE), 0)</f>
        <v>408473</v>
      </c>
      <c r="L530" s="92">
        <f>IFERROR(VLOOKUP($E530, V一般接種!$A:$G, L$4, FALSE), 0)</f>
        <v>60009</v>
      </c>
      <c r="M530" s="92">
        <f>IFERROR(VLOOKUP($E530, V一般接種!$A:$G, M$4, FALSE), 0)</f>
        <v>185</v>
      </c>
      <c r="N530" s="93">
        <f>IFERROR(VLOOKUP($E530, V一般接種!$A:$G, N$4, FALSE), 0)</f>
        <v>443092</v>
      </c>
      <c r="O530" s="92">
        <f>SUMIF(V職域接種!$C:$C, 'Conv-vaccine'!$E530, V職域接種!F:F)</f>
        <v>9707240</v>
      </c>
      <c r="P530" s="92">
        <f>SUMIF(V職域接種!$C:$C, 'Conv-vaccine'!$E530, V職域接種!G:G)</f>
        <v>7816313</v>
      </c>
      <c r="Q530" s="92">
        <f>_xlfn.MAXIFS(V重複!F:F, V重複!$C:$C, 'Conv-vaccine'!$E530)</f>
        <v>8397942</v>
      </c>
      <c r="R530" s="92">
        <f>_xlfn.MAXIFS(V重複!G:G, V重複!$C:$C, 'Conv-vaccine'!$E530)</f>
        <v>6620872</v>
      </c>
      <c r="S530" s="117">
        <f>SUMIF('V3回目-総接種回数'!$A:$A, 'Conv-vaccine'!$E530, 'V3回目-総接種回数'!D:D)</f>
        <v>0</v>
      </c>
    </row>
    <row r="531" spans="1:19" ht="17.7">
      <c r="A531" s="49">
        <v>44472</v>
      </c>
      <c r="B531" s="109">
        <f>IF(COUNTIF($A$7:$A531, $A531)&gt;1, 0, IF($E531="","",G531+H531+K531+L531+O531-Q531))</f>
        <v>0</v>
      </c>
      <c r="C531" s="109">
        <f>IF(COUNTIF($A$7:$A531, $A531)&gt;1, 0, IF($E531="", "", I531+J531+M531+N531+P531-R531))</f>
        <v>0</v>
      </c>
      <c r="D531" s="109">
        <f>IF(COUNTIF($A$7:$A531, $A531)&gt;1, 0, S531)</f>
        <v>0</v>
      </c>
      <c r="E531" s="110">
        <v>44472</v>
      </c>
      <c r="F531" s="91" t="str">
        <f>IFERROR(VLOOKUP($E531, V医療従事者等!$A:$J, $F$4, FALSE), TEXT(E531, "aaa"))</f>
        <v>日</v>
      </c>
      <c r="G531" s="91">
        <f>IFERROR(VLOOKUP($E531, V医療従事者等!$A:$J, $G$4, FALSE), 0)</f>
        <v>0</v>
      </c>
      <c r="H531" s="91">
        <f>IFERROR(VLOOKUP($E531, V医療従事者等!$A:$J, $H$4, FALSE), 0)</f>
        <v>0</v>
      </c>
      <c r="I531" s="91">
        <f>IFERROR(VLOOKUP($E531, V医療従事者等!$A:$J, $I$4, FALSE), 0)</f>
        <v>0</v>
      </c>
      <c r="J531" s="91">
        <f>IFERROR(VLOOKUP($E531, V医療従事者等!$A:$J, $J$4, FALSE), 0)</f>
        <v>0</v>
      </c>
      <c r="K531" s="92">
        <f>IFERROR(VLOOKUP($E531, V一般接種!$A:$G, K$4, FALSE), 0)</f>
        <v>408473</v>
      </c>
      <c r="L531" s="92">
        <f>IFERROR(VLOOKUP($E531, V一般接種!$A:$G, L$4, FALSE), 0)</f>
        <v>60009</v>
      </c>
      <c r="M531" s="92">
        <f>IFERROR(VLOOKUP($E531, V一般接種!$A:$G, M$4, FALSE), 0)</f>
        <v>185</v>
      </c>
      <c r="N531" s="93">
        <f>IFERROR(VLOOKUP($E531, V一般接種!$A:$G, N$4, FALSE), 0)</f>
        <v>443092</v>
      </c>
      <c r="O531" s="92">
        <f>SUMIF(V職域接種!$C:$C, 'Conv-vaccine'!$E531, V職域接種!F:F)</f>
        <v>9707240</v>
      </c>
      <c r="P531" s="92">
        <f>SUMIF(V職域接種!$C:$C, 'Conv-vaccine'!$E531, V職域接種!G:G)</f>
        <v>7816313</v>
      </c>
      <c r="Q531" s="92">
        <f>_xlfn.MAXIFS(V重複!F:F, V重複!$C:$C, 'Conv-vaccine'!$E531)</f>
        <v>8397942</v>
      </c>
      <c r="R531" s="92">
        <f>_xlfn.MAXIFS(V重複!G:G, V重複!$C:$C, 'Conv-vaccine'!$E531)</f>
        <v>6620872</v>
      </c>
      <c r="S531" s="117">
        <f>SUMIF('V3回目-総接種回数'!$A:$A, 'Conv-vaccine'!$E531, 'V3回目-総接種回数'!D:D)</f>
        <v>0</v>
      </c>
    </row>
    <row r="532" spans="1:19" ht="17.7">
      <c r="A532" s="49">
        <v>44473</v>
      </c>
      <c r="B532" s="109">
        <f>IF(COUNTIF($A$7:$A532, $A532)&gt;1, 0, IF($E532="","",G532+H532+K532+L532+O532-Q532))</f>
        <v>330867</v>
      </c>
      <c r="C532" s="109">
        <f>IF(COUNTIF($A$7:$A532, $A532)&gt;1, 0, IF($E532="", "", I532+J532+M532+N532+P532-R532))</f>
        <v>385369</v>
      </c>
      <c r="D532" s="109">
        <f>IF(COUNTIF($A$7:$A532, $A532)&gt;1, 0, S532)</f>
        <v>0</v>
      </c>
      <c r="E532" s="110">
        <v>44473</v>
      </c>
      <c r="F532" s="91" t="str">
        <f>IFERROR(VLOOKUP($E532, V医療従事者等!$A:$J, $F$4, FALSE), TEXT(E532, "aaa"))</f>
        <v>月</v>
      </c>
      <c r="G532" s="91">
        <f>IFERROR(VLOOKUP($E532, V医療従事者等!$A:$J, $G$4, FALSE), 0)</f>
        <v>0</v>
      </c>
      <c r="H532" s="91">
        <f>IFERROR(VLOOKUP($E532, V医療従事者等!$A:$J, $H$4, FALSE), 0)</f>
        <v>0</v>
      </c>
      <c r="I532" s="91">
        <f>IFERROR(VLOOKUP($E532, V医療従事者等!$A:$J, $I$4, FALSE), 0)</f>
        <v>0</v>
      </c>
      <c r="J532" s="91">
        <f>IFERROR(VLOOKUP($E532, V医療従事者等!$A:$J, $J$4, FALSE), 0)</f>
        <v>0</v>
      </c>
      <c r="K532" s="92">
        <f>IFERROR(VLOOKUP($E532, V一般接種!$A:$G, K$4, FALSE), 0)</f>
        <v>307797</v>
      </c>
      <c r="L532" s="92">
        <f>IFERROR(VLOOKUP($E532, V一般接種!$A:$G, L$4, FALSE), 0)</f>
        <v>23070</v>
      </c>
      <c r="M532" s="92">
        <f>IFERROR(VLOOKUP($E532, V一般接種!$A:$G, M$4, FALSE), 0)</f>
        <v>182</v>
      </c>
      <c r="N532" s="93">
        <f>IFERROR(VLOOKUP($E532, V一般接種!$A:$G, N$4, FALSE), 0)</f>
        <v>385187</v>
      </c>
      <c r="O532" s="92">
        <f>SUMIF(V職域接種!$C:$C, 'Conv-vaccine'!$E532, V職域接種!F:F)</f>
        <v>0</v>
      </c>
      <c r="P532" s="92">
        <f>SUMIF(V職域接種!$C:$C, 'Conv-vaccine'!$E532, V職域接種!G:G)</f>
        <v>0</v>
      </c>
      <c r="Q532" s="92">
        <f>_xlfn.MAXIFS(V重複!F:F, V重複!$C:$C, 'Conv-vaccine'!$E532)</f>
        <v>0</v>
      </c>
      <c r="R532" s="92">
        <f>_xlfn.MAXIFS(V重複!G:G, V重複!$C:$C, 'Conv-vaccine'!$E532)</f>
        <v>0</v>
      </c>
      <c r="S532" s="117">
        <f>SUMIF('V3回目-総接種回数'!$A:$A, 'Conv-vaccine'!$E532, 'V3回目-総接種回数'!D:D)</f>
        <v>0</v>
      </c>
    </row>
    <row r="533" spans="1:19" ht="17.7">
      <c r="A533" s="49">
        <v>44473</v>
      </c>
      <c r="B533" s="109">
        <f>IF(COUNTIF($A$7:$A533, $A533)&gt;1, 0, IF($E533="","",G533+H533+K533+L533+O533-Q533))</f>
        <v>0</v>
      </c>
      <c r="C533" s="109">
        <f>IF(COUNTIF($A$7:$A533, $A533)&gt;1, 0, IF($E533="", "", I533+J533+M533+N533+P533-R533))</f>
        <v>0</v>
      </c>
      <c r="D533" s="109">
        <f>IF(COUNTIF($A$7:$A533, $A533)&gt;1, 0, S533)</f>
        <v>0</v>
      </c>
      <c r="E533" s="110">
        <v>44473</v>
      </c>
      <c r="F533" s="91" t="str">
        <f>IFERROR(VLOOKUP($E533, V医療従事者等!$A:$J, $F$4, FALSE), TEXT(E533, "aaa"))</f>
        <v>月</v>
      </c>
      <c r="G533" s="91">
        <f>IFERROR(VLOOKUP($E533, V医療従事者等!$A:$J, $G$4, FALSE), 0)</f>
        <v>0</v>
      </c>
      <c r="H533" s="91">
        <f>IFERROR(VLOOKUP($E533, V医療従事者等!$A:$J, $H$4, FALSE), 0)</f>
        <v>0</v>
      </c>
      <c r="I533" s="91">
        <f>IFERROR(VLOOKUP($E533, V医療従事者等!$A:$J, $I$4, FALSE), 0)</f>
        <v>0</v>
      </c>
      <c r="J533" s="91">
        <f>IFERROR(VLOOKUP($E533, V医療従事者等!$A:$J, $J$4, FALSE), 0)</f>
        <v>0</v>
      </c>
      <c r="K533" s="92">
        <f>IFERROR(VLOOKUP($E533, V一般接種!$A:$G, K$4, FALSE), 0)</f>
        <v>307797</v>
      </c>
      <c r="L533" s="92">
        <f>IFERROR(VLOOKUP($E533, V一般接種!$A:$G, L$4, FALSE), 0)</f>
        <v>23070</v>
      </c>
      <c r="M533" s="92">
        <f>IFERROR(VLOOKUP($E533, V一般接種!$A:$G, M$4, FALSE), 0)</f>
        <v>182</v>
      </c>
      <c r="N533" s="93">
        <f>IFERROR(VLOOKUP($E533, V一般接種!$A:$G, N$4, FALSE), 0)</f>
        <v>385187</v>
      </c>
      <c r="O533" s="92">
        <f>SUMIF(V職域接種!$C:$C, 'Conv-vaccine'!$E533, V職域接種!F:F)</f>
        <v>0</v>
      </c>
      <c r="P533" s="92">
        <f>SUMIF(V職域接種!$C:$C, 'Conv-vaccine'!$E533, V職域接種!G:G)</f>
        <v>0</v>
      </c>
      <c r="Q533" s="92">
        <f>_xlfn.MAXIFS(V重複!F:F, V重複!$C:$C, 'Conv-vaccine'!$E533)</f>
        <v>0</v>
      </c>
      <c r="R533" s="92">
        <f>_xlfn.MAXIFS(V重複!G:G, V重複!$C:$C, 'Conv-vaccine'!$E533)</f>
        <v>0</v>
      </c>
      <c r="S533" s="117">
        <f>SUMIF('V3回目-総接種回数'!$A:$A, 'Conv-vaccine'!$E533, 'V3回目-総接種回数'!D:D)</f>
        <v>0</v>
      </c>
    </row>
    <row r="534" spans="1:19" ht="17.7">
      <c r="A534" s="49">
        <v>44473</v>
      </c>
      <c r="B534" s="109">
        <f>IF(COUNTIF($A$7:$A534, $A534)&gt;1, 0, IF($E534="","",G534+H534+K534+L534+O534-Q534))</f>
        <v>0</v>
      </c>
      <c r="C534" s="109">
        <f>IF(COUNTIF($A$7:$A534, $A534)&gt;1, 0, IF($E534="", "", I534+J534+M534+N534+P534-R534))</f>
        <v>0</v>
      </c>
      <c r="D534" s="109">
        <f>IF(COUNTIF($A$7:$A534, $A534)&gt;1, 0, S534)</f>
        <v>0</v>
      </c>
      <c r="E534" s="110">
        <v>44473</v>
      </c>
      <c r="F534" s="91" t="str">
        <f>IFERROR(VLOOKUP($E534, V医療従事者等!$A:$J, $F$4, FALSE), TEXT(E534, "aaa"))</f>
        <v>月</v>
      </c>
      <c r="G534" s="91">
        <f>IFERROR(VLOOKUP($E534, V医療従事者等!$A:$J, $G$4, FALSE), 0)</f>
        <v>0</v>
      </c>
      <c r="H534" s="91">
        <f>IFERROR(VLOOKUP($E534, V医療従事者等!$A:$J, $H$4, FALSE), 0)</f>
        <v>0</v>
      </c>
      <c r="I534" s="91">
        <f>IFERROR(VLOOKUP($E534, V医療従事者等!$A:$J, $I$4, FALSE), 0)</f>
        <v>0</v>
      </c>
      <c r="J534" s="91">
        <f>IFERROR(VLOOKUP($E534, V医療従事者等!$A:$J, $J$4, FALSE), 0)</f>
        <v>0</v>
      </c>
      <c r="K534" s="92">
        <f>IFERROR(VLOOKUP($E534, V一般接種!$A:$G, K$4, FALSE), 0)</f>
        <v>307797</v>
      </c>
      <c r="L534" s="92">
        <f>IFERROR(VLOOKUP($E534, V一般接種!$A:$G, L$4, FALSE), 0)</f>
        <v>23070</v>
      </c>
      <c r="M534" s="92">
        <f>IFERROR(VLOOKUP($E534, V一般接種!$A:$G, M$4, FALSE), 0)</f>
        <v>182</v>
      </c>
      <c r="N534" s="93">
        <f>IFERROR(VLOOKUP($E534, V一般接種!$A:$G, N$4, FALSE), 0)</f>
        <v>385187</v>
      </c>
      <c r="O534" s="92">
        <f>SUMIF(V職域接種!$C:$C, 'Conv-vaccine'!$E534, V職域接種!F:F)</f>
        <v>0</v>
      </c>
      <c r="P534" s="92">
        <f>SUMIF(V職域接種!$C:$C, 'Conv-vaccine'!$E534, V職域接種!G:G)</f>
        <v>0</v>
      </c>
      <c r="Q534" s="92">
        <f>_xlfn.MAXIFS(V重複!F:F, V重複!$C:$C, 'Conv-vaccine'!$E534)</f>
        <v>0</v>
      </c>
      <c r="R534" s="92">
        <f>_xlfn.MAXIFS(V重複!G:G, V重複!$C:$C, 'Conv-vaccine'!$E534)</f>
        <v>0</v>
      </c>
      <c r="S534" s="117">
        <f>SUMIF('V3回目-総接種回数'!$A:$A, 'Conv-vaccine'!$E534, 'V3回目-総接種回数'!D:D)</f>
        <v>0</v>
      </c>
    </row>
    <row r="535" spans="1:19" ht="17.7">
      <c r="A535" s="49">
        <v>44474</v>
      </c>
      <c r="B535" s="109">
        <f>IF(COUNTIF($A$7:$A535, $A535)&gt;1, 0, IF($E535="","",G535+H535+K535+L535+O535-Q535))</f>
        <v>345776</v>
      </c>
      <c r="C535" s="109">
        <f>IF(COUNTIF($A$7:$A535, $A535)&gt;1, 0, IF($E535="", "", I535+J535+M535+N535+P535-R535))</f>
        <v>409979</v>
      </c>
      <c r="D535" s="109">
        <f>IF(COUNTIF($A$7:$A535, $A535)&gt;1, 0, S535)</f>
        <v>0</v>
      </c>
      <c r="E535" s="110">
        <v>44474</v>
      </c>
      <c r="F535" s="91" t="str">
        <f>IFERROR(VLOOKUP($E535, V医療従事者等!$A:$J, $F$4, FALSE), TEXT(E535, "aaa"))</f>
        <v>火</v>
      </c>
      <c r="G535" s="91">
        <f>IFERROR(VLOOKUP($E535, V医療従事者等!$A:$J, $G$4, FALSE), 0)</f>
        <v>0</v>
      </c>
      <c r="H535" s="91">
        <f>IFERROR(VLOOKUP($E535, V医療従事者等!$A:$J, $H$4, FALSE), 0)</f>
        <v>0</v>
      </c>
      <c r="I535" s="91">
        <f>IFERROR(VLOOKUP($E535, V医療従事者等!$A:$J, $I$4, FALSE), 0)</f>
        <v>0</v>
      </c>
      <c r="J535" s="91">
        <f>IFERROR(VLOOKUP($E535, V医療従事者等!$A:$J, $J$4, FALSE), 0)</f>
        <v>0</v>
      </c>
      <c r="K535" s="92">
        <f>IFERROR(VLOOKUP($E535, V一般接種!$A:$G, K$4, FALSE), 0)</f>
        <v>321247</v>
      </c>
      <c r="L535" s="92">
        <f>IFERROR(VLOOKUP($E535, V一般接種!$A:$G, L$4, FALSE), 0)</f>
        <v>24529</v>
      </c>
      <c r="M535" s="92">
        <f>IFERROR(VLOOKUP($E535, V一般接種!$A:$G, M$4, FALSE), 0)</f>
        <v>110</v>
      </c>
      <c r="N535" s="93">
        <f>IFERROR(VLOOKUP($E535, V一般接種!$A:$G, N$4, FALSE), 0)</f>
        <v>409869</v>
      </c>
      <c r="O535" s="92">
        <f>SUMIF(V職域接種!$C:$C, 'Conv-vaccine'!$E535, V職域接種!F:F)</f>
        <v>0</v>
      </c>
      <c r="P535" s="92">
        <f>SUMIF(V職域接種!$C:$C, 'Conv-vaccine'!$E535, V職域接種!G:G)</f>
        <v>0</v>
      </c>
      <c r="Q535" s="92">
        <f>_xlfn.MAXIFS(V重複!F:F, V重複!$C:$C, 'Conv-vaccine'!$E535)</f>
        <v>0</v>
      </c>
      <c r="R535" s="92">
        <f>_xlfn.MAXIFS(V重複!G:G, V重複!$C:$C, 'Conv-vaccine'!$E535)</f>
        <v>0</v>
      </c>
      <c r="S535" s="117">
        <f>SUMIF('V3回目-総接種回数'!$A:$A, 'Conv-vaccine'!$E535, 'V3回目-総接種回数'!D:D)</f>
        <v>0</v>
      </c>
    </row>
    <row r="536" spans="1:19" ht="17.7">
      <c r="A536" s="49">
        <v>44474</v>
      </c>
      <c r="B536" s="109">
        <f>IF(COUNTIF($A$7:$A536, $A536)&gt;1, 0, IF($E536="","",G536+H536+K536+L536+O536-Q536))</f>
        <v>0</v>
      </c>
      <c r="C536" s="109">
        <f>IF(COUNTIF($A$7:$A536, $A536)&gt;1, 0, IF($E536="", "", I536+J536+M536+N536+P536-R536))</f>
        <v>0</v>
      </c>
      <c r="D536" s="109">
        <f>IF(COUNTIF($A$7:$A536, $A536)&gt;1, 0, S536)</f>
        <v>0</v>
      </c>
      <c r="E536" s="110">
        <v>44474</v>
      </c>
      <c r="F536" s="91" t="str">
        <f>IFERROR(VLOOKUP($E536, V医療従事者等!$A:$J, $F$4, FALSE), TEXT(E536, "aaa"))</f>
        <v>火</v>
      </c>
      <c r="G536" s="91">
        <f>IFERROR(VLOOKUP($E536, V医療従事者等!$A:$J, $G$4, FALSE), 0)</f>
        <v>0</v>
      </c>
      <c r="H536" s="91">
        <f>IFERROR(VLOOKUP($E536, V医療従事者等!$A:$J, $H$4, FALSE), 0)</f>
        <v>0</v>
      </c>
      <c r="I536" s="91">
        <f>IFERROR(VLOOKUP($E536, V医療従事者等!$A:$J, $I$4, FALSE), 0)</f>
        <v>0</v>
      </c>
      <c r="J536" s="91">
        <f>IFERROR(VLOOKUP($E536, V医療従事者等!$A:$J, $J$4, FALSE), 0)</f>
        <v>0</v>
      </c>
      <c r="K536" s="92">
        <f>IFERROR(VLOOKUP($E536, V一般接種!$A:$G, K$4, FALSE), 0)</f>
        <v>321247</v>
      </c>
      <c r="L536" s="92">
        <f>IFERROR(VLOOKUP($E536, V一般接種!$A:$G, L$4, FALSE), 0)</f>
        <v>24529</v>
      </c>
      <c r="M536" s="92">
        <f>IFERROR(VLOOKUP($E536, V一般接種!$A:$G, M$4, FALSE), 0)</f>
        <v>110</v>
      </c>
      <c r="N536" s="93">
        <f>IFERROR(VLOOKUP($E536, V一般接種!$A:$G, N$4, FALSE), 0)</f>
        <v>409869</v>
      </c>
      <c r="O536" s="92">
        <f>SUMIF(V職域接種!$C:$C, 'Conv-vaccine'!$E536, V職域接種!F:F)</f>
        <v>0</v>
      </c>
      <c r="P536" s="92">
        <f>SUMIF(V職域接種!$C:$C, 'Conv-vaccine'!$E536, V職域接種!G:G)</f>
        <v>0</v>
      </c>
      <c r="Q536" s="92">
        <f>_xlfn.MAXIFS(V重複!F:F, V重複!$C:$C, 'Conv-vaccine'!$E536)</f>
        <v>0</v>
      </c>
      <c r="R536" s="92">
        <f>_xlfn.MAXIFS(V重複!G:G, V重複!$C:$C, 'Conv-vaccine'!$E536)</f>
        <v>0</v>
      </c>
      <c r="S536" s="117">
        <f>SUMIF('V3回目-総接種回数'!$A:$A, 'Conv-vaccine'!$E536, 'V3回目-総接種回数'!D:D)</f>
        <v>0</v>
      </c>
    </row>
    <row r="537" spans="1:19" ht="17.7">
      <c r="A537" s="49">
        <v>44474</v>
      </c>
      <c r="B537" s="109">
        <f>IF(COUNTIF($A$7:$A537, $A537)&gt;1, 0, IF($E537="","",G537+H537+K537+L537+O537-Q537))</f>
        <v>0</v>
      </c>
      <c r="C537" s="109">
        <f>IF(COUNTIF($A$7:$A537, $A537)&gt;1, 0, IF($E537="", "", I537+J537+M537+N537+P537-R537))</f>
        <v>0</v>
      </c>
      <c r="D537" s="109">
        <f>IF(COUNTIF($A$7:$A537, $A537)&gt;1, 0, S537)</f>
        <v>0</v>
      </c>
      <c r="E537" s="110">
        <v>44474</v>
      </c>
      <c r="F537" s="91" t="str">
        <f>IFERROR(VLOOKUP($E537, V医療従事者等!$A:$J, $F$4, FALSE), TEXT(E537, "aaa"))</f>
        <v>火</v>
      </c>
      <c r="G537" s="91">
        <f>IFERROR(VLOOKUP($E537, V医療従事者等!$A:$J, $G$4, FALSE), 0)</f>
        <v>0</v>
      </c>
      <c r="H537" s="91">
        <f>IFERROR(VLOOKUP($E537, V医療従事者等!$A:$J, $H$4, FALSE), 0)</f>
        <v>0</v>
      </c>
      <c r="I537" s="91">
        <f>IFERROR(VLOOKUP($E537, V医療従事者等!$A:$J, $I$4, FALSE), 0)</f>
        <v>0</v>
      </c>
      <c r="J537" s="91">
        <f>IFERROR(VLOOKUP($E537, V医療従事者等!$A:$J, $J$4, FALSE), 0)</f>
        <v>0</v>
      </c>
      <c r="K537" s="92">
        <f>IFERROR(VLOOKUP($E537, V一般接種!$A:$G, K$4, FALSE), 0)</f>
        <v>321247</v>
      </c>
      <c r="L537" s="92">
        <f>IFERROR(VLOOKUP($E537, V一般接種!$A:$G, L$4, FALSE), 0)</f>
        <v>24529</v>
      </c>
      <c r="M537" s="92">
        <f>IFERROR(VLOOKUP($E537, V一般接種!$A:$G, M$4, FALSE), 0)</f>
        <v>110</v>
      </c>
      <c r="N537" s="93">
        <f>IFERROR(VLOOKUP($E537, V一般接種!$A:$G, N$4, FALSE), 0)</f>
        <v>409869</v>
      </c>
      <c r="O537" s="92">
        <f>SUMIF(V職域接種!$C:$C, 'Conv-vaccine'!$E537, V職域接種!F:F)</f>
        <v>0</v>
      </c>
      <c r="P537" s="92">
        <f>SUMIF(V職域接種!$C:$C, 'Conv-vaccine'!$E537, V職域接種!G:G)</f>
        <v>0</v>
      </c>
      <c r="Q537" s="92">
        <f>_xlfn.MAXIFS(V重複!F:F, V重複!$C:$C, 'Conv-vaccine'!$E537)</f>
        <v>0</v>
      </c>
      <c r="R537" s="92">
        <f>_xlfn.MAXIFS(V重複!G:G, V重複!$C:$C, 'Conv-vaccine'!$E537)</f>
        <v>0</v>
      </c>
      <c r="S537" s="117">
        <f>SUMIF('V3回目-総接種回数'!$A:$A, 'Conv-vaccine'!$E537, 'V3回目-総接種回数'!D:D)</f>
        <v>0</v>
      </c>
    </row>
    <row r="538" spans="1:19" ht="17.7">
      <c r="A538" s="49">
        <v>44475</v>
      </c>
      <c r="B538" s="109">
        <f>IF(COUNTIF($A$7:$A538, $A538)&gt;1, 0, IF($E538="","",G538+H538+K538+L538+O538-Q538))</f>
        <v>330924</v>
      </c>
      <c r="C538" s="109">
        <f>IF(COUNTIF($A$7:$A538, $A538)&gt;1, 0, IF($E538="", "", I538+J538+M538+N538+P538-R538))</f>
        <v>393937</v>
      </c>
      <c r="D538" s="109">
        <f>IF(COUNTIF($A$7:$A538, $A538)&gt;1, 0, S538)</f>
        <v>0</v>
      </c>
      <c r="E538" s="110">
        <v>44475</v>
      </c>
      <c r="F538" s="91" t="str">
        <f>IFERROR(VLOOKUP($E538, V医療従事者等!$A:$J, $F$4, FALSE), TEXT(E538, "aaa"))</f>
        <v>水</v>
      </c>
      <c r="G538" s="91">
        <f>IFERROR(VLOOKUP($E538, V医療従事者等!$A:$J, $G$4, FALSE), 0)</f>
        <v>0</v>
      </c>
      <c r="H538" s="91">
        <f>IFERROR(VLOOKUP($E538, V医療従事者等!$A:$J, $H$4, FALSE), 0)</f>
        <v>0</v>
      </c>
      <c r="I538" s="91">
        <f>IFERROR(VLOOKUP($E538, V医療従事者等!$A:$J, $I$4, FALSE), 0)</f>
        <v>0</v>
      </c>
      <c r="J538" s="91">
        <f>IFERROR(VLOOKUP($E538, V医療従事者等!$A:$J, $J$4, FALSE), 0)</f>
        <v>0</v>
      </c>
      <c r="K538" s="92">
        <f>IFERROR(VLOOKUP($E538, V一般接種!$A:$G, K$4, FALSE), 0)</f>
        <v>305673</v>
      </c>
      <c r="L538" s="92">
        <f>IFERROR(VLOOKUP($E538, V一般接種!$A:$G, L$4, FALSE), 0)</f>
        <v>25251</v>
      </c>
      <c r="M538" s="92">
        <f>IFERROR(VLOOKUP($E538, V一般接種!$A:$G, M$4, FALSE), 0)</f>
        <v>109</v>
      </c>
      <c r="N538" s="93">
        <f>IFERROR(VLOOKUP($E538, V一般接種!$A:$G, N$4, FALSE), 0)</f>
        <v>393828</v>
      </c>
      <c r="O538" s="92">
        <f>SUMIF(V職域接種!$C:$C, 'Conv-vaccine'!$E538, V職域接種!F:F)</f>
        <v>0</v>
      </c>
      <c r="P538" s="92">
        <f>SUMIF(V職域接種!$C:$C, 'Conv-vaccine'!$E538, V職域接種!G:G)</f>
        <v>0</v>
      </c>
      <c r="Q538" s="92">
        <f>_xlfn.MAXIFS(V重複!F:F, V重複!$C:$C, 'Conv-vaccine'!$E538)</f>
        <v>0</v>
      </c>
      <c r="R538" s="92">
        <f>_xlfn.MAXIFS(V重複!G:G, V重複!$C:$C, 'Conv-vaccine'!$E538)</f>
        <v>0</v>
      </c>
      <c r="S538" s="117">
        <f>SUMIF('V3回目-総接種回数'!$A:$A, 'Conv-vaccine'!$E538, 'V3回目-総接種回数'!D:D)</f>
        <v>0</v>
      </c>
    </row>
    <row r="539" spans="1:19" ht="17.7">
      <c r="A539" s="49">
        <v>44475</v>
      </c>
      <c r="B539" s="109">
        <f>IF(COUNTIF($A$7:$A539, $A539)&gt;1, 0, IF($E539="","",G539+H539+K539+L539+O539-Q539))</f>
        <v>0</v>
      </c>
      <c r="C539" s="109">
        <f>IF(COUNTIF($A$7:$A539, $A539)&gt;1, 0, IF($E539="", "", I539+J539+M539+N539+P539-R539))</f>
        <v>0</v>
      </c>
      <c r="D539" s="109">
        <f>IF(COUNTIF($A$7:$A539, $A539)&gt;1, 0, S539)</f>
        <v>0</v>
      </c>
      <c r="E539" s="110">
        <v>44475</v>
      </c>
      <c r="F539" s="91" t="str">
        <f>IFERROR(VLOOKUP($E539, V医療従事者等!$A:$J, $F$4, FALSE), TEXT(E539, "aaa"))</f>
        <v>水</v>
      </c>
      <c r="G539" s="91">
        <f>IFERROR(VLOOKUP($E539, V医療従事者等!$A:$J, $G$4, FALSE), 0)</f>
        <v>0</v>
      </c>
      <c r="H539" s="91">
        <f>IFERROR(VLOOKUP($E539, V医療従事者等!$A:$J, $H$4, FALSE), 0)</f>
        <v>0</v>
      </c>
      <c r="I539" s="91">
        <f>IFERROR(VLOOKUP($E539, V医療従事者等!$A:$J, $I$4, FALSE), 0)</f>
        <v>0</v>
      </c>
      <c r="J539" s="91">
        <f>IFERROR(VLOOKUP($E539, V医療従事者等!$A:$J, $J$4, FALSE), 0)</f>
        <v>0</v>
      </c>
      <c r="K539" s="92">
        <f>IFERROR(VLOOKUP($E539, V一般接種!$A:$G, K$4, FALSE), 0)</f>
        <v>305673</v>
      </c>
      <c r="L539" s="92">
        <f>IFERROR(VLOOKUP($E539, V一般接種!$A:$G, L$4, FALSE), 0)</f>
        <v>25251</v>
      </c>
      <c r="M539" s="92">
        <f>IFERROR(VLOOKUP($E539, V一般接種!$A:$G, M$4, FALSE), 0)</f>
        <v>109</v>
      </c>
      <c r="N539" s="93">
        <f>IFERROR(VLOOKUP($E539, V一般接種!$A:$G, N$4, FALSE), 0)</f>
        <v>393828</v>
      </c>
      <c r="O539" s="92">
        <f>SUMIF(V職域接種!$C:$C, 'Conv-vaccine'!$E539, V職域接種!F:F)</f>
        <v>0</v>
      </c>
      <c r="P539" s="92">
        <f>SUMIF(V職域接種!$C:$C, 'Conv-vaccine'!$E539, V職域接種!G:G)</f>
        <v>0</v>
      </c>
      <c r="Q539" s="92">
        <f>_xlfn.MAXIFS(V重複!F:F, V重複!$C:$C, 'Conv-vaccine'!$E539)</f>
        <v>0</v>
      </c>
      <c r="R539" s="92">
        <f>_xlfn.MAXIFS(V重複!G:G, V重複!$C:$C, 'Conv-vaccine'!$E539)</f>
        <v>0</v>
      </c>
      <c r="S539" s="117">
        <f>SUMIF('V3回目-総接種回数'!$A:$A, 'Conv-vaccine'!$E539, 'V3回目-総接種回数'!D:D)</f>
        <v>0</v>
      </c>
    </row>
    <row r="540" spans="1:19" ht="17.7">
      <c r="A540" s="49">
        <v>44475</v>
      </c>
      <c r="B540" s="109">
        <f>IF(COUNTIF($A$7:$A540, $A540)&gt;1, 0, IF($E540="","",G540+H540+K540+L540+O540-Q540))</f>
        <v>0</v>
      </c>
      <c r="C540" s="109">
        <f>IF(COUNTIF($A$7:$A540, $A540)&gt;1, 0, IF($E540="", "", I540+J540+M540+N540+P540-R540))</f>
        <v>0</v>
      </c>
      <c r="D540" s="109">
        <f>IF(COUNTIF($A$7:$A540, $A540)&gt;1, 0, S540)</f>
        <v>0</v>
      </c>
      <c r="E540" s="110">
        <v>44475</v>
      </c>
      <c r="F540" s="91" t="str">
        <f>IFERROR(VLOOKUP($E540, V医療従事者等!$A:$J, $F$4, FALSE), TEXT(E540, "aaa"))</f>
        <v>水</v>
      </c>
      <c r="G540" s="91">
        <f>IFERROR(VLOOKUP($E540, V医療従事者等!$A:$J, $G$4, FALSE), 0)</f>
        <v>0</v>
      </c>
      <c r="H540" s="91">
        <f>IFERROR(VLOOKUP($E540, V医療従事者等!$A:$J, $H$4, FALSE), 0)</f>
        <v>0</v>
      </c>
      <c r="I540" s="91">
        <f>IFERROR(VLOOKUP($E540, V医療従事者等!$A:$J, $I$4, FALSE), 0)</f>
        <v>0</v>
      </c>
      <c r="J540" s="91">
        <f>IFERROR(VLOOKUP($E540, V医療従事者等!$A:$J, $J$4, FALSE), 0)</f>
        <v>0</v>
      </c>
      <c r="K540" s="92">
        <f>IFERROR(VLOOKUP($E540, V一般接種!$A:$G, K$4, FALSE), 0)</f>
        <v>305673</v>
      </c>
      <c r="L540" s="92">
        <f>IFERROR(VLOOKUP($E540, V一般接種!$A:$G, L$4, FALSE), 0)</f>
        <v>25251</v>
      </c>
      <c r="M540" s="92">
        <f>IFERROR(VLOOKUP($E540, V一般接種!$A:$G, M$4, FALSE), 0)</f>
        <v>109</v>
      </c>
      <c r="N540" s="93">
        <f>IFERROR(VLOOKUP($E540, V一般接種!$A:$G, N$4, FALSE), 0)</f>
        <v>393828</v>
      </c>
      <c r="O540" s="92">
        <f>SUMIF(V職域接種!$C:$C, 'Conv-vaccine'!$E540, V職域接種!F:F)</f>
        <v>0</v>
      </c>
      <c r="P540" s="92">
        <f>SUMIF(V職域接種!$C:$C, 'Conv-vaccine'!$E540, V職域接種!G:G)</f>
        <v>0</v>
      </c>
      <c r="Q540" s="92">
        <f>_xlfn.MAXIFS(V重複!F:F, V重複!$C:$C, 'Conv-vaccine'!$E540)</f>
        <v>0</v>
      </c>
      <c r="R540" s="92">
        <f>_xlfn.MAXIFS(V重複!G:G, V重複!$C:$C, 'Conv-vaccine'!$E540)</f>
        <v>0</v>
      </c>
      <c r="S540" s="117">
        <f>SUMIF('V3回目-総接種回数'!$A:$A, 'Conv-vaccine'!$E540, 'V3回目-総接種回数'!D:D)</f>
        <v>0</v>
      </c>
    </row>
    <row r="541" spans="1:19" ht="17.7">
      <c r="A541" s="49">
        <v>44476</v>
      </c>
      <c r="B541" s="109">
        <f>IF(COUNTIF($A$7:$A541, $A541)&gt;1, 0, IF($E541="","",G541+H541+K541+L541+O541-Q541))</f>
        <v>317346</v>
      </c>
      <c r="C541" s="109">
        <f>IF(COUNTIF($A$7:$A541, $A541)&gt;1, 0, IF($E541="", "", I541+J541+M541+N541+P541-R541))</f>
        <v>383530</v>
      </c>
      <c r="D541" s="109">
        <f>IF(COUNTIF($A$7:$A541, $A541)&gt;1, 0, S541)</f>
        <v>0</v>
      </c>
      <c r="E541" s="110">
        <v>44476</v>
      </c>
      <c r="F541" s="91" t="str">
        <f>IFERROR(VLOOKUP($E541, V医療従事者等!$A:$J, $F$4, FALSE), TEXT(E541, "aaa"))</f>
        <v>木</v>
      </c>
      <c r="G541" s="91">
        <f>IFERROR(VLOOKUP($E541, V医療従事者等!$A:$J, $G$4, FALSE), 0)</f>
        <v>0</v>
      </c>
      <c r="H541" s="91">
        <f>IFERROR(VLOOKUP($E541, V医療従事者等!$A:$J, $H$4, FALSE), 0)</f>
        <v>0</v>
      </c>
      <c r="I541" s="91">
        <f>IFERROR(VLOOKUP($E541, V医療従事者等!$A:$J, $I$4, FALSE), 0)</f>
        <v>0</v>
      </c>
      <c r="J541" s="91">
        <f>IFERROR(VLOOKUP($E541, V医療従事者等!$A:$J, $J$4, FALSE), 0)</f>
        <v>0</v>
      </c>
      <c r="K541" s="92">
        <f>IFERROR(VLOOKUP($E541, V一般接種!$A:$G, K$4, FALSE), 0)</f>
        <v>293407</v>
      </c>
      <c r="L541" s="92">
        <f>IFERROR(VLOOKUP($E541, V一般接種!$A:$G, L$4, FALSE), 0)</f>
        <v>23939</v>
      </c>
      <c r="M541" s="92">
        <f>IFERROR(VLOOKUP($E541, V一般接種!$A:$G, M$4, FALSE), 0)</f>
        <v>451</v>
      </c>
      <c r="N541" s="93">
        <f>IFERROR(VLOOKUP($E541, V一般接種!$A:$G, N$4, FALSE), 0)</f>
        <v>383079</v>
      </c>
      <c r="O541" s="92">
        <f>SUMIF(V職域接種!$C:$C, 'Conv-vaccine'!$E541, V職域接種!F:F)</f>
        <v>0</v>
      </c>
      <c r="P541" s="92">
        <f>SUMIF(V職域接種!$C:$C, 'Conv-vaccine'!$E541, V職域接種!G:G)</f>
        <v>0</v>
      </c>
      <c r="Q541" s="92">
        <f>_xlfn.MAXIFS(V重複!F:F, V重複!$C:$C, 'Conv-vaccine'!$E541)</f>
        <v>0</v>
      </c>
      <c r="R541" s="92">
        <f>_xlfn.MAXIFS(V重複!G:G, V重複!$C:$C, 'Conv-vaccine'!$E541)</f>
        <v>0</v>
      </c>
      <c r="S541" s="117">
        <f>SUMIF('V3回目-総接種回数'!$A:$A, 'Conv-vaccine'!$E541, 'V3回目-総接種回数'!D:D)</f>
        <v>0</v>
      </c>
    </row>
    <row r="542" spans="1:19" ht="17.7">
      <c r="A542" s="49">
        <v>44476</v>
      </c>
      <c r="B542" s="109">
        <f>IF(COUNTIF($A$7:$A542, $A542)&gt;1, 0, IF($E542="","",G542+H542+K542+L542+O542-Q542))</f>
        <v>0</v>
      </c>
      <c r="C542" s="109">
        <f>IF(COUNTIF($A$7:$A542, $A542)&gt;1, 0, IF($E542="", "", I542+J542+M542+N542+P542-R542))</f>
        <v>0</v>
      </c>
      <c r="D542" s="109">
        <f>IF(COUNTIF($A$7:$A542, $A542)&gt;1, 0, S542)</f>
        <v>0</v>
      </c>
      <c r="E542" s="110">
        <v>44476</v>
      </c>
      <c r="F542" s="91" t="str">
        <f>IFERROR(VLOOKUP($E542, V医療従事者等!$A:$J, $F$4, FALSE), TEXT(E542, "aaa"))</f>
        <v>木</v>
      </c>
      <c r="G542" s="91">
        <f>IFERROR(VLOOKUP($E542, V医療従事者等!$A:$J, $G$4, FALSE), 0)</f>
        <v>0</v>
      </c>
      <c r="H542" s="91">
        <f>IFERROR(VLOOKUP($E542, V医療従事者等!$A:$J, $H$4, FALSE), 0)</f>
        <v>0</v>
      </c>
      <c r="I542" s="91">
        <f>IFERROR(VLOOKUP($E542, V医療従事者等!$A:$J, $I$4, FALSE), 0)</f>
        <v>0</v>
      </c>
      <c r="J542" s="91">
        <f>IFERROR(VLOOKUP($E542, V医療従事者等!$A:$J, $J$4, FALSE), 0)</f>
        <v>0</v>
      </c>
      <c r="K542" s="92">
        <f>IFERROR(VLOOKUP($E542, V一般接種!$A:$G, K$4, FALSE), 0)</f>
        <v>293407</v>
      </c>
      <c r="L542" s="92">
        <f>IFERROR(VLOOKUP($E542, V一般接種!$A:$G, L$4, FALSE), 0)</f>
        <v>23939</v>
      </c>
      <c r="M542" s="92">
        <f>IFERROR(VLOOKUP($E542, V一般接種!$A:$G, M$4, FALSE), 0)</f>
        <v>451</v>
      </c>
      <c r="N542" s="93">
        <f>IFERROR(VLOOKUP($E542, V一般接種!$A:$G, N$4, FALSE), 0)</f>
        <v>383079</v>
      </c>
      <c r="O542" s="92">
        <f>SUMIF(V職域接種!$C:$C, 'Conv-vaccine'!$E542, V職域接種!F:F)</f>
        <v>0</v>
      </c>
      <c r="P542" s="92">
        <f>SUMIF(V職域接種!$C:$C, 'Conv-vaccine'!$E542, V職域接種!G:G)</f>
        <v>0</v>
      </c>
      <c r="Q542" s="92">
        <f>_xlfn.MAXIFS(V重複!F:F, V重複!$C:$C, 'Conv-vaccine'!$E542)</f>
        <v>0</v>
      </c>
      <c r="R542" s="92">
        <f>_xlfn.MAXIFS(V重複!G:G, V重複!$C:$C, 'Conv-vaccine'!$E542)</f>
        <v>0</v>
      </c>
      <c r="S542" s="117">
        <f>SUMIF('V3回目-総接種回数'!$A:$A, 'Conv-vaccine'!$E542, 'V3回目-総接種回数'!D:D)</f>
        <v>0</v>
      </c>
    </row>
    <row r="543" spans="1:19" ht="17.7">
      <c r="A543" s="49">
        <v>44476</v>
      </c>
      <c r="B543" s="109">
        <f>IF(COUNTIF($A$7:$A543, $A543)&gt;1, 0, IF($E543="","",G543+H543+K543+L543+O543-Q543))</f>
        <v>0</v>
      </c>
      <c r="C543" s="109">
        <f>IF(COUNTIF($A$7:$A543, $A543)&gt;1, 0, IF($E543="", "", I543+J543+M543+N543+P543-R543))</f>
        <v>0</v>
      </c>
      <c r="D543" s="109">
        <f>IF(COUNTIF($A$7:$A543, $A543)&gt;1, 0, S543)</f>
        <v>0</v>
      </c>
      <c r="E543" s="110">
        <v>44476</v>
      </c>
      <c r="F543" s="91" t="str">
        <f>IFERROR(VLOOKUP($E543, V医療従事者等!$A:$J, $F$4, FALSE), TEXT(E543, "aaa"))</f>
        <v>木</v>
      </c>
      <c r="G543" s="91">
        <f>IFERROR(VLOOKUP($E543, V医療従事者等!$A:$J, $G$4, FALSE), 0)</f>
        <v>0</v>
      </c>
      <c r="H543" s="91">
        <f>IFERROR(VLOOKUP($E543, V医療従事者等!$A:$J, $H$4, FALSE), 0)</f>
        <v>0</v>
      </c>
      <c r="I543" s="91">
        <f>IFERROR(VLOOKUP($E543, V医療従事者等!$A:$J, $I$4, FALSE), 0)</f>
        <v>0</v>
      </c>
      <c r="J543" s="91">
        <f>IFERROR(VLOOKUP($E543, V医療従事者等!$A:$J, $J$4, FALSE), 0)</f>
        <v>0</v>
      </c>
      <c r="K543" s="92">
        <f>IFERROR(VLOOKUP($E543, V一般接種!$A:$G, K$4, FALSE), 0)</f>
        <v>293407</v>
      </c>
      <c r="L543" s="92">
        <f>IFERROR(VLOOKUP($E543, V一般接種!$A:$G, L$4, FALSE), 0)</f>
        <v>23939</v>
      </c>
      <c r="M543" s="92">
        <f>IFERROR(VLOOKUP($E543, V一般接種!$A:$G, M$4, FALSE), 0)</f>
        <v>451</v>
      </c>
      <c r="N543" s="93">
        <f>IFERROR(VLOOKUP($E543, V一般接種!$A:$G, N$4, FALSE), 0)</f>
        <v>383079</v>
      </c>
      <c r="O543" s="92">
        <f>SUMIF(V職域接種!$C:$C, 'Conv-vaccine'!$E543, V職域接種!F:F)</f>
        <v>0</v>
      </c>
      <c r="P543" s="92">
        <f>SUMIF(V職域接種!$C:$C, 'Conv-vaccine'!$E543, V職域接種!G:G)</f>
        <v>0</v>
      </c>
      <c r="Q543" s="92">
        <f>_xlfn.MAXIFS(V重複!F:F, V重複!$C:$C, 'Conv-vaccine'!$E543)</f>
        <v>0</v>
      </c>
      <c r="R543" s="92">
        <f>_xlfn.MAXIFS(V重複!G:G, V重複!$C:$C, 'Conv-vaccine'!$E543)</f>
        <v>0</v>
      </c>
      <c r="S543" s="117">
        <f>SUMIF('V3回目-総接種回数'!$A:$A, 'Conv-vaccine'!$E543, 'V3回目-総接種回数'!D:D)</f>
        <v>0</v>
      </c>
    </row>
    <row r="544" spans="1:19" ht="17.7">
      <c r="A544" s="49">
        <v>44477</v>
      </c>
      <c r="B544" s="109">
        <f>IF(COUNTIF($A$7:$A544, $A544)&gt;1, 0, IF($E544="","",G544+H544+K544+L544+O544-Q544))</f>
        <v>376926</v>
      </c>
      <c r="C544" s="109">
        <f>IF(COUNTIF($A$7:$A544, $A544)&gt;1, 0, IF($E544="", "", I544+J544+M544+N544+P544-R544))</f>
        <v>475228</v>
      </c>
      <c r="D544" s="109">
        <f>IF(COUNTIF($A$7:$A544, $A544)&gt;1, 0, S544)</f>
        <v>0</v>
      </c>
      <c r="E544" s="110">
        <v>44477</v>
      </c>
      <c r="F544" s="91" t="str">
        <f>IFERROR(VLOOKUP($E544, V医療従事者等!$A:$J, $F$4, FALSE), TEXT(E544, "aaa"))</f>
        <v>金</v>
      </c>
      <c r="G544" s="91">
        <f>IFERROR(VLOOKUP($E544, V医療従事者等!$A:$J, $G$4, FALSE), 0)</f>
        <v>0</v>
      </c>
      <c r="H544" s="91">
        <f>IFERROR(VLOOKUP($E544, V医療従事者等!$A:$J, $H$4, FALSE), 0)</f>
        <v>0</v>
      </c>
      <c r="I544" s="91">
        <f>IFERROR(VLOOKUP($E544, V医療従事者等!$A:$J, $I$4, FALSE), 0)</f>
        <v>0</v>
      </c>
      <c r="J544" s="91">
        <f>IFERROR(VLOOKUP($E544, V医療従事者等!$A:$J, $J$4, FALSE), 0)</f>
        <v>0</v>
      </c>
      <c r="K544" s="92">
        <f>IFERROR(VLOOKUP($E544, V一般接種!$A:$G, K$4, FALSE), 0)</f>
        <v>348028</v>
      </c>
      <c r="L544" s="92">
        <f>IFERROR(VLOOKUP($E544, V一般接種!$A:$G, L$4, FALSE), 0)</f>
        <v>28898</v>
      </c>
      <c r="M544" s="92">
        <f>IFERROR(VLOOKUP($E544, V一般接種!$A:$G, M$4, FALSE), 0)</f>
        <v>285</v>
      </c>
      <c r="N544" s="93">
        <f>IFERROR(VLOOKUP($E544, V一般接種!$A:$G, N$4, FALSE), 0)</f>
        <v>474943</v>
      </c>
      <c r="O544" s="92">
        <f>SUMIF(V職域接種!$C:$C, 'Conv-vaccine'!$E544, V職域接種!F:F)</f>
        <v>0</v>
      </c>
      <c r="P544" s="92">
        <f>SUMIF(V職域接種!$C:$C, 'Conv-vaccine'!$E544, V職域接種!G:G)</f>
        <v>0</v>
      </c>
      <c r="Q544" s="92">
        <f>_xlfn.MAXIFS(V重複!F:F, V重複!$C:$C, 'Conv-vaccine'!$E544)</f>
        <v>0</v>
      </c>
      <c r="R544" s="92">
        <f>_xlfn.MAXIFS(V重複!G:G, V重複!$C:$C, 'Conv-vaccine'!$E544)</f>
        <v>0</v>
      </c>
      <c r="S544" s="117">
        <f>SUMIF('V3回目-総接種回数'!$A:$A, 'Conv-vaccine'!$E544, 'V3回目-総接種回数'!D:D)</f>
        <v>0</v>
      </c>
    </row>
    <row r="545" spans="1:19" ht="17.7">
      <c r="A545" s="49">
        <v>44477</v>
      </c>
      <c r="B545" s="109">
        <f>IF(COUNTIF($A$7:$A545, $A545)&gt;1, 0, IF($E545="","",G545+H545+K545+L545+O545-Q545))</f>
        <v>0</v>
      </c>
      <c r="C545" s="109">
        <f>IF(COUNTIF($A$7:$A545, $A545)&gt;1, 0, IF($E545="", "", I545+J545+M545+N545+P545-R545))</f>
        <v>0</v>
      </c>
      <c r="D545" s="109">
        <f>IF(COUNTIF($A$7:$A545, $A545)&gt;1, 0, S545)</f>
        <v>0</v>
      </c>
      <c r="E545" s="110">
        <v>44477</v>
      </c>
      <c r="F545" s="91" t="str">
        <f>IFERROR(VLOOKUP($E545, V医療従事者等!$A:$J, $F$4, FALSE), TEXT(E545, "aaa"))</f>
        <v>金</v>
      </c>
      <c r="G545" s="91">
        <f>IFERROR(VLOOKUP($E545, V医療従事者等!$A:$J, $G$4, FALSE), 0)</f>
        <v>0</v>
      </c>
      <c r="H545" s="91">
        <f>IFERROR(VLOOKUP($E545, V医療従事者等!$A:$J, $H$4, FALSE), 0)</f>
        <v>0</v>
      </c>
      <c r="I545" s="91">
        <f>IFERROR(VLOOKUP($E545, V医療従事者等!$A:$J, $I$4, FALSE), 0)</f>
        <v>0</v>
      </c>
      <c r="J545" s="91">
        <f>IFERROR(VLOOKUP($E545, V医療従事者等!$A:$J, $J$4, FALSE), 0)</f>
        <v>0</v>
      </c>
      <c r="K545" s="92">
        <f>IFERROR(VLOOKUP($E545, V一般接種!$A:$G, K$4, FALSE), 0)</f>
        <v>348028</v>
      </c>
      <c r="L545" s="92">
        <f>IFERROR(VLOOKUP($E545, V一般接種!$A:$G, L$4, FALSE), 0)</f>
        <v>28898</v>
      </c>
      <c r="M545" s="92">
        <f>IFERROR(VLOOKUP($E545, V一般接種!$A:$G, M$4, FALSE), 0)</f>
        <v>285</v>
      </c>
      <c r="N545" s="93">
        <f>IFERROR(VLOOKUP($E545, V一般接種!$A:$G, N$4, FALSE), 0)</f>
        <v>474943</v>
      </c>
      <c r="O545" s="92">
        <f>SUMIF(V職域接種!$C:$C, 'Conv-vaccine'!$E545, V職域接種!F:F)</f>
        <v>0</v>
      </c>
      <c r="P545" s="92">
        <f>SUMIF(V職域接種!$C:$C, 'Conv-vaccine'!$E545, V職域接種!G:G)</f>
        <v>0</v>
      </c>
      <c r="Q545" s="92">
        <f>_xlfn.MAXIFS(V重複!F:F, V重複!$C:$C, 'Conv-vaccine'!$E545)</f>
        <v>0</v>
      </c>
      <c r="R545" s="92">
        <f>_xlfn.MAXIFS(V重複!G:G, V重複!$C:$C, 'Conv-vaccine'!$E545)</f>
        <v>0</v>
      </c>
      <c r="S545" s="117">
        <f>SUMIF('V3回目-総接種回数'!$A:$A, 'Conv-vaccine'!$E545, 'V3回目-総接種回数'!D:D)</f>
        <v>0</v>
      </c>
    </row>
    <row r="546" spans="1:19" ht="17.7">
      <c r="A546" s="49">
        <v>44477</v>
      </c>
      <c r="B546" s="109">
        <f>IF(COUNTIF($A$7:$A546, $A546)&gt;1, 0, IF($E546="","",G546+H546+K546+L546+O546-Q546))</f>
        <v>0</v>
      </c>
      <c r="C546" s="109">
        <f>IF(COUNTIF($A$7:$A546, $A546)&gt;1, 0, IF($E546="", "", I546+J546+M546+N546+P546-R546))</f>
        <v>0</v>
      </c>
      <c r="D546" s="109">
        <f>IF(COUNTIF($A$7:$A546, $A546)&gt;1, 0, S546)</f>
        <v>0</v>
      </c>
      <c r="E546" s="110">
        <v>44477</v>
      </c>
      <c r="F546" s="91" t="str">
        <f>IFERROR(VLOOKUP($E546, V医療従事者等!$A:$J, $F$4, FALSE), TEXT(E546, "aaa"))</f>
        <v>金</v>
      </c>
      <c r="G546" s="91">
        <f>IFERROR(VLOOKUP($E546, V医療従事者等!$A:$J, $G$4, FALSE), 0)</f>
        <v>0</v>
      </c>
      <c r="H546" s="91">
        <f>IFERROR(VLOOKUP($E546, V医療従事者等!$A:$J, $H$4, FALSE), 0)</f>
        <v>0</v>
      </c>
      <c r="I546" s="91">
        <f>IFERROR(VLOOKUP($E546, V医療従事者等!$A:$J, $I$4, FALSE), 0)</f>
        <v>0</v>
      </c>
      <c r="J546" s="91">
        <f>IFERROR(VLOOKUP($E546, V医療従事者等!$A:$J, $J$4, FALSE), 0)</f>
        <v>0</v>
      </c>
      <c r="K546" s="92">
        <f>IFERROR(VLOOKUP($E546, V一般接種!$A:$G, K$4, FALSE), 0)</f>
        <v>348028</v>
      </c>
      <c r="L546" s="92">
        <f>IFERROR(VLOOKUP($E546, V一般接種!$A:$G, L$4, FALSE), 0)</f>
        <v>28898</v>
      </c>
      <c r="M546" s="92">
        <f>IFERROR(VLOOKUP($E546, V一般接種!$A:$G, M$4, FALSE), 0)</f>
        <v>285</v>
      </c>
      <c r="N546" s="93">
        <f>IFERROR(VLOOKUP($E546, V一般接種!$A:$G, N$4, FALSE), 0)</f>
        <v>474943</v>
      </c>
      <c r="O546" s="92">
        <f>SUMIF(V職域接種!$C:$C, 'Conv-vaccine'!$E546, V職域接種!F:F)</f>
        <v>0</v>
      </c>
      <c r="P546" s="92">
        <f>SUMIF(V職域接種!$C:$C, 'Conv-vaccine'!$E546, V職域接種!G:G)</f>
        <v>0</v>
      </c>
      <c r="Q546" s="92">
        <f>_xlfn.MAXIFS(V重複!F:F, V重複!$C:$C, 'Conv-vaccine'!$E546)</f>
        <v>0</v>
      </c>
      <c r="R546" s="92">
        <f>_xlfn.MAXIFS(V重複!G:G, V重複!$C:$C, 'Conv-vaccine'!$E546)</f>
        <v>0</v>
      </c>
      <c r="S546" s="117">
        <f>SUMIF('V3回目-総接種回数'!$A:$A, 'Conv-vaccine'!$E546, 'V3回目-総接種回数'!D:D)</f>
        <v>0</v>
      </c>
    </row>
    <row r="547" spans="1:19" ht="17.7">
      <c r="A547" s="49">
        <v>44478</v>
      </c>
      <c r="B547" s="109">
        <f>IF(COUNTIF($A$7:$A547, $A547)&gt;1, 0, IF($E547="","",G547+H547+K547+L547+O547-Q547))</f>
        <v>508515</v>
      </c>
      <c r="C547" s="109">
        <f>IF(COUNTIF($A$7:$A547, $A547)&gt;1, 0, IF($E547="", "", I547+J547+M547+N547+P547-R547))</f>
        <v>619512</v>
      </c>
      <c r="D547" s="109">
        <f>IF(COUNTIF($A$7:$A547, $A547)&gt;1, 0, S547)</f>
        <v>0</v>
      </c>
      <c r="E547" s="110">
        <v>44478</v>
      </c>
      <c r="F547" s="91" t="str">
        <f>IFERROR(VLOOKUP($E547, V医療従事者等!$A:$J, $F$4, FALSE), TEXT(E547, "aaa"))</f>
        <v>土</v>
      </c>
      <c r="G547" s="91">
        <f>IFERROR(VLOOKUP($E547, V医療従事者等!$A:$J, $G$4, FALSE), 0)</f>
        <v>0</v>
      </c>
      <c r="H547" s="91">
        <f>IFERROR(VLOOKUP($E547, V医療従事者等!$A:$J, $H$4, FALSE), 0)</f>
        <v>0</v>
      </c>
      <c r="I547" s="91">
        <f>IFERROR(VLOOKUP($E547, V医療従事者等!$A:$J, $I$4, FALSE), 0)</f>
        <v>0</v>
      </c>
      <c r="J547" s="91">
        <f>IFERROR(VLOOKUP($E547, V医療従事者等!$A:$J, $J$4, FALSE), 0)</f>
        <v>0</v>
      </c>
      <c r="K547" s="92">
        <f>IFERROR(VLOOKUP($E547, V一般接種!$A:$G, K$4, FALSE), 0)</f>
        <v>461631</v>
      </c>
      <c r="L547" s="92">
        <f>IFERROR(VLOOKUP($E547, V一般接種!$A:$G, L$4, FALSE), 0)</f>
        <v>46884</v>
      </c>
      <c r="M547" s="92">
        <f>IFERROR(VLOOKUP($E547, V一般接種!$A:$G, M$4, FALSE), 0)</f>
        <v>130</v>
      </c>
      <c r="N547" s="93">
        <f>IFERROR(VLOOKUP($E547, V一般接種!$A:$G, N$4, FALSE), 0)</f>
        <v>619382</v>
      </c>
      <c r="O547" s="92">
        <f>SUMIF(V職域接種!$C:$C, 'Conv-vaccine'!$E547, V職域接種!F:F)</f>
        <v>0</v>
      </c>
      <c r="P547" s="92">
        <f>SUMIF(V職域接種!$C:$C, 'Conv-vaccine'!$E547, V職域接種!G:G)</f>
        <v>0</v>
      </c>
      <c r="Q547" s="92">
        <f>_xlfn.MAXIFS(V重複!F:F, V重複!$C:$C, 'Conv-vaccine'!$E547)</f>
        <v>0</v>
      </c>
      <c r="R547" s="92">
        <f>_xlfn.MAXIFS(V重複!G:G, V重複!$C:$C, 'Conv-vaccine'!$E547)</f>
        <v>0</v>
      </c>
      <c r="S547" s="117">
        <f>SUMIF('V3回目-総接種回数'!$A:$A, 'Conv-vaccine'!$E547, 'V3回目-総接種回数'!D:D)</f>
        <v>0</v>
      </c>
    </row>
    <row r="548" spans="1:19" ht="17.7">
      <c r="A548" s="49">
        <v>44478</v>
      </c>
      <c r="B548" s="109">
        <f>IF(COUNTIF($A$7:$A548, $A548)&gt;1, 0, IF($E548="","",G548+H548+K548+L548+O548-Q548))</f>
        <v>0</v>
      </c>
      <c r="C548" s="109">
        <f>IF(COUNTIF($A$7:$A548, $A548)&gt;1, 0, IF($E548="", "", I548+J548+M548+N548+P548-R548))</f>
        <v>0</v>
      </c>
      <c r="D548" s="109">
        <f>IF(COUNTIF($A$7:$A548, $A548)&gt;1, 0, S548)</f>
        <v>0</v>
      </c>
      <c r="E548" s="110">
        <v>44478</v>
      </c>
      <c r="F548" s="91" t="str">
        <f>IFERROR(VLOOKUP($E548, V医療従事者等!$A:$J, $F$4, FALSE), TEXT(E548, "aaa"))</f>
        <v>土</v>
      </c>
      <c r="G548" s="91">
        <f>IFERROR(VLOOKUP($E548, V医療従事者等!$A:$J, $G$4, FALSE), 0)</f>
        <v>0</v>
      </c>
      <c r="H548" s="91">
        <f>IFERROR(VLOOKUP($E548, V医療従事者等!$A:$J, $H$4, FALSE), 0)</f>
        <v>0</v>
      </c>
      <c r="I548" s="91">
        <f>IFERROR(VLOOKUP($E548, V医療従事者等!$A:$J, $I$4, FALSE), 0)</f>
        <v>0</v>
      </c>
      <c r="J548" s="91">
        <f>IFERROR(VLOOKUP($E548, V医療従事者等!$A:$J, $J$4, FALSE), 0)</f>
        <v>0</v>
      </c>
      <c r="K548" s="92">
        <f>IFERROR(VLOOKUP($E548, V一般接種!$A:$G, K$4, FALSE), 0)</f>
        <v>461631</v>
      </c>
      <c r="L548" s="92">
        <f>IFERROR(VLOOKUP($E548, V一般接種!$A:$G, L$4, FALSE), 0)</f>
        <v>46884</v>
      </c>
      <c r="M548" s="92">
        <f>IFERROR(VLOOKUP($E548, V一般接種!$A:$G, M$4, FALSE), 0)</f>
        <v>130</v>
      </c>
      <c r="N548" s="93">
        <f>IFERROR(VLOOKUP($E548, V一般接種!$A:$G, N$4, FALSE), 0)</f>
        <v>619382</v>
      </c>
      <c r="O548" s="92">
        <f>SUMIF(V職域接種!$C:$C, 'Conv-vaccine'!$E548, V職域接種!F:F)</f>
        <v>0</v>
      </c>
      <c r="P548" s="92">
        <f>SUMIF(V職域接種!$C:$C, 'Conv-vaccine'!$E548, V職域接種!G:G)</f>
        <v>0</v>
      </c>
      <c r="Q548" s="92">
        <f>_xlfn.MAXIFS(V重複!F:F, V重複!$C:$C, 'Conv-vaccine'!$E548)</f>
        <v>0</v>
      </c>
      <c r="R548" s="92">
        <f>_xlfn.MAXIFS(V重複!G:G, V重複!$C:$C, 'Conv-vaccine'!$E548)</f>
        <v>0</v>
      </c>
      <c r="S548" s="117">
        <f>SUMIF('V3回目-総接種回数'!$A:$A, 'Conv-vaccine'!$E548, 'V3回目-総接種回数'!D:D)</f>
        <v>0</v>
      </c>
    </row>
    <row r="549" spans="1:19" ht="17.7">
      <c r="A549" s="49">
        <v>44478</v>
      </c>
      <c r="B549" s="109">
        <f>IF(COUNTIF($A$7:$A549, $A549)&gt;1, 0, IF($E549="","",G549+H549+K549+L549+O549-Q549))</f>
        <v>0</v>
      </c>
      <c r="C549" s="109">
        <f>IF(COUNTIF($A$7:$A549, $A549)&gt;1, 0, IF($E549="", "", I549+J549+M549+N549+P549-R549))</f>
        <v>0</v>
      </c>
      <c r="D549" s="109">
        <f>IF(COUNTIF($A$7:$A549, $A549)&gt;1, 0, S549)</f>
        <v>0</v>
      </c>
      <c r="E549" s="110">
        <v>44478</v>
      </c>
      <c r="F549" s="91" t="str">
        <f>IFERROR(VLOOKUP($E549, V医療従事者等!$A:$J, $F$4, FALSE), TEXT(E549, "aaa"))</f>
        <v>土</v>
      </c>
      <c r="G549" s="91">
        <f>IFERROR(VLOOKUP($E549, V医療従事者等!$A:$J, $G$4, FALSE), 0)</f>
        <v>0</v>
      </c>
      <c r="H549" s="91">
        <f>IFERROR(VLOOKUP($E549, V医療従事者等!$A:$J, $H$4, FALSE), 0)</f>
        <v>0</v>
      </c>
      <c r="I549" s="91">
        <f>IFERROR(VLOOKUP($E549, V医療従事者等!$A:$J, $I$4, FALSE), 0)</f>
        <v>0</v>
      </c>
      <c r="J549" s="91">
        <f>IFERROR(VLOOKUP($E549, V医療従事者等!$A:$J, $J$4, FALSE), 0)</f>
        <v>0</v>
      </c>
      <c r="K549" s="92">
        <f>IFERROR(VLOOKUP($E549, V一般接種!$A:$G, K$4, FALSE), 0)</f>
        <v>461631</v>
      </c>
      <c r="L549" s="92">
        <f>IFERROR(VLOOKUP($E549, V一般接種!$A:$G, L$4, FALSE), 0)</f>
        <v>46884</v>
      </c>
      <c r="M549" s="92">
        <f>IFERROR(VLOOKUP($E549, V一般接種!$A:$G, M$4, FALSE), 0)</f>
        <v>130</v>
      </c>
      <c r="N549" s="93">
        <f>IFERROR(VLOOKUP($E549, V一般接種!$A:$G, N$4, FALSE), 0)</f>
        <v>619382</v>
      </c>
      <c r="O549" s="92">
        <f>SUMIF(V職域接種!$C:$C, 'Conv-vaccine'!$E549, V職域接種!F:F)</f>
        <v>0</v>
      </c>
      <c r="P549" s="92">
        <f>SUMIF(V職域接種!$C:$C, 'Conv-vaccine'!$E549, V職域接種!G:G)</f>
        <v>0</v>
      </c>
      <c r="Q549" s="92">
        <f>_xlfn.MAXIFS(V重複!F:F, V重複!$C:$C, 'Conv-vaccine'!$E549)</f>
        <v>0</v>
      </c>
      <c r="R549" s="92">
        <f>_xlfn.MAXIFS(V重複!G:G, V重複!$C:$C, 'Conv-vaccine'!$E549)</f>
        <v>0</v>
      </c>
      <c r="S549" s="117">
        <f>SUMIF('V3回目-総接種回数'!$A:$A, 'Conv-vaccine'!$E549, 'V3回目-総接種回数'!D:D)</f>
        <v>0</v>
      </c>
    </row>
    <row r="550" spans="1:19" ht="17.7">
      <c r="A550" s="49">
        <v>44479</v>
      </c>
      <c r="B550" s="109">
        <f>IF(COUNTIF($A$7:$A550, $A550)&gt;1, 0, IF($E550="","",G550+H550+K550+L550+O550-Q550))</f>
        <v>1476425</v>
      </c>
      <c r="C550" s="109">
        <f>IF(COUNTIF($A$7:$A550, $A550)&gt;1, 0, IF($E550="", "", I550+J550+M550+N550+P550-R550))</f>
        <v>1449028</v>
      </c>
      <c r="D550" s="109">
        <f>IF(COUNTIF($A$7:$A550, $A550)&gt;1, 0, S550)</f>
        <v>0</v>
      </c>
      <c r="E550" s="110">
        <v>44479</v>
      </c>
      <c r="F550" s="91" t="str">
        <f>IFERROR(VLOOKUP($E550, V医療従事者等!$A:$J, $F$4, FALSE), TEXT(E550, "aaa"))</f>
        <v>日</v>
      </c>
      <c r="G550" s="91">
        <f>IFERROR(VLOOKUP($E550, V医療従事者等!$A:$J, $G$4, FALSE), 0)</f>
        <v>0</v>
      </c>
      <c r="H550" s="91">
        <f>IFERROR(VLOOKUP($E550, V医療従事者等!$A:$J, $H$4, FALSE), 0)</f>
        <v>0</v>
      </c>
      <c r="I550" s="91">
        <f>IFERROR(VLOOKUP($E550, V医療従事者等!$A:$J, $I$4, FALSE), 0)</f>
        <v>0</v>
      </c>
      <c r="J550" s="91">
        <f>IFERROR(VLOOKUP($E550, V医療従事者等!$A:$J, $J$4, FALSE), 0)</f>
        <v>0</v>
      </c>
      <c r="K550" s="92">
        <f>IFERROR(VLOOKUP($E550, V一般接種!$A:$G, K$4, FALSE), 0)</f>
        <v>337530</v>
      </c>
      <c r="L550" s="92">
        <f>IFERROR(VLOOKUP($E550, V一般接種!$A:$G, L$4, FALSE), 0)</f>
        <v>41736</v>
      </c>
      <c r="M550" s="92">
        <f>IFERROR(VLOOKUP($E550, V一般接種!$A:$G, M$4, FALSE), 0)</f>
        <v>54</v>
      </c>
      <c r="N550" s="93">
        <f>IFERROR(VLOOKUP($E550, V一般接種!$A:$G, N$4, FALSE), 0)</f>
        <v>446120</v>
      </c>
      <c r="O550" s="92">
        <f>SUMIF(V職域接種!$C:$C, 'Conv-vaccine'!$E550, V職域接種!F:F)</f>
        <v>9751845</v>
      </c>
      <c r="P550" s="92">
        <f>SUMIF(V職域接種!$C:$C, 'Conv-vaccine'!$E550, V職域接種!G:G)</f>
        <v>8531320</v>
      </c>
      <c r="Q550" s="92">
        <f>_xlfn.MAXIFS(V重複!F:F, V重複!$C:$C, 'Conv-vaccine'!$E550)</f>
        <v>8654686</v>
      </c>
      <c r="R550" s="92">
        <f>_xlfn.MAXIFS(V重複!G:G, V重複!$C:$C, 'Conv-vaccine'!$E550)</f>
        <v>7528466</v>
      </c>
      <c r="S550" s="117">
        <f>SUMIF('V3回目-総接種回数'!$A:$A, 'Conv-vaccine'!$E550, 'V3回目-総接種回数'!D:D)</f>
        <v>0</v>
      </c>
    </row>
    <row r="551" spans="1:19" ht="17.7">
      <c r="A551" s="49">
        <v>44479</v>
      </c>
      <c r="B551" s="109">
        <f>IF(COUNTIF($A$7:$A551, $A551)&gt;1, 0, IF($E551="","",G551+H551+K551+L551+O551-Q551))</f>
        <v>0</v>
      </c>
      <c r="C551" s="109">
        <f>IF(COUNTIF($A$7:$A551, $A551)&gt;1, 0, IF($E551="", "", I551+J551+M551+N551+P551-R551))</f>
        <v>0</v>
      </c>
      <c r="D551" s="109">
        <f>IF(COUNTIF($A$7:$A551, $A551)&gt;1, 0, S551)</f>
        <v>0</v>
      </c>
      <c r="E551" s="110">
        <v>44479</v>
      </c>
      <c r="F551" s="91" t="str">
        <f>IFERROR(VLOOKUP($E551, V医療従事者等!$A:$J, $F$4, FALSE), TEXT(E551, "aaa"))</f>
        <v>日</v>
      </c>
      <c r="G551" s="91">
        <f>IFERROR(VLOOKUP($E551, V医療従事者等!$A:$J, $G$4, FALSE), 0)</f>
        <v>0</v>
      </c>
      <c r="H551" s="91">
        <f>IFERROR(VLOOKUP($E551, V医療従事者等!$A:$J, $H$4, FALSE), 0)</f>
        <v>0</v>
      </c>
      <c r="I551" s="91">
        <f>IFERROR(VLOOKUP($E551, V医療従事者等!$A:$J, $I$4, FALSE), 0)</f>
        <v>0</v>
      </c>
      <c r="J551" s="91">
        <f>IFERROR(VLOOKUP($E551, V医療従事者等!$A:$J, $J$4, FALSE), 0)</f>
        <v>0</v>
      </c>
      <c r="K551" s="92">
        <f>IFERROR(VLOOKUP($E551, V一般接種!$A:$G, K$4, FALSE), 0)</f>
        <v>337530</v>
      </c>
      <c r="L551" s="92">
        <f>IFERROR(VLOOKUP($E551, V一般接種!$A:$G, L$4, FALSE), 0)</f>
        <v>41736</v>
      </c>
      <c r="M551" s="92">
        <f>IFERROR(VLOOKUP($E551, V一般接種!$A:$G, M$4, FALSE), 0)</f>
        <v>54</v>
      </c>
      <c r="N551" s="93">
        <f>IFERROR(VLOOKUP($E551, V一般接種!$A:$G, N$4, FALSE), 0)</f>
        <v>446120</v>
      </c>
      <c r="O551" s="92">
        <f>SUMIF(V職域接種!$C:$C, 'Conv-vaccine'!$E551, V職域接種!F:F)</f>
        <v>9751845</v>
      </c>
      <c r="P551" s="92">
        <f>SUMIF(V職域接種!$C:$C, 'Conv-vaccine'!$E551, V職域接種!G:G)</f>
        <v>8531320</v>
      </c>
      <c r="Q551" s="92">
        <f>_xlfn.MAXIFS(V重複!F:F, V重複!$C:$C, 'Conv-vaccine'!$E551)</f>
        <v>8654686</v>
      </c>
      <c r="R551" s="92">
        <f>_xlfn.MAXIFS(V重複!G:G, V重複!$C:$C, 'Conv-vaccine'!$E551)</f>
        <v>7528466</v>
      </c>
      <c r="S551" s="117">
        <f>SUMIF('V3回目-総接種回数'!$A:$A, 'Conv-vaccine'!$E551, 'V3回目-総接種回数'!D:D)</f>
        <v>0</v>
      </c>
    </row>
    <row r="552" spans="1:19" ht="17.7">
      <c r="A552" s="49">
        <v>44479</v>
      </c>
      <c r="B552" s="109">
        <f>IF(COUNTIF($A$7:$A552, $A552)&gt;1, 0, IF($E552="","",G552+H552+K552+L552+O552-Q552))</f>
        <v>0</v>
      </c>
      <c r="C552" s="109">
        <f>IF(COUNTIF($A$7:$A552, $A552)&gt;1, 0, IF($E552="", "", I552+J552+M552+N552+P552-R552))</f>
        <v>0</v>
      </c>
      <c r="D552" s="109">
        <f>IF(COUNTIF($A$7:$A552, $A552)&gt;1, 0, S552)</f>
        <v>0</v>
      </c>
      <c r="E552" s="110">
        <v>44479</v>
      </c>
      <c r="F552" s="91" t="str">
        <f>IFERROR(VLOOKUP($E552, V医療従事者等!$A:$J, $F$4, FALSE), TEXT(E552, "aaa"))</f>
        <v>日</v>
      </c>
      <c r="G552" s="91">
        <f>IFERROR(VLOOKUP($E552, V医療従事者等!$A:$J, $G$4, FALSE), 0)</f>
        <v>0</v>
      </c>
      <c r="H552" s="91">
        <f>IFERROR(VLOOKUP($E552, V医療従事者等!$A:$J, $H$4, FALSE), 0)</f>
        <v>0</v>
      </c>
      <c r="I552" s="91">
        <f>IFERROR(VLOOKUP($E552, V医療従事者等!$A:$J, $I$4, FALSE), 0)</f>
        <v>0</v>
      </c>
      <c r="J552" s="91">
        <f>IFERROR(VLOOKUP($E552, V医療従事者等!$A:$J, $J$4, FALSE), 0)</f>
        <v>0</v>
      </c>
      <c r="K552" s="92">
        <f>IFERROR(VLOOKUP($E552, V一般接種!$A:$G, K$4, FALSE), 0)</f>
        <v>337530</v>
      </c>
      <c r="L552" s="92">
        <f>IFERROR(VLOOKUP($E552, V一般接種!$A:$G, L$4, FALSE), 0)</f>
        <v>41736</v>
      </c>
      <c r="M552" s="92">
        <f>IFERROR(VLOOKUP($E552, V一般接種!$A:$G, M$4, FALSE), 0)</f>
        <v>54</v>
      </c>
      <c r="N552" s="93">
        <f>IFERROR(VLOOKUP($E552, V一般接種!$A:$G, N$4, FALSE), 0)</f>
        <v>446120</v>
      </c>
      <c r="O552" s="92">
        <f>SUMIF(V職域接種!$C:$C, 'Conv-vaccine'!$E552, V職域接種!F:F)</f>
        <v>9751845</v>
      </c>
      <c r="P552" s="92">
        <f>SUMIF(V職域接種!$C:$C, 'Conv-vaccine'!$E552, V職域接種!G:G)</f>
        <v>8531320</v>
      </c>
      <c r="Q552" s="92">
        <f>_xlfn.MAXIFS(V重複!F:F, V重複!$C:$C, 'Conv-vaccine'!$E552)</f>
        <v>8654686</v>
      </c>
      <c r="R552" s="92">
        <f>_xlfn.MAXIFS(V重複!G:G, V重複!$C:$C, 'Conv-vaccine'!$E552)</f>
        <v>7528466</v>
      </c>
      <c r="S552" s="117">
        <f>SUMIF('V3回目-総接種回数'!$A:$A, 'Conv-vaccine'!$E552, 'V3回目-総接種回数'!D:D)</f>
        <v>0</v>
      </c>
    </row>
    <row r="553" spans="1:19" ht="17.7">
      <c r="A553" s="49">
        <v>44480</v>
      </c>
      <c r="B553" s="109">
        <f>IF(COUNTIF($A$7:$A553, $A553)&gt;1, 0, IF($E553="","",G553+H553+K553+L553+O553-Q553))</f>
        <v>284711</v>
      </c>
      <c r="C553" s="109">
        <f>IF(COUNTIF($A$7:$A553, $A553)&gt;1, 0, IF($E553="", "", I553+J553+M553+N553+P553-R553))</f>
        <v>115787</v>
      </c>
      <c r="D553" s="109">
        <f>IF(COUNTIF($A$7:$A553, $A553)&gt;1, 0, S553)</f>
        <v>0</v>
      </c>
      <c r="E553" s="110">
        <v>44480</v>
      </c>
      <c r="F553" s="91" t="str">
        <f>IFERROR(VLOOKUP($E553, V医療従事者等!$A:$J, $F$4, FALSE), TEXT(E553, "aaa"))</f>
        <v>月</v>
      </c>
      <c r="G553" s="91">
        <f>IFERROR(VLOOKUP($E553, V医療従事者等!$A:$J, $G$4, FALSE), 0)</f>
        <v>0</v>
      </c>
      <c r="H553" s="91">
        <f>IFERROR(VLOOKUP($E553, V医療従事者等!$A:$J, $H$4, FALSE), 0)</f>
        <v>0</v>
      </c>
      <c r="I553" s="91">
        <f>IFERROR(VLOOKUP($E553, V医療従事者等!$A:$J, $I$4, FALSE), 0)</f>
        <v>0</v>
      </c>
      <c r="J553" s="91">
        <f>IFERROR(VLOOKUP($E553, V医療従事者等!$A:$J, $J$4, FALSE), 0)</f>
        <v>0</v>
      </c>
      <c r="K553" s="92">
        <f>IFERROR(VLOOKUP($E553, V一般接種!$A:$G, K$4, FALSE), 0)</f>
        <v>268571</v>
      </c>
      <c r="L553" s="92">
        <f>IFERROR(VLOOKUP($E553, V一般接種!$A:$G, L$4, FALSE), 0)</f>
        <v>16140</v>
      </c>
      <c r="M553" s="92">
        <f>IFERROR(VLOOKUP($E553, V一般接種!$A:$G, M$4, FALSE), 0)</f>
        <v>47</v>
      </c>
      <c r="N553" s="93">
        <f>IFERROR(VLOOKUP($E553, V一般接種!$A:$G, N$4, FALSE), 0)</f>
        <v>115740</v>
      </c>
      <c r="O553" s="92">
        <f>SUMIF(V職域接種!$C:$C, 'Conv-vaccine'!$E553, V職域接種!F:F)</f>
        <v>0</v>
      </c>
      <c r="P553" s="92">
        <f>SUMIF(V職域接種!$C:$C, 'Conv-vaccine'!$E553, V職域接種!G:G)</f>
        <v>0</v>
      </c>
      <c r="Q553" s="92">
        <f>_xlfn.MAXIFS(V重複!F:F, V重複!$C:$C, 'Conv-vaccine'!$E553)</f>
        <v>0</v>
      </c>
      <c r="R553" s="92">
        <f>_xlfn.MAXIFS(V重複!G:G, V重複!$C:$C, 'Conv-vaccine'!$E553)</f>
        <v>0</v>
      </c>
      <c r="S553" s="117">
        <f>SUMIF('V3回目-総接種回数'!$A:$A, 'Conv-vaccine'!$E553, 'V3回目-総接種回数'!D:D)</f>
        <v>0</v>
      </c>
    </row>
    <row r="554" spans="1:19" ht="17.7">
      <c r="A554" s="49">
        <v>44480</v>
      </c>
      <c r="B554" s="109">
        <f>IF(COUNTIF($A$7:$A554, $A554)&gt;1, 0, IF($E554="","",G554+H554+K554+L554+O554-Q554))</f>
        <v>0</v>
      </c>
      <c r="C554" s="109">
        <f>IF(COUNTIF($A$7:$A554, $A554)&gt;1, 0, IF($E554="", "", I554+J554+M554+N554+P554-R554))</f>
        <v>0</v>
      </c>
      <c r="D554" s="109">
        <f>IF(COUNTIF($A$7:$A554, $A554)&gt;1, 0, S554)</f>
        <v>0</v>
      </c>
      <c r="E554" s="110">
        <v>44480</v>
      </c>
      <c r="F554" s="91" t="str">
        <f>IFERROR(VLOOKUP($E554, V医療従事者等!$A:$J, $F$4, FALSE), TEXT(E554, "aaa"))</f>
        <v>月</v>
      </c>
      <c r="G554" s="91">
        <f>IFERROR(VLOOKUP($E554, V医療従事者等!$A:$J, $G$4, FALSE), 0)</f>
        <v>0</v>
      </c>
      <c r="H554" s="91">
        <f>IFERROR(VLOOKUP($E554, V医療従事者等!$A:$J, $H$4, FALSE), 0)</f>
        <v>0</v>
      </c>
      <c r="I554" s="91">
        <f>IFERROR(VLOOKUP($E554, V医療従事者等!$A:$J, $I$4, FALSE), 0)</f>
        <v>0</v>
      </c>
      <c r="J554" s="91">
        <f>IFERROR(VLOOKUP($E554, V医療従事者等!$A:$J, $J$4, FALSE), 0)</f>
        <v>0</v>
      </c>
      <c r="K554" s="92">
        <f>IFERROR(VLOOKUP($E554, V一般接種!$A:$G, K$4, FALSE), 0)</f>
        <v>268571</v>
      </c>
      <c r="L554" s="92">
        <f>IFERROR(VLOOKUP($E554, V一般接種!$A:$G, L$4, FALSE), 0)</f>
        <v>16140</v>
      </c>
      <c r="M554" s="92">
        <f>IFERROR(VLOOKUP($E554, V一般接種!$A:$G, M$4, FALSE), 0)</f>
        <v>47</v>
      </c>
      <c r="N554" s="93">
        <f>IFERROR(VLOOKUP($E554, V一般接種!$A:$G, N$4, FALSE), 0)</f>
        <v>115740</v>
      </c>
      <c r="O554" s="92">
        <f>SUMIF(V職域接種!$C:$C, 'Conv-vaccine'!$E554, V職域接種!F:F)</f>
        <v>0</v>
      </c>
      <c r="P554" s="92">
        <f>SUMIF(V職域接種!$C:$C, 'Conv-vaccine'!$E554, V職域接種!G:G)</f>
        <v>0</v>
      </c>
      <c r="Q554" s="92">
        <f>_xlfn.MAXIFS(V重複!F:F, V重複!$C:$C, 'Conv-vaccine'!$E554)</f>
        <v>0</v>
      </c>
      <c r="R554" s="92">
        <f>_xlfn.MAXIFS(V重複!G:G, V重複!$C:$C, 'Conv-vaccine'!$E554)</f>
        <v>0</v>
      </c>
      <c r="S554" s="117">
        <f>SUMIF('V3回目-総接種回数'!$A:$A, 'Conv-vaccine'!$E554, 'V3回目-総接種回数'!D:D)</f>
        <v>0</v>
      </c>
    </row>
    <row r="555" spans="1:19" ht="17.7">
      <c r="A555" s="49">
        <v>44480</v>
      </c>
      <c r="B555" s="109">
        <f>IF(COUNTIF($A$7:$A555, $A555)&gt;1, 0, IF($E555="","",G555+H555+K555+L555+O555-Q555))</f>
        <v>0</v>
      </c>
      <c r="C555" s="109">
        <f>IF(COUNTIF($A$7:$A555, $A555)&gt;1, 0, IF($E555="", "", I555+J555+M555+N555+P555-R555))</f>
        <v>0</v>
      </c>
      <c r="D555" s="109">
        <f>IF(COUNTIF($A$7:$A555, $A555)&gt;1, 0, S555)</f>
        <v>0</v>
      </c>
      <c r="E555" s="110">
        <v>44480</v>
      </c>
      <c r="F555" s="91" t="str">
        <f>IFERROR(VLOOKUP($E555, V医療従事者等!$A:$J, $F$4, FALSE), TEXT(E555, "aaa"))</f>
        <v>月</v>
      </c>
      <c r="G555" s="91">
        <f>IFERROR(VLOOKUP($E555, V医療従事者等!$A:$J, $G$4, FALSE), 0)</f>
        <v>0</v>
      </c>
      <c r="H555" s="91">
        <f>IFERROR(VLOOKUP($E555, V医療従事者等!$A:$J, $H$4, FALSE), 0)</f>
        <v>0</v>
      </c>
      <c r="I555" s="91">
        <f>IFERROR(VLOOKUP($E555, V医療従事者等!$A:$J, $I$4, FALSE), 0)</f>
        <v>0</v>
      </c>
      <c r="J555" s="91">
        <f>IFERROR(VLOOKUP($E555, V医療従事者等!$A:$J, $J$4, FALSE), 0)</f>
        <v>0</v>
      </c>
      <c r="K555" s="92">
        <f>IFERROR(VLOOKUP($E555, V一般接種!$A:$G, K$4, FALSE), 0)</f>
        <v>268571</v>
      </c>
      <c r="L555" s="92">
        <f>IFERROR(VLOOKUP($E555, V一般接種!$A:$G, L$4, FALSE), 0)</f>
        <v>16140</v>
      </c>
      <c r="M555" s="92">
        <f>IFERROR(VLOOKUP($E555, V一般接種!$A:$G, M$4, FALSE), 0)</f>
        <v>47</v>
      </c>
      <c r="N555" s="93">
        <f>IFERROR(VLOOKUP($E555, V一般接種!$A:$G, N$4, FALSE), 0)</f>
        <v>115740</v>
      </c>
      <c r="O555" s="92">
        <f>SUMIF(V職域接種!$C:$C, 'Conv-vaccine'!$E555, V職域接種!F:F)</f>
        <v>0</v>
      </c>
      <c r="P555" s="92">
        <f>SUMIF(V職域接種!$C:$C, 'Conv-vaccine'!$E555, V職域接種!G:G)</f>
        <v>0</v>
      </c>
      <c r="Q555" s="92">
        <f>_xlfn.MAXIFS(V重複!F:F, V重複!$C:$C, 'Conv-vaccine'!$E555)</f>
        <v>0</v>
      </c>
      <c r="R555" s="92">
        <f>_xlfn.MAXIFS(V重複!G:G, V重複!$C:$C, 'Conv-vaccine'!$E555)</f>
        <v>0</v>
      </c>
      <c r="S555" s="117">
        <f>SUMIF('V3回目-総接種回数'!$A:$A, 'Conv-vaccine'!$E555, 'V3回目-総接種回数'!D:D)</f>
        <v>0</v>
      </c>
    </row>
    <row r="556" spans="1:19" ht="17.7">
      <c r="A556" s="49">
        <v>44481</v>
      </c>
      <c r="B556" s="109">
        <f>IF(COUNTIF($A$7:$A556, $A556)&gt;1, 0, IF($E556="","",G556+H556+K556+L556+O556-Q556))</f>
        <v>270267</v>
      </c>
      <c r="C556" s="109">
        <f>IF(COUNTIF($A$7:$A556, $A556)&gt;1, 0, IF($E556="", "", I556+J556+M556+N556+P556-R556))</f>
        <v>341482</v>
      </c>
      <c r="D556" s="109">
        <f>IF(COUNTIF($A$7:$A556, $A556)&gt;1, 0, S556)</f>
        <v>0</v>
      </c>
      <c r="E556" s="110">
        <v>44481</v>
      </c>
      <c r="F556" s="91" t="str">
        <f>IFERROR(VLOOKUP($E556, V医療従事者等!$A:$J, $F$4, FALSE), TEXT(E556, "aaa"))</f>
        <v>火</v>
      </c>
      <c r="G556" s="91">
        <f>IFERROR(VLOOKUP($E556, V医療従事者等!$A:$J, $G$4, FALSE), 0)</f>
        <v>0</v>
      </c>
      <c r="H556" s="91">
        <f>IFERROR(VLOOKUP($E556, V医療従事者等!$A:$J, $H$4, FALSE), 0)</f>
        <v>0</v>
      </c>
      <c r="I556" s="91">
        <f>IFERROR(VLOOKUP($E556, V医療従事者等!$A:$J, $I$4, FALSE), 0)</f>
        <v>0</v>
      </c>
      <c r="J556" s="91">
        <f>IFERROR(VLOOKUP($E556, V医療従事者等!$A:$J, $J$4, FALSE), 0)</f>
        <v>0</v>
      </c>
      <c r="K556" s="92">
        <f>IFERROR(VLOOKUP($E556, V一般接種!$A:$G, K$4, FALSE), 0)</f>
        <v>255462</v>
      </c>
      <c r="L556" s="92">
        <f>IFERROR(VLOOKUP($E556, V一般接種!$A:$G, L$4, FALSE), 0)</f>
        <v>14805</v>
      </c>
      <c r="M556" s="92">
        <f>IFERROR(VLOOKUP($E556, V一般接種!$A:$G, M$4, FALSE), 0)</f>
        <v>64</v>
      </c>
      <c r="N556" s="93">
        <f>IFERROR(VLOOKUP($E556, V一般接種!$A:$G, N$4, FALSE), 0)</f>
        <v>341418</v>
      </c>
      <c r="O556" s="92">
        <f>SUMIF(V職域接種!$C:$C, 'Conv-vaccine'!$E556, V職域接種!F:F)</f>
        <v>0</v>
      </c>
      <c r="P556" s="92">
        <f>SUMIF(V職域接種!$C:$C, 'Conv-vaccine'!$E556, V職域接種!G:G)</f>
        <v>0</v>
      </c>
      <c r="Q556" s="92">
        <f>_xlfn.MAXIFS(V重複!F:F, V重複!$C:$C, 'Conv-vaccine'!$E556)</f>
        <v>0</v>
      </c>
      <c r="R556" s="92">
        <f>_xlfn.MAXIFS(V重複!G:G, V重複!$C:$C, 'Conv-vaccine'!$E556)</f>
        <v>0</v>
      </c>
      <c r="S556" s="117">
        <f>SUMIF('V3回目-総接種回数'!$A:$A, 'Conv-vaccine'!$E556, 'V3回目-総接種回数'!D:D)</f>
        <v>0</v>
      </c>
    </row>
    <row r="557" spans="1:19" ht="17.7">
      <c r="A557" s="49">
        <v>44481</v>
      </c>
      <c r="B557" s="109">
        <f>IF(COUNTIF($A$7:$A557, $A557)&gt;1, 0, IF($E557="","",G557+H557+K557+L557+O557-Q557))</f>
        <v>0</v>
      </c>
      <c r="C557" s="109">
        <f>IF(COUNTIF($A$7:$A557, $A557)&gt;1, 0, IF($E557="", "", I557+J557+M557+N557+P557-R557))</f>
        <v>0</v>
      </c>
      <c r="D557" s="109">
        <f>IF(COUNTIF($A$7:$A557, $A557)&gt;1, 0, S557)</f>
        <v>0</v>
      </c>
      <c r="E557" s="110">
        <v>44481</v>
      </c>
      <c r="F557" s="91" t="str">
        <f>IFERROR(VLOOKUP($E557, V医療従事者等!$A:$J, $F$4, FALSE), TEXT(E557, "aaa"))</f>
        <v>火</v>
      </c>
      <c r="G557" s="91">
        <f>IFERROR(VLOOKUP($E557, V医療従事者等!$A:$J, $G$4, FALSE), 0)</f>
        <v>0</v>
      </c>
      <c r="H557" s="91">
        <f>IFERROR(VLOOKUP($E557, V医療従事者等!$A:$J, $H$4, FALSE), 0)</f>
        <v>0</v>
      </c>
      <c r="I557" s="91">
        <f>IFERROR(VLOOKUP($E557, V医療従事者等!$A:$J, $I$4, FALSE), 0)</f>
        <v>0</v>
      </c>
      <c r="J557" s="91">
        <f>IFERROR(VLOOKUP($E557, V医療従事者等!$A:$J, $J$4, FALSE), 0)</f>
        <v>0</v>
      </c>
      <c r="K557" s="92">
        <f>IFERROR(VLOOKUP($E557, V一般接種!$A:$G, K$4, FALSE), 0)</f>
        <v>255462</v>
      </c>
      <c r="L557" s="92">
        <f>IFERROR(VLOOKUP($E557, V一般接種!$A:$G, L$4, FALSE), 0)</f>
        <v>14805</v>
      </c>
      <c r="M557" s="92">
        <f>IFERROR(VLOOKUP($E557, V一般接種!$A:$G, M$4, FALSE), 0)</f>
        <v>64</v>
      </c>
      <c r="N557" s="93">
        <f>IFERROR(VLOOKUP($E557, V一般接種!$A:$G, N$4, FALSE), 0)</f>
        <v>341418</v>
      </c>
      <c r="O557" s="92">
        <f>SUMIF(V職域接種!$C:$C, 'Conv-vaccine'!$E557, V職域接種!F:F)</f>
        <v>0</v>
      </c>
      <c r="P557" s="92">
        <f>SUMIF(V職域接種!$C:$C, 'Conv-vaccine'!$E557, V職域接種!G:G)</f>
        <v>0</v>
      </c>
      <c r="Q557" s="92">
        <f>_xlfn.MAXIFS(V重複!F:F, V重複!$C:$C, 'Conv-vaccine'!$E557)</f>
        <v>0</v>
      </c>
      <c r="R557" s="92">
        <f>_xlfn.MAXIFS(V重複!G:G, V重複!$C:$C, 'Conv-vaccine'!$E557)</f>
        <v>0</v>
      </c>
      <c r="S557" s="117">
        <f>SUMIF('V3回目-総接種回数'!$A:$A, 'Conv-vaccine'!$E557, 'V3回目-総接種回数'!D:D)</f>
        <v>0</v>
      </c>
    </row>
    <row r="558" spans="1:19" ht="17.7">
      <c r="A558" s="49">
        <v>44481</v>
      </c>
      <c r="B558" s="109">
        <f>IF(COUNTIF($A$7:$A558, $A558)&gt;1, 0, IF($E558="","",G558+H558+K558+L558+O558-Q558))</f>
        <v>0</v>
      </c>
      <c r="C558" s="109">
        <f>IF(COUNTIF($A$7:$A558, $A558)&gt;1, 0, IF($E558="", "", I558+J558+M558+N558+P558-R558))</f>
        <v>0</v>
      </c>
      <c r="D558" s="109">
        <f>IF(COUNTIF($A$7:$A558, $A558)&gt;1, 0, S558)</f>
        <v>0</v>
      </c>
      <c r="E558" s="110">
        <v>44481</v>
      </c>
      <c r="F558" s="91" t="str">
        <f>IFERROR(VLOOKUP($E558, V医療従事者等!$A:$J, $F$4, FALSE), TEXT(E558, "aaa"))</f>
        <v>火</v>
      </c>
      <c r="G558" s="91">
        <f>IFERROR(VLOOKUP($E558, V医療従事者等!$A:$J, $G$4, FALSE), 0)</f>
        <v>0</v>
      </c>
      <c r="H558" s="91">
        <f>IFERROR(VLOOKUP($E558, V医療従事者等!$A:$J, $H$4, FALSE), 0)</f>
        <v>0</v>
      </c>
      <c r="I558" s="91">
        <f>IFERROR(VLOOKUP($E558, V医療従事者等!$A:$J, $I$4, FALSE), 0)</f>
        <v>0</v>
      </c>
      <c r="J558" s="91">
        <f>IFERROR(VLOOKUP($E558, V医療従事者等!$A:$J, $J$4, FALSE), 0)</f>
        <v>0</v>
      </c>
      <c r="K558" s="92">
        <f>IFERROR(VLOOKUP($E558, V一般接種!$A:$G, K$4, FALSE), 0)</f>
        <v>255462</v>
      </c>
      <c r="L558" s="92">
        <f>IFERROR(VLOOKUP($E558, V一般接種!$A:$G, L$4, FALSE), 0)</f>
        <v>14805</v>
      </c>
      <c r="M558" s="92">
        <f>IFERROR(VLOOKUP($E558, V一般接種!$A:$G, M$4, FALSE), 0)</f>
        <v>64</v>
      </c>
      <c r="N558" s="93">
        <f>IFERROR(VLOOKUP($E558, V一般接種!$A:$G, N$4, FALSE), 0)</f>
        <v>341418</v>
      </c>
      <c r="O558" s="92">
        <f>SUMIF(V職域接種!$C:$C, 'Conv-vaccine'!$E558, V職域接種!F:F)</f>
        <v>0</v>
      </c>
      <c r="P558" s="92">
        <f>SUMIF(V職域接種!$C:$C, 'Conv-vaccine'!$E558, V職域接種!G:G)</f>
        <v>0</v>
      </c>
      <c r="Q558" s="92">
        <f>_xlfn.MAXIFS(V重複!F:F, V重複!$C:$C, 'Conv-vaccine'!$E558)</f>
        <v>0</v>
      </c>
      <c r="R558" s="92">
        <f>_xlfn.MAXIFS(V重複!G:G, V重複!$C:$C, 'Conv-vaccine'!$E558)</f>
        <v>0</v>
      </c>
      <c r="S558" s="117">
        <f>SUMIF('V3回目-総接種回数'!$A:$A, 'Conv-vaccine'!$E558, 'V3回目-総接種回数'!D:D)</f>
        <v>0</v>
      </c>
    </row>
    <row r="559" spans="1:19" ht="17.7">
      <c r="A559" s="49">
        <v>44482</v>
      </c>
      <c r="B559" s="109">
        <f>IF(COUNTIF($A$7:$A559, $A559)&gt;1, 0, IF($E559="","",G559+H559+K559+L559+O559-Q559))</f>
        <v>141839</v>
      </c>
      <c r="C559" s="109">
        <f>IF(COUNTIF($A$7:$A559, $A559)&gt;1, 0, IF($E559="", "", I559+J559+M559+N559+P559-R559))</f>
        <v>342533</v>
      </c>
      <c r="D559" s="109">
        <f>IF(COUNTIF($A$7:$A559, $A559)&gt;1, 0, S559)</f>
        <v>0</v>
      </c>
      <c r="E559" s="110">
        <v>44482</v>
      </c>
      <c r="F559" s="91" t="str">
        <f>IFERROR(VLOOKUP($E559, V医療従事者等!$A:$J, $F$4, FALSE), TEXT(E559, "aaa"))</f>
        <v>水</v>
      </c>
      <c r="G559" s="91">
        <f>IFERROR(VLOOKUP($E559, V医療従事者等!$A:$J, $G$4, FALSE), 0)</f>
        <v>0</v>
      </c>
      <c r="H559" s="91">
        <f>IFERROR(VLOOKUP($E559, V医療従事者等!$A:$J, $H$4, FALSE), 0)</f>
        <v>0</v>
      </c>
      <c r="I559" s="91">
        <f>IFERROR(VLOOKUP($E559, V医療従事者等!$A:$J, $I$4, FALSE), 0)</f>
        <v>0</v>
      </c>
      <c r="J559" s="91">
        <f>IFERROR(VLOOKUP($E559, V医療従事者等!$A:$J, $J$4, FALSE), 0)</f>
        <v>0</v>
      </c>
      <c r="K559" s="92">
        <f>IFERROR(VLOOKUP($E559, V一般接種!$A:$G, K$4, FALSE), 0)</f>
        <v>124451</v>
      </c>
      <c r="L559" s="92">
        <f>IFERROR(VLOOKUP($E559, V一般接種!$A:$G, L$4, FALSE), 0)</f>
        <v>17388</v>
      </c>
      <c r="M559" s="92">
        <f>IFERROR(VLOOKUP($E559, V一般接種!$A:$G, M$4, FALSE), 0)</f>
        <v>34</v>
      </c>
      <c r="N559" s="93">
        <f>IFERROR(VLOOKUP($E559, V一般接種!$A:$G, N$4, FALSE), 0)</f>
        <v>342499</v>
      </c>
      <c r="O559" s="92">
        <f>SUMIF(V職域接種!$C:$C, 'Conv-vaccine'!$E559, V職域接種!F:F)</f>
        <v>0</v>
      </c>
      <c r="P559" s="92">
        <f>SUMIF(V職域接種!$C:$C, 'Conv-vaccine'!$E559, V職域接種!G:G)</f>
        <v>0</v>
      </c>
      <c r="Q559" s="92">
        <f>_xlfn.MAXIFS(V重複!F:F, V重複!$C:$C, 'Conv-vaccine'!$E559)</f>
        <v>0</v>
      </c>
      <c r="R559" s="92">
        <f>_xlfn.MAXIFS(V重複!G:G, V重複!$C:$C, 'Conv-vaccine'!$E559)</f>
        <v>0</v>
      </c>
      <c r="S559" s="117">
        <f>SUMIF('V3回目-総接種回数'!$A:$A, 'Conv-vaccine'!$E559, 'V3回目-総接種回数'!D:D)</f>
        <v>0</v>
      </c>
    </row>
    <row r="560" spans="1:19" ht="17.7">
      <c r="A560" s="49">
        <v>44482</v>
      </c>
      <c r="B560" s="109">
        <f>IF(COUNTIF($A$7:$A560, $A560)&gt;1, 0, IF($E560="","",G560+H560+K560+L560+O560-Q560))</f>
        <v>0</v>
      </c>
      <c r="C560" s="109">
        <f>IF(COUNTIF($A$7:$A560, $A560)&gt;1, 0, IF($E560="", "", I560+J560+M560+N560+P560-R560))</f>
        <v>0</v>
      </c>
      <c r="D560" s="109">
        <f>IF(COUNTIF($A$7:$A560, $A560)&gt;1, 0, S560)</f>
        <v>0</v>
      </c>
      <c r="E560" s="110">
        <v>44482</v>
      </c>
      <c r="F560" s="91" t="str">
        <f>IFERROR(VLOOKUP($E560, V医療従事者等!$A:$J, $F$4, FALSE), TEXT(E560, "aaa"))</f>
        <v>水</v>
      </c>
      <c r="G560" s="91">
        <f>IFERROR(VLOOKUP($E560, V医療従事者等!$A:$J, $G$4, FALSE), 0)</f>
        <v>0</v>
      </c>
      <c r="H560" s="91">
        <f>IFERROR(VLOOKUP($E560, V医療従事者等!$A:$J, $H$4, FALSE), 0)</f>
        <v>0</v>
      </c>
      <c r="I560" s="91">
        <f>IFERROR(VLOOKUP($E560, V医療従事者等!$A:$J, $I$4, FALSE), 0)</f>
        <v>0</v>
      </c>
      <c r="J560" s="91">
        <f>IFERROR(VLOOKUP($E560, V医療従事者等!$A:$J, $J$4, FALSE), 0)</f>
        <v>0</v>
      </c>
      <c r="K560" s="92">
        <f>IFERROR(VLOOKUP($E560, V一般接種!$A:$G, K$4, FALSE), 0)</f>
        <v>124451</v>
      </c>
      <c r="L560" s="92">
        <f>IFERROR(VLOOKUP($E560, V一般接種!$A:$G, L$4, FALSE), 0)</f>
        <v>17388</v>
      </c>
      <c r="M560" s="92">
        <f>IFERROR(VLOOKUP($E560, V一般接種!$A:$G, M$4, FALSE), 0)</f>
        <v>34</v>
      </c>
      <c r="N560" s="93">
        <f>IFERROR(VLOOKUP($E560, V一般接種!$A:$G, N$4, FALSE), 0)</f>
        <v>342499</v>
      </c>
      <c r="O560" s="92">
        <f>SUMIF(V職域接種!$C:$C, 'Conv-vaccine'!$E560, V職域接種!F:F)</f>
        <v>0</v>
      </c>
      <c r="P560" s="92">
        <f>SUMIF(V職域接種!$C:$C, 'Conv-vaccine'!$E560, V職域接種!G:G)</f>
        <v>0</v>
      </c>
      <c r="Q560" s="92">
        <f>_xlfn.MAXIFS(V重複!F:F, V重複!$C:$C, 'Conv-vaccine'!$E560)</f>
        <v>0</v>
      </c>
      <c r="R560" s="92">
        <f>_xlfn.MAXIFS(V重複!G:G, V重複!$C:$C, 'Conv-vaccine'!$E560)</f>
        <v>0</v>
      </c>
      <c r="S560" s="117">
        <f>SUMIF('V3回目-総接種回数'!$A:$A, 'Conv-vaccine'!$E560, 'V3回目-総接種回数'!D:D)</f>
        <v>0</v>
      </c>
    </row>
    <row r="561" spans="1:19" ht="17.7">
      <c r="A561" s="49">
        <v>44482</v>
      </c>
      <c r="B561" s="109">
        <f>IF(COUNTIF($A$7:$A561, $A561)&gt;1, 0, IF($E561="","",G561+H561+K561+L561+O561-Q561))</f>
        <v>0</v>
      </c>
      <c r="C561" s="109">
        <f>IF(COUNTIF($A$7:$A561, $A561)&gt;1, 0, IF($E561="", "", I561+J561+M561+N561+P561-R561))</f>
        <v>0</v>
      </c>
      <c r="D561" s="109">
        <f>IF(COUNTIF($A$7:$A561, $A561)&gt;1, 0, S561)</f>
        <v>0</v>
      </c>
      <c r="E561" s="110">
        <v>44482</v>
      </c>
      <c r="F561" s="91" t="str">
        <f>IFERROR(VLOOKUP($E561, V医療従事者等!$A:$J, $F$4, FALSE), TEXT(E561, "aaa"))</f>
        <v>水</v>
      </c>
      <c r="G561" s="91">
        <f>IFERROR(VLOOKUP($E561, V医療従事者等!$A:$J, $G$4, FALSE), 0)</f>
        <v>0</v>
      </c>
      <c r="H561" s="91">
        <f>IFERROR(VLOOKUP($E561, V医療従事者等!$A:$J, $H$4, FALSE), 0)</f>
        <v>0</v>
      </c>
      <c r="I561" s="91">
        <f>IFERROR(VLOOKUP($E561, V医療従事者等!$A:$J, $I$4, FALSE), 0)</f>
        <v>0</v>
      </c>
      <c r="J561" s="91">
        <f>IFERROR(VLOOKUP($E561, V医療従事者等!$A:$J, $J$4, FALSE), 0)</f>
        <v>0</v>
      </c>
      <c r="K561" s="92">
        <f>IFERROR(VLOOKUP($E561, V一般接種!$A:$G, K$4, FALSE), 0)</f>
        <v>124451</v>
      </c>
      <c r="L561" s="92">
        <f>IFERROR(VLOOKUP($E561, V一般接種!$A:$G, L$4, FALSE), 0)</f>
        <v>17388</v>
      </c>
      <c r="M561" s="92">
        <f>IFERROR(VLOOKUP($E561, V一般接種!$A:$G, M$4, FALSE), 0)</f>
        <v>34</v>
      </c>
      <c r="N561" s="93">
        <f>IFERROR(VLOOKUP($E561, V一般接種!$A:$G, N$4, FALSE), 0)</f>
        <v>342499</v>
      </c>
      <c r="O561" s="92">
        <f>SUMIF(V職域接種!$C:$C, 'Conv-vaccine'!$E561, V職域接種!F:F)</f>
        <v>0</v>
      </c>
      <c r="P561" s="92">
        <f>SUMIF(V職域接種!$C:$C, 'Conv-vaccine'!$E561, V職域接種!G:G)</f>
        <v>0</v>
      </c>
      <c r="Q561" s="92">
        <f>_xlfn.MAXIFS(V重複!F:F, V重複!$C:$C, 'Conv-vaccine'!$E561)</f>
        <v>0</v>
      </c>
      <c r="R561" s="92">
        <f>_xlfn.MAXIFS(V重複!G:G, V重複!$C:$C, 'Conv-vaccine'!$E561)</f>
        <v>0</v>
      </c>
      <c r="S561" s="117">
        <f>SUMIF('V3回目-総接種回数'!$A:$A, 'Conv-vaccine'!$E561, 'V3回目-総接種回数'!D:D)</f>
        <v>0</v>
      </c>
    </row>
    <row r="562" spans="1:19" ht="17.7">
      <c r="A562" s="49">
        <v>44483</v>
      </c>
      <c r="B562" s="109">
        <f>IF(COUNTIF($A$7:$A562, $A562)&gt;1, 0, IF($E562="","",G562+H562+K562+L562+O562-Q562))</f>
        <v>263066</v>
      </c>
      <c r="C562" s="109">
        <f>IF(COUNTIF($A$7:$A562, $A562)&gt;1, 0, IF($E562="", "", I562+J562+M562+N562+P562-R562))</f>
        <v>149754</v>
      </c>
      <c r="D562" s="109">
        <f>IF(COUNTIF($A$7:$A562, $A562)&gt;1, 0, S562)</f>
        <v>0</v>
      </c>
      <c r="E562" s="110">
        <v>44483</v>
      </c>
      <c r="F562" s="91" t="str">
        <f>IFERROR(VLOOKUP($E562, V医療従事者等!$A:$J, $F$4, FALSE), TEXT(E562, "aaa"))</f>
        <v>木</v>
      </c>
      <c r="G562" s="91">
        <f>IFERROR(VLOOKUP($E562, V医療従事者等!$A:$J, $G$4, FALSE), 0)</f>
        <v>0</v>
      </c>
      <c r="H562" s="91">
        <f>IFERROR(VLOOKUP($E562, V医療従事者等!$A:$J, $H$4, FALSE), 0)</f>
        <v>0</v>
      </c>
      <c r="I562" s="91">
        <f>IFERROR(VLOOKUP($E562, V医療従事者等!$A:$J, $I$4, FALSE), 0)</f>
        <v>0</v>
      </c>
      <c r="J562" s="91">
        <f>IFERROR(VLOOKUP($E562, V医療従事者等!$A:$J, $J$4, FALSE), 0)</f>
        <v>0</v>
      </c>
      <c r="K562" s="92">
        <f>IFERROR(VLOOKUP($E562, V一般接種!$A:$G, K$4, FALSE), 0)</f>
        <v>246981</v>
      </c>
      <c r="L562" s="92">
        <f>IFERROR(VLOOKUP($E562, V一般接種!$A:$G, L$4, FALSE), 0)</f>
        <v>16085</v>
      </c>
      <c r="M562" s="92">
        <f>IFERROR(VLOOKUP($E562, V一般接種!$A:$G, M$4, FALSE), 0)</f>
        <v>73</v>
      </c>
      <c r="N562" s="93">
        <f>IFERROR(VLOOKUP($E562, V一般接種!$A:$G, N$4, FALSE), 0)</f>
        <v>149681</v>
      </c>
      <c r="O562" s="92">
        <f>SUMIF(V職域接種!$C:$C, 'Conv-vaccine'!$E562, V職域接種!F:F)</f>
        <v>0</v>
      </c>
      <c r="P562" s="92">
        <f>SUMIF(V職域接種!$C:$C, 'Conv-vaccine'!$E562, V職域接種!G:G)</f>
        <v>0</v>
      </c>
      <c r="Q562" s="92">
        <f>_xlfn.MAXIFS(V重複!F:F, V重複!$C:$C, 'Conv-vaccine'!$E562)</f>
        <v>0</v>
      </c>
      <c r="R562" s="92">
        <f>_xlfn.MAXIFS(V重複!G:G, V重複!$C:$C, 'Conv-vaccine'!$E562)</f>
        <v>0</v>
      </c>
      <c r="S562" s="117">
        <f>SUMIF('V3回目-総接種回数'!$A:$A, 'Conv-vaccine'!$E562, 'V3回目-総接種回数'!D:D)</f>
        <v>0</v>
      </c>
    </row>
    <row r="563" spans="1:19" ht="17.7">
      <c r="A563" s="49">
        <v>44483</v>
      </c>
      <c r="B563" s="109">
        <f>IF(COUNTIF($A$7:$A563, $A563)&gt;1, 0, IF($E563="","",G563+H563+K563+L563+O563-Q563))</f>
        <v>0</v>
      </c>
      <c r="C563" s="109">
        <f>IF(COUNTIF($A$7:$A563, $A563)&gt;1, 0, IF($E563="", "", I563+J563+M563+N563+P563-R563))</f>
        <v>0</v>
      </c>
      <c r="D563" s="109">
        <f>IF(COUNTIF($A$7:$A563, $A563)&gt;1, 0, S563)</f>
        <v>0</v>
      </c>
      <c r="E563" s="110">
        <v>44483</v>
      </c>
      <c r="F563" s="91" t="str">
        <f>IFERROR(VLOOKUP($E563, V医療従事者等!$A:$J, $F$4, FALSE), TEXT(E563, "aaa"))</f>
        <v>木</v>
      </c>
      <c r="G563" s="91">
        <f>IFERROR(VLOOKUP($E563, V医療従事者等!$A:$J, $G$4, FALSE), 0)</f>
        <v>0</v>
      </c>
      <c r="H563" s="91">
        <f>IFERROR(VLOOKUP($E563, V医療従事者等!$A:$J, $H$4, FALSE), 0)</f>
        <v>0</v>
      </c>
      <c r="I563" s="91">
        <f>IFERROR(VLOOKUP($E563, V医療従事者等!$A:$J, $I$4, FALSE), 0)</f>
        <v>0</v>
      </c>
      <c r="J563" s="91">
        <f>IFERROR(VLOOKUP($E563, V医療従事者等!$A:$J, $J$4, FALSE), 0)</f>
        <v>0</v>
      </c>
      <c r="K563" s="92">
        <f>IFERROR(VLOOKUP($E563, V一般接種!$A:$G, K$4, FALSE), 0)</f>
        <v>246981</v>
      </c>
      <c r="L563" s="92">
        <f>IFERROR(VLOOKUP($E563, V一般接種!$A:$G, L$4, FALSE), 0)</f>
        <v>16085</v>
      </c>
      <c r="M563" s="92">
        <f>IFERROR(VLOOKUP($E563, V一般接種!$A:$G, M$4, FALSE), 0)</f>
        <v>73</v>
      </c>
      <c r="N563" s="93">
        <f>IFERROR(VLOOKUP($E563, V一般接種!$A:$G, N$4, FALSE), 0)</f>
        <v>149681</v>
      </c>
      <c r="O563" s="92">
        <f>SUMIF(V職域接種!$C:$C, 'Conv-vaccine'!$E563, V職域接種!F:F)</f>
        <v>0</v>
      </c>
      <c r="P563" s="92">
        <f>SUMIF(V職域接種!$C:$C, 'Conv-vaccine'!$E563, V職域接種!G:G)</f>
        <v>0</v>
      </c>
      <c r="Q563" s="92">
        <f>_xlfn.MAXIFS(V重複!F:F, V重複!$C:$C, 'Conv-vaccine'!$E563)</f>
        <v>0</v>
      </c>
      <c r="R563" s="92">
        <f>_xlfn.MAXIFS(V重複!G:G, V重複!$C:$C, 'Conv-vaccine'!$E563)</f>
        <v>0</v>
      </c>
      <c r="S563" s="117">
        <f>SUMIF('V3回目-総接種回数'!$A:$A, 'Conv-vaccine'!$E563, 'V3回目-総接種回数'!D:D)</f>
        <v>0</v>
      </c>
    </row>
    <row r="564" spans="1:19" ht="17.7">
      <c r="A564" s="49">
        <v>44483</v>
      </c>
      <c r="B564" s="109">
        <f>IF(COUNTIF($A$7:$A564, $A564)&gt;1, 0, IF($E564="","",G564+H564+K564+L564+O564-Q564))</f>
        <v>0</v>
      </c>
      <c r="C564" s="109">
        <f>IF(COUNTIF($A$7:$A564, $A564)&gt;1, 0, IF($E564="", "", I564+J564+M564+N564+P564-R564))</f>
        <v>0</v>
      </c>
      <c r="D564" s="109">
        <f>IF(COUNTIF($A$7:$A564, $A564)&gt;1, 0, S564)</f>
        <v>0</v>
      </c>
      <c r="E564" s="110">
        <v>44483</v>
      </c>
      <c r="F564" s="91" t="str">
        <f>IFERROR(VLOOKUP($E564, V医療従事者等!$A:$J, $F$4, FALSE), TEXT(E564, "aaa"))</f>
        <v>木</v>
      </c>
      <c r="G564" s="91">
        <f>IFERROR(VLOOKUP($E564, V医療従事者等!$A:$J, $G$4, FALSE), 0)</f>
        <v>0</v>
      </c>
      <c r="H564" s="91">
        <f>IFERROR(VLOOKUP($E564, V医療従事者等!$A:$J, $H$4, FALSE), 0)</f>
        <v>0</v>
      </c>
      <c r="I564" s="91">
        <f>IFERROR(VLOOKUP($E564, V医療従事者等!$A:$J, $I$4, FALSE), 0)</f>
        <v>0</v>
      </c>
      <c r="J564" s="91">
        <f>IFERROR(VLOOKUP($E564, V医療従事者等!$A:$J, $J$4, FALSE), 0)</f>
        <v>0</v>
      </c>
      <c r="K564" s="92">
        <f>IFERROR(VLOOKUP($E564, V一般接種!$A:$G, K$4, FALSE), 0)</f>
        <v>246981</v>
      </c>
      <c r="L564" s="92">
        <f>IFERROR(VLOOKUP($E564, V一般接種!$A:$G, L$4, FALSE), 0)</f>
        <v>16085</v>
      </c>
      <c r="M564" s="92">
        <f>IFERROR(VLOOKUP($E564, V一般接種!$A:$G, M$4, FALSE), 0)</f>
        <v>73</v>
      </c>
      <c r="N564" s="93">
        <f>IFERROR(VLOOKUP($E564, V一般接種!$A:$G, N$4, FALSE), 0)</f>
        <v>149681</v>
      </c>
      <c r="O564" s="92">
        <f>SUMIF(V職域接種!$C:$C, 'Conv-vaccine'!$E564, V職域接種!F:F)</f>
        <v>0</v>
      </c>
      <c r="P564" s="92">
        <f>SUMIF(V職域接種!$C:$C, 'Conv-vaccine'!$E564, V職域接種!G:G)</f>
        <v>0</v>
      </c>
      <c r="Q564" s="92">
        <f>_xlfn.MAXIFS(V重複!F:F, V重複!$C:$C, 'Conv-vaccine'!$E564)</f>
        <v>0</v>
      </c>
      <c r="R564" s="92">
        <f>_xlfn.MAXIFS(V重複!G:G, V重複!$C:$C, 'Conv-vaccine'!$E564)</f>
        <v>0</v>
      </c>
      <c r="S564" s="117">
        <f>SUMIF('V3回目-総接種回数'!$A:$A, 'Conv-vaccine'!$E564, 'V3回目-総接種回数'!D:D)</f>
        <v>0</v>
      </c>
    </row>
    <row r="565" spans="1:19" ht="17.7">
      <c r="A565" s="49">
        <v>44484</v>
      </c>
      <c r="B565" s="109">
        <f>IF(COUNTIF($A$7:$A565, $A565)&gt;1, 0, IF($E565="","",G565+H565+K565+L565+O565-Q565))</f>
        <v>303752</v>
      </c>
      <c r="C565" s="109">
        <f>IF(COUNTIF($A$7:$A565, $A565)&gt;1, 0, IF($E565="", "", I565+J565+M565+N565+P565-R565))</f>
        <v>385711</v>
      </c>
      <c r="D565" s="109">
        <f>IF(COUNTIF($A$7:$A565, $A565)&gt;1, 0, S565)</f>
        <v>0</v>
      </c>
      <c r="E565" s="110">
        <v>44484</v>
      </c>
      <c r="F565" s="91" t="str">
        <f>IFERROR(VLOOKUP($E565, V医療従事者等!$A:$J, $F$4, FALSE), TEXT(E565, "aaa"))</f>
        <v>金</v>
      </c>
      <c r="G565" s="91">
        <f>IFERROR(VLOOKUP($E565, V医療従事者等!$A:$J, $G$4, FALSE), 0)</f>
        <v>0</v>
      </c>
      <c r="H565" s="91">
        <f>IFERROR(VLOOKUP($E565, V医療従事者等!$A:$J, $H$4, FALSE), 0)</f>
        <v>0</v>
      </c>
      <c r="I565" s="91">
        <f>IFERROR(VLOOKUP($E565, V医療従事者等!$A:$J, $I$4, FALSE), 0)</f>
        <v>0</v>
      </c>
      <c r="J565" s="91">
        <f>IFERROR(VLOOKUP($E565, V医療従事者等!$A:$J, $J$4, FALSE), 0)</f>
        <v>0</v>
      </c>
      <c r="K565" s="92">
        <f>IFERROR(VLOOKUP($E565, V一般接種!$A:$G, K$4, FALSE), 0)</f>
        <v>283098</v>
      </c>
      <c r="L565" s="92">
        <f>IFERROR(VLOOKUP($E565, V一般接種!$A:$G, L$4, FALSE), 0)</f>
        <v>20654</v>
      </c>
      <c r="M565" s="92">
        <f>IFERROR(VLOOKUP($E565, V一般接種!$A:$G, M$4, FALSE), 0)</f>
        <v>235</v>
      </c>
      <c r="N565" s="93">
        <f>IFERROR(VLOOKUP($E565, V一般接種!$A:$G, N$4, FALSE), 0)</f>
        <v>385476</v>
      </c>
      <c r="O565" s="92">
        <f>SUMIF(V職域接種!$C:$C, 'Conv-vaccine'!$E565, V職域接種!F:F)</f>
        <v>0</v>
      </c>
      <c r="P565" s="92">
        <f>SUMIF(V職域接種!$C:$C, 'Conv-vaccine'!$E565, V職域接種!G:G)</f>
        <v>0</v>
      </c>
      <c r="Q565" s="92">
        <f>_xlfn.MAXIFS(V重複!F:F, V重複!$C:$C, 'Conv-vaccine'!$E565)</f>
        <v>0</v>
      </c>
      <c r="R565" s="92">
        <f>_xlfn.MAXIFS(V重複!G:G, V重複!$C:$C, 'Conv-vaccine'!$E565)</f>
        <v>0</v>
      </c>
      <c r="S565" s="117">
        <f>SUMIF('V3回目-総接種回数'!$A:$A, 'Conv-vaccine'!$E565, 'V3回目-総接種回数'!D:D)</f>
        <v>0</v>
      </c>
    </row>
    <row r="566" spans="1:19" ht="17.7">
      <c r="A566" s="49">
        <v>44484</v>
      </c>
      <c r="B566" s="109">
        <f>IF(COUNTIF($A$7:$A566, $A566)&gt;1, 0, IF($E566="","",G566+H566+K566+L566+O566-Q566))</f>
        <v>0</v>
      </c>
      <c r="C566" s="109">
        <f>IF(COUNTIF($A$7:$A566, $A566)&gt;1, 0, IF($E566="", "", I566+J566+M566+N566+P566-R566))</f>
        <v>0</v>
      </c>
      <c r="D566" s="109">
        <f>IF(COUNTIF($A$7:$A566, $A566)&gt;1, 0, S566)</f>
        <v>0</v>
      </c>
      <c r="E566" s="110">
        <v>44484</v>
      </c>
      <c r="F566" s="91" t="str">
        <f>IFERROR(VLOOKUP($E566, V医療従事者等!$A:$J, $F$4, FALSE), TEXT(E566, "aaa"))</f>
        <v>金</v>
      </c>
      <c r="G566" s="91">
        <f>IFERROR(VLOOKUP($E566, V医療従事者等!$A:$J, $G$4, FALSE), 0)</f>
        <v>0</v>
      </c>
      <c r="H566" s="91">
        <f>IFERROR(VLOOKUP($E566, V医療従事者等!$A:$J, $H$4, FALSE), 0)</f>
        <v>0</v>
      </c>
      <c r="I566" s="91">
        <f>IFERROR(VLOOKUP($E566, V医療従事者等!$A:$J, $I$4, FALSE), 0)</f>
        <v>0</v>
      </c>
      <c r="J566" s="91">
        <f>IFERROR(VLOOKUP($E566, V医療従事者等!$A:$J, $J$4, FALSE), 0)</f>
        <v>0</v>
      </c>
      <c r="K566" s="92">
        <f>IFERROR(VLOOKUP($E566, V一般接種!$A:$G, K$4, FALSE), 0)</f>
        <v>283098</v>
      </c>
      <c r="L566" s="92">
        <f>IFERROR(VLOOKUP($E566, V一般接種!$A:$G, L$4, FALSE), 0)</f>
        <v>20654</v>
      </c>
      <c r="M566" s="92">
        <f>IFERROR(VLOOKUP($E566, V一般接種!$A:$G, M$4, FALSE), 0)</f>
        <v>235</v>
      </c>
      <c r="N566" s="93">
        <f>IFERROR(VLOOKUP($E566, V一般接種!$A:$G, N$4, FALSE), 0)</f>
        <v>385476</v>
      </c>
      <c r="O566" s="92">
        <f>SUMIF(V職域接種!$C:$C, 'Conv-vaccine'!$E566, V職域接種!F:F)</f>
        <v>0</v>
      </c>
      <c r="P566" s="92">
        <f>SUMIF(V職域接種!$C:$C, 'Conv-vaccine'!$E566, V職域接種!G:G)</f>
        <v>0</v>
      </c>
      <c r="Q566" s="92">
        <f>_xlfn.MAXIFS(V重複!F:F, V重複!$C:$C, 'Conv-vaccine'!$E566)</f>
        <v>0</v>
      </c>
      <c r="R566" s="92">
        <f>_xlfn.MAXIFS(V重複!G:G, V重複!$C:$C, 'Conv-vaccine'!$E566)</f>
        <v>0</v>
      </c>
      <c r="S566" s="117">
        <f>SUMIF('V3回目-総接種回数'!$A:$A, 'Conv-vaccine'!$E566, 'V3回目-総接種回数'!D:D)</f>
        <v>0</v>
      </c>
    </row>
    <row r="567" spans="1:19" ht="17.7">
      <c r="A567" s="49">
        <v>44484</v>
      </c>
      <c r="B567" s="109">
        <f>IF(COUNTIF($A$7:$A567, $A567)&gt;1, 0, IF($E567="","",G567+H567+K567+L567+O567-Q567))</f>
        <v>0</v>
      </c>
      <c r="C567" s="109">
        <f>IF(COUNTIF($A$7:$A567, $A567)&gt;1, 0, IF($E567="", "", I567+J567+M567+N567+P567-R567))</f>
        <v>0</v>
      </c>
      <c r="D567" s="109">
        <f>IF(COUNTIF($A$7:$A567, $A567)&gt;1, 0, S567)</f>
        <v>0</v>
      </c>
      <c r="E567" s="110">
        <v>44484</v>
      </c>
      <c r="F567" s="91" t="str">
        <f>IFERROR(VLOOKUP($E567, V医療従事者等!$A:$J, $F$4, FALSE), TEXT(E567, "aaa"))</f>
        <v>金</v>
      </c>
      <c r="G567" s="91">
        <f>IFERROR(VLOOKUP($E567, V医療従事者等!$A:$J, $G$4, FALSE), 0)</f>
        <v>0</v>
      </c>
      <c r="H567" s="91">
        <f>IFERROR(VLOOKUP($E567, V医療従事者等!$A:$J, $H$4, FALSE), 0)</f>
        <v>0</v>
      </c>
      <c r="I567" s="91">
        <f>IFERROR(VLOOKUP($E567, V医療従事者等!$A:$J, $I$4, FALSE), 0)</f>
        <v>0</v>
      </c>
      <c r="J567" s="91">
        <f>IFERROR(VLOOKUP($E567, V医療従事者等!$A:$J, $J$4, FALSE), 0)</f>
        <v>0</v>
      </c>
      <c r="K567" s="92">
        <f>IFERROR(VLOOKUP($E567, V一般接種!$A:$G, K$4, FALSE), 0)</f>
        <v>283098</v>
      </c>
      <c r="L567" s="92">
        <f>IFERROR(VLOOKUP($E567, V一般接種!$A:$G, L$4, FALSE), 0)</f>
        <v>20654</v>
      </c>
      <c r="M567" s="92">
        <f>IFERROR(VLOOKUP($E567, V一般接種!$A:$G, M$4, FALSE), 0)</f>
        <v>235</v>
      </c>
      <c r="N567" s="93">
        <f>IFERROR(VLOOKUP($E567, V一般接種!$A:$G, N$4, FALSE), 0)</f>
        <v>385476</v>
      </c>
      <c r="O567" s="92">
        <f>SUMIF(V職域接種!$C:$C, 'Conv-vaccine'!$E567, V職域接種!F:F)</f>
        <v>0</v>
      </c>
      <c r="P567" s="92">
        <f>SUMIF(V職域接種!$C:$C, 'Conv-vaccine'!$E567, V職域接種!G:G)</f>
        <v>0</v>
      </c>
      <c r="Q567" s="92">
        <f>_xlfn.MAXIFS(V重複!F:F, V重複!$C:$C, 'Conv-vaccine'!$E567)</f>
        <v>0</v>
      </c>
      <c r="R567" s="92">
        <f>_xlfn.MAXIFS(V重複!G:G, V重複!$C:$C, 'Conv-vaccine'!$E567)</f>
        <v>0</v>
      </c>
      <c r="S567" s="117">
        <f>SUMIF('V3回目-総接種回数'!$A:$A, 'Conv-vaccine'!$E567, 'V3回目-総接種回数'!D:D)</f>
        <v>0</v>
      </c>
    </row>
    <row r="568" spans="1:19" ht="17.7">
      <c r="A568" s="49">
        <v>44485</v>
      </c>
      <c r="B568" s="109">
        <f>IF(COUNTIF($A$7:$A568, $A568)&gt;1, 0, IF($E568="","",G568+H568+K568+L568+O568-Q568))</f>
        <v>398553</v>
      </c>
      <c r="C568" s="109">
        <f>IF(COUNTIF($A$7:$A568, $A568)&gt;1, 0, IF($E568="", "", I568+J568+M568+N568+P568-R568))</f>
        <v>508251</v>
      </c>
      <c r="D568" s="109">
        <f>IF(COUNTIF($A$7:$A568, $A568)&gt;1, 0, S568)</f>
        <v>0</v>
      </c>
      <c r="E568" s="110">
        <v>44485</v>
      </c>
      <c r="F568" s="91" t="str">
        <f>IFERROR(VLOOKUP($E568, V医療従事者等!$A:$J, $F$4, FALSE), TEXT(E568, "aaa"))</f>
        <v>土</v>
      </c>
      <c r="G568" s="91">
        <f>IFERROR(VLOOKUP($E568, V医療従事者等!$A:$J, $G$4, FALSE), 0)</f>
        <v>0</v>
      </c>
      <c r="H568" s="91">
        <f>IFERROR(VLOOKUP($E568, V医療従事者等!$A:$J, $H$4, FALSE), 0)</f>
        <v>0</v>
      </c>
      <c r="I568" s="91">
        <f>IFERROR(VLOOKUP($E568, V医療従事者等!$A:$J, $I$4, FALSE), 0)</f>
        <v>0</v>
      </c>
      <c r="J568" s="91">
        <f>IFERROR(VLOOKUP($E568, V医療従事者等!$A:$J, $J$4, FALSE), 0)</f>
        <v>0</v>
      </c>
      <c r="K568" s="92">
        <f>IFERROR(VLOOKUP($E568, V一般接種!$A:$G, K$4, FALSE), 0)</f>
        <v>370441</v>
      </c>
      <c r="L568" s="92">
        <f>IFERROR(VLOOKUP($E568, V一般接種!$A:$G, L$4, FALSE), 0)</f>
        <v>28112</v>
      </c>
      <c r="M568" s="92">
        <f>IFERROR(VLOOKUP($E568, V一般接種!$A:$G, M$4, FALSE), 0)</f>
        <v>17</v>
      </c>
      <c r="N568" s="93">
        <f>IFERROR(VLOOKUP($E568, V一般接種!$A:$G, N$4, FALSE), 0)</f>
        <v>508234</v>
      </c>
      <c r="O568" s="92">
        <f>SUMIF(V職域接種!$C:$C, 'Conv-vaccine'!$E568, V職域接種!F:F)</f>
        <v>0</v>
      </c>
      <c r="P568" s="92">
        <f>SUMIF(V職域接種!$C:$C, 'Conv-vaccine'!$E568, V職域接種!G:G)</f>
        <v>0</v>
      </c>
      <c r="Q568" s="92">
        <f>_xlfn.MAXIFS(V重複!F:F, V重複!$C:$C, 'Conv-vaccine'!$E568)</f>
        <v>0</v>
      </c>
      <c r="R568" s="92">
        <f>_xlfn.MAXIFS(V重複!G:G, V重複!$C:$C, 'Conv-vaccine'!$E568)</f>
        <v>0</v>
      </c>
      <c r="S568" s="117">
        <f>SUMIF('V3回目-総接種回数'!$A:$A, 'Conv-vaccine'!$E568, 'V3回目-総接種回数'!D:D)</f>
        <v>0</v>
      </c>
    </row>
    <row r="569" spans="1:19" ht="17.7">
      <c r="A569" s="49">
        <v>44485</v>
      </c>
      <c r="B569" s="109">
        <f>IF(COUNTIF($A$7:$A569, $A569)&gt;1, 0, IF($E569="","",G569+H569+K569+L569+O569-Q569))</f>
        <v>0</v>
      </c>
      <c r="C569" s="109">
        <f>IF(COUNTIF($A$7:$A569, $A569)&gt;1, 0, IF($E569="", "", I569+J569+M569+N569+P569-R569))</f>
        <v>0</v>
      </c>
      <c r="D569" s="109">
        <f>IF(COUNTIF($A$7:$A569, $A569)&gt;1, 0, S569)</f>
        <v>0</v>
      </c>
      <c r="E569" s="110">
        <v>44485</v>
      </c>
      <c r="F569" s="91" t="str">
        <f>IFERROR(VLOOKUP($E569, V医療従事者等!$A:$J, $F$4, FALSE), TEXT(E569, "aaa"))</f>
        <v>土</v>
      </c>
      <c r="G569" s="91">
        <f>IFERROR(VLOOKUP($E569, V医療従事者等!$A:$J, $G$4, FALSE), 0)</f>
        <v>0</v>
      </c>
      <c r="H569" s="91">
        <f>IFERROR(VLOOKUP($E569, V医療従事者等!$A:$J, $H$4, FALSE), 0)</f>
        <v>0</v>
      </c>
      <c r="I569" s="91">
        <f>IFERROR(VLOOKUP($E569, V医療従事者等!$A:$J, $I$4, FALSE), 0)</f>
        <v>0</v>
      </c>
      <c r="J569" s="91">
        <f>IFERROR(VLOOKUP($E569, V医療従事者等!$A:$J, $J$4, FALSE), 0)</f>
        <v>0</v>
      </c>
      <c r="K569" s="92">
        <f>IFERROR(VLOOKUP($E569, V一般接種!$A:$G, K$4, FALSE), 0)</f>
        <v>370441</v>
      </c>
      <c r="L569" s="92">
        <f>IFERROR(VLOOKUP($E569, V一般接種!$A:$G, L$4, FALSE), 0)</f>
        <v>28112</v>
      </c>
      <c r="M569" s="92">
        <f>IFERROR(VLOOKUP($E569, V一般接種!$A:$G, M$4, FALSE), 0)</f>
        <v>17</v>
      </c>
      <c r="N569" s="93">
        <f>IFERROR(VLOOKUP($E569, V一般接種!$A:$G, N$4, FALSE), 0)</f>
        <v>508234</v>
      </c>
      <c r="O569" s="92">
        <f>SUMIF(V職域接種!$C:$C, 'Conv-vaccine'!$E569, V職域接種!F:F)</f>
        <v>0</v>
      </c>
      <c r="P569" s="92">
        <f>SUMIF(V職域接種!$C:$C, 'Conv-vaccine'!$E569, V職域接種!G:G)</f>
        <v>0</v>
      </c>
      <c r="Q569" s="92">
        <f>_xlfn.MAXIFS(V重複!F:F, V重複!$C:$C, 'Conv-vaccine'!$E569)</f>
        <v>0</v>
      </c>
      <c r="R569" s="92">
        <f>_xlfn.MAXIFS(V重複!G:G, V重複!$C:$C, 'Conv-vaccine'!$E569)</f>
        <v>0</v>
      </c>
      <c r="S569" s="117">
        <f>SUMIF('V3回目-総接種回数'!$A:$A, 'Conv-vaccine'!$E569, 'V3回目-総接種回数'!D:D)</f>
        <v>0</v>
      </c>
    </row>
    <row r="570" spans="1:19" ht="17.7">
      <c r="A570" s="49">
        <v>44485</v>
      </c>
      <c r="B570" s="109">
        <f>IF(COUNTIF($A$7:$A570, $A570)&gt;1, 0, IF($E570="","",G570+H570+K570+L570+O570-Q570))</f>
        <v>0</v>
      </c>
      <c r="C570" s="109">
        <f>IF(COUNTIF($A$7:$A570, $A570)&gt;1, 0, IF($E570="", "", I570+J570+M570+N570+P570-R570))</f>
        <v>0</v>
      </c>
      <c r="D570" s="109">
        <f>IF(COUNTIF($A$7:$A570, $A570)&gt;1, 0, S570)</f>
        <v>0</v>
      </c>
      <c r="E570" s="110">
        <v>44485</v>
      </c>
      <c r="F570" s="91" t="str">
        <f>IFERROR(VLOOKUP($E570, V医療従事者等!$A:$J, $F$4, FALSE), TEXT(E570, "aaa"))</f>
        <v>土</v>
      </c>
      <c r="G570" s="91">
        <f>IFERROR(VLOOKUP($E570, V医療従事者等!$A:$J, $G$4, FALSE), 0)</f>
        <v>0</v>
      </c>
      <c r="H570" s="91">
        <f>IFERROR(VLOOKUP($E570, V医療従事者等!$A:$J, $H$4, FALSE), 0)</f>
        <v>0</v>
      </c>
      <c r="I570" s="91">
        <f>IFERROR(VLOOKUP($E570, V医療従事者等!$A:$J, $I$4, FALSE), 0)</f>
        <v>0</v>
      </c>
      <c r="J570" s="91">
        <f>IFERROR(VLOOKUP($E570, V医療従事者等!$A:$J, $J$4, FALSE), 0)</f>
        <v>0</v>
      </c>
      <c r="K570" s="92">
        <f>IFERROR(VLOOKUP($E570, V一般接種!$A:$G, K$4, FALSE), 0)</f>
        <v>370441</v>
      </c>
      <c r="L570" s="92">
        <f>IFERROR(VLOOKUP($E570, V一般接種!$A:$G, L$4, FALSE), 0)</f>
        <v>28112</v>
      </c>
      <c r="M570" s="92">
        <f>IFERROR(VLOOKUP($E570, V一般接種!$A:$G, M$4, FALSE), 0)</f>
        <v>17</v>
      </c>
      <c r="N570" s="93">
        <f>IFERROR(VLOOKUP($E570, V一般接種!$A:$G, N$4, FALSE), 0)</f>
        <v>508234</v>
      </c>
      <c r="O570" s="92">
        <f>SUMIF(V職域接種!$C:$C, 'Conv-vaccine'!$E570, V職域接種!F:F)</f>
        <v>0</v>
      </c>
      <c r="P570" s="92">
        <f>SUMIF(V職域接種!$C:$C, 'Conv-vaccine'!$E570, V職域接種!G:G)</f>
        <v>0</v>
      </c>
      <c r="Q570" s="92">
        <f>_xlfn.MAXIFS(V重複!F:F, V重複!$C:$C, 'Conv-vaccine'!$E570)</f>
        <v>0</v>
      </c>
      <c r="R570" s="92">
        <f>_xlfn.MAXIFS(V重複!G:G, V重複!$C:$C, 'Conv-vaccine'!$E570)</f>
        <v>0</v>
      </c>
      <c r="S570" s="117">
        <f>SUMIF('V3回目-総接種回数'!$A:$A, 'Conv-vaccine'!$E570, 'V3回目-総接種回数'!D:D)</f>
        <v>0</v>
      </c>
    </row>
    <row r="571" spans="1:19" ht="17.7">
      <c r="A571" s="49">
        <v>44486</v>
      </c>
      <c r="B571" s="109">
        <f>IF(COUNTIF($A$7:$A571, $A571)&gt;1, 0, IF($E571="","",G571+H571+K571+L571+O571-Q571))</f>
        <v>1167575</v>
      </c>
      <c r="C571" s="109">
        <f>IF(COUNTIF($A$7:$A571, $A571)&gt;1, 0, IF($E571="", "", I571+J571+M571+N571+P571-R571))</f>
        <v>1141507</v>
      </c>
      <c r="D571" s="109">
        <f>IF(COUNTIF($A$7:$A571, $A571)&gt;1, 0, S571)</f>
        <v>0</v>
      </c>
      <c r="E571" s="110">
        <v>44486</v>
      </c>
      <c r="F571" s="91" t="str">
        <f>IFERROR(VLOOKUP($E571, V医療従事者等!$A:$J, $F$4, FALSE), TEXT(E571, "aaa"))</f>
        <v>日</v>
      </c>
      <c r="G571" s="91">
        <f>IFERROR(VLOOKUP($E571, V医療従事者等!$A:$J, $G$4, FALSE), 0)</f>
        <v>0</v>
      </c>
      <c r="H571" s="91">
        <f>IFERROR(VLOOKUP($E571, V医療従事者等!$A:$J, $H$4, FALSE), 0)</f>
        <v>0</v>
      </c>
      <c r="I571" s="91">
        <f>IFERROR(VLOOKUP($E571, V医療従事者等!$A:$J, $I$4, FALSE), 0)</f>
        <v>0</v>
      </c>
      <c r="J571" s="91">
        <f>IFERROR(VLOOKUP($E571, V医療従事者等!$A:$J, $J$4, FALSE), 0)</f>
        <v>0</v>
      </c>
      <c r="K571" s="92">
        <f>IFERROR(VLOOKUP($E571, V一般接種!$A:$G, K$4, FALSE), 0)</f>
        <v>226577</v>
      </c>
      <c r="L571" s="92">
        <f>IFERROR(VLOOKUP($E571, V一般接種!$A:$G, L$4, FALSE), 0)</f>
        <v>22913</v>
      </c>
      <c r="M571" s="92">
        <f>IFERROR(VLOOKUP($E571, V一般接種!$A:$G, M$4, FALSE), 0)</f>
        <v>13</v>
      </c>
      <c r="N571" s="93">
        <f>IFERROR(VLOOKUP($E571, V一般接種!$A:$G, N$4, FALSE), 0)</f>
        <v>375919</v>
      </c>
      <c r="O571" s="92">
        <f>SUMIF(V職域接種!$C:$C, 'Conv-vaccine'!$E571, V職域接種!F:F)</f>
        <v>9765668</v>
      </c>
      <c r="P571" s="92">
        <f>SUMIF(V職域接種!$C:$C, 'Conv-vaccine'!$E571, V職域接種!G:G)</f>
        <v>8981575</v>
      </c>
      <c r="Q571" s="92">
        <f>_xlfn.MAXIFS(V重複!F:F, V重複!$C:$C, 'Conv-vaccine'!$E571)</f>
        <v>8847583</v>
      </c>
      <c r="R571" s="92">
        <f>_xlfn.MAXIFS(V重複!G:G, V重複!$C:$C, 'Conv-vaccine'!$E571)</f>
        <v>8216000</v>
      </c>
      <c r="S571" s="117">
        <f>SUMIF('V3回目-総接種回数'!$A:$A, 'Conv-vaccine'!$E571, 'V3回目-総接種回数'!D:D)</f>
        <v>0</v>
      </c>
    </row>
    <row r="572" spans="1:19" ht="17.7">
      <c r="A572" s="49">
        <v>44486</v>
      </c>
      <c r="B572" s="109">
        <f>IF(COUNTIF($A$7:$A572, $A572)&gt;1, 0, IF($E572="","",G572+H572+K572+L572+O572-Q572))</f>
        <v>0</v>
      </c>
      <c r="C572" s="109">
        <f>IF(COUNTIF($A$7:$A572, $A572)&gt;1, 0, IF($E572="", "", I572+J572+M572+N572+P572-R572))</f>
        <v>0</v>
      </c>
      <c r="D572" s="109">
        <f>IF(COUNTIF($A$7:$A572, $A572)&gt;1, 0, S572)</f>
        <v>0</v>
      </c>
      <c r="E572" s="110">
        <v>44486</v>
      </c>
      <c r="F572" s="91" t="str">
        <f>IFERROR(VLOOKUP($E572, V医療従事者等!$A:$J, $F$4, FALSE), TEXT(E572, "aaa"))</f>
        <v>日</v>
      </c>
      <c r="G572" s="91">
        <f>IFERROR(VLOOKUP($E572, V医療従事者等!$A:$J, $G$4, FALSE), 0)</f>
        <v>0</v>
      </c>
      <c r="H572" s="91">
        <f>IFERROR(VLOOKUP($E572, V医療従事者等!$A:$J, $H$4, FALSE), 0)</f>
        <v>0</v>
      </c>
      <c r="I572" s="91">
        <f>IFERROR(VLOOKUP($E572, V医療従事者等!$A:$J, $I$4, FALSE), 0)</f>
        <v>0</v>
      </c>
      <c r="J572" s="91">
        <f>IFERROR(VLOOKUP($E572, V医療従事者等!$A:$J, $J$4, FALSE), 0)</f>
        <v>0</v>
      </c>
      <c r="K572" s="92">
        <f>IFERROR(VLOOKUP($E572, V一般接種!$A:$G, K$4, FALSE), 0)</f>
        <v>226577</v>
      </c>
      <c r="L572" s="92">
        <f>IFERROR(VLOOKUP($E572, V一般接種!$A:$G, L$4, FALSE), 0)</f>
        <v>22913</v>
      </c>
      <c r="M572" s="92">
        <f>IFERROR(VLOOKUP($E572, V一般接種!$A:$G, M$4, FALSE), 0)</f>
        <v>13</v>
      </c>
      <c r="N572" s="93">
        <f>IFERROR(VLOOKUP($E572, V一般接種!$A:$G, N$4, FALSE), 0)</f>
        <v>375919</v>
      </c>
      <c r="O572" s="92">
        <f>SUMIF(V職域接種!$C:$C, 'Conv-vaccine'!$E572, V職域接種!F:F)</f>
        <v>9765668</v>
      </c>
      <c r="P572" s="92">
        <f>SUMIF(V職域接種!$C:$C, 'Conv-vaccine'!$E572, V職域接種!G:G)</f>
        <v>8981575</v>
      </c>
      <c r="Q572" s="92">
        <f>_xlfn.MAXIFS(V重複!F:F, V重複!$C:$C, 'Conv-vaccine'!$E572)</f>
        <v>8847583</v>
      </c>
      <c r="R572" s="92">
        <f>_xlfn.MAXIFS(V重複!G:G, V重複!$C:$C, 'Conv-vaccine'!$E572)</f>
        <v>8216000</v>
      </c>
      <c r="S572" s="117">
        <f>SUMIF('V3回目-総接種回数'!$A:$A, 'Conv-vaccine'!$E572, 'V3回目-総接種回数'!D:D)</f>
        <v>0</v>
      </c>
    </row>
    <row r="573" spans="1:19" ht="17.7">
      <c r="A573" s="49">
        <v>44486</v>
      </c>
      <c r="B573" s="109">
        <f>IF(COUNTIF($A$7:$A573, $A573)&gt;1, 0, IF($E573="","",G573+H573+K573+L573+O573-Q573))</f>
        <v>0</v>
      </c>
      <c r="C573" s="109">
        <f>IF(COUNTIF($A$7:$A573, $A573)&gt;1, 0, IF($E573="", "", I573+J573+M573+N573+P573-R573))</f>
        <v>0</v>
      </c>
      <c r="D573" s="109">
        <f>IF(COUNTIF($A$7:$A573, $A573)&gt;1, 0, S573)</f>
        <v>0</v>
      </c>
      <c r="E573" s="110">
        <v>44486</v>
      </c>
      <c r="F573" s="91" t="str">
        <f>IFERROR(VLOOKUP($E573, V医療従事者等!$A:$J, $F$4, FALSE), TEXT(E573, "aaa"))</f>
        <v>日</v>
      </c>
      <c r="G573" s="91">
        <f>IFERROR(VLOOKUP($E573, V医療従事者等!$A:$J, $G$4, FALSE), 0)</f>
        <v>0</v>
      </c>
      <c r="H573" s="91">
        <f>IFERROR(VLOOKUP($E573, V医療従事者等!$A:$J, $H$4, FALSE), 0)</f>
        <v>0</v>
      </c>
      <c r="I573" s="91">
        <f>IFERROR(VLOOKUP($E573, V医療従事者等!$A:$J, $I$4, FALSE), 0)</f>
        <v>0</v>
      </c>
      <c r="J573" s="91">
        <f>IFERROR(VLOOKUP($E573, V医療従事者等!$A:$J, $J$4, FALSE), 0)</f>
        <v>0</v>
      </c>
      <c r="K573" s="92">
        <f>IFERROR(VLOOKUP($E573, V一般接種!$A:$G, K$4, FALSE), 0)</f>
        <v>226577</v>
      </c>
      <c r="L573" s="92">
        <f>IFERROR(VLOOKUP($E573, V一般接種!$A:$G, L$4, FALSE), 0)</f>
        <v>22913</v>
      </c>
      <c r="M573" s="92">
        <f>IFERROR(VLOOKUP($E573, V一般接種!$A:$G, M$4, FALSE), 0)</f>
        <v>13</v>
      </c>
      <c r="N573" s="93">
        <f>IFERROR(VLOOKUP($E573, V一般接種!$A:$G, N$4, FALSE), 0)</f>
        <v>375919</v>
      </c>
      <c r="O573" s="92">
        <f>SUMIF(V職域接種!$C:$C, 'Conv-vaccine'!$E573, V職域接種!F:F)</f>
        <v>9765668</v>
      </c>
      <c r="P573" s="92">
        <f>SUMIF(V職域接種!$C:$C, 'Conv-vaccine'!$E573, V職域接種!G:G)</f>
        <v>8981575</v>
      </c>
      <c r="Q573" s="92">
        <f>_xlfn.MAXIFS(V重複!F:F, V重複!$C:$C, 'Conv-vaccine'!$E573)</f>
        <v>8847583</v>
      </c>
      <c r="R573" s="92">
        <f>_xlfn.MAXIFS(V重複!G:G, V重複!$C:$C, 'Conv-vaccine'!$E573)</f>
        <v>8216000</v>
      </c>
      <c r="S573" s="117">
        <f>SUMIF('V3回目-総接種回数'!$A:$A, 'Conv-vaccine'!$E573, 'V3回目-総接種回数'!D:D)</f>
        <v>0</v>
      </c>
    </row>
    <row r="574" spans="1:19" ht="17.7">
      <c r="A574" s="49">
        <v>44487</v>
      </c>
      <c r="B574" s="109">
        <f>IF(COUNTIF($A$7:$A574, $A574)&gt;1, 0, IF($E574="","",G574+H574+K574+L574+O574-Q574))</f>
        <v>176720</v>
      </c>
      <c r="C574" s="109">
        <f>IF(COUNTIF($A$7:$A574, $A574)&gt;1, 0, IF($E574="", "", I574+J574+M574+N574+P574-R574))</f>
        <v>327156</v>
      </c>
      <c r="D574" s="109">
        <f>IF(COUNTIF($A$7:$A574, $A574)&gt;1, 0, S574)</f>
        <v>0</v>
      </c>
      <c r="E574" s="110">
        <v>44487</v>
      </c>
      <c r="F574" s="91" t="str">
        <f>IFERROR(VLOOKUP($E574, V医療従事者等!$A:$J, $F$4, FALSE), TEXT(E574, "aaa"))</f>
        <v>月</v>
      </c>
      <c r="G574" s="91">
        <f>IFERROR(VLOOKUP($E574, V医療従事者等!$A:$J, $G$4, FALSE), 0)</f>
        <v>0</v>
      </c>
      <c r="H574" s="91">
        <f>IFERROR(VLOOKUP($E574, V医療従事者等!$A:$J, $H$4, FALSE), 0)</f>
        <v>0</v>
      </c>
      <c r="I574" s="91">
        <f>IFERROR(VLOOKUP($E574, V医療従事者等!$A:$J, $I$4, FALSE), 0)</f>
        <v>0</v>
      </c>
      <c r="J574" s="91">
        <f>IFERROR(VLOOKUP($E574, V医療従事者等!$A:$J, $J$4, FALSE), 0)</f>
        <v>0</v>
      </c>
      <c r="K574" s="92">
        <f>IFERROR(VLOOKUP($E574, V一般接種!$A:$G, K$4, FALSE), 0)</f>
        <v>166681</v>
      </c>
      <c r="L574" s="92">
        <f>IFERROR(VLOOKUP($E574, V一般接種!$A:$G, L$4, FALSE), 0)</f>
        <v>10039</v>
      </c>
      <c r="M574" s="92">
        <f>IFERROR(VLOOKUP($E574, V一般接種!$A:$G, M$4, FALSE), 0)</f>
        <v>30</v>
      </c>
      <c r="N574" s="93">
        <f>IFERROR(VLOOKUP($E574, V一般接種!$A:$G, N$4, FALSE), 0)</f>
        <v>327126</v>
      </c>
      <c r="O574" s="92">
        <f>SUMIF(V職域接種!$C:$C, 'Conv-vaccine'!$E574, V職域接種!F:F)</f>
        <v>0</v>
      </c>
      <c r="P574" s="92">
        <f>SUMIF(V職域接種!$C:$C, 'Conv-vaccine'!$E574, V職域接種!G:G)</f>
        <v>0</v>
      </c>
      <c r="Q574" s="92">
        <f>_xlfn.MAXIFS(V重複!F:F, V重複!$C:$C, 'Conv-vaccine'!$E574)</f>
        <v>0</v>
      </c>
      <c r="R574" s="92">
        <f>_xlfn.MAXIFS(V重複!G:G, V重複!$C:$C, 'Conv-vaccine'!$E574)</f>
        <v>0</v>
      </c>
      <c r="S574" s="117">
        <f>SUMIF('V3回目-総接種回数'!$A:$A, 'Conv-vaccine'!$E574, 'V3回目-総接種回数'!D:D)</f>
        <v>0</v>
      </c>
    </row>
    <row r="575" spans="1:19" ht="17.7">
      <c r="A575" s="49">
        <v>44487</v>
      </c>
      <c r="B575" s="109">
        <f>IF(COUNTIF($A$7:$A575, $A575)&gt;1, 0, IF($E575="","",G575+H575+K575+L575+O575-Q575))</f>
        <v>0</v>
      </c>
      <c r="C575" s="109">
        <f>IF(COUNTIF($A$7:$A575, $A575)&gt;1, 0, IF($E575="", "", I575+J575+M575+N575+P575-R575))</f>
        <v>0</v>
      </c>
      <c r="D575" s="109">
        <f>IF(COUNTIF($A$7:$A575, $A575)&gt;1, 0, S575)</f>
        <v>0</v>
      </c>
      <c r="E575" s="110">
        <v>44487</v>
      </c>
      <c r="F575" s="91" t="str">
        <f>IFERROR(VLOOKUP($E575, V医療従事者等!$A:$J, $F$4, FALSE), TEXT(E575, "aaa"))</f>
        <v>月</v>
      </c>
      <c r="G575" s="91">
        <f>IFERROR(VLOOKUP($E575, V医療従事者等!$A:$J, $G$4, FALSE), 0)</f>
        <v>0</v>
      </c>
      <c r="H575" s="91">
        <f>IFERROR(VLOOKUP($E575, V医療従事者等!$A:$J, $H$4, FALSE), 0)</f>
        <v>0</v>
      </c>
      <c r="I575" s="91">
        <f>IFERROR(VLOOKUP($E575, V医療従事者等!$A:$J, $I$4, FALSE), 0)</f>
        <v>0</v>
      </c>
      <c r="J575" s="91">
        <f>IFERROR(VLOOKUP($E575, V医療従事者等!$A:$J, $J$4, FALSE), 0)</f>
        <v>0</v>
      </c>
      <c r="K575" s="92">
        <f>IFERROR(VLOOKUP($E575, V一般接種!$A:$G, K$4, FALSE), 0)</f>
        <v>166681</v>
      </c>
      <c r="L575" s="92">
        <f>IFERROR(VLOOKUP($E575, V一般接種!$A:$G, L$4, FALSE), 0)</f>
        <v>10039</v>
      </c>
      <c r="M575" s="92">
        <f>IFERROR(VLOOKUP($E575, V一般接種!$A:$G, M$4, FALSE), 0)</f>
        <v>30</v>
      </c>
      <c r="N575" s="93">
        <f>IFERROR(VLOOKUP($E575, V一般接種!$A:$G, N$4, FALSE), 0)</f>
        <v>327126</v>
      </c>
      <c r="O575" s="92">
        <f>SUMIF(V職域接種!$C:$C, 'Conv-vaccine'!$E575, V職域接種!F:F)</f>
        <v>0</v>
      </c>
      <c r="P575" s="92">
        <f>SUMIF(V職域接種!$C:$C, 'Conv-vaccine'!$E575, V職域接種!G:G)</f>
        <v>0</v>
      </c>
      <c r="Q575" s="92">
        <f>_xlfn.MAXIFS(V重複!F:F, V重複!$C:$C, 'Conv-vaccine'!$E575)</f>
        <v>0</v>
      </c>
      <c r="R575" s="92">
        <f>_xlfn.MAXIFS(V重複!G:G, V重複!$C:$C, 'Conv-vaccine'!$E575)</f>
        <v>0</v>
      </c>
      <c r="S575" s="117">
        <f>SUMIF('V3回目-総接種回数'!$A:$A, 'Conv-vaccine'!$E575, 'V3回目-総接種回数'!D:D)</f>
        <v>0</v>
      </c>
    </row>
    <row r="576" spans="1:19" ht="17.7">
      <c r="A576" s="49">
        <v>44487</v>
      </c>
      <c r="B576" s="109">
        <f>IF(COUNTIF($A$7:$A576, $A576)&gt;1, 0, IF($E576="","",G576+H576+K576+L576+O576-Q576))</f>
        <v>0</v>
      </c>
      <c r="C576" s="109">
        <f>IF(COUNTIF($A$7:$A576, $A576)&gt;1, 0, IF($E576="", "", I576+J576+M576+N576+P576-R576))</f>
        <v>0</v>
      </c>
      <c r="D576" s="109">
        <f>IF(COUNTIF($A$7:$A576, $A576)&gt;1, 0, S576)</f>
        <v>0</v>
      </c>
      <c r="E576" s="110">
        <v>44487</v>
      </c>
      <c r="F576" s="91" t="str">
        <f>IFERROR(VLOOKUP($E576, V医療従事者等!$A:$J, $F$4, FALSE), TEXT(E576, "aaa"))</f>
        <v>月</v>
      </c>
      <c r="G576" s="91">
        <f>IFERROR(VLOOKUP($E576, V医療従事者等!$A:$J, $G$4, FALSE), 0)</f>
        <v>0</v>
      </c>
      <c r="H576" s="91">
        <f>IFERROR(VLOOKUP($E576, V医療従事者等!$A:$J, $H$4, FALSE), 0)</f>
        <v>0</v>
      </c>
      <c r="I576" s="91">
        <f>IFERROR(VLOOKUP($E576, V医療従事者等!$A:$J, $I$4, FALSE), 0)</f>
        <v>0</v>
      </c>
      <c r="J576" s="91">
        <f>IFERROR(VLOOKUP($E576, V医療従事者等!$A:$J, $J$4, FALSE), 0)</f>
        <v>0</v>
      </c>
      <c r="K576" s="92">
        <f>IFERROR(VLOOKUP($E576, V一般接種!$A:$G, K$4, FALSE), 0)</f>
        <v>166681</v>
      </c>
      <c r="L576" s="92">
        <f>IFERROR(VLOOKUP($E576, V一般接種!$A:$G, L$4, FALSE), 0)</f>
        <v>10039</v>
      </c>
      <c r="M576" s="92">
        <f>IFERROR(VLOOKUP($E576, V一般接種!$A:$G, M$4, FALSE), 0)</f>
        <v>30</v>
      </c>
      <c r="N576" s="93">
        <f>IFERROR(VLOOKUP($E576, V一般接種!$A:$G, N$4, FALSE), 0)</f>
        <v>327126</v>
      </c>
      <c r="O576" s="92">
        <f>SUMIF(V職域接種!$C:$C, 'Conv-vaccine'!$E576, V職域接種!F:F)</f>
        <v>0</v>
      </c>
      <c r="P576" s="92">
        <f>SUMIF(V職域接種!$C:$C, 'Conv-vaccine'!$E576, V職域接種!G:G)</f>
        <v>0</v>
      </c>
      <c r="Q576" s="92">
        <f>_xlfn.MAXIFS(V重複!F:F, V重複!$C:$C, 'Conv-vaccine'!$E576)</f>
        <v>0</v>
      </c>
      <c r="R576" s="92">
        <f>_xlfn.MAXIFS(V重複!G:G, V重複!$C:$C, 'Conv-vaccine'!$E576)</f>
        <v>0</v>
      </c>
      <c r="S576" s="117">
        <f>SUMIF('V3回目-総接種回数'!$A:$A, 'Conv-vaccine'!$E576, 'V3回目-総接種回数'!D:D)</f>
        <v>0</v>
      </c>
    </row>
    <row r="577" spans="1:19" ht="17.7">
      <c r="A577" s="49">
        <v>44488</v>
      </c>
      <c r="B577" s="109">
        <f>IF(COUNTIF($A$7:$A577, $A577)&gt;1, 0, IF($E577="","",G577+H577+K577+L577+O577-Q577))</f>
        <v>173567</v>
      </c>
      <c r="C577" s="109">
        <f>IF(COUNTIF($A$7:$A577, $A577)&gt;1, 0, IF($E577="", "", I577+J577+M577+N577+P577-R577))</f>
        <v>355806</v>
      </c>
      <c r="D577" s="109">
        <f>IF(COUNTIF($A$7:$A577, $A577)&gt;1, 0, S577)</f>
        <v>0</v>
      </c>
      <c r="E577" s="110">
        <v>44488</v>
      </c>
      <c r="F577" s="91" t="str">
        <f>IFERROR(VLOOKUP($E577, V医療従事者等!$A:$J, $F$4, FALSE), TEXT(E577, "aaa"))</f>
        <v>火</v>
      </c>
      <c r="G577" s="91">
        <f>IFERROR(VLOOKUP($E577, V医療従事者等!$A:$J, $G$4, FALSE), 0)</f>
        <v>0</v>
      </c>
      <c r="H577" s="91">
        <f>IFERROR(VLOOKUP($E577, V医療従事者等!$A:$J, $H$4, FALSE), 0)</f>
        <v>0</v>
      </c>
      <c r="I577" s="91">
        <f>IFERROR(VLOOKUP($E577, V医療従事者等!$A:$J, $I$4, FALSE), 0)</f>
        <v>0</v>
      </c>
      <c r="J577" s="91">
        <f>IFERROR(VLOOKUP($E577, V医療従事者等!$A:$J, $J$4, FALSE), 0)</f>
        <v>0</v>
      </c>
      <c r="K577" s="92">
        <f>IFERROR(VLOOKUP($E577, V一般接種!$A:$G, K$4, FALSE), 0)</f>
        <v>165527</v>
      </c>
      <c r="L577" s="92">
        <f>IFERROR(VLOOKUP($E577, V一般接種!$A:$G, L$4, FALSE), 0)</f>
        <v>8040</v>
      </c>
      <c r="M577" s="92">
        <f>IFERROR(VLOOKUP($E577, V一般接種!$A:$G, M$4, FALSE), 0)</f>
        <v>107</v>
      </c>
      <c r="N577" s="93">
        <f>IFERROR(VLOOKUP($E577, V一般接種!$A:$G, N$4, FALSE), 0)</f>
        <v>355699</v>
      </c>
      <c r="O577" s="92">
        <f>SUMIF(V職域接種!$C:$C, 'Conv-vaccine'!$E577, V職域接種!F:F)</f>
        <v>0</v>
      </c>
      <c r="P577" s="92">
        <f>SUMIF(V職域接種!$C:$C, 'Conv-vaccine'!$E577, V職域接種!G:G)</f>
        <v>0</v>
      </c>
      <c r="Q577" s="92">
        <f>_xlfn.MAXIFS(V重複!F:F, V重複!$C:$C, 'Conv-vaccine'!$E577)</f>
        <v>0</v>
      </c>
      <c r="R577" s="92">
        <f>_xlfn.MAXIFS(V重複!G:G, V重複!$C:$C, 'Conv-vaccine'!$E577)</f>
        <v>0</v>
      </c>
      <c r="S577" s="117">
        <f>SUMIF('V3回目-総接種回数'!$A:$A, 'Conv-vaccine'!$E577, 'V3回目-総接種回数'!D:D)</f>
        <v>0</v>
      </c>
    </row>
    <row r="578" spans="1:19" ht="17.7">
      <c r="A578" s="49">
        <v>44488</v>
      </c>
      <c r="B578" s="109">
        <f>IF(COUNTIF($A$7:$A578, $A578)&gt;1, 0, IF($E578="","",G578+H578+K578+L578+O578-Q578))</f>
        <v>0</v>
      </c>
      <c r="C578" s="109">
        <f>IF(COUNTIF($A$7:$A578, $A578)&gt;1, 0, IF($E578="", "", I578+J578+M578+N578+P578-R578))</f>
        <v>0</v>
      </c>
      <c r="D578" s="109">
        <f>IF(COUNTIF($A$7:$A578, $A578)&gt;1, 0, S578)</f>
        <v>0</v>
      </c>
      <c r="E578" s="110">
        <v>44488</v>
      </c>
      <c r="F578" s="91" t="str">
        <f>IFERROR(VLOOKUP($E578, V医療従事者等!$A:$J, $F$4, FALSE), TEXT(E578, "aaa"))</f>
        <v>火</v>
      </c>
      <c r="G578" s="91">
        <f>IFERROR(VLOOKUP($E578, V医療従事者等!$A:$J, $G$4, FALSE), 0)</f>
        <v>0</v>
      </c>
      <c r="H578" s="91">
        <f>IFERROR(VLOOKUP($E578, V医療従事者等!$A:$J, $H$4, FALSE), 0)</f>
        <v>0</v>
      </c>
      <c r="I578" s="91">
        <f>IFERROR(VLOOKUP($E578, V医療従事者等!$A:$J, $I$4, FALSE), 0)</f>
        <v>0</v>
      </c>
      <c r="J578" s="91">
        <f>IFERROR(VLOOKUP($E578, V医療従事者等!$A:$J, $J$4, FALSE), 0)</f>
        <v>0</v>
      </c>
      <c r="K578" s="92">
        <f>IFERROR(VLOOKUP($E578, V一般接種!$A:$G, K$4, FALSE), 0)</f>
        <v>165527</v>
      </c>
      <c r="L578" s="92">
        <f>IFERROR(VLOOKUP($E578, V一般接種!$A:$G, L$4, FALSE), 0)</f>
        <v>8040</v>
      </c>
      <c r="M578" s="92">
        <f>IFERROR(VLOOKUP($E578, V一般接種!$A:$G, M$4, FALSE), 0)</f>
        <v>107</v>
      </c>
      <c r="N578" s="93">
        <f>IFERROR(VLOOKUP($E578, V一般接種!$A:$G, N$4, FALSE), 0)</f>
        <v>355699</v>
      </c>
      <c r="O578" s="92">
        <f>SUMIF(V職域接種!$C:$C, 'Conv-vaccine'!$E578, V職域接種!F:F)</f>
        <v>0</v>
      </c>
      <c r="P578" s="92">
        <f>SUMIF(V職域接種!$C:$C, 'Conv-vaccine'!$E578, V職域接種!G:G)</f>
        <v>0</v>
      </c>
      <c r="Q578" s="92">
        <f>_xlfn.MAXIFS(V重複!F:F, V重複!$C:$C, 'Conv-vaccine'!$E578)</f>
        <v>0</v>
      </c>
      <c r="R578" s="92">
        <f>_xlfn.MAXIFS(V重複!G:G, V重複!$C:$C, 'Conv-vaccine'!$E578)</f>
        <v>0</v>
      </c>
      <c r="S578" s="117">
        <f>SUMIF('V3回目-総接種回数'!$A:$A, 'Conv-vaccine'!$E578, 'V3回目-総接種回数'!D:D)</f>
        <v>0</v>
      </c>
    </row>
    <row r="579" spans="1:19" ht="17.7">
      <c r="A579" s="49">
        <v>44488</v>
      </c>
      <c r="B579" s="109">
        <f>IF(COUNTIF($A$7:$A579, $A579)&gt;1, 0, IF($E579="","",G579+H579+K579+L579+O579-Q579))</f>
        <v>0</v>
      </c>
      <c r="C579" s="109">
        <f>IF(COUNTIF($A$7:$A579, $A579)&gt;1, 0, IF($E579="", "", I579+J579+M579+N579+P579-R579))</f>
        <v>0</v>
      </c>
      <c r="D579" s="109">
        <f>IF(COUNTIF($A$7:$A579, $A579)&gt;1, 0, S579)</f>
        <v>0</v>
      </c>
      <c r="E579" s="110">
        <v>44488</v>
      </c>
      <c r="F579" s="91" t="str">
        <f>IFERROR(VLOOKUP($E579, V医療従事者等!$A:$J, $F$4, FALSE), TEXT(E579, "aaa"))</f>
        <v>火</v>
      </c>
      <c r="G579" s="91">
        <f>IFERROR(VLOOKUP($E579, V医療従事者等!$A:$J, $G$4, FALSE), 0)</f>
        <v>0</v>
      </c>
      <c r="H579" s="91">
        <f>IFERROR(VLOOKUP($E579, V医療従事者等!$A:$J, $H$4, FALSE), 0)</f>
        <v>0</v>
      </c>
      <c r="I579" s="91">
        <f>IFERROR(VLOOKUP($E579, V医療従事者等!$A:$J, $I$4, FALSE), 0)</f>
        <v>0</v>
      </c>
      <c r="J579" s="91">
        <f>IFERROR(VLOOKUP($E579, V医療従事者等!$A:$J, $J$4, FALSE), 0)</f>
        <v>0</v>
      </c>
      <c r="K579" s="92">
        <f>IFERROR(VLOOKUP($E579, V一般接種!$A:$G, K$4, FALSE), 0)</f>
        <v>165527</v>
      </c>
      <c r="L579" s="92">
        <f>IFERROR(VLOOKUP($E579, V一般接種!$A:$G, L$4, FALSE), 0)</f>
        <v>8040</v>
      </c>
      <c r="M579" s="92">
        <f>IFERROR(VLOOKUP($E579, V一般接種!$A:$G, M$4, FALSE), 0)</f>
        <v>107</v>
      </c>
      <c r="N579" s="93">
        <f>IFERROR(VLOOKUP($E579, V一般接種!$A:$G, N$4, FALSE), 0)</f>
        <v>355699</v>
      </c>
      <c r="O579" s="92">
        <f>SUMIF(V職域接種!$C:$C, 'Conv-vaccine'!$E579, V職域接種!F:F)</f>
        <v>0</v>
      </c>
      <c r="P579" s="92">
        <f>SUMIF(V職域接種!$C:$C, 'Conv-vaccine'!$E579, V職域接種!G:G)</f>
        <v>0</v>
      </c>
      <c r="Q579" s="92">
        <f>_xlfn.MAXIFS(V重複!F:F, V重複!$C:$C, 'Conv-vaccine'!$E579)</f>
        <v>0</v>
      </c>
      <c r="R579" s="92">
        <f>_xlfn.MAXIFS(V重複!G:G, V重複!$C:$C, 'Conv-vaccine'!$E579)</f>
        <v>0</v>
      </c>
      <c r="S579" s="117">
        <f>SUMIF('V3回目-総接種回数'!$A:$A, 'Conv-vaccine'!$E579, 'V3回目-総接種回数'!D:D)</f>
        <v>0</v>
      </c>
    </row>
    <row r="580" spans="1:19" ht="17.7">
      <c r="A580" s="49">
        <v>44489</v>
      </c>
      <c r="B580" s="109">
        <f>IF(COUNTIF($A$7:$A580, $A580)&gt;1, 0, IF($E580="","",G580+H580+K580+L580+O580-Q580))</f>
        <v>165482</v>
      </c>
      <c r="C580" s="109">
        <f>IF(COUNTIF($A$7:$A580, $A580)&gt;1, 0, IF($E580="", "", I580+J580+M580+N580+P580-R580))</f>
        <v>352234</v>
      </c>
      <c r="D580" s="109">
        <f>IF(COUNTIF($A$7:$A580, $A580)&gt;1, 0, S580)</f>
        <v>0</v>
      </c>
      <c r="E580" s="110">
        <v>44489</v>
      </c>
      <c r="F580" s="91" t="str">
        <f>IFERROR(VLOOKUP($E580, V医療従事者等!$A:$J, $F$4, FALSE), TEXT(E580, "aaa"))</f>
        <v>水</v>
      </c>
      <c r="G580" s="91">
        <f>IFERROR(VLOOKUP($E580, V医療従事者等!$A:$J, $G$4, FALSE), 0)</f>
        <v>0</v>
      </c>
      <c r="H580" s="91">
        <f>IFERROR(VLOOKUP($E580, V医療従事者等!$A:$J, $H$4, FALSE), 0)</f>
        <v>0</v>
      </c>
      <c r="I580" s="91">
        <f>IFERROR(VLOOKUP($E580, V医療従事者等!$A:$J, $I$4, FALSE), 0)</f>
        <v>0</v>
      </c>
      <c r="J580" s="91">
        <f>IFERROR(VLOOKUP($E580, V医療従事者等!$A:$J, $J$4, FALSE), 0)</f>
        <v>0</v>
      </c>
      <c r="K580" s="92">
        <f>IFERROR(VLOOKUP($E580, V一般接種!$A:$G, K$4, FALSE), 0)</f>
        <v>153576</v>
      </c>
      <c r="L580" s="92">
        <f>IFERROR(VLOOKUP($E580, V一般接種!$A:$G, L$4, FALSE), 0)</f>
        <v>11906</v>
      </c>
      <c r="M580" s="92">
        <f>IFERROR(VLOOKUP($E580, V一般接種!$A:$G, M$4, FALSE), 0)</f>
        <v>31</v>
      </c>
      <c r="N580" s="93">
        <f>IFERROR(VLOOKUP($E580, V一般接種!$A:$G, N$4, FALSE), 0)</f>
        <v>352203</v>
      </c>
      <c r="O580" s="92">
        <f>SUMIF(V職域接種!$C:$C, 'Conv-vaccine'!$E580, V職域接種!F:F)</f>
        <v>0</v>
      </c>
      <c r="P580" s="92">
        <f>SUMIF(V職域接種!$C:$C, 'Conv-vaccine'!$E580, V職域接種!G:G)</f>
        <v>0</v>
      </c>
      <c r="Q580" s="92">
        <f>_xlfn.MAXIFS(V重複!F:F, V重複!$C:$C, 'Conv-vaccine'!$E580)</f>
        <v>0</v>
      </c>
      <c r="R580" s="92">
        <f>_xlfn.MAXIFS(V重複!G:G, V重複!$C:$C, 'Conv-vaccine'!$E580)</f>
        <v>0</v>
      </c>
      <c r="S580" s="117">
        <f>SUMIF('V3回目-総接種回数'!$A:$A, 'Conv-vaccine'!$E580, 'V3回目-総接種回数'!D:D)</f>
        <v>0</v>
      </c>
    </row>
    <row r="581" spans="1:19" ht="17.7">
      <c r="A581" s="49">
        <v>44489</v>
      </c>
      <c r="B581" s="109">
        <f>IF(COUNTIF($A$7:$A581, $A581)&gt;1, 0, IF($E581="","",G581+H581+K581+L581+O581-Q581))</f>
        <v>0</v>
      </c>
      <c r="C581" s="109">
        <f>IF(COUNTIF($A$7:$A581, $A581)&gt;1, 0, IF($E581="", "", I581+J581+M581+N581+P581-R581))</f>
        <v>0</v>
      </c>
      <c r="D581" s="109">
        <f>IF(COUNTIF($A$7:$A581, $A581)&gt;1, 0, S581)</f>
        <v>0</v>
      </c>
      <c r="E581" s="110">
        <v>44489</v>
      </c>
      <c r="F581" s="91" t="str">
        <f>IFERROR(VLOOKUP($E581, V医療従事者等!$A:$J, $F$4, FALSE), TEXT(E581, "aaa"))</f>
        <v>水</v>
      </c>
      <c r="G581" s="91">
        <f>IFERROR(VLOOKUP($E581, V医療従事者等!$A:$J, $G$4, FALSE), 0)</f>
        <v>0</v>
      </c>
      <c r="H581" s="91">
        <f>IFERROR(VLOOKUP($E581, V医療従事者等!$A:$J, $H$4, FALSE), 0)</f>
        <v>0</v>
      </c>
      <c r="I581" s="91">
        <f>IFERROR(VLOOKUP($E581, V医療従事者等!$A:$J, $I$4, FALSE), 0)</f>
        <v>0</v>
      </c>
      <c r="J581" s="91">
        <f>IFERROR(VLOOKUP($E581, V医療従事者等!$A:$J, $J$4, FALSE), 0)</f>
        <v>0</v>
      </c>
      <c r="K581" s="92">
        <f>IFERROR(VLOOKUP($E581, V一般接種!$A:$G, K$4, FALSE), 0)</f>
        <v>153576</v>
      </c>
      <c r="L581" s="92">
        <f>IFERROR(VLOOKUP($E581, V一般接種!$A:$G, L$4, FALSE), 0)</f>
        <v>11906</v>
      </c>
      <c r="M581" s="92">
        <f>IFERROR(VLOOKUP($E581, V一般接種!$A:$G, M$4, FALSE), 0)</f>
        <v>31</v>
      </c>
      <c r="N581" s="93">
        <f>IFERROR(VLOOKUP($E581, V一般接種!$A:$G, N$4, FALSE), 0)</f>
        <v>352203</v>
      </c>
      <c r="O581" s="92">
        <f>SUMIF(V職域接種!$C:$C, 'Conv-vaccine'!$E581, V職域接種!F:F)</f>
        <v>0</v>
      </c>
      <c r="P581" s="92">
        <f>SUMIF(V職域接種!$C:$C, 'Conv-vaccine'!$E581, V職域接種!G:G)</f>
        <v>0</v>
      </c>
      <c r="Q581" s="92">
        <f>_xlfn.MAXIFS(V重複!F:F, V重複!$C:$C, 'Conv-vaccine'!$E581)</f>
        <v>0</v>
      </c>
      <c r="R581" s="92">
        <f>_xlfn.MAXIFS(V重複!G:G, V重複!$C:$C, 'Conv-vaccine'!$E581)</f>
        <v>0</v>
      </c>
      <c r="S581" s="117">
        <f>SUMIF('V3回目-総接種回数'!$A:$A, 'Conv-vaccine'!$E581, 'V3回目-総接種回数'!D:D)</f>
        <v>0</v>
      </c>
    </row>
    <row r="582" spans="1:19" ht="17.7">
      <c r="A582" s="49">
        <v>44489</v>
      </c>
      <c r="B582" s="109">
        <f>IF(COUNTIF($A$7:$A582, $A582)&gt;1, 0, IF($E582="","",G582+H582+K582+L582+O582-Q582))</f>
        <v>0</v>
      </c>
      <c r="C582" s="109">
        <f>IF(COUNTIF($A$7:$A582, $A582)&gt;1, 0, IF($E582="", "", I582+J582+M582+N582+P582-R582))</f>
        <v>0</v>
      </c>
      <c r="D582" s="109">
        <f>IF(COUNTIF($A$7:$A582, $A582)&gt;1, 0, S582)</f>
        <v>0</v>
      </c>
      <c r="E582" s="110">
        <v>44489</v>
      </c>
      <c r="F582" s="91" t="str">
        <f>IFERROR(VLOOKUP($E582, V医療従事者等!$A:$J, $F$4, FALSE), TEXT(E582, "aaa"))</f>
        <v>水</v>
      </c>
      <c r="G582" s="91">
        <f>IFERROR(VLOOKUP($E582, V医療従事者等!$A:$J, $G$4, FALSE), 0)</f>
        <v>0</v>
      </c>
      <c r="H582" s="91">
        <f>IFERROR(VLOOKUP($E582, V医療従事者等!$A:$J, $H$4, FALSE), 0)</f>
        <v>0</v>
      </c>
      <c r="I582" s="91">
        <f>IFERROR(VLOOKUP($E582, V医療従事者等!$A:$J, $I$4, FALSE), 0)</f>
        <v>0</v>
      </c>
      <c r="J582" s="91">
        <f>IFERROR(VLOOKUP($E582, V医療従事者等!$A:$J, $J$4, FALSE), 0)</f>
        <v>0</v>
      </c>
      <c r="K582" s="92">
        <f>IFERROR(VLOOKUP($E582, V一般接種!$A:$G, K$4, FALSE), 0)</f>
        <v>153576</v>
      </c>
      <c r="L582" s="92">
        <f>IFERROR(VLOOKUP($E582, V一般接種!$A:$G, L$4, FALSE), 0)</f>
        <v>11906</v>
      </c>
      <c r="M582" s="92">
        <f>IFERROR(VLOOKUP($E582, V一般接種!$A:$G, M$4, FALSE), 0)</f>
        <v>31</v>
      </c>
      <c r="N582" s="93">
        <f>IFERROR(VLOOKUP($E582, V一般接種!$A:$G, N$4, FALSE), 0)</f>
        <v>352203</v>
      </c>
      <c r="O582" s="92">
        <f>SUMIF(V職域接種!$C:$C, 'Conv-vaccine'!$E582, V職域接種!F:F)</f>
        <v>0</v>
      </c>
      <c r="P582" s="92">
        <f>SUMIF(V職域接種!$C:$C, 'Conv-vaccine'!$E582, V職域接種!G:G)</f>
        <v>0</v>
      </c>
      <c r="Q582" s="92">
        <f>_xlfn.MAXIFS(V重複!F:F, V重複!$C:$C, 'Conv-vaccine'!$E582)</f>
        <v>0</v>
      </c>
      <c r="R582" s="92">
        <f>_xlfn.MAXIFS(V重複!G:G, V重複!$C:$C, 'Conv-vaccine'!$E582)</f>
        <v>0</v>
      </c>
      <c r="S582" s="117">
        <f>SUMIF('V3回目-総接種回数'!$A:$A, 'Conv-vaccine'!$E582, 'V3回目-総接種回数'!D:D)</f>
        <v>0</v>
      </c>
    </row>
    <row r="583" spans="1:19" ht="17.7">
      <c r="A583" s="49">
        <v>44490</v>
      </c>
      <c r="B583" s="109">
        <f>IF(COUNTIF($A$7:$A583, $A583)&gt;1, 0, IF($E583="","",G583+H583+K583+L583+O583-Q583))</f>
        <v>148446</v>
      </c>
      <c r="C583" s="109">
        <f>IF(COUNTIF($A$7:$A583, $A583)&gt;1, 0, IF($E583="", "", I583+J583+M583+N583+P583-R583))</f>
        <v>337470</v>
      </c>
      <c r="D583" s="109">
        <f>IF(COUNTIF($A$7:$A583, $A583)&gt;1, 0, S583)</f>
        <v>0</v>
      </c>
      <c r="E583" s="110">
        <v>44490</v>
      </c>
      <c r="F583" s="91" t="str">
        <f>IFERROR(VLOOKUP($E583, V医療従事者等!$A:$J, $F$4, FALSE), TEXT(E583, "aaa"))</f>
        <v>木</v>
      </c>
      <c r="G583" s="91">
        <f>IFERROR(VLOOKUP($E583, V医療従事者等!$A:$J, $G$4, FALSE), 0)</f>
        <v>0</v>
      </c>
      <c r="H583" s="91">
        <f>IFERROR(VLOOKUP($E583, V医療従事者等!$A:$J, $H$4, FALSE), 0)</f>
        <v>0</v>
      </c>
      <c r="I583" s="91">
        <f>IFERROR(VLOOKUP($E583, V医療従事者等!$A:$J, $I$4, FALSE), 0)</f>
        <v>0</v>
      </c>
      <c r="J583" s="91">
        <f>IFERROR(VLOOKUP($E583, V医療従事者等!$A:$J, $J$4, FALSE), 0)</f>
        <v>0</v>
      </c>
      <c r="K583" s="92">
        <f>IFERROR(VLOOKUP($E583, V一般接種!$A:$G, K$4, FALSE), 0)</f>
        <v>139087</v>
      </c>
      <c r="L583" s="92">
        <f>IFERROR(VLOOKUP($E583, V一般接種!$A:$G, L$4, FALSE), 0)</f>
        <v>9359</v>
      </c>
      <c r="M583" s="92">
        <f>IFERROR(VLOOKUP($E583, V一般接種!$A:$G, M$4, FALSE), 0)</f>
        <v>83</v>
      </c>
      <c r="N583" s="93">
        <f>IFERROR(VLOOKUP($E583, V一般接種!$A:$G, N$4, FALSE), 0)</f>
        <v>337387</v>
      </c>
      <c r="O583" s="92">
        <f>SUMIF(V職域接種!$C:$C, 'Conv-vaccine'!$E583, V職域接種!F:F)</f>
        <v>0</v>
      </c>
      <c r="P583" s="92">
        <f>SUMIF(V職域接種!$C:$C, 'Conv-vaccine'!$E583, V職域接種!G:G)</f>
        <v>0</v>
      </c>
      <c r="Q583" s="92">
        <f>_xlfn.MAXIFS(V重複!F:F, V重複!$C:$C, 'Conv-vaccine'!$E583)</f>
        <v>0</v>
      </c>
      <c r="R583" s="92">
        <f>_xlfn.MAXIFS(V重複!G:G, V重複!$C:$C, 'Conv-vaccine'!$E583)</f>
        <v>0</v>
      </c>
      <c r="S583" s="117">
        <f>SUMIF('V3回目-総接種回数'!$A:$A, 'Conv-vaccine'!$E583, 'V3回目-総接種回数'!D:D)</f>
        <v>0</v>
      </c>
    </row>
    <row r="584" spans="1:19" ht="17.7">
      <c r="A584" s="49">
        <v>44490</v>
      </c>
      <c r="B584" s="109">
        <f>IF(COUNTIF($A$7:$A584, $A584)&gt;1, 0, IF($E584="","",G584+H584+K584+L584+O584-Q584))</f>
        <v>0</v>
      </c>
      <c r="C584" s="109">
        <f>IF(COUNTIF($A$7:$A584, $A584)&gt;1, 0, IF($E584="", "", I584+J584+M584+N584+P584-R584))</f>
        <v>0</v>
      </c>
      <c r="D584" s="109">
        <f>IF(COUNTIF($A$7:$A584, $A584)&gt;1, 0, S584)</f>
        <v>0</v>
      </c>
      <c r="E584" s="110">
        <v>44490</v>
      </c>
      <c r="F584" s="91" t="str">
        <f>IFERROR(VLOOKUP($E584, V医療従事者等!$A:$J, $F$4, FALSE), TEXT(E584, "aaa"))</f>
        <v>木</v>
      </c>
      <c r="G584" s="91">
        <f>IFERROR(VLOOKUP($E584, V医療従事者等!$A:$J, $G$4, FALSE), 0)</f>
        <v>0</v>
      </c>
      <c r="H584" s="91">
        <f>IFERROR(VLOOKUP($E584, V医療従事者等!$A:$J, $H$4, FALSE), 0)</f>
        <v>0</v>
      </c>
      <c r="I584" s="91">
        <f>IFERROR(VLOOKUP($E584, V医療従事者等!$A:$J, $I$4, FALSE), 0)</f>
        <v>0</v>
      </c>
      <c r="J584" s="91">
        <f>IFERROR(VLOOKUP($E584, V医療従事者等!$A:$J, $J$4, FALSE), 0)</f>
        <v>0</v>
      </c>
      <c r="K584" s="92">
        <f>IFERROR(VLOOKUP($E584, V一般接種!$A:$G, K$4, FALSE), 0)</f>
        <v>139087</v>
      </c>
      <c r="L584" s="92">
        <f>IFERROR(VLOOKUP($E584, V一般接種!$A:$G, L$4, FALSE), 0)</f>
        <v>9359</v>
      </c>
      <c r="M584" s="92">
        <f>IFERROR(VLOOKUP($E584, V一般接種!$A:$G, M$4, FALSE), 0)</f>
        <v>83</v>
      </c>
      <c r="N584" s="93">
        <f>IFERROR(VLOOKUP($E584, V一般接種!$A:$G, N$4, FALSE), 0)</f>
        <v>337387</v>
      </c>
      <c r="O584" s="92">
        <f>SUMIF(V職域接種!$C:$C, 'Conv-vaccine'!$E584, V職域接種!F:F)</f>
        <v>0</v>
      </c>
      <c r="P584" s="92">
        <f>SUMIF(V職域接種!$C:$C, 'Conv-vaccine'!$E584, V職域接種!G:G)</f>
        <v>0</v>
      </c>
      <c r="Q584" s="92">
        <f>_xlfn.MAXIFS(V重複!F:F, V重複!$C:$C, 'Conv-vaccine'!$E584)</f>
        <v>0</v>
      </c>
      <c r="R584" s="92">
        <f>_xlfn.MAXIFS(V重複!G:G, V重複!$C:$C, 'Conv-vaccine'!$E584)</f>
        <v>0</v>
      </c>
      <c r="S584" s="117">
        <f>SUMIF('V3回目-総接種回数'!$A:$A, 'Conv-vaccine'!$E584, 'V3回目-総接種回数'!D:D)</f>
        <v>0</v>
      </c>
    </row>
    <row r="585" spans="1:19" ht="17.7">
      <c r="A585" s="49">
        <v>44490</v>
      </c>
      <c r="B585" s="109">
        <f>IF(COUNTIF($A$7:$A585, $A585)&gt;1, 0, IF($E585="","",G585+H585+K585+L585+O585-Q585))</f>
        <v>0</v>
      </c>
      <c r="C585" s="109">
        <f>IF(COUNTIF($A$7:$A585, $A585)&gt;1, 0, IF($E585="", "", I585+J585+M585+N585+P585-R585))</f>
        <v>0</v>
      </c>
      <c r="D585" s="109">
        <f>IF(COUNTIF($A$7:$A585, $A585)&gt;1, 0, S585)</f>
        <v>0</v>
      </c>
      <c r="E585" s="110">
        <v>44490</v>
      </c>
      <c r="F585" s="91" t="str">
        <f>IFERROR(VLOOKUP($E585, V医療従事者等!$A:$J, $F$4, FALSE), TEXT(E585, "aaa"))</f>
        <v>木</v>
      </c>
      <c r="G585" s="91">
        <f>IFERROR(VLOOKUP($E585, V医療従事者等!$A:$J, $G$4, FALSE), 0)</f>
        <v>0</v>
      </c>
      <c r="H585" s="91">
        <f>IFERROR(VLOOKUP($E585, V医療従事者等!$A:$J, $H$4, FALSE), 0)</f>
        <v>0</v>
      </c>
      <c r="I585" s="91">
        <f>IFERROR(VLOOKUP($E585, V医療従事者等!$A:$J, $I$4, FALSE), 0)</f>
        <v>0</v>
      </c>
      <c r="J585" s="91">
        <f>IFERROR(VLOOKUP($E585, V医療従事者等!$A:$J, $J$4, FALSE), 0)</f>
        <v>0</v>
      </c>
      <c r="K585" s="92">
        <f>IFERROR(VLOOKUP($E585, V一般接種!$A:$G, K$4, FALSE), 0)</f>
        <v>139087</v>
      </c>
      <c r="L585" s="92">
        <f>IFERROR(VLOOKUP($E585, V一般接種!$A:$G, L$4, FALSE), 0)</f>
        <v>9359</v>
      </c>
      <c r="M585" s="92">
        <f>IFERROR(VLOOKUP($E585, V一般接種!$A:$G, M$4, FALSE), 0)</f>
        <v>83</v>
      </c>
      <c r="N585" s="93">
        <f>IFERROR(VLOOKUP($E585, V一般接種!$A:$G, N$4, FALSE), 0)</f>
        <v>337387</v>
      </c>
      <c r="O585" s="92">
        <f>SUMIF(V職域接種!$C:$C, 'Conv-vaccine'!$E585, V職域接種!F:F)</f>
        <v>0</v>
      </c>
      <c r="P585" s="92">
        <f>SUMIF(V職域接種!$C:$C, 'Conv-vaccine'!$E585, V職域接種!G:G)</f>
        <v>0</v>
      </c>
      <c r="Q585" s="92">
        <f>_xlfn.MAXIFS(V重複!F:F, V重複!$C:$C, 'Conv-vaccine'!$E585)</f>
        <v>0</v>
      </c>
      <c r="R585" s="92">
        <f>_xlfn.MAXIFS(V重複!G:G, V重複!$C:$C, 'Conv-vaccine'!$E585)</f>
        <v>0</v>
      </c>
      <c r="S585" s="117">
        <f>SUMIF('V3回目-総接種回数'!$A:$A, 'Conv-vaccine'!$E585, 'V3回目-総接種回数'!D:D)</f>
        <v>0</v>
      </c>
    </row>
    <row r="586" spans="1:19" ht="17.7">
      <c r="A586" s="49">
        <v>44491</v>
      </c>
      <c r="B586" s="109">
        <f>IF(COUNTIF($A$7:$A586, $A586)&gt;1, 0, IF($E586="","",G586+H586+K586+L586+O586-Q586))</f>
        <v>194242</v>
      </c>
      <c r="C586" s="109">
        <f>IF(COUNTIF($A$7:$A586, $A586)&gt;1, 0, IF($E586="", "", I586+J586+M586+N586+P586-R586))</f>
        <v>415115</v>
      </c>
      <c r="D586" s="109">
        <f>IF(COUNTIF($A$7:$A586, $A586)&gt;1, 0, S586)</f>
        <v>0</v>
      </c>
      <c r="E586" s="110">
        <v>44491</v>
      </c>
      <c r="F586" s="91" t="str">
        <f>IFERROR(VLOOKUP($E586, V医療従事者等!$A:$J, $F$4, FALSE), TEXT(E586, "aaa"))</f>
        <v>金</v>
      </c>
      <c r="G586" s="91">
        <f>IFERROR(VLOOKUP($E586, V医療従事者等!$A:$J, $G$4, FALSE), 0)</f>
        <v>0</v>
      </c>
      <c r="H586" s="91">
        <f>IFERROR(VLOOKUP($E586, V医療従事者等!$A:$J, $H$4, FALSE), 0)</f>
        <v>0</v>
      </c>
      <c r="I586" s="91">
        <f>IFERROR(VLOOKUP($E586, V医療従事者等!$A:$J, $I$4, FALSE), 0)</f>
        <v>0</v>
      </c>
      <c r="J586" s="91">
        <f>IFERROR(VLOOKUP($E586, V医療従事者等!$A:$J, $J$4, FALSE), 0)</f>
        <v>0</v>
      </c>
      <c r="K586" s="92">
        <f>IFERROR(VLOOKUP($E586, V一般接種!$A:$G, K$4, FALSE), 0)</f>
        <v>180679</v>
      </c>
      <c r="L586" s="92">
        <f>IFERROR(VLOOKUP($E586, V一般接種!$A:$G, L$4, FALSE), 0)</f>
        <v>13563</v>
      </c>
      <c r="M586" s="92">
        <f>IFERROR(VLOOKUP($E586, V一般接種!$A:$G, M$4, FALSE), 0)</f>
        <v>43</v>
      </c>
      <c r="N586" s="93">
        <f>IFERROR(VLOOKUP($E586, V一般接種!$A:$G, N$4, FALSE), 0)</f>
        <v>415072</v>
      </c>
      <c r="O586" s="92">
        <f>SUMIF(V職域接種!$C:$C, 'Conv-vaccine'!$E586, V職域接種!F:F)</f>
        <v>0</v>
      </c>
      <c r="P586" s="92">
        <f>SUMIF(V職域接種!$C:$C, 'Conv-vaccine'!$E586, V職域接種!G:G)</f>
        <v>0</v>
      </c>
      <c r="Q586" s="92">
        <f>_xlfn.MAXIFS(V重複!F:F, V重複!$C:$C, 'Conv-vaccine'!$E586)</f>
        <v>0</v>
      </c>
      <c r="R586" s="92">
        <f>_xlfn.MAXIFS(V重複!G:G, V重複!$C:$C, 'Conv-vaccine'!$E586)</f>
        <v>0</v>
      </c>
      <c r="S586" s="117">
        <f>SUMIF('V3回目-総接種回数'!$A:$A, 'Conv-vaccine'!$E586, 'V3回目-総接種回数'!D:D)</f>
        <v>0</v>
      </c>
    </row>
    <row r="587" spans="1:19" ht="17.7">
      <c r="A587" s="49">
        <v>44491</v>
      </c>
      <c r="B587" s="109">
        <f>IF(COUNTIF($A$7:$A587, $A587)&gt;1, 0, IF($E587="","",G587+H587+K587+L587+O587-Q587))</f>
        <v>0</v>
      </c>
      <c r="C587" s="109">
        <f>IF(COUNTIF($A$7:$A587, $A587)&gt;1, 0, IF($E587="", "", I587+J587+M587+N587+P587-R587))</f>
        <v>0</v>
      </c>
      <c r="D587" s="109">
        <f>IF(COUNTIF($A$7:$A587, $A587)&gt;1, 0, S587)</f>
        <v>0</v>
      </c>
      <c r="E587" s="110">
        <v>44491</v>
      </c>
      <c r="F587" s="91" t="str">
        <f>IFERROR(VLOOKUP($E587, V医療従事者等!$A:$J, $F$4, FALSE), TEXT(E587, "aaa"))</f>
        <v>金</v>
      </c>
      <c r="G587" s="91">
        <f>IFERROR(VLOOKUP($E587, V医療従事者等!$A:$J, $G$4, FALSE), 0)</f>
        <v>0</v>
      </c>
      <c r="H587" s="91">
        <f>IFERROR(VLOOKUP($E587, V医療従事者等!$A:$J, $H$4, FALSE), 0)</f>
        <v>0</v>
      </c>
      <c r="I587" s="91">
        <f>IFERROR(VLOOKUP($E587, V医療従事者等!$A:$J, $I$4, FALSE), 0)</f>
        <v>0</v>
      </c>
      <c r="J587" s="91">
        <f>IFERROR(VLOOKUP($E587, V医療従事者等!$A:$J, $J$4, FALSE), 0)</f>
        <v>0</v>
      </c>
      <c r="K587" s="92">
        <f>IFERROR(VLOOKUP($E587, V一般接種!$A:$G, K$4, FALSE), 0)</f>
        <v>180679</v>
      </c>
      <c r="L587" s="92">
        <f>IFERROR(VLOOKUP($E587, V一般接種!$A:$G, L$4, FALSE), 0)</f>
        <v>13563</v>
      </c>
      <c r="M587" s="92">
        <f>IFERROR(VLOOKUP($E587, V一般接種!$A:$G, M$4, FALSE), 0)</f>
        <v>43</v>
      </c>
      <c r="N587" s="93">
        <f>IFERROR(VLOOKUP($E587, V一般接種!$A:$G, N$4, FALSE), 0)</f>
        <v>415072</v>
      </c>
      <c r="O587" s="92">
        <f>SUMIF(V職域接種!$C:$C, 'Conv-vaccine'!$E587, V職域接種!F:F)</f>
        <v>0</v>
      </c>
      <c r="P587" s="92">
        <f>SUMIF(V職域接種!$C:$C, 'Conv-vaccine'!$E587, V職域接種!G:G)</f>
        <v>0</v>
      </c>
      <c r="Q587" s="92">
        <f>_xlfn.MAXIFS(V重複!F:F, V重複!$C:$C, 'Conv-vaccine'!$E587)</f>
        <v>0</v>
      </c>
      <c r="R587" s="92">
        <f>_xlfn.MAXIFS(V重複!G:G, V重複!$C:$C, 'Conv-vaccine'!$E587)</f>
        <v>0</v>
      </c>
      <c r="S587" s="117">
        <f>SUMIF('V3回目-総接種回数'!$A:$A, 'Conv-vaccine'!$E587, 'V3回目-総接種回数'!D:D)</f>
        <v>0</v>
      </c>
    </row>
    <row r="588" spans="1:19" ht="17.7">
      <c r="A588" s="49">
        <v>44491</v>
      </c>
      <c r="B588" s="109">
        <f>IF(COUNTIF($A$7:$A588, $A588)&gt;1, 0, IF($E588="","",G588+H588+K588+L588+O588-Q588))</f>
        <v>0</v>
      </c>
      <c r="C588" s="109">
        <f>IF(COUNTIF($A$7:$A588, $A588)&gt;1, 0, IF($E588="", "", I588+J588+M588+N588+P588-R588))</f>
        <v>0</v>
      </c>
      <c r="D588" s="109">
        <f>IF(COUNTIF($A$7:$A588, $A588)&gt;1, 0, S588)</f>
        <v>0</v>
      </c>
      <c r="E588" s="110">
        <v>44491</v>
      </c>
      <c r="F588" s="91" t="str">
        <f>IFERROR(VLOOKUP($E588, V医療従事者等!$A:$J, $F$4, FALSE), TEXT(E588, "aaa"))</f>
        <v>金</v>
      </c>
      <c r="G588" s="91">
        <f>IFERROR(VLOOKUP($E588, V医療従事者等!$A:$J, $G$4, FALSE), 0)</f>
        <v>0</v>
      </c>
      <c r="H588" s="91">
        <f>IFERROR(VLOOKUP($E588, V医療従事者等!$A:$J, $H$4, FALSE), 0)</f>
        <v>0</v>
      </c>
      <c r="I588" s="91">
        <f>IFERROR(VLOOKUP($E588, V医療従事者等!$A:$J, $I$4, FALSE), 0)</f>
        <v>0</v>
      </c>
      <c r="J588" s="91">
        <f>IFERROR(VLOOKUP($E588, V医療従事者等!$A:$J, $J$4, FALSE), 0)</f>
        <v>0</v>
      </c>
      <c r="K588" s="92">
        <f>IFERROR(VLOOKUP($E588, V一般接種!$A:$G, K$4, FALSE), 0)</f>
        <v>180679</v>
      </c>
      <c r="L588" s="92">
        <f>IFERROR(VLOOKUP($E588, V一般接種!$A:$G, L$4, FALSE), 0)</f>
        <v>13563</v>
      </c>
      <c r="M588" s="92">
        <f>IFERROR(VLOOKUP($E588, V一般接種!$A:$G, M$4, FALSE), 0)</f>
        <v>43</v>
      </c>
      <c r="N588" s="93">
        <f>IFERROR(VLOOKUP($E588, V一般接種!$A:$G, N$4, FALSE), 0)</f>
        <v>415072</v>
      </c>
      <c r="O588" s="92">
        <f>SUMIF(V職域接種!$C:$C, 'Conv-vaccine'!$E588, V職域接種!F:F)</f>
        <v>0</v>
      </c>
      <c r="P588" s="92">
        <f>SUMIF(V職域接種!$C:$C, 'Conv-vaccine'!$E588, V職域接種!G:G)</f>
        <v>0</v>
      </c>
      <c r="Q588" s="92">
        <f>_xlfn.MAXIFS(V重複!F:F, V重複!$C:$C, 'Conv-vaccine'!$E588)</f>
        <v>0</v>
      </c>
      <c r="R588" s="92">
        <f>_xlfn.MAXIFS(V重複!G:G, V重複!$C:$C, 'Conv-vaccine'!$E588)</f>
        <v>0</v>
      </c>
      <c r="S588" s="117">
        <f>SUMIF('V3回目-総接種回数'!$A:$A, 'Conv-vaccine'!$E588, 'V3回目-総接種回数'!D:D)</f>
        <v>0</v>
      </c>
    </row>
    <row r="589" spans="1:19" ht="17.7">
      <c r="A589" s="49">
        <v>44492</v>
      </c>
      <c r="B589" s="109">
        <f>IF(COUNTIF($A$7:$A589, $A589)&gt;1, 0, IF($E589="","",G589+H589+K589+L589+O589-Q589))</f>
        <v>265784</v>
      </c>
      <c r="C589" s="109">
        <f>IF(COUNTIF($A$7:$A589, $A589)&gt;1, 0, IF($E589="", "", I589+J589+M589+N589+P589-R589))</f>
        <v>554014</v>
      </c>
      <c r="D589" s="109">
        <f>IF(COUNTIF($A$7:$A589, $A589)&gt;1, 0, S589)</f>
        <v>0</v>
      </c>
      <c r="E589" s="110">
        <v>44492</v>
      </c>
      <c r="F589" s="91" t="str">
        <f>IFERROR(VLOOKUP($E589, V医療従事者等!$A:$J, $F$4, FALSE), TEXT(E589, "aaa"))</f>
        <v>土</v>
      </c>
      <c r="G589" s="91">
        <f>IFERROR(VLOOKUP($E589, V医療従事者等!$A:$J, $G$4, FALSE), 0)</f>
        <v>0</v>
      </c>
      <c r="H589" s="91">
        <f>IFERROR(VLOOKUP($E589, V医療従事者等!$A:$J, $H$4, FALSE), 0)</f>
        <v>0</v>
      </c>
      <c r="I589" s="91">
        <f>IFERROR(VLOOKUP($E589, V医療従事者等!$A:$J, $I$4, FALSE), 0)</f>
        <v>0</v>
      </c>
      <c r="J589" s="91">
        <f>IFERROR(VLOOKUP($E589, V医療従事者等!$A:$J, $J$4, FALSE), 0)</f>
        <v>0</v>
      </c>
      <c r="K589" s="92">
        <f>IFERROR(VLOOKUP($E589, V一般接種!$A:$G, K$4, FALSE), 0)</f>
        <v>239567</v>
      </c>
      <c r="L589" s="92">
        <f>IFERROR(VLOOKUP($E589, V一般接種!$A:$G, L$4, FALSE), 0)</f>
        <v>26217</v>
      </c>
      <c r="M589" s="92">
        <f>IFERROR(VLOOKUP($E589, V一般接種!$A:$G, M$4, FALSE), 0)</f>
        <v>57</v>
      </c>
      <c r="N589" s="93">
        <f>IFERROR(VLOOKUP($E589, V一般接種!$A:$G, N$4, FALSE), 0)</f>
        <v>553957</v>
      </c>
      <c r="O589" s="92">
        <f>SUMIF(V職域接種!$C:$C, 'Conv-vaccine'!$E589, V職域接種!F:F)</f>
        <v>0</v>
      </c>
      <c r="P589" s="92">
        <f>SUMIF(V職域接種!$C:$C, 'Conv-vaccine'!$E589, V職域接種!G:G)</f>
        <v>0</v>
      </c>
      <c r="Q589" s="92">
        <f>_xlfn.MAXIFS(V重複!F:F, V重複!$C:$C, 'Conv-vaccine'!$E589)</f>
        <v>0</v>
      </c>
      <c r="R589" s="92">
        <f>_xlfn.MAXIFS(V重複!G:G, V重複!$C:$C, 'Conv-vaccine'!$E589)</f>
        <v>0</v>
      </c>
      <c r="S589" s="117">
        <f>SUMIF('V3回目-総接種回数'!$A:$A, 'Conv-vaccine'!$E589, 'V3回目-総接種回数'!D:D)</f>
        <v>0</v>
      </c>
    </row>
    <row r="590" spans="1:19" ht="17.7">
      <c r="A590" s="49">
        <v>44492</v>
      </c>
      <c r="B590" s="109">
        <f>IF(COUNTIF($A$7:$A590, $A590)&gt;1, 0, IF($E590="","",G590+H590+K590+L590+O590-Q590))</f>
        <v>0</v>
      </c>
      <c r="C590" s="109">
        <f>IF(COUNTIF($A$7:$A590, $A590)&gt;1, 0, IF($E590="", "", I590+J590+M590+N590+P590-R590))</f>
        <v>0</v>
      </c>
      <c r="D590" s="109">
        <f>IF(COUNTIF($A$7:$A590, $A590)&gt;1, 0, S590)</f>
        <v>0</v>
      </c>
      <c r="E590" s="110">
        <v>44492</v>
      </c>
      <c r="F590" s="91" t="str">
        <f>IFERROR(VLOOKUP($E590, V医療従事者等!$A:$J, $F$4, FALSE), TEXT(E590, "aaa"))</f>
        <v>土</v>
      </c>
      <c r="G590" s="91">
        <f>IFERROR(VLOOKUP($E590, V医療従事者等!$A:$J, $G$4, FALSE), 0)</f>
        <v>0</v>
      </c>
      <c r="H590" s="91">
        <f>IFERROR(VLOOKUP($E590, V医療従事者等!$A:$J, $H$4, FALSE), 0)</f>
        <v>0</v>
      </c>
      <c r="I590" s="91">
        <f>IFERROR(VLOOKUP($E590, V医療従事者等!$A:$J, $I$4, FALSE), 0)</f>
        <v>0</v>
      </c>
      <c r="J590" s="91">
        <f>IFERROR(VLOOKUP($E590, V医療従事者等!$A:$J, $J$4, FALSE), 0)</f>
        <v>0</v>
      </c>
      <c r="K590" s="92">
        <f>IFERROR(VLOOKUP($E590, V一般接種!$A:$G, K$4, FALSE), 0)</f>
        <v>239567</v>
      </c>
      <c r="L590" s="92">
        <f>IFERROR(VLOOKUP($E590, V一般接種!$A:$G, L$4, FALSE), 0)</f>
        <v>26217</v>
      </c>
      <c r="M590" s="92">
        <f>IFERROR(VLOOKUP($E590, V一般接種!$A:$G, M$4, FALSE), 0)</f>
        <v>57</v>
      </c>
      <c r="N590" s="93">
        <f>IFERROR(VLOOKUP($E590, V一般接種!$A:$G, N$4, FALSE), 0)</f>
        <v>553957</v>
      </c>
      <c r="O590" s="92">
        <f>SUMIF(V職域接種!$C:$C, 'Conv-vaccine'!$E590, V職域接種!F:F)</f>
        <v>0</v>
      </c>
      <c r="P590" s="92">
        <f>SUMIF(V職域接種!$C:$C, 'Conv-vaccine'!$E590, V職域接種!G:G)</f>
        <v>0</v>
      </c>
      <c r="Q590" s="92">
        <f>_xlfn.MAXIFS(V重複!F:F, V重複!$C:$C, 'Conv-vaccine'!$E590)</f>
        <v>0</v>
      </c>
      <c r="R590" s="92">
        <f>_xlfn.MAXIFS(V重複!G:G, V重複!$C:$C, 'Conv-vaccine'!$E590)</f>
        <v>0</v>
      </c>
      <c r="S590" s="117">
        <f>SUMIF('V3回目-総接種回数'!$A:$A, 'Conv-vaccine'!$E590, 'V3回目-総接種回数'!D:D)</f>
        <v>0</v>
      </c>
    </row>
    <row r="591" spans="1:19" ht="17.7">
      <c r="A591" s="49">
        <v>44492</v>
      </c>
      <c r="B591" s="109">
        <f>IF(COUNTIF($A$7:$A591, $A591)&gt;1, 0, IF($E591="","",G591+H591+K591+L591+O591-Q591))</f>
        <v>0</v>
      </c>
      <c r="C591" s="109">
        <f>IF(COUNTIF($A$7:$A591, $A591)&gt;1, 0, IF($E591="", "", I591+J591+M591+N591+P591-R591))</f>
        <v>0</v>
      </c>
      <c r="D591" s="109">
        <f>IF(COUNTIF($A$7:$A591, $A591)&gt;1, 0, S591)</f>
        <v>0</v>
      </c>
      <c r="E591" s="110">
        <v>44492</v>
      </c>
      <c r="F591" s="91" t="str">
        <f>IFERROR(VLOOKUP($E591, V医療従事者等!$A:$J, $F$4, FALSE), TEXT(E591, "aaa"))</f>
        <v>土</v>
      </c>
      <c r="G591" s="91">
        <f>IFERROR(VLOOKUP($E591, V医療従事者等!$A:$J, $G$4, FALSE), 0)</f>
        <v>0</v>
      </c>
      <c r="H591" s="91">
        <f>IFERROR(VLOOKUP($E591, V医療従事者等!$A:$J, $H$4, FALSE), 0)</f>
        <v>0</v>
      </c>
      <c r="I591" s="91">
        <f>IFERROR(VLOOKUP($E591, V医療従事者等!$A:$J, $I$4, FALSE), 0)</f>
        <v>0</v>
      </c>
      <c r="J591" s="91">
        <f>IFERROR(VLOOKUP($E591, V医療従事者等!$A:$J, $J$4, FALSE), 0)</f>
        <v>0</v>
      </c>
      <c r="K591" s="92">
        <f>IFERROR(VLOOKUP($E591, V一般接種!$A:$G, K$4, FALSE), 0)</f>
        <v>239567</v>
      </c>
      <c r="L591" s="92">
        <f>IFERROR(VLOOKUP($E591, V一般接種!$A:$G, L$4, FALSE), 0)</f>
        <v>26217</v>
      </c>
      <c r="M591" s="92">
        <f>IFERROR(VLOOKUP($E591, V一般接種!$A:$G, M$4, FALSE), 0)</f>
        <v>57</v>
      </c>
      <c r="N591" s="93">
        <f>IFERROR(VLOOKUP($E591, V一般接種!$A:$G, N$4, FALSE), 0)</f>
        <v>553957</v>
      </c>
      <c r="O591" s="92">
        <f>SUMIF(V職域接種!$C:$C, 'Conv-vaccine'!$E591, V職域接種!F:F)</f>
        <v>0</v>
      </c>
      <c r="P591" s="92">
        <f>SUMIF(V職域接種!$C:$C, 'Conv-vaccine'!$E591, V職域接種!G:G)</f>
        <v>0</v>
      </c>
      <c r="Q591" s="92">
        <f>_xlfn.MAXIFS(V重複!F:F, V重複!$C:$C, 'Conv-vaccine'!$E591)</f>
        <v>0</v>
      </c>
      <c r="R591" s="92">
        <f>_xlfn.MAXIFS(V重複!G:G, V重複!$C:$C, 'Conv-vaccine'!$E591)</f>
        <v>0</v>
      </c>
      <c r="S591" s="117">
        <f>SUMIF('V3回目-総接種回数'!$A:$A, 'Conv-vaccine'!$E591, 'V3回目-総接種回数'!D:D)</f>
        <v>0</v>
      </c>
    </row>
    <row r="592" spans="1:19" ht="17.7">
      <c r="A592" s="49">
        <v>44493</v>
      </c>
      <c r="B592" s="109">
        <f>IF(COUNTIF($A$7:$A592, $A592)&gt;1, 0, IF($E592="","",G592+H592+K592+L592+O592-Q592))</f>
        <v>966475</v>
      </c>
      <c r="C592" s="109">
        <f>IF(COUNTIF($A$7:$A592, $A592)&gt;1, 0, IF($E592="", "", I592+J592+M592+N592+P592-R592))</f>
        <v>1020041</v>
      </c>
      <c r="D592" s="109">
        <f>IF(COUNTIF($A$7:$A592, $A592)&gt;1, 0, S592)</f>
        <v>0</v>
      </c>
      <c r="E592" s="110">
        <v>44493</v>
      </c>
      <c r="F592" s="91" t="str">
        <f>IFERROR(VLOOKUP($E592, V医療従事者等!$A:$J, $F$4, FALSE), TEXT(E592, "aaa"))</f>
        <v>日</v>
      </c>
      <c r="G592" s="91">
        <f>IFERROR(VLOOKUP($E592, V医療従事者等!$A:$J, $G$4, FALSE), 0)</f>
        <v>0</v>
      </c>
      <c r="H592" s="91">
        <f>IFERROR(VLOOKUP($E592, V医療従事者等!$A:$J, $H$4, FALSE), 0)</f>
        <v>0</v>
      </c>
      <c r="I592" s="91">
        <f>IFERROR(VLOOKUP($E592, V医療従事者等!$A:$J, $I$4, FALSE), 0)</f>
        <v>0</v>
      </c>
      <c r="J592" s="91">
        <f>IFERROR(VLOOKUP($E592, V医療従事者等!$A:$J, $J$4, FALSE), 0)</f>
        <v>0</v>
      </c>
      <c r="K592" s="92">
        <f>IFERROR(VLOOKUP($E592, V一般接種!$A:$G, K$4, FALSE), 0)</f>
        <v>150243</v>
      </c>
      <c r="L592" s="92">
        <f>IFERROR(VLOOKUP($E592, V一般接種!$A:$G, L$4, FALSE), 0)</f>
        <v>17042</v>
      </c>
      <c r="M592" s="92">
        <f>IFERROR(VLOOKUP($E592, V一般接種!$A:$G, M$4, FALSE), 0)</f>
        <v>22</v>
      </c>
      <c r="N592" s="93">
        <f>IFERROR(VLOOKUP($E592, V一般接種!$A:$G, N$4, FALSE), 0)</f>
        <v>419129</v>
      </c>
      <c r="O592" s="92">
        <f>SUMIF(V職域接種!$C:$C, 'Conv-vaccine'!$E592, V職域接種!F:F)</f>
        <v>9767683</v>
      </c>
      <c r="P592" s="92">
        <f>SUMIF(V職域接種!$C:$C, 'Conv-vaccine'!$E592, V職域接種!G:G)</f>
        <v>9195066</v>
      </c>
      <c r="Q592" s="92">
        <f>_xlfn.MAXIFS(V重複!F:F, V重複!$C:$C, 'Conv-vaccine'!$E592)</f>
        <v>8968493</v>
      </c>
      <c r="R592" s="92">
        <f>_xlfn.MAXIFS(V重複!G:G, V重複!$C:$C, 'Conv-vaccine'!$E592)</f>
        <v>8594176</v>
      </c>
      <c r="S592" s="117">
        <f>SUMIF('V3回目-総接種回数'!$A:$A, 'Conv-vaccine'!$E592, 'V3回目-総接種回数'!D:D)</f>
        <v>0</v>
      </c>
    </row>
    <row r="593" spans="1:19" ht="17.7">
      <c r="A593" s="49">
        <v>44493</v>
      </c>
      <c r="B593" s="109">
        <f>IF(COUNTIF($A$7:$A593, $A593)&gt;1, 0, IF($E593="","",G593+H593+K593+L593+O593-Q593))</f>
        <v>0</v>
      </c>
      <c r="C593" s="109">
        <f>IF(COUNTIF($A$7:$A593, $A593)&gt;1, 0, IF($E593="", "", I593+J593+M593+N593+P593-R593))</f>
        <v>0</v>
      </c>
      <c r="D593" s="109">
        <f>IF(COUNTIF($A$7:$A593, $A593)&gt;1, 0, S593)</f>
        <v>0</v>
      </c>
      <c r="E593" s="110">
        <v>44493</v>
      </c>
      <c r="F593" s="91" t="str">
        <f>IFERROR(VLOOKUP($E593, V医療従事者等!$A:$J, $F$4, FALSE), TEXT(E593, "aaa"))</f>
        <v>日</v>
      </c>
      <c r="G593" s="91">
        <f>IFERROR(VLOOKUP($E593, V医療従事者等!$A:$J, $G$4, FALSE), 0)</f>
        <v>0</v>
      </c>
      <c r="H593" s="91">
        <f>IFERROR(VLOOKUP($E593, V医療従事者等!$A:$J, $H$4, FALSE), 0)</f>
        <v>0</v>
      </c>
      <c r="I593" s="91">
        <f>IFERROR(VLOOKUP($E593, V医療従事者等!$A:$J, $I$4, FALSE), 0)</f>
        <v>0</v>
      </c>
      <c r="J593" s="91">
        <f>IFERROR(VLOOKUP($E593, V医療従事者等!$A:$J, $J$4, FALSE), 0)</f>
        <v>0</v>
      </c>
      <c r="K593" s="92">
        <f>IFERROR(VLOOKUP($E593, V一般接種!$A:$G, K$4, FALSE), 0)</f>
        <v>150243</v>
      </c>
      <c r="L593" s="92">
        <f>IFERROR(VLOOKUP($E593, V一般接種!$A:$G, L$4, FALSE), 0)</f>
        <v>17042</v>
      </c>
      <c r="M593" s="92">
        <f>IFERROR(VLOOKUP($E593, V一般接種!$A:$G, M$4, FALSE), 0)</f>
        <v>22</v>
      </c>
      <c r="N593" s="93">
        <f>IFERROR(VLOOKUP($E593, V一般接種!$A:$G, N$4, FALSE), 0)</f>
        <v>419129</v>
      </c>
      <c r="O593" s="92">
        <f>SUMIF(V職域接種!$C:$C, 'Conv-vaccine'!$E593, V職域接種!F:F)</f>
        <v>9767683</v>
      </c>
      <c r="P593" s="92">
        <f>SUMIF(V職域接種!$C:$C, 'Conv-vaccine'!$E593, V職域接種!G:G)</f>
        <v>9195066</v>
      </c>
      <c r="Q593" s="92">
        <f>_xlfn.MAXIFS(V重複!F:F, V重複!$C:$C, 'Conv-vaccine'!$E593)</f>
        <v>8968493</v>
      </c>
      <c r="R593" s="92">
        <f>_xlfn.MAXIFS(V重複!G:G, V重複!$C:$C, 'Conv-vaccine'!$E593)</f>
        <v>8594176</v>
      </c>
      <c r="S593" s="117">
        <f>SUMIF('V3回目-総接種回数'!$A:$A, 'Conv-vaccine'!$E593, 'V3回目-総接種回数'!D:D)</f>
        <v>0</v>
      </c>
    </row>
    <row r="594" spans="1:19" ht="17.7">
      <c r="A594" s="49">
        <v>44493</v>
      </c>
      <c r="B594" s="109">
        <f>IF(COUNTIF($A$7:$A594, $A594)&gt;1, 0, IF($E594="","",G594+H594+K594+L594+O594-Q594))</f>
        <v>0</v>
      </c>
      <c r="C594" s="109">
        <f>IF(COUNTIF($A$7:$A594, $A594)&gt;1, 0, IF($E594="", "", I594+J594+M594+N594+P594-R594))</f>
        <v>0</v>
      </c>
      <c r="D594" s="109">
        <f>IF(COUNTIF($A$7:$A594, $A594)&gt;1, 0, S594)</f>
        <v>0</v>
      </c>
      <c r="E594" s="110">
        <v>44493</v>
      </c>
      <c r="F594" s="91" t="str">
        <f>IFERROR(VLOOKUP($E594, V医療従事者等!$A:$J, $F$4, FALSE), TEXT(E594, "aaa"))</f>
        <v>日</v>
      </c>
      <c r="G594" s="91">
        <f>IFERROR(VLOOKUP($E594, V医療従事者等!$A:$J, $G$4, FALSE), 0)</f>
        <v>0</v>
      </c>
      <c r="H594" s="91">
        <f>IFERROR(VLOOKUP($E594, V医療従事者等!$A:$J, $H$4, FALSE), 0)</f>
        <v>0</v>
      </c>
      <c r="I594" s="91">
        <f>IFERROR(VLOOKUP($E594, V医療従事者等!$A:$J, $I$4, FALSE), 0)</f>
        <v>0</v>
      </c>
      <c r="J594" s="91">
        <f>IFERROR(VLOOKUP($E594, V医療従事者等!$A:$J, $J$4, FALSE), 0)</f>
        <v>0</v>
      </c>
      <c r="K594" s="92">
        <f>IFERROR(VLOOKUP($E594, V一般接種!$A:$G, K$4, FALSE), 0)</f>
        <v>150243</v>
      </c>
      <c r="L594" s="92">
        <f>IFERROR(VLOOKUP($E594, V一般接種!$A:$G, L$4, FALSE), 0)</f>
        <v>17042</v>
      </c>
      <c r="M594" s="92">
        <f>IFERROR(VLOOKUP($E594, V一般接種!$A:$G, M$4, FALSE), 0)</f>
        <v>22</v>
      </c>
      <c r="N594" s="93">
        <f>IFERROR(VLOOKUP($E594, V一般接種!$A:$G, N$4, FALSE), 0)</f>
        <v>419129</v>
      </c>
      <c r="O594" s="92">
        <f>SUMIF(V職域接種!$C:$C, 'Conv-vaccine'!$E594, V職域接種!F:F)</f>
        <v>9767683</v>
      </c>
      <c r="P594" s="92">
        <f>SUMIF(V職域接種!$C:$C, 'Conv-vaccine'!$E594, V職域接種!G:G)</f>
        <v>9195066</v>
      </c>
      <c r="Q594" s="92">
        <f>_xlfn.MAXIFS(V重複!F:F, V重複!$C:$C, 'Conv-vaccine'!$E594)</f>
        <v>8968493</v>
      </c>
      <c r="R594" s="92">
        <f>_xlfn.MAXIFS(V重複!G:G, V重複!$C:$C, 'Conv-vaccine'!$E594)</f>
        <v>8594176</v>
      </c>
      <c r="S594" s="117">
        <f>SUMIF('V3回目-総接種回数'!$A:$A, 'Conv-vaccine'!$E594, 'V3回目-総接種回数'!D:D)</f>
        <v>0</v>
      </c>
    </row>
    <row r="595" spans="1:19" ht="17.7">
      <c r="A595" s="49">
        <v>44494</v>
      </c>
      <c r="B595" s="109">
        <f>IF(COUNTIF($A$7:$A595, $A595)&gt;1, 0, IF($E595="","",G595+H595+K595+L595+O595-Q595))</f>
        <v>109947</v>
      </c>
      <c r="C595" s="109">
        <f>IF(COUNTIF($A$7:$A595, $A595)&gt;1, 0, IF($E595="", "", I595+J595+M595+N595+P595-R595))</f>
        <v>309510</v>
      </c>
      <c r="D595" s="109">
        <f>IF(COUNTIF($A$7:$A595, $A595)&gt;1, 0, S595)</f>
        <v>0</v>
      </c>
      <c r="E595" s="110">
        <v>44494</v>
      </c>
      <c r="F595" s="91" t="str">
        <f>IFERROR(VLOOKUP($E595, V医療従事者等!$A:$J, $F$4, FALSE), TEXT(E595, "aaa"))</f>
        <v>月</v>
      </c>
      <c r="G595" s="91">
        <f>IFERROR(VLOOKUP($E595, V医療従事者等!$A:$J, $G$4, FALSE), 0)</f>
        <v>0</v>
      </c>
      <c r="H595" s="91">
        <f>IFERROR(VLOOKUP($E595, V医療従事者等!$A:$J, $H$4, FALSE), 0)</f>
        <v>0</v>
      </c>
      <c r="I595" s="91">
        <f>IFERROR(VLOOKUP($E595, V医療従事者等!$A:$J, $I$4, FALSE), 0)</f>
        <v>0</v>
      </c>
      <c r="J595" s="91">
        <f>IFERROR(VLOOKUP($E595, V医療従事者等!$A:$J, $J$4, FALSE), 0)</f>
        <v>0</v>
      </c>
      <c r="K595" s="92">
        <f>IFERROR(VLOOKUP($E595, V一般接種!$A:$G, K$4, FALSE), 0)</f>
        <v>104113</v>
      </c>
      <c r="L595" s="92">
        <f>IFERROR(VLOOKUP($E595, V一般接種!$A:$G, L$4, FALSE), 0)</f>
        <v>5834</v>
      </c>
      <c r="M595" s="92">
        <f>IFERROR(VLOOKUP($E595, V一般接種!$A:$G, M$4, FALSE), 0)</f>
        <v>29</v>
      </c>
      <c r="N595" s="93">
        <f>IFERROR(VLOOKUP($E595, V一般接種!$A:$G, N$4, FALSE), 0)</f>
        <v>309481</v>
      </c>
      <c r="O595" s="92">
        <f>SUMIF(V職域接種!$C:$C, 'Conv-vaccine'!$E595, V職域接種!F:F)</f>
        <v>0</v>
      </c>
      <c r="P595" s="92">
        <f>SUMIF(V職域接種!$C:$C, 'Conv-vaccine'!$E595, V職域接種!G:G)</f>
        <v>0</v>
      </c>
      <c r="Q595" s="92">
        <f>_xlfn.MAXIFS(V重複!F:F, V重複!$C:$C, 'Conv-vaccine'!$E595)</f>
        <v>0</v>
      </c>
      <c r="R595" s="92">
        <f>_xlfn.MAXIFS(V重複!G:G, V重複!$C:$C, 'Conv-vaccine'!$E595)</f>
        <v>0</v>
      </c>
      <c r="S595" s="117">
        <f>SUMIF('V3回目-総接種回数'!$A:$A, 'Conv-vaccine'!$E595, 'V3回目-総接種回数'!D:D)</f>
        <v>0</v>
      </c>
    </row>
    <row r="596" spans="1:19" ht="17.7">
      <c r="A596" s="49">
        <v>44494</v>
      </c>
      <c r="B596" s="109">
        <f>IF(COUNTIF($A$7:$A596, $A596)&gt;1, 0, IF($E596="","",G596+H596+K596+L596+O596-Q596))</f>
        <v>0</v>
      </c>
      <c r="C596" s="109">
        <f>IF(COUNTIF($A$7:$A596, $A596)&gt;1, 0, IF($E596="", "", I596+J596+M596+N596+P596-R596))</f>
        <v>0</v>
      </c>
      <c r="D596" s="109">
        <f>IF(COUNTIF($A$7:$A596, $A596)&gt;1, 0, S596)</f>
        <v>0</v>
      </c>
      <c r="E596" s="110">
        <v>44494</v>
      </c>
      <c r="F596" s="91" t="str">
        <f>IFERROR(VLOOKUP($E596, V医療従事者等!$A:$J, $F$4, FALSE), TEXT(E596, "aaa"))</f>
        <v>月</v>
      </c>
      <c r="G596" s="91">
        <f>IFERROR(VLOOKUP($E596, V医療従事者等!$A:$J, $G$4, FALSE), 0)</f>
        <v>0</v>
      </c>
      <c r="H596" s="91">
        <f>IFERROR(VLOOKUP($E596, V医療従事者等!$A:$J, $H$4, FALSE), 0)</f>
        <v>0</v>
      </c>
      <c r="I596" s="91">
        <f>IFERROR(VLOOKUP($E596, V医療従事者等!$A:$J, $I$4, FALSE), 0)</f>
        <v>0</v>
      </c>
      <c r="J596" s="91">
        <f>IFERROR(VLOOKUP($E596, V医療従事者等!$A:$J, $J$4, FALSE), 0)</f>
        <v>0</v>
      </c>
      <c r="K596" s="92">
        <f>IFERROR(VLOOKUP($E596, V一般接種!$A:$G, K$4, FALSE), 0)</f>
        <v>104113</v>
      </c>
      <c r="L596" s="92">
        <f>IFERROR(VLOOKUP($E596, V一般接種!$A:$G, L$4, FALSE), 0)</f>
        <v>5834</v>
      </c>
      <c r="M596" s="92">
        <f>IFERROR(VLOOKUP($E596, V一般接種!$A:$G, M$4, FALSE), 0)</f>
        <v>29</v>
      </c>
      <c r="N596" s="93">
        <f>IFERROR(VLOOKUP($E596, V一般接種!$A:$G, N$4, FALSE), 0)</f>
        <v>309481</v>
      </c>
      <c r="O596" s="92">
        <f>SUMIF(V職域接種!$C:$C, 'Conv-vaccine'!$E596, V職域接種!F:F)</f>
        <v>0</v>
      </c>
      <c r="P596" s="92">
        <f>SUMIF(V職域接種!$C:$C, 'Conv-vaccine'!$E596, V職域接種!G:G)</f>
        <v>0</v>
      </c>
      <c r="Q596" s="92">
        <f>_xlfn.MAXIFS(V重複!F:F, V重複!$C:$C, 'Conv-vaccine'!$E596)</f>
        <v>0</v>
      </c>
      <c r="R596" s="92">
        <f>_xlfn.MAXIFS(V重複!G:G, V重複!$C:$C, 'Conv-vaccine'!$E596)</f>
        <v>0</v>
      </c>
      <c r="S596" s="117">
        <f>SUMIF('V3回目-総接種回数'!$A:$A, 'Conv-vaccine'!$E596, 'V3回目-総接種回数'!D:D)</f>
        <v>0</v>
      </c>
    </row>
    <row r="597" spans="1:19" ht="17.7">
      <c r="A597" s="49">
        <v>44494</v>
      </c>
      <c r="B597" s="109">
        <f>IF(COUNTIF($A$7:$A597, $A597)&gt;1, 0, IF($E597="","",G597+H597+K597+L597+O597-Q597))</f>
        <v>0</v>
      </c>
      <c r="C597" s="109">
        <f>IF(COUNTIF($A$7:$A597, $A597)&gt;1, 0, IF($E597="", "", I597+J597+M597+N597+P597-R597))</f>
        <v>0</v>
      </c>
      <c r="D597" s="109">
        <f>IF(COUNTIF($A$7:$A597, $A597)&gt;1, 0, S597)</f>
        <v>0</v>
      </c>
      <c r="E597" s="110">
        <v>44494</v>
      </c>
      <c r="F597" s="91" t="str">
        <f>IFERROR(VLOOKUP($E597, V医療従事者等!$A:$J, $F$4, FALSE), TEXT(E597, "aaa"))</f>
        <v>月</v>
      </c>
      <c r="G597" s="91">
        <f>IFERROR(VLOOKUP($E597, V医療従事者等!$A:$J, $G$4, FALSE), 0)</f>
        <v>0</v>
      </c>
      <c r="H597" s="91">
        <f>IFERROR(VLOOKUP($E597, V医療従事者等!$A:$J, $H$4, FALSE), 0)</f>
        <v>0</v>
      </c>
      <c r="I597" s="91">
        <f>IFERROR(VLOOKUP($E597, V医療従事者等!$A:$J, $I$4, FALSE), 0)</f>
        <v>0</v>
      </c>
      <c r="J597" s="91">
        <f>IFERROR(VLOOKUP($E597, V医療従事者等!$A:$J, $J$4, FALSE), 0)</f>
        <v>0</v>
      </c>
      <c r="K597" s="92">
        <f>IFERROR(VLOOKUP($E597, V一般接種!$A:$G, K$4, FALSE), 0)</f>
        <v>104113</v>
      </c>
      <c r="L597" s="92">
        <f>IFERROR(VLOOKUP($E597, V一般接種!$A:$G, L$4, FALSE), 0)</f>
        <v>5834</v>
      </c>
      <c r="M597" s="92">
        <f>IFERROR(VLOOKUP($E597, V一般接種!$A:$G, M$4, FALSE), 0)</f>
        <v>29</v>
      </c>
      <c r="N597" s="93">
        <f>IFERROR(VLOOKUP($E597, V一般接種!$A:$G, N$4, FALSE), 0)</f>
        <v>309481</v>
      </c>
      <c r="O597" s="92">
        <f>SUMIF(V職域接種!$C:$C, 'Conv-vaccine'!$E597, V職域接種!F:F)</f>
        <v>0</v>
      </c>
      <c r="P597" s="92">
        <f>SUMIF(V職域接種!$C:$C, 'Conv-vaccine'!$E597, V職域接種!G:G)</f>
        <v>0</v>
      </c>
      <c r="Q597" s="92">
        <f>_xlfn.MAXIFS(V重複!F:F, V重複!$C:$C, 'Conv-vaccine'!$E597)</f>
        <v>0</v>
      </c>
      <c r="R597" s="92">
        <f>_xlfn.MAXIFS(V重複!G:G, V重複!$C:$C, 'Conv-vaccine'!$E597)</f>
        <v>0</v>
      </c>
      <c r="S597" s="117">
        <f>SUMIF('V3回目-総接種回数'!$A:$A, 'Conv-vaccine'!$E597, 'V3回目-総接種回数'!D:D)</f>
        <v>0</v>
      </c>
    </row>
    <row r="598" spans="1:19" ht="17.7">
      <c r="A598" s="49">
        <v>44495</v>
      </c>
      <c r="B598" s="109">
        <f>IF(COUNTIF($A$7:$A598, $A598)&gt;1, 0, IF($E598="","",G598+H598+K598+L598+O598-Q598))</f>
        <v>113388</v>
      </c>
      <c r="C598" s="109">
        <f>IF(COUNTIF($A$7:$A598, $A598)&gt;1, 0, IF($E598="", "", I598+J598+M598+N598+P598-R598))</f>
        <v>317949</v>
      </c>
      <c r="D598" s="109">
        <f>IF(COUNTIF($A$7:$A598, $A598)&gt;1, 0, S598)</f>
        <v>0</v>
      </c>
      <c r="E598" s="110">
        <v>44495</v>
      </c>
      <c r="F598" s="91" t="str">
        <f>IFERROR(VLOOKUP($E598, V医療従事者等!$A:$J, $F$4, FALSE), TEXT(E598, "aaa"))</f>
        <v>火</v>
      </c>
      <c r="G598" s="91">
        <f>IFERROR(VLOOKUP($E598, V医療従事者等!$A:$J, $G$4, FALSE), 0)</f>
        <v>0</v>
      </c>
      <c r="H598" s="91">
        <f>IFERROR(VLOOKUP($E598, V医療従事者等!$A:$J, $H$4, FALSE), 0)</f>
        <v>0</v>
      </c>
      <c r="I598" s="91">
        <f>IFERROR(VLOOKUP($E598, V医療従事者等!$A:$J, $I$4, FALSE), 0)</f>
        <v>0</v>
      </c>
      <c r="J598" s="91">
        <f>IFERROR(VLOOKUP($E598, V医療従事者等!$A:$J, $J$4, FALSE), 0)</f>
        <v>0</v>
      </c>
      <c r="K598" s="92">
        <f>IFERROR(VLOOKUP($E598, V一般接種!$A:$G, K$4, FALSE), 0)</f>
        <v>108423</v>
      </c>
      <c r="L598" s="92">
        <f>IFERROR(VLOOKUP($E598, V一般接種!$A:$G, L$4, FALSE), 0)</f>
        <v>4965</v>
      </c>
      <c r="M598" s="92">
        <f>IFERROR(VLOOKUP($E598, V一般接種!$A:$G, M$4, FALSE), 0)</f>
        <v>65</v>
      </c>
      <c r="N598" s="93">
        <f>IFERROR(VLOOKUP($E598, V一般接種!$A:$G, N$4, FALSE), 0)</f>
        <v>317884</v>
      </c>
      <c r="O598" s="92">
        <f>SUMIF(V職域接種!$C:$C, 'Conv-vaccine'!$E598, V職域接種!F:F)</f>
        <v>0</v>
      </c>
      <c r="P598" s="92">
        <f>SUMIF(V職域接種!$C:$C, 'Conv-vaccine'!$E598, V職域接種!G:G)</f>
        <v>0</v>
      </c>
      <c r="Q598" s="92">
        <f>_xlfn.MAXIFS(V重複!F:F, V重複!$C:$C, 'Conv-vaccine'!$E598)</f>
        <v>0</v>
      </c>
      <c r="R598" s="92">
        <f>_xlfn.MAXIFS(V重複!G:G, V重複!$C:$C, 'Conv-vaccine'!$E598)</f>
        <v>0</v>
      </c>
      <c r="S598" s="117">
        <f>SUMIF('V3回目-総接種回数'!$A:$A, 'Conv-vaccine'!$E598, 'V3回目-総接種回数'!D:D)</f>
        <v>0</v>
      </c>
    </row>
    <row r="599" spans="1:19" ht="17.7">
      <c r="A599" s="49">
        <v>44495</v>
      </c>
      <c r="B599" s="109">
        <f>IF(COUNTIF($A$7:$A599, $A599)&gt;1, 0, IF($E599="","",G599+H599+K599+L599+O599-Q599))</f>
        <v>0</v>
      </c>
      <c r="C599" s="109">
        <f>IF(COUNTIF($A$7:$A599, $A599)&gt;1, 0, IF($E599="", "", I599+J599+M599+N599+P599-R599))</f>
        <v>0</v>
      </c>
      <c r="D599" s="109">
        <f>IF(COUNTIF($A$7:$A599, $A599)&gt;1, 0, S599)</f>
        <v>0</v>
      </c>
      <c r="E599" s="110">
        <v>44495</v>
      </c>
      <c r="F599" s="91" t="str">
        <f>IFERROR(VLOOKUP($E599, V医療従事者等!$A:$J, $F$4, FALSE), TEXT(E599, "aaa"))</f>
        <v>火</v>
      </c>
      <c r="G599" s="91">
        <f>IFERROR(VLOOKUP($E599, V医療従事者等!$A:$J, $G$4, FALSE), 0)</f>
        <v>0</v>
      </c>
      <c r="H599" s="91">
        <f>IFERROR(VLOOKUP($E599, V医療従事者等!$A:$J, $H$4, FALSE), 0)</f>
        <v>0</v>
      </c>
      <c r="I599" s="91">
        <f>IFERROR(VLOOKUP($E599, V医療従事者等!$A:$J, $I$4, FALSE), 0)</f>
        <v>0</v>
      </c>
      <c r="J599" s="91">
        <f>IFERROR(VLOOKUP($E599, V医療従事者等!$A:$J, $J$4, FALSE), 0)</f>
        <v>0</v>
      </c>
      <c r="K599" s="92">
        <f>IFERROR(VLOOKUP($E599, V一般接種!$A:$G, K$4, FALSE), 0)</f>
        <v>108423</v>
      </c>
      <c r="L599" s="92">
        <f>IFERROR(VLOOKUP($E599, V一般接種!$A:$G, L$4, FALSE), 0)</f>
        <v>4965</v>
      </c>
      <c r="M599" s="92">
        <f>IFERROR(VLOOKUP($E599, V一般接種!$A:$G, M$4, FALSE), 0)</f>
        <v>65</v>
      </c>
      <c r="N599" s="93">
        <f>IFERROR(VLOOKUP($E599, V一般接種!$A:$G, N$4, FALSE), 0)</f>
        <v>317884</v>
      </c>
      <c r="O599" s="92">
        <f>SUMIF(V職域接種!$C:$C, 'Conv-vaccine'!$E599, V職域接種!F:F)</f>
        <v>0</v>
      </c>
      <c r="P599" s="92">
        <f>SUMIF(V職域接種!$C:$C, 'Conv-vaccine'!$E599, V職域接種!G:G)</f>
        <v>0</v>
      </c>
      <c r="Q599" s="92">
        <f>_xlfn.MAXIFS(V重複!F:F, V重複!$C:$C, 'Conv-vaccine'!$E599)</f>
        <v>0</v>
      </c>
      <c r="R599" s="92">
        <f>_xlfn.MAXIFS(V重複!G:G, V重複!$C:$C, 'Conv-vaccine'!$E599)</f>
        <v>0</v>
      </c>
      <c r="S599" s="117">
        <f>SUMIF('V3回目-総接種回数'!$A:$A, 'Conv-vaccine'!$E599, 'V3回目-総接種回数'!D:D)</f>
        <v>0</v>
      </c>
    </row>
    <row r="600" spans="1:19" ht="17.7">
      <c r="A600" s="49">
        <v>44495</v>
      </c>
      <c r="B600" s="109">
        <f>IF(COUNTIF($A$7:$A600, $A600)&gt;1, 0, IF($E600="","",G600+H600+K600+L600+O600-Q600))</f>
        <v>0</v>
      </c>
      <c r="C600" s="109">
        <f>IF(COUNTIF($A$7:$A600, $A600)&gt;1, 0, IF($E600="", "", I600+J600+M600+N600+P600-R600))</f>
        <v>0</v>
      </c>
      <c r="D600" s="109">
        <f>IF(COUNTIF($A$7:$A600, $A600)&gt;1, 0, S600)</f>
        <v>0</v>
      </c>
      <c r="E600" s="110">
        <v>44495</v>
      </c>
      <c r="F600" s="91" t="str">
        <f>IFERROR(VLOOKUP($E600, V医療従事者等!$A:$J, $F$4, FALSE), TEXT(E600, "aaa"))</f>
        <v>火</v>
      </c>
      <c r="G600" s="91">
        <f>IFERROR(VLOOKUP($E600, V医療従事者等!$A:$J, $G$4, FALSE), 0)</f>
        <v>0</v>
      </c>
      <c r="H600" s="91">
        <f>IFERROR(VLOOKUP($E600, V医療従事者等!$A:$J, $H$4, FALSE), 0)</f>
        <v>0</v>
      </c>
      <c r="I600" s="91">
        <f>IFERROR(VLOOKUP($E600, V医療従事者等!$A:$J, $I$4, FALSE), 0)</f>
        <v>0</v>
      </c>
      <c r="J600" s="91">
        <f>IFERROR(VLOOKUP($E600, V医療従事者等!$A:$J, $J$4, FALSE), 0)</f>
        <v>0</v>
      </c>
      <c r="K600" s="92">
        <f>IFERROR(VLOOKUP($E600, V一般接種!$A:$G, K$4, FALSE), 0)</f>
        <v>108423</v>
      </c>
      <c r="L600" s="92">
        <f>IFERROR(VLOOKUP($E600, V一般接種!$A:$G, L$4, FALSE), 0)</f>
        <v>4965</v>
      </c>
      <c r="M600" s="92">
        <f>IFERROR(VLOOKUP($E600, V一般接種!$A:$G, M$4, FALSE), 0)</f>
        <v>65</v>
      </c>
      <c r="N600" s="93">
        <f>IFERROR(VLOOKUP($E600, V一般接種!$A:$G, N$4, FALSE), 0)</f>
        <v>317884</v>
      </c>
      <c r="O600" s="92">
        <f>SUMIF(V職域接種!$C:$C, 'Conv-vaccine'!$E600, V職域接種!F:F)</f>
        <v>0</v>
      </c>
      <c r="P600" s="92">
        <f>SUMIF(V職域接種!$C:$C, 'Conv-vaccine'!$E600, V職域接種!G:G)</f>
        <v>0</v>
      </c>
      <c r="Q600" s="92">
        <f>_xlfn.MAXIFS(V重複!F:F, V重複!$C:$C, 'Conv-vaccine'!$E600)</f>
        <v>0</v>
      </c>
      <c r="R600" s="92">
        <f>_xlfn.MAXIFS(V重複!G:G, V重複!$C:$C, 'Conv-vaccine'!$E600)</f>
        <v>0</v>
      </c>
      <c r="S600" s="117">
        <f>SUMIF('V3回目-総接種回数'!$A:$A, 'Conv-vaccine'!$E600, 'V3回目-総接種回数'!D:D)</f>
        <v>0</v>
      </c>
    </row>
    <row r="601" spans="1:19" ht="17.7">
      <c r="A601" s="49">
        <v>44496</v>
      </c>
      <c r="B601" s="109">
        <f>IF(COUNTIF($A$7:$A601, $A601)&gt;1, 0, IF($E601="","",G601+H601+K601+L601+O601-Q601))</f>
        <v>105752</v>
      </c>
      <c r="C601" s="109">
        <f>IF(COUNTIF($A$7:$A601, $A601)&gt;1, 0, IF($E601="", "", I601+J601+M601+N601+P601-R601))</f>
        <v>302161</v>
      </c>
      <c r="D601" s="109">
        <f>IF(COUNTIF($A$7:$A601, $A601)&gt;1, 0, S601)</f>
        <v>0</v>
      </c>
      <c r="E601" s="110">
        <v>44496</v>
      </c>
      <c r="F601" s="91" t="str">
        <f>IFERROR(VLOOKUP($E601, V医療従事者等!$A:$J, $F$4, FALSE), TEXT(E601, "aaa"))</f>
        <v>水</v>
      </c>
      <c r="G601" s="91">
        <f>IFERROR(VLOOKUP($E601, V医療従事者等!$A:$J, $G$4, FALSE), 0)</f>
        <v>0</v>
      </c>
      <c r="H601" s="91">
        <f>IFERROR(VLOOKUP($E601, V医療従事者等!$A:$J, $H$4, FALSE), 0)</f>
        <v>0</v>
      </c>
      <c r="I601" s="91">
        <f>IFERROR(VLOOKUP($E601, V医療従事者等!$A:$J, $I$4, FALSE), 0)</f>
        <v>0</v>
      </c>
      <c r="J601" s="91">
        <f>IFERROR(VLOOKUP($E601, V医療従事者等!$A:$J, $J$4, FALSE), 0)</f>
        <v>0</v>
      </c>
      <c r="K601" s="92">
        <f>IFERROR(VLOOKUP($E601, V一般接種!$A:$G, K$4, FALSE), 0)</f>
        <v>98259</v>
      </c>
      <c r="L601" s="92">
        <f>IFERROR(VLOOKUP($E601, V一般接種!$A:$G, L$4, FALSE), 0)</f>
        <v>7493</v>
      </c>
      <c r="M601" s="92">
        <f>IFERROR(VLOOKUP($E601, V一般接種!$A:$G, M$4, FALSE), 0)</f>
        <v>54</v>
      </c>
      <c r="N601" s="93">
        <f>IFERROR(VLOOKUP($E601, V一般接種!$A:$G, N$4, FALSE), 0)</f>
        <v>302107</v>
      </c>
      <c r="O601" s="92">
        <f>SUMIF(V職域接種!$C:$C, 'Conv-vaccine'!$E601, V職域接種!F:F)</f>
        <v>0</v>
      </c>
      <c r="P601" s="92">
        <f>SUMIF(V職域接種!$C:$C, 'Conv-vaccine'!$E601, V職域接種!G:G)</f>
        <v>0</v>
      </c>
      <c r="Q601" s="92">
        <f>_xlfn.MAXIFS(V重複!F:F, V重複!$C:$C, 'Conv-vaccine'!$E601)</f>
        <v>0</v>
      </c>
      <c r="R601" s="92">
        <f>_xlfn.MAXIFS(V重複!G:G, V重複!$C:$C, 'Conv-vaccine'!$E601)</f>
        <v>0</v>
      </c>
      <c r="S601" s="117">
        <f>SUMIF('V3回目-総接種回数'!$A:$A, 'Conv-vaccine'!$E601, 'V3回目-総接種回数'!D:D)</f>
        <v>0</v>
      </c>
    </row>
    <row r="602" spans="1:19" ht="17.7">
      <c r="A602" s="49">
        <v>44496</v>
      </c>
      <c r="B602" s="109">
        <f>IF(COUNTIF($A$7:$A602, $A602)&gt;1, 0, IF($E602="","",G602+H602+K602+L602+O602-Q602))</f>
        <v>0</v>
      </c>
      <c r="C602" s="109">
        <f>IF(COUNTIF($A$7:$A602, $A602)&gt;1, 0, IF($E602="", "", I602+J602+M602+N602+P602-R602))</f>
        <v>0</v>
      </c>
      <c r="D602" s="109">
        <f>IF(COUNTIF($A$7:$A602, $A602)&gt;1, 0, S602)</f>
        <v>0</v>
      </c>
      <c r="E602" s="110">
        <v>44496</v>
      </c>
      <c r="F602" s="91" t="str">
        <f>IFERROR(VLOOKUP($E602, V医療従事者等!$A:$J, $F$4, FALSE), TEXT(E602, "aaa"))</f>
        <v>水</v>
      </c>
      <c r="G602" s="91">
        <f>IFERROR(VLOOKUP($E602, V医療従事者等!$A:$J, $G$4, FALSE), 0)</f>
        <v>0</v>
      </c>
      <c r="H602" s="91">
        <f>IFERROR(VLOOKUP($E602, V医療従事者等!$A:$J, $H$4, FALSE), 0)</f>
        <v>0</v>
      </c>
      <c r="I602" s="91">
        <f>IFERROR(VLOOKUP($E602, V医療従事者等!$A:$J, $I$4, FALSE), 0)</f>
        <v>0</v>
      </c>
      <c r="J602" s="91">
        <f>IFERROR(VLOOKUP($E602, V医療従事者等!$A:$J, $J$4, FALSE), 0)</f>
        <v>0</v>
      </c>
      <c r="K602" s="92">
        <f>IFERROR(VLOOKUP($E602, V一般接種!$A:$G, K$4, FALSE), 0)</f>
        <v>98259</v>
      </c>
      <c r="L602" s="92">
        <f>IFERROR(VLOOKUP($E602, V一般接種!$A:$G, L$4, FALSE), 0)</f>
        <v>7493</v>
      </c>
      <c r="M602" s="92">
        <f>IFERROR(VLOOKUP($E602, V一般接種!$A:$G, M$4, FALSE), 0)</f>
        <v>54</v>
      </c>
      <c r="N602" s="93">
        <f>IFERROR(VLOOKUP($E602, V一般接種!$A:$G, N$4, FALSE), 0)</f>
        <v>302107</v>
      </c>
      <c r="O602" s="92">
        <f>SUMIF(V職域接種!$C:$C, 'Conv-vaccine'!$E602, V職域接種!F:F)</f>
        <v>0</v>
      </c>
      <c r="P602" s="92">
        <f>SUMIF(V職域接種!$C:$C, 'Conv-vaccine'!$E602, V職域接種!G:G)</f>
        <v>0</v>
      </c>
      <c r="Q602" s="92">
        <f>_xlfn.MAXIFS(V重複!F:F, V重複!$C:$C, 'Conv-vaccine'!$E602)</f>
        <v>0</v>
      </c>
      <c r="R602" s="92">
        <f>_xlfn.MAXIFS(V重複!G:G, V重複!$C:$C, 'Conv-vaccine'!$E602)</f>
        <v>0</v>
      </c>
      <c r="S602" s="117">
        <f>SUMIF('V3回目-総接種回数'!$A:$A, 'Conv-vaccine'!$E602, 'V3回目-総接種回数'!D:D)</f>
        <v>0</v>
      </c>
    </row>
    <row r="603" spans="1:19" ht="17.7">
      <c r="A603" s="49">
        <v>44496</v>
      </c>
      <c r="B603" s="109">
        <f>IF(COUNTIF($A$7:$A603, $A603)&gt;1, 0, IF($E603="","",G603+H603+K603+L603+O603-Q603))</f>
        <v>0</v>
      </c>
      <c r="C603" s="109">
        <f>IF(COUNTIF($A$7:$A603, $A603)&gt;1, 0, IF($E603="", "", I603+J603+M603+N603+P603-R603))</f>
        <v>0</v>
      </c>
      <c r="D603" s="109">
        <f>IF(COUNTIF($A$7:$A603, $A603)&gt;1, 0, S603)</f>
        <v>0</v>
      </c>
      <c r="E603" s="110">
        <v>44496</v>
      </c>
      <c r="F603" s="91" t="str">
        <f>IFERROR(VLOOKUP($E603, V医療従事者等!$A:$J, $F$4, FALSE), TEXT(E603, "aaa"))</f>
        <v>水</v>
      </c>
      <c r="G603" s="91">
        <f>IFERROR(VLOOKUP($E603, V医療従事者等!$A:$J, $G$4, FALSE), 0)</f>
        <v>0</v>
      </c>
      <c r="H603" s="91">
        <f>IFERROR(VLOOKUP($E603, V医療従事者等!$A:$J, $H$4, FALSE), 0)</f>
        <v>0</v>
      </c>
      <c r="I603" s="91">
        <f>IFERROR(VLOOKUP($E603, V医療従事者等!$A:$J, $I$4, FALSE), 0)</f>
        <v>0</v>
      </c>
      <c r="J603" s="91">
        <f>IFERROR(VLOOKUP($E603, V医療従事者等!$A:$J, $J$4, FALSE), 0)</f>
        <v>0</v>
      </c>
      <c r="K603" s="92">
        <f>IFERROR(VLOOKUP($E603, V一般接種!$A:$G, K$4, FALSE), 0)</f>
        <v>98259</v>
      </c>
      <c r="L603" s="92">
        <f>IFERROR(VLOOKUP($E603, V一般接種!$A:$G, L$4, FALSE), 0)</f>
        <v>7493</v>
      </c>
      <c r="M603" s="92">
        <f>IFERROR(VLOOKUP($E603, V一般接種!$A:$G, M$4, FALSE), 0)</f>
        <v>54</v>
      </c>
      <c r="N603" s="93">
        <f>IFERROR(VLOOKUP($E603, V一般接種!$A:$G, N$4, FALSE), 0)</f>
        <v>302107</v>
      </c>
      <c r="O603" s="92">
        <f>SUMIF(V職域接種!$C:$C, 'Conv-vaccine'!$E603, V職域接種!F:F)</f>
        <v>0</v>
      </c>
      <c r="P603" s="92">
        <f>SUMIF(V職域接種!$C:$C, 'Conv-vaccine'!$E603, V職域接種!G:G)</f>
        <v>0</v>
      </c>
      <c r="Q603" s="92">
        <f>_xlfn.MAXIFS(V重複!F:F, V重複!$C:$C, 'Conv-vaccine'!$E603)</f>
        <v>0</v>
      </c>
      <c r="R603" s="92">
        <f>_xlfn.MAXIFS(V重複!G:G, V重複!$C:$C, 'Conv-vaccine'!$E603)</f>
        <v>0</v>
      </c>
      <c r="S603" s="117">
        <f>SUMIF('V3回目-総接種回数'!$A:$A, 'Conv-vaccine'!$E603, 'V3回目-総接種回数'!D:D)</f>
        <v>0</v>
      </c>
    </row>
    <row r="604" spans="1:19" ht="17.7">
      <c r="A604" s="49">
        <v>44497</v>
      </c>
      <c r="B604" s="109">
        <f>IF(COUNTIF($A$7:$A604, $A604)&gt;1, 0, IF($E604="","",G604+H604+K604+L604+O604-Q604))</f>
        <v>102587</v>
      </c>
      <c r="C604" s="109">
        <f>IF(COUNTIF($A$7:$A604, $A604)&gt;1, 0, IF($E604="", "", I604+J604+M604+N604+P604-R604))</f>
        <v>290348</v>
      </c>
      <c r="D604" s="109">
        <f>IF(COUNTIF($A$7:$A604, $A604)&gt;1, 0, S604)</f>
        <v>0</v>
      </c>
      <c r="E604" s="110">
        <v>44497</v>
      </c>
      <c r="F604" s="91" t="str">
        <f>IFERROR(VLOOKUP($E604, V医療従事者等!$A:$J, $F$4, FALSE), TEXT(E604, "aaa"))</f>
        <v>木</v>
      </c>
      <c r="G604" s="91">
        <f>IFERROR(VLOOKUP($E604, V医療従事者等!$A:$J, $G$4, FALSE), 0)</f>
        <v>0</v>
      </c>
      <c r="H604" s="91">
        <f>IFERROR(VLOOKUP($E604, V医療従事者等!$A:$J, $H$4, FALSE), 0)</f>
        <v>0</v>
      </c>
      <c r="I604" s="91">
        <f>IFERROR(VLOOKUP($E604, V医療従事者等!$A:$J, $I$4, FALSE), 0)</f>
        <v>0</v>
      </c>
      <c r="J604" s="91">
        <f>IFERROR(VLOOKUP($E604, V医療従事者等!$A:$J, $J$4, FALSE), 0)</f>
        <v>0</v>
      </c>
      <c r="K604" s="92">
        <f>IFERROR(VLOOKUP($E604, V一般接種!$A:$G, K$4, FALSE), 0)</f>
        <v>96002</v>
      </c>
      <c r="L604" s="92">
        <f>IFERROR(VLOOKUP($E604, V一般接種!$A:$G, L$4, FALSE), 0)</f>
        <v>6585</v>
      </c>
      <c r="M604" s="92">
        <f>IFERROR(VLOOKUP($E604, V一般接種!$A:$G, M$4, FALSE), 0)</f>
        <v>62</v>
      </c>
      <c r="N604" s="93">
        <f>IFERROR(VLOOKUP($E604, V一般接種!$A:$G, N$4, FALSE), 0)</f>
        <v>290286</v>
      </c>
      <c r="O604" s="92">
        <f>SUMIF(V職域接種!$C:$C, 'Conv-vaccine'!$E604, V職域接種!F:F)</f>
        <v>0</v>
      </c>
      <c r="P604" s="92">
        <f>SUMIF(V職域接種!$C:$C, 'Conv-vaccine'!$E604, V職域接種!G:G)</f>
        <v>0</v>
      </c>
      <c r="Q604" s="92">
        <f>_xlfn.MAXIFS(V重複!F:F, V重複!$C:$C, 'Conv-vaccine'!$E604)</f>
        <v>0</v>
      </c>
      <c r="R604" s="92">
        <f>_xlfn.MAXIFS(V重複!G:G, V重複!$C:$C, 'Conv-vaccine'!$E604)</f>
        <v>0</v>
      </c>
      <c r="S604" s="117">
        <f>SUMIF('V3回目-総接種回数'!$A:$A, 'Conv-vaccine'!$E604, 'V3回目-総接種回数'!D:D)</f>
        <v>0</v>
      </c>
    </row>
    <row r="605" spans="1:19" ht="17.7">
      <c r="A605" s="49">
        <v>44497</v>
      </c>
      <c r="B605" s="109">
        <f>IF(COUNTIF($A$7:$A605, $A605)&gt;1, 0, IF($E605="","",G605+H605+K605+L605+O605-Q605))</f>
        <v>0</v>
      </c>
      <c r="C605" s="109">
        <f>IF(COUNTIF($A$7:$A605, $A605)&gt;1, 0, IF($E605="", "", I605+J605+M605+N605+P605-R605))</f>
        <v>0</v>
      </c>
      <c r="D605" s="109">
        <f>IF(COUNTIF($A$7:$A605, $A605)&gt;1, 0, S605)</f>
        <v>0</v>
      </c>
      <c r="E605" s="110">
        <v>44497</v>
      </c>
      <c r="F605" s="91" t="str">
        <f>IFERROR(VLOOKUP($E605, V医療従事者等!$A:$J, $F$4, FALSE), TEXT(E605, "aaa"))</f>
        <v>木</v>
      </c>
      <c r="G605" s="91">
        <f>IFERROR(VLOOKUP($E605, V医療従事者等!$A:$J, $G$4, FALSE), 0)</f>
        <v>0</v>
      </c>
      <c r="H605" s="91">
        <f>IFERROR(VLOOKUP($E605, V医療従事者等!$A:$J, $H$4, FALSE), 0)</f>
        <v>0</v>
      </c>
      <c r="I605" s="91">
        <f>IFERROR(VLOOKUP($E605, V医療従事者等!$A:$J, $I$4, FALSE), 0)</f>
        <v>0</v>
      </c>
      <c r="J605" s="91">
        <f>IFERROR(VLOOKUP($E605, V医療従事者等!$A:$J, $J$4, FALSE), 0)</f>
        <v>0</v>
      </c>
      <c r="K605" s="92">
        <f>IFERROR(VLOOKUP($E605, V一般接種!$A:$G, K$4, FALSE), 0)</f>
        <v>96002</v>
      </c>
      <c r="L605" s="92">
        <f>IFERROR(VLOOKUP($E605, V一般接種!$A:$G, L$4, FALSE), 0)</f>
        <v>6585</v>
      </c>
      <c r="M605" s="92">
        <f>IFERROR(VLOOKUP($E605, V一般接種!$A:$G, M$4, FALSE), 0)</f>
        <v>62</v>
      </c>
      <c r="N605" s="93">
        <f>IFERROR(VLOOKUP($E605, V一般接種!$A:$G, N$4, FALSE), 0)</f>
        <v>290286</v>
      </c>
      <c r="O605" s="92">
        <f>SUMIF(V職域接種!$C:$C, 'Conv-vaccine'!$E605, V職域接種!F:F)</f>
        <v>0</v>
      </c>
      <c r="P605" s="92">
        <f>SUMIF(V職域接種!$C:$C, 'Conv-vaccine'!$E605, V職域接種!G:G)</f>
        <v>0</v>
      </c>
      <c r="Q605" s="92">
        <f>_xlfn.MAXIFS(V重複!F:F, V重複!$C:$C, 'Conv-vaccine'!$E605)</f>
        <v>0</v>
      </c>
      <c r="R605" s="92">
        <f>_xlfn.MAXIFS(V重複!G:G, V重複!$C:$C, 'Conv-vaccine'!$E605)</f>
        <v>0</v>
      </c>
      <c r="S605" s="117">
        <f>SUMIF('V3回目-総接種回数'!$A:$A, 'Conv-vaccine'!$E605, 'V3回目-総接種回数'!D:D)</f>
        <v>0</v>
      </c>
    </row>
    <row r="606" spans="1:19" ht="17.7">
      <c r="A606" s="49">
        <v>44497</v>
      </c>
      <c r="B606" s="109">
        <f>IF(COUNTIF($A$7:$A606, $A606)&gt;1, 0, IF($E606="","",G606+H606+K606+L606+O606-Q606))</f>
        <v>0</v>
      </c>
      <c r="C606" s="109">
        <f>IF(COUNTIF($A$7:$A606, $A606)&gt;1, 0, IF($E606="", "", I606+J606+M606+N606+P606-R606))</f>
        <v>0</v>
      </c>
      <c r="D606" s="109">
        <f>IF(COUNTIF($A$7:$A606, $A606)&gt;1, 0, S606)</f>
        <v>0</v>
      </c>
      <c r="E606" s="110">
        <v>44497</v>
      </c>
      <c r="F606" s="91" t="str">
        <f>IFERROR(VLOOKUP($E606, V医療従事者等!$A:$J, $F$4, FALSE), TEXT(E606, "aaa"))</f>
        <v>木</v>
      </c>
      <c r="G606" s="91">
        <f>IFERROR(VLOOKUP($E606, V医療従事者等!$A:$J, $G$4, FALSE), 0)</f>
        <v>0</v>
      </c>
      <c r="H606" s="91">
        <f>IFERROR(VLOOKUP($E606, V医療従事者等!$A:$J, $H$4, FALSE), 0)</f>
        <v>0</v>
      </c>
      <c r="I606" s="91">
        <f>IFERROR(VLOOKUP($E606, V医療従事者等!$A:$J, $I$4, FALSE), 0)</f>
        <v>0</v>
      </c>
      <c r="J606" s="91">
        <f>IFERROR(VLOOKUP($E606, V医療従事者等!$A:$J, $J$4, FALSE), 0)</f>
        <v>0</v>
      </c>
      <c r="K606" s="92">
        <f>IFERROR(VLOOKUP($E606, V一般接種!$A:$G, K$4, FALSE), 0)</f>
        <v>96002</v>
      </c>
      <c r="L606" s="92">
        <f>IFERROR(VLOOKUP($E606, V一般接種!$A:$G, L$4, FALSE), 0)</f>
        <v>6585</v>
      </c>
      <c r="M606" s="92">
        <f>IFERROR(VLOOKUP($E606, V一般接種!$A:$G, M$4, FALSE), 0)</f>
        <v>62</v>
      </c>
      <c r="N606" s="93">
        <f>IFERROR(VLOOKUP($E606, V一般接種!$A:$G, N$4, FALSE), 0)</f>
        <v>290286</v>
      </c>
      <c r="O606" s="92">
        <f>SUMIF(V職域接種!$C:$C, 'Conv-vaccine'!$E606, V職域接種!F:F)</f>
        <v>0</v>
      </c>
      <c r="P606" s="92">
        <f>SUMIF(V職域接種!$C:$C, 'Conv-vaccine'!$E606, V職域接種!G:G)</f>
        <v>0</v>
      </c>
      <c r="Q606" s="92">
        <f>_xlfn.MAXIFS(V重複!F:F, V重複!$C:$C, 'Conv-vaccine'!$E606)</f>
        <v>0</v>
      </c>
      <c r="R606" s="92">
        <f>_xlfn.MAXIFS(V重複!G:G, V重複!$C:$C, 'Conv-vaccine'!$E606)</f>
        <v>0</v>
      </c>
      <c r="S606" s="117">
        <f>SUMIF('V3回目-総接種回数'!$A:$A, 'Conv-vaccine'!$E606, 'V3回目-総接種回数'!D:D)</f>
        <v>0</v>
      </c>
    </row>
    <row r="607" spans="1:19" ht="17.7">
      <c r="A607" s="49">
        <v>44498</v>
      </c>
      <c r="B607" s="109">
        <f>IF(COUNTIF($A$7:$A607, $A607)&gt;1, 0, IF($E607="","",G607+H607+K607+L607+O607-Q607))</f>
        <v>131143</v>
      </c>
      <c r="C607" s="109">
        <f>IF(COUNTIF($A$7:$A607, $A607)&gt;1, 0, IF($E607="", "", I607+J607+M607+N607+P607-R607))</f>
        <v>372009</v>
      </c>
      <c r="D607" s="109">
        <f>IF(COUNTIF($A$7:$A607, $A607)&gt;1, 0, S607)</f>
        <v>0</v>
      </c>
      <c r="E607" s="110">
        <v>44498</v>
      </c>
      <c r="F607" s="91" t="str">
        <f>IFERROR(VLOOKUP($E607, V医療従事者等!$A:$J, $F$4, FALSE), TEXT(E607, "aaa"))</f>
        <v>金</v>
      </c>
      <c r="G607" s="91">
        <f>IFERROR(VLOOKUP($E607, V医療従事者等!$A:$J, $G$4, FALSE), 0)</f>
        <v>0</v>
      </c>
      <c r="H607" s="91">
        <f>IFERROR(VLOOKUP($E607, V医療従事者等!$A:$J, $H$4, FALSE), 0)</f>
        <v>0</v>
      </c>
      <c r="I607" s="91">
        <f>IFERROR(VLOOKUP($E607, V医療従事者等!$A:$J, $I$4, FALSE), 0)</f>
        <v>0</v>
      </c>
      <c r="J607" s="91">
        <f>IFERROR(VLOOKUP($E607, V医療従事者等!$A:$J, $J$4, FALSE), 0)</f>
        <v>0</v>
      </c>
      <c r="K607" s="92">
        <f>IFERROR(VLOOKUP($E607, V一般接種!$A:$G, K$4, FALSE), 0)</f>
        <v>123766</v>
      </c>
      <c r="L607" s="92">
        <f>IFERROR(VLOOKUP($E607, V一般接種!$A:$G, L$4, FALSE), 0)</f>
        <v>7377</v>
      </c>
      <c r="M607" s="92">
        <f>IFERROR(VLOOKUP($E607, V一般接種!$A:$G, M$4, FALSE), 0)</f>
        <v>36</v>
      </c>
      <c r="N607" s="93">
        <f>IFERROR(VLOOKUP($E607, V一般接種!$A:$G, N$4, FALSE), 0)</f>
        <v>371973</v>
      </c>
      <c r="O607" s="92">
        <f>SUMIF(V職域接種!$C:$C, 'Conv-vaccine'!$E607, V職域接種!F:F)</f>
        <v>0</v>
      </c>
      <c r="P607" s="92">
        <f>SUMIF(V職域接種!$C:$C, 'Conv-vaccine'!$E607, V職域接種!G:G)</f>
        <v>0</v>
      </c>
      <c r="Q607" s="92">
        <f>_xlfn.MAXIFS(V重複!F:F, V重複!$C:$C, 'Conv-vaccine'!$E607)</f>
        <v>0</v>
      </c>
      <c r="R607" s="92">
        <f>_xlfn.MAXIFS(V重複!G:G, V重複!$C:$C, 'Conv-vaccine'!$E607)</f>
        <v>0</v>
      </c>
      <c r="S607" s="117">
        <f>SUMIF('V3回目-総接種回数'!$A:$A, 'Conv-vaccine'!$E607, 'V3回目-総接種回数'!D:D)</f>
        <v>0</v>
      </c>
    </row>
    <row r="608" spans="1:19" ht="17.7">
      <c r="A608" s="49">
        <v>44498</v>
      </c>
      <c r="B608" s="109">
        <f>IF(COUNTIF($A$7:$A608, $A608)&gt;1, 0, IF($E608="","",G608+H608+K608+L608+O608-Q608))</f>
        <v>0</v>
      </c>
      <c r="C608" s="109">
        <f>IF(COUNTIF($A$7:$A608, $A608)&gt;1, 0, IF($E608="", "", I608+J608+M608+N608+P608-R608))</f>
        <v>0</v>
      </c>
      <c r="D608" s="109">
        <f>IF(COUNTIF($A$7:$A608, $A608)&gt;1, 0, S608)</f>
        <v>0</v>
      </c>
      <c r="E608" s="110">
        <v>44498</v>
      </c>
      <c r="F608" s="91" t="str">
        <f>IFERROR(VLOOKUP($E608, V医療従事者等!$A:$J, $F$4, FALSE), TEXT(E608, "aaa"))</f>
        <v>金</v>
      </c>
      <c r="G608" s="91">
        <f>IFERROR(VLOOKUP($E608, V医療従事者等!$A:$J, $G$4, FALSE), 0)</f>
        <v>0</v>
      </c>
      <c r="H608" s="91">
        <f>IFERROR(VLOOKUP($E608, V医療従事者等!$A:$J, $H$4, FALSE), 0)</f>
        <v>0</v>
      </c>
      <c r="I608" s="91">
        <f>IFERROR(VLOOKUP($E608, V医療従事者等!$A:$J, $I$4, FALSE), 0)</f>
        <v>0</v>
      </c>
      <c r="J608" s="91">
        <f>IFERROR(VLOOKUP($E608, V医療従事者等!$A:$J, $J$4, FALSE), 0)</f>
        <v>0</v>
      </c>
      <c r="K608" s="92">
        <f>IFERROR(VLOOKUP($E608, V一般接種!$A:$G, K$4, FALSE), 0)</f>
        <v>123766</v>
      </c>
      <c r="L608" s="92">
        <f>IFERROR(VLOOKUP($E608, V一般接種!$A:$G, L$4, FALSE), 0)</f>
        <v>7377</v>
      </c>
      <c r="M608" s="92">
        <f>IFERROR(VLOOKUP($E608, V一般接種!$A:$G, M$4, FALSE), 0)</f>
        <v>36</v>
      </c>
      <c r="N608" s="93">
        <f>IFERROR(VLOOKUP($E608, V一般接種!$A:$G, N$4, FALSE), 0)</f>
        <v>371973</v>
      </c>
      <c r="O608" s="92">
        <f>SUMIF(V職域接種!$C:$C, 'Conv-vaccine'!$E608, V職域接種!F:F)</f>
        <v>0</v>
      </c>
      <c r="P608" s="92">
        <f>SUMIF(V職域接種!$C:$C, 'Conv-vaccine'!$E608, V職域接種!G:G)</f>
        <v>0</v>
      </c>
      <c r="Q608" s="92">
        <f>_xlfn.MAXIFS(V重複!F:F, V重複!$C:$C, 'Conv-vaccine'!$E608)</f>
        <v>0</v>
      </c>
      <c r="R608" s="92">
        <f>_xlfn.MAXIFS(V重複!G:G, V重複!$C:$C, 'Conv-vaccine'!$E608)</f>
        <v>0</v>
      </c>
      <c r="S608" s="117">
        <f>SUMIF('V3回目-総接種回数'!$A:$A, 'Conv-vaccine'!$E608, 'V3回目-総接種回数'!D:D)</f>
        <v>0</v>
      </c>
    </row>
    <row r="609" spans="1:19" ht="17.7">
      <c r="A609" s="49">
        <v>44498</v>
      </c>
      <c r="B609" s="109">
        <f>IF(COUNTIF($A$7:$A609, $A609)&gt;1, 0, IF($E609="","",G609+H609+K609+L609+O609-Q609))</f>
        <v>0</v>
      </c>
      <c r="C609" s="109">
        <f>IF(COUNTIF($A$7:$A609, $A609)&gt;1, 0, IF($E609="", "", I609+J609+M609+N609+P609-R609))</f>
        <v>0</v>
      </c>
      <c r="D609" s="109">
        <f>IF(COUNTIF($A$7:$A609, $A609)&gt;1, 0, S609)</f>
        <v>0</v>
      </c>
      <c r="E609" s="110">
        <v>44498</v>
      </c>
      <c r="F609" s="91" t="str">
        <f>IFERROR(VLOOKUP($E609, V医療従事者等!$A:$J, $F$4, FALSE), TEXT(E609, "aaa"))</f>
        <v>金</v>
      </c>
      <c r="G609" s="91">
        <f>IFERROR(VLOOKUP($E609, V医療従事者等!$A:$J, $G$4, FALSE), 0)</f>
        <v>0</v>
      </c>
      <c r="H609" s="91">
        <f>IFERROR(VLOOKUP($E609, V医療従事者等!$A:$J, $H$4, FALSE), 0)</f>
        <v>0</v>
      </c>
      <c r="I609" s="91">
        <f>IFERROR(VLOOKUP($E609, V医療従事者等!$A:$J, $I$4, FALSE), 0)</f>
        <v>0</v>
      </c>
      <c r="J609" s="91">
        <f>IFERROR(VLOOKUP($E609, V医療従事者等!$A:$J, $J$4, FALSE), 0)</f>
        <v>0</v>
      </c>
      <c r="K609" s="92">
        <f>IFERROR(VLOOKUP($E609, V一般接種!$A:$G, K$4, FALSE), 0)</f>
        <v>123766</v>
      </c>
      <c r="L609" s="92">
        <f>IFERROR(VLOOKUP($E609, V一般接種!$A:$G, L$4, FALSE), 0)</f>
        <v>7377</v>
      </c>
      <c r="M609" s="92">
        <f>IFERROR(VLOOKUP($E609, V一般接種!$A:$G, M$4, FALSE), 0)</f>
        <v>36</v>
      </c>
      <c r="N609" s="93">
        <f>IFERROR(VLOOKUP($E609, V一般接種!$A:$G, N$4, FALSE), 0)</f>
        <v>371973</v>
      </c>
      <c r="O609" s="92">
        <f>SUMIF(V職域接種!$C:$C, 'Conv-vaccine'!$E609, V職域接種!F:F)</f>
        <v>0</v>
      </c>
      <c r="P609" s="92">
        <f>SUMIF(V職域接種!$C:$C, 'Conv-vaccine'!$E609, V職域接種!G:G)</f>
        <v>0</v>
      </c>
      <c r="Q609" s="92">
        <f>_xlfn.MAXIFS(V重複!F:F, V重複!$C:$C, 'Conv-vaccine'!$E609)</f>
        <v>0</v>
      </c>
      <c r="R609" s="92">
        <f>_xlfn.MAXIFS(V重複!G:G, V重複!$C:$C, 'Conv-vaccine'!$E609)</f>
        <v>0</v>
      </c>
      <c r="S609" s="117">
        <f>SUMIF('V3回目-総接種回数'!$A:$A, 'Conv-vaccine'!$E609, 'V3回目-総接種回数'!D:D)</f>
        <v>0</v>
      </c>
    </row>
    <row r="610" spans="1:19" ht="17.7">
      <c r="A610" s="49">
        <v>44499</v>
      </c>
      <c r="B610" s="109">
        <f>IF(COUNTIF($A$7:$A610, $A610)&gt;1, 0, IF($E610="","",G610+H610+K610+L610+O610-Q610))</f>
        <v>182045</v>
      </c>
      <c r="C610" s="109">
        <f>IF(COUNTIF($A$7:$A610, $A610)&gt;1, 0, IF($E610="", "", I610+J610+M610+N610+P610-R610))</f>
        <v>495292</v>
      </c>
      <c r="D610" s="109">
        <f>IF(COUNTIF($A$7:$A610, $A610)&gt;1, 0, S610)</f>
        <v>0</v>
      </c>
      <c r="E610" s="110">
        <v>44499</v>
      </c>
      <c r="F610" s="91" t="str">
        <f>IFERROR(VLOOKUP($E610, V医療従事者等!$A:$J, $F$4, FALSE), TEXT(E610, "aaa"))</f>
        <v>土</v>
      </c>
      <c r="G610" s="91">
        <f>IFERROR(VLOOKUP($E610, V医療従事者等!$A:$J, $G$4, FALSE), 0)</f>
        <v>0</v>
      </c>
      <c r="H610" s="91">
        <f>IFERROR(VLOOKUP($E610, V医療従事者等!$A:$J, $H$4, FALSE), 0)</f>
        <v>0</v>
      </c>
      <c r="I610" s="91">
        <f>IFERROR(VLOOKUP($E610, V医療従事者等!$A:$J, $I$4, FALSE), 0)</f>
        <v>0</v>
      </c>
      <c r="J610" s="91">
        <f>IFERROR(VLOOKUP($E610, V医療従事者等!$A:$J, $J$4, FALSE), 0)</f>
        <v>0</v>
      </c>
      <c r="K610" s="92">
        <f>IFERROR(VLOOKUP($E610, V一般接種!$A:$G, K$4, FALSE), 0)</f>
        <v>169098</v>
      </c>
      <c r="L610" s="92">
        <f>IFERROR(VLOOKUP($E610, V一般接種!$A:$G, L$4, FALSE), 0)</f>
        <v>12947</v>
      </c>
      <c r="M610" s="92">
        <f>IFERROR(VLOOKUP($E610, V一般接種!$A:$G, M$4, FALSE), 0)</f>
        <v>18</v>
      </c>
      <c r="N610" s="93">
        <f>IFERROR(VLOOKUP($E610, V一般接種!$A:$G, N$4, FALSE), 0)</f>
        <v>495274</v>
      </c>
      <c r="O610" s="92">
        <f>SUMIF(V職域接種!$C:$C, 'Conv-vaccine'!$E610, V職域接種!F:F)</f>
        <v>0</v>
      </c>
      <c r="P610" s="92">
        <f>SUMIF(V職域接種!$C:$C, 'Conv-vaccine'!$E610, V職域接種!G:G)</f>
        <v>0</v>
      </c>
      <c r="Q610" s="92">
        <f>_xlfn.MAXIFS(V重複!F:F, V重複!$C:$C, 'Conv-vaccine'!$E610)</f>
        <v>0</v>
      </c>
      <c r="R610" s="92">
        <f>_xlfn.MAXIFS(V重複!G:G, V重複!$C:$C, 'Conv-vaccine'!$E610)</f>
        <v>0</v>
      </c>
      <c r="S610" s="117">
        <f>SUMIF('V3回目-総接種回数'!$A:$A, 'Conv-vaccine'!$E610, 'V3回目-総接種回数'!D:D)</f>
        <v>0</v>
      </c>
    </row>
    <row r="611" spans="1:19" ht="17.7">
      <c r="A611" s="49">
        <v>44499</v>
      </c>
      <c r="B611" s="109">
        <f>IF(COUNTIF($A$7:$A611, $A611)&gt;1, 0, IF($E611="","",G611+H611+K611+L611+O611-Q611))</f>
        <v>0</v>
      </c>
      <c r="C611" s="109">
        <f>IF(COUNTIF($A$7:$A611, $A611)&gt;1, 0, IF($E611="", "", I611+J611+M611+N611+P611-R611))</f>
        <v>0</v>
      </c>
      <c r="D611" s="109">
        <f>IF(COUNTIF($A$7:$A611, $A611)&gt;1, 0, S611)</f>
        <v>0</v>
      </c>
      <c r="E611" s="110">
        <v>44499</v>
      </c>
      <c r="F611" s="91" t="str">
        <f>IFERROR(VLOOKUP($E611, V医療従事者等!$A:$J, $F$4, FALSE), TEXT(E611, "aaa"))</f>
        <v>土</v>
      </c>
      <c r="G611" s="91">
        <f>IFERROR(VLOOKUP($E611, V医療従事者等!$A:$J, $G$4, FALSE), 0)</f>
        <v>0</v>
      </c>
      <c r="H611" s="91">
        <f>IFERROR(VLOOKUP($E611, V医療従事者等!$A:$J, $H$4, FALSE), 0)</f>
        <v>0</v>
      </c>
      <c r="I611" s="91">
        <f>IFERROR(VLOOKUP($E611, V医療従事者等!$A:$J, $I$4, FALSE), 0)</f>
        <v>0</v>
      </c>
      <c r="J611" s="91">
        <f>IFERROR(VLOOKUP($E611, V医療従事者等!$A:$J, $J$4, FALSE), 0)</f>
        <v>0</v>
      </c>
      <c r="K611" s="92">
        <f>IFERROR(VLOOKUP($E611, V一般接種!$A:$G, K$4, FALSE), 0)</f>
        <v>169098</v>
      </c>
      <c r="L611" s="92">
        <f>IFERROR(VLOOKUP($E611, V一般接種!$A:$G, L$4, FALSE), 0)</f>
        <v>12947</v>
      </c>
      <c r="M611" s="92">
        <f>IFERROR(VLOOKUP($E611, V一般接種!$A:$G, M$4, FALSE), 0)</f>
        <v>18</v>
      </c>
      <c r="N611" s="93">
        <f>IFERROR(VLOOKUP($E611, V一般接種!$A:$G, N$4, FALSE), 0)</f>
        <v>495274</v>
      </c>
      <c r="O611" s="92">
        <f>SUMIF(V職域接種!$C:$C, 'Conv-vaccine'!$E611, V職域接種!F:F)</f>
        <v>0</v>
      </c>
      <c r="P611" s="92">
        <f>SUMIF(V職域接種!$C:$C, 'Conv-vaccine'!$E611, V職域接種!G:G)</f>
        <v>0</v>
      </c>
      <c r="Q611" s="92">
        <f>_xlfn.MAXIFS(V重複!F:F, V重複!$C:$C, 'Conv-vaccine'!$E611)</f>
        <v>0</v>
      </c>
      <c r="R611" s="92">
        <f>_xlfn.MAXIFS(V重複!G:G, V重複!$C:$C, 'Conv-vaccine'!$E611)</f>
        <v>0</v>
      </c>
      <c r="S611" s="117">
        <f>SUMIF('V3回目-総接種回数'!$A:$A, 'Conv-vaccine'!$E611, 'V3回目-総接種回数'!D:D)</f>
        <v>0</v>
      </c>
    </row>
    <row r="612" spans="1:19" ht="17.7">
      <c r="A612" s="49">
        <v>44499</v>
      </c>
      <c r="B612" s="109">
        <f>IF(COUNTIF($A$7:$A612, $A612)&gt;1, 0, IF($E612="","",G612+H612+K612+L612+O612-Q612))</f>
        <v>0</v>
      </c>
      <c r="C612" s="109">
        <f>IF(COUNTIF($A$7:$A612, $A612)&gt;1, 0, IF($E612="", "", I612+J612+M612+N612+P612-R612))</f>
        <v>0</v>
      </c>
      <c r="D612" s="109">
        <f>IF(COUNTIF($A$7:$A612, $A612)&gt;1, 0, S612)</f>
        <v>0</v>
      </c>
      <c r="E612" s="110">
        <v>44499</v>
      </c>
      <c r="F612" s="91" t="str">
        <f>IFERROR(VLOOKUP($E612, V医療従事者等!$A:$J, $F$4, FALSE), TEXT(E612, "aaa"))</f>
        <v>土</v>
      </c>
      <c r="G612" s="91">
        <f>IFERROR(VLOOKUP($E612, V医療従事者等!$A:$J, $G$4, FALSE), 0)</f>
        <v>0</v>
      </c>
      <c r="H612" s="91">
        <f>IFERROR(VLOOKUP($E612, V医療従事者等!$A:$J, $H$4, FALSE), 0)</f>
        <v>0</v>
      </c>
      <c r="I612" s="91">
        <f>IFERROR(VLOOKUP($E612, V医療従事者等!$A:$J, $I$4, FALSE), 0)</f>
        <v>0</v>
      </c>
      <c r="J612" s="91">
        <f>IFERROR(VLOOKUP($E612, V医療従事者等!$A:$J, $J$4, FALSE), 0)</f>
        <v>0</v>
      </c>
      <c r="K612" s="92">
        <f>IFERROR(VLOOKUP($E612, V一般接種!$A:$G, K$4, FALSE), 0)</f>
        <v>169098</v>
      </c>
      <c r="L612" s="92">
        <f>IFERROR(VLOOKUP($E612, V一般接種!$A:$G, L$4, FALSE), 0)</f>
        <v>12947</v>
      </c>
      <c r="M612" s="92">
        <f>IFERROR(VLOOKUP($E612, V一般接種!$A:$G, M$4, FALSE), 0)</f>
        <v>18</v>
      </c>
      <c r="N612" s="93">
        <f>IFERROR(VLOOKUP($E612, V一般接種!$A:$G, N$4, FALSE), 0)</f>
        <v>495274</v>
      </c>
      <c r="O612" s="92">
        <f>SUMIF(V職域接種!$C:$C, 'Conv-vaccine'!$E612, V職域接種!F:F)</f>
        <v>0</v>
      </c>
      <c r="P612" s="92">
        <f>SUMIF(V職域接種!$C:$C, 'Conv-vaccine'!$E612, V職域接種!G:G)</f>
        <v>0</v>
      </c>
      <c r="Q612" s="92">
        <f>_xlfn.MAXIFS(V重複!F:F, V重複!$C:$C, 'Conv-vaccine'!$E612)</f>
        <v>0</v>
      </c>
      <c r="R612" s="92">
        <f>_xlfn.MAXIFS(V重複!G:G, V重複!$C:$C, 'Conv-vaccine'!$E612)</f>
        <v>0</v>
      </c>
      <c r="S612" s="117">
        <f>SUMIF('V3回目-総接種回数'!$A:$A, 'Conv-vaccine'!$E612, 'V3回目-総接種回数'!D:D)</f>
        <v>0</v>
      </c>
    </row>
    <row r="613" spans="1:19" ht="17.7">
      <c r="A613" s="49">
        <v>44500</v>
      </c>
      <c r="B613" s="109">
        <f>IF(COUNTIF($A$7:$A613, $A613)&gt;1, 0, IF($E613="","",G613+H613+K613+L613+O613-Q613))</f>
        <v>812330</v>
      </c>
      <c r="C613" s="109">
        <f>IF(COUNTIF($A$7:$A613, $A613)&gt;1, 0, IF($E613="", "", I613+J613+M613+N613+P613-R613))</f>
        <v>829085</v>
      </c>
      <c r="D613" s="109">
        <f>IF(COUNTIF($A$7:$A613, $A613)&gt;1, 0, S613)</f>
        <v>0</v>
      </c>
      <c r="E613" s="110">
        <v>44500</v>
      </c>
      <c r="F613" s="91" t="str">
        <f>IFERROR(VLOOKUP($E613, V医療従事者等!$A:$J, $F$4, FALSE), TEXT(E613, "aaa"))</f>
        <v>日</v>
      </c>
      <c r="G613" s="91">
        <f>IFERROR(VLOOKUP($E613, V医療従事者等!$A:$J, $G$4, FALSE), 0)</f>
        <v>0</v>
      </c>
      <c r="H613" s="91">
        <f>IFERROR(VLOOKUP($E613, V医療従事者等!$A:$J, $H$4, FALSE), 0)</f>
        <v>0</v>
      </c>
      <c r="I613" s="91">
        <f>IFERROR(VLOOKUP($E613, V医療従事者等!$A:$J, $I$4, FALSE), 0)</f>
        <v>0</v>
      </c>
      <c r="J613" s="91">
        <f>IFERROR(VLOOKUP($E613, V医療従事者等!$A:$J, $J$4, FALSE), 0)</f>
        <v>0</v>
      </c>
      <c r="K613" s="92">
        <f>IFERROR(VLOOKUP($E613, V一般接種!$A:$G, K$4, FALSE), 0)</f>
        <v>109727</v>
      </c>
      <c r="L613" s="92">
        <f>IFERROR(VLOOKUP($E613, V一般接種!$A:$G, L$4, FALSE), 0)</f>
        <v>9837</v>
      </c>
      <c r="M613" s="92">
        <f>IFERROR(VLOOKUP($E613, V一般接種!$A:$G, M$4, FALSE), 0)</f>
        <v>5</v>
      </c>
      <c r="N613" s="93">
        <f>IFERROR(VLOOKUP($E613, V一般接種!$A:$G, N$4, FALSE), 0)</f>
        <v>345608</v>
      </c>
      <c r="O613" s="92">
        <f>SUMIF(V職域接種!$C:$C, 'Conv-vaccine'!$E613, V職域接種!F:F)</f>
        <v>9769376</v>
      </c>
      <c r="P613" s="92">
        <f>SUMIF(V職域接種!$C:$C, 'Conv-vaccine'!$E613, V職域接種!G:G)</f>
        <v>9308707</v>
      </c>
      <c r="Q613" s="92">
        <f>_xlfn.MAXIFS(V重複!F:F, V重複!$C:$C, 'Conv-vaccine'!$E613)</f>
        <v>9076610</v>
      </c>
      <c r="R613" s="92">
        <f>_xlfn.MAXIFS(V重複!G:G, V重複!$C:$C, 'Conv-vaccine'!$E613)</f>
        <v>8825235</v>
      </c>
      <c r="S613" s="117">
        <f>SUMIF('V3回目-総接種回数'!$A:$A, 'Conv-vaccine'!$E613, 'V3回目-総接種回数'!D:D)</f>
        <v>0</v>
      </c>
    </row>
    <row r="614" spans="1:19" ht="17.7">
      <c r="A614" s="49">
        <v>44500</v>
      </c>
      <c r="B614" s="109">
        <f>IF(COUNTIF($A$7:$A614, $A614)&gt;1, 0, IF($E614="","",G614+H614+K614+L614+O614-Q614))</f>
        <v>0</v>
      </c>
      <c r="C614" s="109">
        <f>IF(COUNTIF($A$7:$A614, $A614)&gt;1, 0, IF($E614="", "", I614+J614+M614+N614+P614-R614))</f>
        <v>0</v>
      </c>
      <c r="D614" s="109">
        <f>IF(COUNTIF($A$7:$A614, $A614)&gt;1, 0, S614)</f>
        <v>0</v>
      </c>
      <c r="E614" s="110">
        <v>44500</v>
      </c>
      <c r="F614" s="91" t="str">
        <f>IFERROR(VLOOKUP($E614, V医療従事者等!$A:$J, $F$4, FALSE), TEXT(E614, "aaa"))</f>
        <v>日</v>
      </c>
      <c r="G614" s="91">
        <f>IFERROR(VLOOKUP($E614, V医療従事者等!$A:$J, $G$4, FALSE), 0)</f>
        <v>0</v>
      </c>
      <c r="H614" s="91">
        <f>IFERROR(VLOOKUP($E614, V医療従事者等!$A:$J, $H$4, FALSE), 0)</f>
        <v>0</v>
      </c>
      <c r="I614" s="91">
        <f>IFERROR(VLOOKUP($E614, V医療従事者等!$A:$J, $I$4, FALSE), 0)</f>
        <v>0</v>
      </c>
      <c r="J614" s="91">
        <f>IFERROR(VLOOKUP($E614, V医療従事者等!$A:$J, $J$4, FALSE), 0)</f>
        <v>0</v>
      </c>
      <c r="K614" s="92">
        <f>IFERROR(VLOOKUP($E614, V一般接種!$A:$G, K$4, FALSE), 0)</f>
        <v>109727</v>
      </c>
      <c r="L614" s="92">
        <f>IFERROR(VLOOKUP($E614, V一般接種!$A:$G, L$4, FALSE), 0)</f>
        <v>9837</v>
      </c>
      <c r="M614" s="92">
        <f>IFERROR(VLOOKUP($E614, V一般接種!$A:$G, M$4, FALSE), 0)</f>
        <v>5</v>
      </c>
      <c r="N614" s="93">
        <f>IFERROR(VLOOKUP($E614, V一般接種!$A:$G, N$4, FALSE), 0)</f>
        <v>345608</v>
      </c>
      <c r="O614" s="92">
        <f>SUMIF(V職域接種!$C:$C, 'Conv-vaccine'!$E614, V職域接種!F:F)</f>
        <v>9769376</v>
      </c>
      <c r="P614" s="92">
        <f>SUMIF(V職域接種!$C:$C, 'Conv-vaccine'!$E614, V職域接種!G:G)</f>
        <v>9308707</v>
      </c>
      <c r="Q614" s="92">
        <f>_xlfn.MAXIFS(V重複!F:F, V重複!$C:$C, 'Conv-vaccine'!$E614)</f>
        <v>9076610</v>
      </c>
      <c r="R614" s="92">
        <f>_xlfn.MAXIFS(V重複!G:G, V重複!$C:$C, 'Conv-vaccine'!$E614)</f>
        <v>8825235</v>
      </c>
      <c r="S614" s="117">
        <f>SUMIF('V3回目-総接種回数'!$A:$A, 'Conv-vaccine'!$E614, 'V3回目-総接種回数'!D:D)</f>
        <v>0</v>
      </c>
    </row>
    <row r="615" spans="1:19" ht="17.7">
      <c r="A615" s="49">
        <v>44500</v>
      </c>
      <c r="B615" s="109">
        <f>IF(COUNTIF($A$7:$A615, $A615)&gt;1, 0, IF($E615="","",G615+H615+K615+L615+O615-Q615))</f>
        <v>0</v>
      </c>
      <c r="C615" s="109">
        <f>IF(COUNTIF($A$7:$A615, $A615)&gt;1, 0, IF($E615="", "", I615+J615+M615+N615+P615-R615))</f>
        <v>0</v>
      </c>
      <c r="D615" s="109">
        <f>IF(COUNTIF($A$7:$A615, $A615)&gt;1, 0, S615)</f>
        <v>0</v>
      </c>
      <c r="E615" s="110">
        <v>44500</v>
      </c>
      <c r="F615" s="91" t="str">
        <f>IFERROR(VLOOKUP($E615, V医療従事者等!$A:$J, $F$4, FALSE), TEXT(E615, "aaa"))</f>
        <v>日</v>
      </c>
      <c r="G615" s="91">
        <f>IFERROR(VLOOKUP($E615, V医療従事者等!$A:$J, $G$4, FALSE), 0)</f>
        <v>0</v>
      </c>
      <c r="H615" s="91">
        <f>IFERROR(VLOOKUP($E615, V医療従事者等!$A:$J, $H$4, FALSE), 0)</f>
        <v>0</v>
      </c>
      <c r="I615" s="91">
        <f>IFERROR(VLOOKUP($E615, V医療従事者等!$A:$J, $I$4, FALSE), 0)</f>
        <v>0</v>
      </c>
      <c r="J615" s="91">
        <f>IFERROR(VLOOKUP($E615, V医療従事者等!$A:$J, $J$4, FALSE), 0)</f>
        <v>0</v>
      </c>
      <c r="K615" s="92">
        <f>IFERROR(VLOOKUP($E615, V一般接種!$A:$G, K$4, FALSE), 0)</f>
        <v>109727</v>
      </c>
      <c r="L615" s="92">
        <f>IFERROR(VLOOKUP($E615, V一般接種!$A:$G, L$4, FALSE), 0)</f>
        <v>9837</v>
      </c>
      <c r="M615" s="92">
        <f>IFERROR(VLOOKUP($E615, V一般接種!$A:$G, M$4, FALSE), 0)</f>
        <v>5</v>
      </c>
      <c r="N615" s="93">
        <f>IFERROR(VLOOKUP($E615, V一般接種!$A:$G, N$4, FALSE), 0)</f>
        <v>345608</v>
      </c>
      <c r="O615" s="92">
        <f>SUMIF(V職域接種!$C:$C, 'Conv-vaccine'!$E615, V職域接種!F:F)</f>
        <v>9769376</v>
      </c>
      <c r="P615" s="92">
        <f>SUMIF(V職域接種!$C:$C, 'Conv-vaccine'!$E615, V職域接種!G:G)</f>
        <v>9308707</v>
      </c>
      <c r="Q615" s="92">
        <f>_xlfn.MAXIFS(V重複!F:F, V重複!$C:$C, 'Conv-vaccine'!$E615)</f>
        <v>9076610</v>
      </c>
      <c r="R615" s="92">
        <f>_xlfn.MAXIFS(V重複!G:G, V重複!$C:$C, 'Conv-vaccine'!$E615)</f>
        <v>8825235</v>
      </c>
      <c r="S615" s="117">
        <f>SUMIF('V3回目-総接種回数'!$A:$A, 'Conv-vaccine'!$E615, 'V3回目-総接種回数'!D:D)</f>
        <v>0</v>
      </c>
    </row>
    <row r="616" spans="1:19" ht="17.7">
      <c r="A616" s="49">
        <v>44501</v>
      </c>
      <c r="B616" s="109">
        <f>IF(COUNTIF($A$7:$A616, $A616)&gt;1, 0, IF($E616="","",G616+H616+K616+L616+O616-Q616))</f>
        <v>57042</v>
      </c>
      <c r="C616" s="109">
        <f>IF(COUNTIF($A$7:$A616, $A616)&gt;1, 0, IF($E616="", "", I616+J616+M616+N616+P616-R616))</f>
        <v>250855</v>
      </c>
      <c r="D616" s="109">
        <f>IF(COUNTIF($A$7:$A616, $A616)&gt;1, 0, S616)</f>
        <v>0</v>
      </c>
      <c r="E616" s="110">
        <v>44501</v>
      </c>
      <c r="F616" s="91" t="str">
        <f>IFERROR(VLOOKUP($E616, V医療従事者等!$A:$J, $F$4, FALSE), TEXT(E616, "aaa"))</f>
        <v>月</v>
      </c>
      <c r="G616" s="91">
        <f>IFERROR(VLOOKUP($E616, V医療従事者等!$A:$J, $G$4, FALSE), 0)</f>
        <v>0</v>
      </c>
      <c r="H616" s="91">
        <f>IFERROR(VLOOKUP($E616, V医療従事者等!$A:$J, $H$4, FALSE), 0)</f>
        <v>0</v>
      </c>
      <c r="I616" s="91">
        <f>IFERROR(VLOOKUP($E616, V医療従事者等!$A:$J, $I$4, FALSE), 0)</f>
        <v>0</v>
      </c>
      <c r="J616" s="91">
        <f>IFERROR(VLOOKUP($E616, V医療従事者等!$A:$J, $J$4, FALSE), 0)</f>
        <v>0</v>
      </c>
      <c r="K616" s="92">
        <f>IFERROR(VLOOKUP($E616, V一般接種!$A:$G, K$4, FALSE), 0)</f>
        <v>54541</v>
      </c>
      <c r="L616" s="92">
        <f>IFERROR(VLOOKUP($E616, V一般接種!$A:$G, L$4, FALSE), 0)</f>
        <v>2501</v>
      </c>
      <c r="M616" s="92">
        <f>IFERROR(VLOOKUP($E616, V一般接種!$A:$G, M$4, FALSE), 0)</f>
        <v>6</v>
      </c>
      <c r="N616" s="93">
        <f>IFERROR(VLOOKUP($E616, V一般接種!$A:$G, N$4, FALSE), 0)</f>
        <v>250849</v>
      </c>
      <c r="O616" s="92">
        <f>SUMIF(V職域接種!$C:$C, 'Conv-vaccine'!$E616, V職域接種!F:F)</f>
        <v>0</v>
      </c>
      <c r="P616" s="92">
        <f>SUMIF(V職域接種!$C:$C, 'Conv-vaccine'!$E616, V職域接種!G:G)</f>
        <v>0</v>
      </c>
      <c r="Q616" s="92">
        <f>_xlfn.MAXIFS(V重複!F:F, V重複!$C:$C, 'Conv-vaccine'!$E616)</f>
        <v>0</v>
      </c>
      <c r="R616" s="92">
        <f>_xlfn.MAXIFS(V重複!G:G, V重複!$C:$C, 'Conv-vaccine'!$E616)</f>
        <v>0</v>
      </c>
      <c r="S616" s="117">
        <f>SUMIF('V3回目-総接種回数'!$A:$A, 'Conv-vaccine'!$E616, 'V3回目-総接種回数'!D:D)</f>
        <v>0</v>
      </c>
    </row>
    <row r="617" spans="1:19" ht="17.7">
      <c r="A617" s="49">
        <v>44501</v>
      </c>
      <c r="B617" s="109">
        <f>IF(COUNTIF($A$7:$A617, $A617)&gt;1, 0, IF($E617="","",G617+H617+K617+L617+O617-Q617))</f>
        <v>0</v>
      </c>
      <c r="C617" s="109">
        <f>IF(COUNTIF($A$7:$A617, $A617)&gt;1, 0, IF($E617="", "", I617+J617+M617+N617+P617-R617))</f>
        <v>0</v>
      </c>
      <c r="D617" s="109">
        <f>IF(COUNTIF($A$7:$A617, $A617)&gt;1, 0, S617)</f>
        <v>0</v>
      </c>
      <c r="E617" s="110">
        <v>44501</v>
      </c>
      <c r="F617" s="91" t="str">
        <f>IFERROR(VLOOKUP($E617, V医療従事者等!$A:$J, $F$4, FALSE), TEXT(E617, "aaa"))</f>
        <v>月</v>
      </c>
      <c r="G617" s="91">
        <f>IFERROR(VLOOKUP($E617, V医療従事者等!$A:$J, $G$4, FALSE), 0)</f>
        <v>0</v>
      </c>
      <c r="H617" s="91">
        <f>IFERROR(VLOOKUP($E617, V医療従事者等!$A:$J, $H$4, FALSE), 0)</f>
        <v>0</v>
      </c>
      <c r="I617" s="91">
        <f>IFERROR(VLOOKUP($E617, V医療従事者等!$A:$J, $I$4, FALSE), 0)</f>
        <v>0</v>
      </c>
      <c r="J617" s="91">
        <f>IFERROR(VLOOKUP($E617, V医療従事者等!$A:$J, $J$4, FALSE), 0)</f>
        <v>0</v>
      </c>
      <c r="K617" s="92">
        <f>IFERROR(VLOOKUP($E617, V一般接種!$A:$G, K$4, FALSE), 0)</f>
        <v>54541</v>
      </c>
      <c r="L617" s="92">
        <f>IFERROR(VLOOKUP($E617, V一般接種!$A:$G, L$4, FALSE), 0)</f>
        <v>2501</v>
      </c>
      <c r="M617" s="92">
        <f>IFERROR(VLOOKUP($E617, V一般接種!$A:$G, M$4, FALSE), 0)</f>
        <v>6</v>
      </c>
      <c r="N617" s="93">
        <f>IFERROR(VLOOKUP($E617, V一般接種!$A:$G, N$4, FALSE), 0)</f>
        <v>250849</v>
      </c>
      <c r="O617" s="92">
        <f>SUMIF(V職域接種!$C:$C, 'Conv-vaccine'!$E617, V職域接種!F:F)</f>
        <v>0</v>
      </c>
      <c r="P617" s="92">
        <f>SUMIF(V職域接種!$C:$C, 'Conv-vaccine'!$E617, V職域接種!G:G)</f>
        <v>0</v>
      </c>
      <c r="Q617" s="92">
        <f>_xlfn.MAXIFS(V重複!F:F, V重複!$C:$C, 'Conv-vaccine'!$E617)</f>
        <v>0</v>
      </c>
      <c r="R617" s="92">
        <f>_xlfn.MAXIFS(V重複!G:G, V重複!$C:$C, 'Conv-vaccine'!$E617)</f>
        <v>0</v>
      </c>
      <c r="S617" s="117">
        <f>SUMIF('V3回目-総接種回数'!$A:$A, 'Conv-vaccine'!$E617, 'V3回目-総接種回数'!D:D)</f>
        <v>0</v>
      </c>
    </row>
    <row r="618" spans="1:19" ht="17.7">
      <c r="A618" s="49">
        <v>44501</v>
      </c>
      <c r="B618" s="109">
        <f>IF(COUNTIF($A$7:$A618, $A618)&gt;1, 0, IF($E618="","",G618+H618+K618+L618+O618-Q618))</f>
        <v>0</v>
      </c>
      <c r="C618" s="109">
        <f>IF(COUNTIF($A$7:$A618, $A618)&gt;1, 0, IF($E618="", "", I618+J618+M618+N618+P618-R618))</f>
        <v>0</v>
      </c>
      <c r="D618" s="109">
        <f>IF(COUNTIF($A$7:$A618, $A618)&gt;1, 0, S618)</f>
        <v>0</v>
      </c>
      <c r="E618" s="110">
        <v>44501</v>
      </c>
      <c r="F618" s="91" t="str">
        <f>IFERROR(VLOOKUP($E618, V医療従事者等!$A:$J, $F$4, FALSE), TEXT(E618, "aaa"))</f>
        <v>月</v>
      </c>
      <c r="G618" s="91">
        <f>IFERROR(VLOOKUP($E618, V医療従事者等!$A:$J, $G$4, FALSE), 0)</f>
        <v>0</v>
      </c>
      <c r="H618" s="91">
        <f>IFERROR(VLOOKUP($E618, V医療従事者等!$A:$J, $H$4, FALSE), 0)</f>
        <v>0</v>
      </c>
      <c r="I618" s="91">
        <f>IFERROR(VLOOKUP($E618, V医療従事者等!$A:$J, $I$4, FALSE), 0)</f>
        <v>0</v>
      </c>
      <c r="J618" s="91">
        <f>IFERROR(VLOOKUP($E618, V医療従事者等!$A:$J, $J$4, FALSE), 0)</f>
        <v>0</v>
      </c>
      <c r="K618" s="92">
        <f>IFERROR(VLOOKUP($E618, V一般接種!$A:$G, K$4, FALSE), 0)</f>
        <v>54541</v>
      </c>
      <c r="L618" s="92">
        <f>IFERROR(VLOOKUP($E618, V一般接種!$A:$G, L$4, FALSE), 0)</f>
        <v>2501</v>
      </c>
      <c r="M618" s="92">
        <f>IFERROR(VLOOKUP($E618, V一般接種!$A:$G, M$4, FALSE), 0)</f>
        <v>6</v>
      </c>
      <c r="N618" s="93">
        <f>IFERROR(VLOOKUP($E618, V一般接種!$A:$G, N$4, FALSE), 0)</f>
        <v>250849</v>
      </c>
      <c r="O618" s="92">
        <f>SUMIF(V職域接種!$C:$C, 'Conv-vaccine'!$E618, V職域接種!F:F)</f>
        <v>0</v>
      </c>
      <c r="P618" s="92">
        <f>SUMIF(V職域接種!$C:$C, 'Conv-vaccine'!$E618, V職域接種!G:G)</f>
        <v>0</v>
      </c>
      <c r="Q618" s="92">
        <f>_xlfn.MAXIFS(V重複!F:F, V重複!$C:$C, 'Conv-vaccine'!$E618)</f>
        <v>0</v>
      </c>
      <c r="R618" s="92">
        <f>_xlfn.MAXIFS(V重複!G:G, V重複!$C:$C, 'Conv-vaccine'!$E618)</f>
        <v>0</v>
      </c>
      <c r="S618" s="117">
        <f>SUMIF('V3回目-総接種回数'!$A:$A, 'Conv-vaccine'!$E618, 'V3回目-総接種回数'!D:D)</f>
        <v>0</v>
      </c>
    </row>
    <row r="619" spans="1:19" ht="17.7">
      <c r="A619" s="49">
        <v>44502</v>
      </c>
      <c r="B619" s="109">
        <f>IF(COUNTIF($A$7:$A619, $A619)&gt;1, 0, IF($E619="","",G619+H619+K619+L619+O619-Q619))</f>
        <v>38541</v>
      </c>
      <c r="C619" s="109">
        <f>IF(COUNTIF($A$7:$A619, $A619)&gt;1, 0, IF($E619="", "", I619+J619+M619+N619+P619-R619))</f>
        <v>246101</v>
      </c>
      <c r="D619" s="109">
        <f>IF(COUNTIF($A$7:$A619, $A619)&gt;1, 0, S619)</f>
        <v>0</v>
      </c>
      <c r="E619" s="110">
        <v>44502</v>
      </c>
      <c r="F619" s="91" t="str">
        <f>IFERROR(VLOOKUP($E619, V医療従事者等!$A:$J, $F$4, FALSE), TEXT(E619, "aaa"))</f>
        <v>火</v>
      </c>
      <c r="G619" s="91">
        <f>IFERROR(VLOOKUP($E619, V医療従事者等!$A:$J, $G$4, FALSE), 0)</f>
        <v>0</v>
      </c>
      <c r="H619" s="91">
        <f>IFERROR(VLOOKUP($E619, V医療従事者等!$A:$J, $H$4, FALSE), 0)</f>
        <v>0</v>
      </c>
      <c r="I619" s="91">
        <f>IFERROR(VLOOKUP($E619, V医療従事者等!$A:$J, $I$4, FALSE), 0)</f>
        <v>0</v>
      </c>
      <c r="J619" s="91">
        <f>IFERROR(VLOOKUP($E619, V医療従事者等!$A:$J, $J$4, FALSE), 0)</f>
        <v>0</v>
      </c>
      <c r="K619" s="92">
        <f>IFERROR(VLOOKUP($E619, V一般接種!$A:$G, K$4, FALSE), 0)</f>
        <v>36370</v>
      </c>
      <c r="L619" s="92">
        <f>IFERROR(VLOOKUP($E619, V一般接種!$A:$G, L$4, FALSE), 0)</f>
        <v>2171</v>
      </c>
      <c r="M619" s="92">
        <f>IFERROR(VLOOKUP($E619, V一般接種!$A:$G, M$4, FALSE), 0)</f>
        <v>51</v>
      </c>
      <c r="N619" s="93">
        <f>IFERROR(VLOOKUP($E619, V一般接種!$A:$G, N$4, FALSE), 0)</f>
        <v>246050</v>
      </c>
      <c r="O619" s="92">
        <f>SUMIF(V職域接種!$C:$C, 'Conv-vaccine'!$E619, V職域接種!F:F)</f>
        <v>0</v>
      </c>
      <c r="P619" s="92">
        <f>SUMIF(V職域接種!$C:$C, 'Conv-vaccine'!$E619, V職域接種!G:G)</f>
        <v>0</v>
      </c>
      <c r="Q619" s="92">
        <f>_xlfn.MAXIFS(V重複!F:F, V重複!$C:$C, 'Conv-vaccine'!$E619)</f>
        <v>0</v>
      </c>
      <c r="R619" s="92">
        <f>_xlfn.MAXIFS(V重複!G:G, V重複!$C:$C, 'Conv-vaccine'!$E619)</f>
        <v>0</v>
      </c>
      <c r="S619" s="117">
        <f>SUMIF('V3回目-総接種回数'!$A:$A, 'Conv-vaccine'!$E619, 'V3回目-総接種回数'!D:D)</f>
        <v>0</v>
      </c>
    </row>
    <row r="620" spans="1:19" ht="17.7">
      <c r="A620" s="49">
        <v>44502</v>
      </c>
      <c r="B620" s="109">
        <f>IF(COUNTIF($A$7:$A620, $A620)&gt;1, 0, IF($E620="","",G620+H620+K620+L620+O620-Q620))</f>
        <v>0</v>
      </c>
      <c r="C620" s="109">
        <f>IF(COUNTIF($A$7:$A620, $A620)&gt;1, 0, IF($E620="", "", I620+J620+M620+N620+P620-R620))</f>
        <v>0</v>
      </c>
      <c r="D620" s="109">
        <f>IF(COUNTIF($A$7:$A620, $A620)&gt;1, 0, S620)</f>
        <v>0</v>
      </c>
      <c r="E620" s="110">
        <v>44502</v>
      </c>
      <c r="F620" s="91" t="str">
        <f>IFERROR(VLOOKUP($E620, V医療従事者等!$A:$J, $F$4, FALSE), TEXT(E620, "aaa"))</f>
        <v>火</v>
      </c>
      <c r="G620" s="91">
        <f>IFERROR(VLOOKUP($E620, V医療従事者等!$A:$J, $G$4, FALSE), 0)</f>
        <v>0</v>
      </c>
      <c r="H620" s="91">
        <f>IFERROR(VLOOKUP($E620, V医療従事者等!$A:$J, $H$4, FALSE), 0)</f>
        <v>0</v>
      </c>
      <c r="I620" s="91">
        <f>IFERROR(VLOOKUP($E620, V医療従事者等!$A:$J, $I$4, FALSE), 0)</f>
        <v>0</v>
      </c>
      <c r="J620" s="91">
        <f>IFERROR(VLOOKUP($E620, V医療従事者等!$A:$J, $J$4, FALSE), 0)</f>
        <v>0</v>
      </c>
      <c r="K620" s="92">
        <f>IFERROR(VLOOKUP($E620, V一般接種!$A:$G, K$4, FALSE), 0)</f>
        <v>36370</v>
      </c>
      <c r="L620" s="92">
        <f>IFERROR(VLOOKUP($E620, V一般接種!$A:$G, L$4, FALSE), 0)</f>
        <v>2171</v>
      </c>
      <c r="M620" s="92">
        <f>IFERROR(VLOOKUP($E620, V一般接種!$A:$G, M$4, FALSE), 0)</f>
        <v>51</v>
      </c>
      <c r="N620" s="93">
        <f>IFERROR(VLOOKUP($E620, V一般接種!$A:$G, N$4, FALSE), 0)</f>
        <v>246050</v>
      </c>
      <c r="O620" s="92">
        <f>SUMIF(V職域接種!$C:$C, 'Conv-vaccine'!$E620, V職域接種!F:F)</f>
        <v>0</v>
      </c>
      <c r="P620" s="92">
        <f>SUMIF(V職域接種!$C:$C, 'Conv-vaccine'!$E620, V職域接種!G:G)</f>
        <v>0</v>
      </c>
      <c r="Q620" s="92">
        <f>_xlfn.MAXIFS(V重複!F:F, V重複!$C:$C, 'Conv-vaccine'!$E620)</f>
        <v>0</v>
      </c>
      <c r="R620" s="92">
        <f>_xlfn.MAXIFS(V重複!G:G, V重複!$C:$C, 'Conv-vaccine'!$E620)</f>
        <v>0</v>
      </c>
      <c r="S620" s="117">
        <f>SUMIF('V3回目-総接種回数'!$A:$A, 'Conv-vaccine'!$E620, 'V3回目-総接種回数'!D:D)</f>
        <v>0</v>
      </c>
    </row>
    <row r="621" spans="1:19" ht="17.7">
      <c r="A621" s="49">
        <v>44502</v>
      </c>
      <c r="B621" s="109">
        <f>IF(COUNTIF($A$7:$A621, $A621)&gt;1, 0, IF($E621="","",G621+H621+K621+L621+O621-Q621))</f>
        <v>0</v>
      </c>
      <c r="C621" s="109">
        <f>IF(COUNTIF($A$7:$A621, $A621)&gt;1, 0, IF($E621="", "", I621+J621+M621+N621+P621-R621))</f>
        <v>0</v>
      </c>
      <c r="D621" s="109">
        <f>IF(COUNTIF($A$7:$A621, $A621)&gt;1, 0, S621)</f>
        <v>0</v>
      </c>
      <c r="E621" s="110">
        <v>44502</v>
      </c>
      <c r="F621" s="91" t="str">
        <f>IFERROR(VLOOKUP($E621, V医療従事者等!$A:$J, $F$4, FALSE), TEXT(E621, "aaa"))</f>
        <v>火</v>
      </c>
      <c r="G621" s="91">
        <f>IFERROR(VLOOKUP($E621, V医療従事者等!$A:$J, $G$4, FALSE), 0)</f>
        <v>0</v>
      </c>
      <c r="H621" s="91">
        <f>IFERROR(VLOOKUP($E621, V医療従事者等!$A:$J, $H$4, FALSE), 0)</f>
        <v>0</v>
      </c>
      <c r="I621" s="91">
        <f>IFERROR(VLOOKUP($E621, V医療従事者等!$A:$J, $I$4, FALSE), 0)</f>
        <v>0</v>
      </c>
      <c r="J621" s="91">
        <f>IFERROR(VLOOKUP($E621, V医療従事者等!$A:$J, $J$4, FALSE), 0)</f>
        <v>0</v>
      </c>
      <c r="K621" s="92">
        <f>IFERROR(VLOOKUP($E621, V一般接種!$A:$G, K$4, FALSE), 0)</f>
        <v>36370</v>
      </c>
      <c r="L621" s="92">
        <f>IFERROR(VLOOKUP($E621, V一般接種!$A:$G, L$4, FALSE), 0)</f>
        <v>2171</v>
      </c>
      <c r="M621" s="92">
        <f>IFERROR(VLOOKUP($E621, V一般接種!$A:$G, M$4, FALSE), 0)</f>
        <v>51</v>
      </c>
      <c r="N621" s="93">
        <f>IFERROR(VLOOKUP($E621, V一般接種!$A:$G, N$4, FALSE), 0)</f>
        <v>246050</v>
      </c>
      <c r="O621" s="92">
        <f>SUMIF(V職域接種!$C:$C, 'Conv-vaccine'!$E621, V職域接種!F:F)</f>
        <v>0</v>
      </c>
      <c r="P621" s="92">
        <f>SUMIF(V職域接種!$C:$C, 'Conv-vaccine'!$E621, V職域接種!G:G)</f>
        <v>0</v>
      </c>
      <c r="Q621" s="92">
        <f>_xlfn.MAXIFS(V重複!F:F, V重複!$C:$C, 'Conv-vaccine'!$E621)</f>
        <v>0</v>
      </c>
      <c r="R621" s="92">
        <f>_xlfn.MAXIFS(V重複!G:G, V重複!$C:$C, 'Conv-vaccine'!$E621)</f>
        <v>0</v>
      </c>
      <c r="S621" s="117">
        <f>SUMIF('V3回目-総接種回数'!$A:$A, 'Conv-vaccine'!$E621, 'V3回目-総接種回数'!D:D)</f>
        <v>0</v>
      </c>
    </row>
    <row r="622" spans="1:19" ht="17.7">
      <c r="A622" s="49">
        <v>44503</v>
      </c>
      <c r="B622" s="109">
        <f>IF(COUNTIF($A$7:$A622, $A622)&gt;1, 0, IF($E622="","",G622+H622+K622+L622+O622-Q622))</f>
        <v>21689</v>
      </c>
      <c r="C622" s="109">
        <f>IF(COUNTIF($A$7:$A622, $A622)&gt;1, 0, IF($E622="", "", I622+J622+M622+N622+P622-R622))</f>
        <v>55402</v>
      </c>
      <c r="D622" s="109">
        <f>IF(COUNTIF($A$7:$A622, $A622)&gt;1, 0, S622)</f>
        <v>0</v>
      </c>
      <c r="E622" s="110">
        <v>44503</v>
      </c>
      <c r="F622" s="91" t="str">
        <f>IFERROR(VLOOKUP($E622, V医療従事者等!$A:$J, $F$4, FALSE), TEXT(E622, "aaa"))</f>
        <v>水</v>
      </c>
      <c r="G622" s="91">
        <f>IFERROR(VLOOKUP($E622, V医療従事者等!$A:$J, $G$4, FALSE), 0)</f>
        <v>0</v>
      </c>
      <c r="H622" s="91">
        <f>IFERROR(VLOOKUP($E622, V医療従事者等!$A:$J, $H$4, FALSE), 0)</f>
        <v>0</v>
      </c>
      <c r="I622" s="91">
        <f>IFERROR(VLOOKUP($E622, V医療従事者等!$A:$J, $I$4, FALSE), 0)</f>
        <v>0</v>
      </c>
      <c r="J622" s="91">
        <f>IFERROR(VLOOKUP($E622, V医療従事者等!$A:$J, $J$4, FALSE), 0)</f>
        <v>0</v>
      </c>
      <c r="K622" s="92">
        <f>IFERROR(VLOOKUP($E622, V一般接種!$A:$G, K$4, FALSE), 0)</f>
        <v>20733</v>
      </c>
      <c r="L622" s="92">
        <f>IFERROR(VLOOKUP($E622, V一般接種!$A:$G, L$4, FALSE), 0)</f>
        <v>956</v>
      </c>
      <c r="M622" s="92">
        <f>IFERROR(VLOOKUP($E622, V一般接種!$A:$G, M$4, FALSE), 0)</f>
        <v>2</v>
      </c>
      <c r="N622" s="93">
        <f>IFERROR(VLOOKUP($E622, V一般接種!$A:$G, N$4, FALSE), 0)</f>
        <v>55400</v>
      </c>
      <c r="O622" s="92">
        <f>SUMIF(V職域接種!$C:$C, 'Conv-vaccine'!$E622, V職域接種!F:F)</f>
        <v>0</v>
      </c>
      <c r="P622" s="92">
        <f>SUMIF(V職域接種!$C:$C, 'Conv-vaccine'!$E622, V職域接種!G:G)</f>
        <v>0</v>
      </c>
      <c r="Q622" s="92">
        <f>_xlfn.MAXIFS(V重複!F:F, V重複!$C:$C, 'Conv-vaccine'!$E622)</f>
        <v>0</v>
      </c>
      <c r="R622" s="92">
        <f>_xlfn.MAXIFS(V重複!G:G, V重複!$C:$C, 'Conv-vaccine'!$E622)</f>
        <v>0</v>
      </c>
      <c r="S622" s="117">
        <f>SUMIF('V3回目-総接種回数'!$A:$A, 'Conv-vaccine'!$E622, 'V3回目-総接種回数'!D:D)</f>
        <v>0</v>
      </c>
    </row>
    <row r="623" spans="1:19" ht="17.7">
      <c r="A623" s="49">
        <v>44503</v>
      </c>
      <c r="B623" s="109">
        <f>IF(COUNTIF($A$7:$A623, $A623)&gt;1, 0, IF($E623="","",G623+H623+K623+L623+O623-Q623))</f>
        <v>0</v>
      </c>
      <c r="C623" s="109">
        <f>IF(COUNTIF($A$7:$A623, $A623)&gt;1, 0, IF($E623="", "", I623+J623+M623+N623+P623-R623))</f>
        <v>0</v>
      </c>
      <c r="D623" s="109">
        <f>IF(COUNTIF($A$7:$A623, $A623)&gt;1, 0, S623)</f>
        <v>0</v>
      </c>
      <c r="E623" s="110">
        <v>44503</v>
      </c>
      <c r="F623" s="91" t="str">
        <f>IFERROR(VLOOKUP($E623, V医療従事者等!$A:$J, $F$4, FALSE), TEXT(E623, "aaa"))</f>
        <v>水</v>
      </c>
      <c r="G623" s="91">
        <f>IFERROR(VLOOKUP($E623, V医療従事者等!$A:$J, $G$4, FALSE), 0)</f>
        <v>0</v>
      </c>
      <c r="H623" s="91">
        <f>IFERROR(VLOOKUP($E623, V医療従事者等!$A:$J, $H$4, FALSE), 0)</f>
        <v>0</v>
      </c>
      <c r="I623" s="91">
        <f>IFERROR(VLOOKUP($E623, V医療従事者等!$A:$J, $I$4, FALSE), 0)</f>
        <v>0</v>
      </c>
      <c r="J623" s="91">
        <f>IFERROR(VLOOKUP($E623, V医療従事者等!$A:$J, $J$4, FALSE), 0)</f>
        <v>0</v>
      </c>
      <c r="K623" s="92">
        <f>IFERROR(VLOOKUP($E623, V一般接種!$A:$G, K$4, FALSE), 0)</f>
        <v>20733</v>
      </c>
      <c r="L623" s="92">
        <f>IFERROR(VLOOKUP($E623, V一般接種!$A:$G, L$4, FALSE), 0)</f>
        <v>956</v>
      </c>
      <c r="M623" s="92">
        <f>IFERROR(VLOOKUP($E623, V一般接種!$A:$G, M$4, FALSE), 0)</f>
        <v>2</v>
      </c>
      <c r="N623" s="93">
        <f>IFERROR(VLOOKUP($E623, V一般接種!$A:$G, N$4, FALSE), 0)</f>
        <v>55400</v>
      </c>
      <c r="O623" s="92">
        <f>SUMIF(V職域接種!$C:$C, 'Conv-vaccine'!$E623, V職域接種!F:F)</f>
        <v>0</v>
      </c>
      <c r="P623" s="92">
        <f>SUMIF(V職域接種!$C:$C, 'Conv-vaccine'!$E623, V職域接種!G:G)</f>
        <v>0</v>
      </c>
      <c r="Q623" s="92">
        <f>_xlfn.MAXIFS(V重複!F:F, V重複!$C:$C, 'Conv-vaccine'!$E623)</f>
        <v>0</v>
      </c>
      <c r="R623" s="92">
        <f>_xlfn.MAXIFS(V重複!G:G, V重複!$C:$C, 'Conv-vaccine'!$E623)</f>
        <v>0</v>
      </c>
      <c r="S623" s="117">
        <f>SUMIF('V3回目-総接種回数'!$A:$A, 'Conv-vaccine'!$E623, 'V3回目-総接種回数'!D:D)</f>
        <v>0</v>
      </c>
    </row>
    <row r="624" spans="1:19" ht="17.7">
      <c r="A624" s="49">
        <v>44503</v>
      </c>
      <c r="B624" s="109">
        <f>IF(COUNTIF($A$7:$A624, $A624)&gt;1, 0, IF($E624="","",G624+H624+K624+L624+O624-Q624))</f>
        <v>0</v>
      </c>
      <c r="C624" s="109">
        <f>IF(COUNTIF($A$7:$A624, $A624)&gt;1, 0, IF($E624="", "", I624+J624+M624+N624+P624-R624))</f>
        <v>0</v>
      </c>
      <c r="D624" s="109">
        <f>IF(COUNTIF($A$7:$A624, $A624)&gt;1, 0, S624)</f>
        <v>0</v>
      </c>
      <c r="E624" s="110">
        <v>44503</v>
      </c>
      <c r="F624" s="91" t="str">
        <f>IFERROR(VLOOKUP($E624, V医療従事者等!$A:$J, $F$4, FALSE), TEXT(E624, "aaa"))</f>
        <v>水</v>
      </c>
      <c r="G624" s="91">
        <f>IFERROR(VLOOKUP($E624, V医療従事者等!$A:$J, $G$4, FALSE), 0)</f>
        <v>0</v>
      </c>
      <c r="H624" s="91">
        <f>IFERROR(VLOOKUP($E624, V医療従事者等!$A:$J, $H$4, FALSE), 0)</f>
        <v>0</v>
      </c>
      <c r="I624" s="91">
        <f>IFERROR(VLOOKUP($E624, V医療従事者等!$A:$J, $I$4, FALSE), 0)</f>
        <v>0</v>
      </c>
      <c r="J624" s="91">
        <f>IFERROR(VLOOKUP($E624, V医療従事者等!$A:$J, $J$4, FALSE), 0)</f>
        <v>0</v>
      </c>
      <c r="K624" s="92">
        <f>IFERROR(VLOOKUP($E624, V一般接種!$A:$G, K$4, FALSE), 0)</f>
        <v>20733</v>
      </c>
      <c r="L624" s="92">
        <f>IFERROR(VLOOKUP($E624, V一般接種!$A:$G, L$4, FALSE), 0)</f>
        <v>956</v>
      </c>
      <c r="M624" s="92">
        <f>IFERROR(VLOOKUP($E624, V一般接種!$A:$G, M$4, FALSE), 0)</f>
        <v>2</v>
      </c>
      <c r="N624" s="93">
        <f>IFERROR(VLOOKUP($E624, V一般接種!$A:$G, N$4, FALSE), 0)</f>
        <v>55400</v>
      </c>
      <c r="O624" s="92">
        <f>SUMIF(V職域接種!$C:$C, 'Conv-vaccine'!$E624, V職域接種!F:F)</f>
        <v>0</v>
      </c>
      <c r="P624" s="92">
        <f>SUMIF(V職域接種!$C:$C, 'Conv-vaccine'!$E624, V職域接種!G:G)</f>
        <v>0</v>
      </c>
      <c r="Q624" s="92">
        <f>_xlfn.MAXIFS(V重複!F:F, V重複!$C:$C, 'Conv-vaccine'!$E624)</f>
        <v>0</v>
      </c>
      <c r="R624" s="92">
        <f>_xlfn.MAXIFS(V重複!G:G, V重複!$C:$C, 'Conv-vaccine'!$E624)</f>
        <v>0</v>
      </c>
      <c r="S624" s="117">
        <f>SUMIF('V3回目-総接種回数'!$A:$A, 'Conv-vaccine'!$E624, 'V3回目-総接種回数'!D:D)</f>
        <v>0</v>
      </c>
    </row>
    <row r="625" spans="1:19" ht="17.7">
      <c r="A625" s="49">
        <v>44504</v>
      </c>
      <c r="B625" s="109">
        <f>IF(COUNTIF($A$7:$A625, $A625)&gt;1, 0, IF($E625="","",G625+H625+K625+L625+O625-Q625))</f>
        <v>54769</v>
      </c>
      <c r="C625" s="109">
        <f>IF(COUNTIF($A$7:$A625, $A625)&gt;1, 0, IF($E625="", "", I625+J625+M625+N625+P625-R625))</f>
        <v>245508</v>
      </c>
      <c r="D625" s="109">
        <f>IF(COUNTIF($A$7:$A625, $A625)&gt;1, 0, S625)</f>
        <v>0</v>
      </c>
      <c r="E625" s="110">
        <v>44504</v>
      </c>
      <c r="F625" s="91" t="str">
        <f>IFERROR(VLOOKUP($E625, V医療従事者等!$A:$J, $F$4, FALSE), TEXT(E625, "aaa"))</f>
        <v>木</v>
      </c>
      <c r="G625" s="91">
        <f>IFERROR(VLOOKUP($E625, V医療従事者等!$A:$J, $G$4, FALSE), 0)</f>
        <v>0</v>
      </c>
      <c r="H625" s="91">
        <f>IFERROR(VLOOKUP($E625, V医療従事者等!$A:$J, $H$4, FALSE), 0)</f>
        <v>0</v>
      </c>
      <c r="I625" s="91">
        <f>IFERROR(VLOOKUP($E625, V医療従事者等!$A:$J, $I$4, FALSE), 0)</f>
        <v>0</v>
      </c>
      <c r="J625" s="91">
        <f>IFERROR(VLOOKUP($E625, V医療従事者等!$A:$J, $J$4, FALSE), 0)</f>
        <v>0</v>
      </c>
      <c r="K625" s="92">
        <f>IFERROR(VLOOKUP($E625, V一般接種!$A:$G, K$4, FALSE), 0)</f>
        <v>53386</v>
      </c>
      <c r="L625" s="92">
        <f>IFERROR(VLOOKUP($E625, V一般接種!$A:$G, L$4, FALSE), 0)</f>
        <v>1383</v>
      </c>
      <c r="M625" s="92">
        <f>IFERROR(VLOOKUP($E625, V一般接種!$A:$G, M$4, FALSE), 0)</f>
        <v>9</v>
      </c>
      <c r="N625" s="93">
        <f>IFERROR(VLOOKUP($E625, V一般接種!$A:$G, N$4, FALSE), 0)</f>
        <v>245499</v>
      </c>
      <c r="O625" s="92">
        <f>SUMIF(V職域接種!$C:$C, 'Conv-vaccine'!$E625, V職域接種!F:F)</f>
        <v>0</v>
      </c>
      <c r="P625" s="92">
        <f>SUMIF(V職域接種!$C:$C, 'Conv-vaccine'!$E625, V職域接種!G:G)</f>
        <v>0</v>
      </c>
      <c r="Q625" s="92">
        <f>_xlfn.MAXIFS(V重複!F:F, V重複!$C:$C, 'Conv-vaccine'!$E625)</f>
        <v>0</v>
      </c>
      <c r="R625" s="92">
        <f>_xlfn.MAXIFS(V重複!G:G, V重複!$C:$C, 'Conv-vaccine'!$E625)</f>
        <v>0</v>
      </c>
      <c r="S625" s="117">
        <f>SUMIF('V3回目-総接種回数'!$A:$A, 'Conv-vaccine'!$E625, 'V3回目-総接種回数'!D:D)</f>
        <v>0</v>
      </c>
    </row>
    <row r="626" spans="1:19" ht="17.7">
      <c r="A626" s="49">
        <v>44504</v>
      </c>
      <c r="B626" s="109">
        <f>IF(COUNTIF($A$7:$A626, $A626)&gt;1, 0, IF($E626="","",G626+H626+K626+L626+O626-Q626))</f>
        <v>0</v>
      </c>
      <c r="C626" s="109">
        <f>IF(COUNTIF($A$7:$A626, $A626)&gt;1, 0, IF($E626="", "", I626+J626+M626+N626+P626-R626))</f>
        <v>0</v>
      </c>
      <c r="D626" s="109">
        <f>IF(COUNTIF($A$7:$A626, $A626)&gt;1, 0, S626)</f>
        <v>0</v>
      </c>
      <c r="E626" s="110">
        <v>44504</v>
      </c>
      <c r="F626" s="91" t="str">
        <f>IFERROR(VLOOKUP($E626, V医療従事者等!$A:$J, $F$4, FALSE), TEXT(E626, "aaa"))</f>
        <v>木</v>
      </c>
      <c r="G626" s="91">
        <f>IFERROR(VLOOKUP($E626, V医療従事者等!$A:$J, $G$4, FALSE), 0)</f>
        <v>0</v>
      </c>
      <c r="H626" s="91">
        <f>IFERROR(VLOOKUP($E626, V医療従事者等!$A:$J, $H$4, FALSE), 0)</f>
        <v>0</v>
      </c>
      <c r="I626" s="91">
        <f>IFERROR(VLOOKUP($E626, V医療従事者等!$A:$J, $I$4, FALSE), 0)</f>
        <v>0</v>
      </c>
      <c r="J626" s="91">
        <f>IFERROR(VLOOKUP($E626, V医療従事者等!$A:$J, $J$4, FALSE), 0)</f>
        <v>0</v>
      </c>
      <c r="K626" s="92">
        <f>IFERROR(VLOOKUP($E626, V一般接種!$A:$G, K$4, FALSE), 0)</f>
        <v>53386</v>
      </c>
      <c r="L626" s="92">
        <f>IFERROR(VLOOKUP($E626, V一般接種!$A:$G, L$4, FALSE), 0)</f>
        <v>1383</v>
      </c>
      <c r="M626" s="92">
        <f>IFERROR(VLOOKUP($E626, V一般接種!$A:$G, M$4, FALSE), 0)</f>
        <v>9</v>
      </c>
      <c r="N626" s="93">
        <f>IFERROR(VLOOKUP($E626, V一般接種!$A:$G, N$4, FALSE), 0)</f>
        <v>245499</v>
      </c>
      <c r="O626" s="92">
        <f>SUMIF(V職域接種!$C:$C, 'Conv-vaccine'!$E626, V職域接種!F:F)</f>
        <v>0</v>
      </c>
      <c r="P626" s="92">
        <f>SUMIF(V職域接種!$C:$C, 'Conv-vaccine'!$E626, V職域接種!G:G)</f>
        <v>0</v>
      </c>
      <c r="Q626" s="92">
        <f>_xlfn.MAXIFS(V重複!F:F, V重複!$C:$C, 'Conv-vaccine'!$E626)</f>
        <v>0</v>
      </c>
      <c r="R626" s="92">
        <f>_xlfn.MAXIFS(V重複!G:G, V重複!$C:$C, 'Conv-vaccine'!$E626)</f>
        <v>0</v>
      </c>
      <c r="S626" s="117">
        <f>SUMIF('V3回目-総接種回数'!$A:$A, 'Conv-vaccine'!$E626, 'V3回目-総接種回数'!D:D)</f>
        <v>0</v>
      </c>
    </row>
    <row r="627" spans="1:19" ht="17.7">
      <c r="A627" s="49">
        <v>44504</v>
      </c>
      <c r="B627" s="109">
        <f>IF(COUNTIF($A$7:$A627, $A627)&gt;1, 0, IF($E627="","",G627+H627+K627+L627+O627-Q627))</f>
        <v>0</v>
      </c>
      <c r="C627" s="109">
        <f>IF(COUNTIF($A$7:$A627, $A627)&gt;1, 0, IF($E627="", "", I627+J627+M627+N627+P627-R627))</f>
        <v>0</v>
      </c>
      <c r="D627" s="109">
        <f>IF(COUNTIF($A$7:$A627, $A627)&gt;1, 0, S627)</f>
        <v>0</v>
      </c>
      <c r="E627" s="110">
        <v>44504</v>
      </c>
      <c r="F627" s="91" t="str">
        <f>IFERROR(VLOOKUP($E627, V医療従事者等!$A:$J, $F$4, FALSE), TEXT(E627, "aaa"))</f>
        <v>木</v>
      </c>
      <c r="G627" s="91">
        <f>IFERROR(VLOOKUP($E627, V医療従事者等!$A:$J, $G$4, FALSE), 0)</f>
        <v>0</v>
      </c>
      <c r="H627" s="91">
        <f>IFERROR(VLOOKUP($E627, V医療従事者等!$A:$J, $H$4, FALSE), 0)</f>
        <v>0</v>
      </c>
      <c r="I627" s="91">
        <f>IFERROR(VLOOKUP($E627, V医療従事者等!$A:$J, $I$4, FALSE), 0)</f>
        <v>0</v>
      </c>
      <c r="J627" s="91">
        <f>IFERROR(VLOOKUP($E627, V医療従事者等!$A:$J, $J$4, FALSE), 0)</f>
        <v>0</v>
      </c>
      <c r="K627" s="92">
        <f>IFERROR(VLOOKUP($E627, V一般接種!$A:$G, K$4, FALSE), 0)</f>
        <v>53386</v>
      </c>
      <c r="L627" s="92">
        <f>IFERROR(VLOOKUP($E627, V一般接種!$A:$G, L$4, FALSE), 0)</f>
        <v>1383</v>
      </c>
      <c r="M627" s="92">
        <f>IFERROR(VLOOKUP($E627, V一般接種!$A:$G, M$4, FALSE), 0)</f>
        <v>9</v>
      </c>
      <c r="N627" s="93">
        <f>IFERROR(VLOOKUP($E627, V一般接種!$A:$G, N$4, FALSE), 0)</f>
        <v>245499</v>
      </c>
      <c r="O627" s="92">
        <f>SUMIF(V職域接種!$C:$C, 'Conv-vaccine'!$E627, V職域接種!F:F)</f>
        <v>0</v>
      </c>
      <c r="P627" s="92">
        <f>SUMIF(V職域接種!$C:$C, 'Conv-vaccine'!$E627, V職域接種!G:G)</f>
        <v>0</v>
      </c>
      <c r="Q627" s="92">
        <f>_xlfn.MAXIFS(V重複!F:F, V重複!$C:$C, 'Conv-vaccine'!$E627)</f>
        <v>0</v>
      </c>
      <c r="R627" s="92">
        <f>_xlfn.MAXIFS(V重複!G:G, V重複!$C:$C, 'Conv-vaccine'!$E627)</f>
        <v>0</v>
      </c>
      <c r="S627" s="117">
        <f>SUMIF('V3回目-総接種回数'!$A:$A, 'Conv-vaccine'!$E627, 'V3回目-総接種回数'!D:D)</f>
        <v>0</v>
      </c>
    </row>
    <row r="628" spans="1:19" ht="17.7">
      <c r="A628" s="49">
        <v>44505</v>
      </c>
      <c r="B628" s="109">
        <f>IF(COUNTIF($A$7:$A628, $A628)&gt;1, 0, IF($E628="","",G628+H628+K628+L628+O628-Q628))</f>
        <v>84399</v>
      </c>
      <c r="C628" s="109">
        <f>IF(COUNTIF($A$7:$A628, $A628)&gt;1, 0, IF($E628="", "", I628+J628+M628+N628+P628-R628))</f>
        <v>294421</v>
      </c>
      <c r="D628" s="109">
        <f>IF(COUNTIF($A$7:$A628, $A628)&gt;1, 0, S628)</f>
        <v>0</v>
      </c>
      <c r="E628" s="110">
        <v>44505</v>
      </c>
      <c r="F628" s="91" t="str">
        <f>IFERROR(VLOOKUP($E628, V医療従事者等!$A:$J, $F$4, FALSE), TEXT(E628, "aaa"))</f>
        <v>金</v>
      </c>
      <c r="G628" s="91">
        <f>IFERROR(VLOOKUP($E628, V医療従事者等!$A:$J, $G$4, FALSE), 0)</f>
        <v>0</v>
      </c>
      <c r="H628" s="91">
        <f>IFERROR(VLOOKUP($E628, V医療従事者等!$A:$J, $H$4, FALSE), 0)</f>
        <v>0</v>
      </c>
      <c r="I628" s="91">
        <f>IFERROR(VLOOKUP($E628, V医療従事者等!$A:$J, $I$4, FALSE), 0)</f>
        <v>0</v>
      </c>
      <c r="J628" s="91">
        <f>IFERROR(VLOOKUP($E628, V医療従事者等!$A:$J, $J$4, FALSE), 0)</f>
        <v>0</v>
      </c>
      <c r="K628" s="92">
        <f>IFERROR(VLOOKUP($E628, V一般接種!$A:$G, K$4, FALSE), 0)</f>
        <v>83100</v>
      </c>
      <c r="L628" s="92">
        <f>IFERROR(VLOOKUP($E628, V一般接種!$A:$G, L$4, FALSE), 0)</f>
        <v>1299</v>
      </c>
      <c r="M628" s="92">
        <f>IFERROR(VLOOKUP($E628, V一般接種!$A:$G, M$4, FALSE), 0)</f>
        <v>12</v>
      </c>
      <c r="N628" s="93">
        <f>IFERROR(VLOOKUP($E628, V一般接種!$A:$G, N$4, FALSE), 0)</f>
        <v>294409</v>
      </c>
      <c r="O628" s="92">
        <f>SUMIF(V職域接種!$C:$C, 'Conv-vaccine'!$E628, V職域接種!F:F)</f>
        <v>0</v>
      </c>
      <c r="P628" s="92">
        <f>SUMIF(V職域接種!$C:$C, 'Conv-vaccine'!$E628, V職域接種!G:G)</f>
        <v>0</v>
      </c>
      <c r="Q628" s="92">
        <f>_xlfn.MAXIFS(V重複!F:F, V重複!$C:$C, 'Conv-vaccine'!$E628)</f>
        <v>0</v>
      </c>
      <c r="R628" s="92">
        <f>_xlfn.MAXIFS(V重複!G:G, V重複!$C:$C, 'Conv-vaccine'!$E628)</f>
        <v>0</v>
      </c>
      <c r="S628" s="117">
        <f>SUMIF('V3回目-総接種回数'!$A:$A, 'Conv-vaccine'!$E628, 'V3回目-総接種回数'!D:D)</f>
        <v>0</v>
      </c>
    </row>
    <row r="629" spans="1:19" ht="17.7">
      <c r="A629" s="49">
        <v>44505</v>
      </c>
      <c r="B629" s="109">
        <f>IF(COUNTIF($A$7:$A629, $A629)&gt;1, 0, IF($E629="","",G629+H629+K629+L629+O629-Q629))</f>
        <v>0</v>
      </c>
      <c r="C629" s="109">
        <f>IF(COUNTIF($A$7:$A629, $A629)&gt;1, 0, IF($E629="", "", I629+J629+M629+N629+P629-R629))</f>
        <v>0</v>
      </c>
      <c r="D629" s="109">
        <f>IF(COUNTIF($A$7:$A629, $A629)&gt;1, 0, S629)</f>
        <v>0</v>
      </c>
      <c r="E629" s="110">
        <v>44505</v>
      </c>
      <c r="F629" s="91" t="str">
        <f>IFERROR(VLOOKUP($E629, V医療従事者等!$A:$J, $F$4, FALSE), TEXT(E629, "aaa"))</f>
        <v>金</v>
      </c>
      <c r="G629" s="91">
        <f>IFERROR(VLOOKUP($E629, V医療従事者等!$A:$J, $G$4, FALSE), 0)</f>
        <v>0</v>
      </c>
      <c r="H629" s="91">
        <f>IFERROR(VLOOKUP($E629, V医療従事者等!$A:$J, $H$4, FALSE), 0)</f>
        <v>0</v>
      </c>
      <c r="I629" s="91">
        <f>IFERROR(VLOOKUP($E629, V医療従事者等!$A:$J, $I$4, FALSE), 0)</f>
        <v>0</v>
      </c>
      <c r="J629" s="91">
        <f>IFERROR(VLOOKUP($E629, V医療従事者等!$A:$J, $J$4, FALSE), 0)</f>
        <v>0</v>
      </c>
      <c r="K629" s="92">
        <f>IFERROR(VLOOKUP($E629, V一般接種!$A:$G, K$4, FALSE), 0)</f>
        <v>83100</v>
      </c>
      <c r="L629" s="92">
        <f>IFERROR(VLOOKUP($E629, V一般接種!$A:$G, L$4, FALSE), 0)</f>
        <v>1299</v>
      </c>
      <c r="M629" s="92">
        <f>IFERROR(VLOOKUP($E629, V一般接種!$A:$G, M$4, FALSE), 0)</f>
        <v>12</v>
      </c>
      <c r="N629" s="93">
        <f>IFERROR(VLOOKUP($E629, V一般接種!$A:$G, N$4, FALSE), 0)</f>
        <v>294409</v>
      </c>
      <c r="O629" s="92">
        <f>SUMIF(V職域接種!$C:$C, 'Conv-vaccine'!$E629, V職域接種!F:F)</f>
        <v>0</v>
      </c>
      <c r="P629" s="92">
        <f>SUMIF(V職域接種!$C:$C, 'Conv-vaccine'!$E629, V職域接種!G:G)</f>
        <v>0</v>
      </c>
      <c r="Q629" s="92">
        <f>_xlfn.MAXIFS(V重複!F:F, V重複!$C:$C, 'Conv-vaccine'!$E629)</f>
        <v>0</v>
      </c>
      <c r="R629" s="92">
        <f>_xlfn.MAXIFS(V重複!G:G, V重複!$C:$C, 'Conv-vaccine'!$E629)</f>
        <v>0</v>
      </c>
      <c r="S629" s="117">
        <f>SUMIF('V3回目-総接種回数'!$A:$A, 'Conv-vaccine'!$E629, 'V3回目-総接種回数'!D:D)</f>
        <v>0</v>
      </c>
    </row>
    <row r="630" spans="1:19" ht="17.7">
      <c r="A630" s="49">
        <v>44505</v>
      </c>
      <c r="B630" s="109">
        <f>IF(COUNTIF($A$7:$A630, $A630)&gt;1, 0, IF($E630="","",G630+H630+K630+L630+O630-Q630))</f>
        <v>0</v>
      </c>
      <c r="C630" s="109">
        <f>IF(COUNTIF($A$7:$A630, $A630)&gt;1, 0, IF($E630="", "", I630+J630+M630+N630+P630-R630))</f>
        <v>0</v>
      </c>
      <c r="D630" s="109">
        <f>IF(COUNTIF($A$7:$A630, $A630)&gt;1, 0, S630)</f>
        <v>0</v>
      </c>
      <c r="E630" s="110">
        <v>44505</v>
      </c>
      <c r="F630" s="91" t="str">
        <f>IFERROR(VLOOKUP($E630, V医療従事者等!$A:$J, $F$4, FALSE), TEXT(E630, "aaa"))</f>
        <v>金</v>
      </c>
      <c r="G630" s="91">
        <f>IFERROR(VLOOKUP($E630, V医療従事者等!$A:$J, $G$4, FALSE), 0)</f>
        <v>0</v>
      </c>
      <c r="H630" s="91">
        <f>IFERROR(VLOOKUP($E630, V医療従事者等!$A:$J, $H$4, FALSE), 0)</f>
        <v>0</v>
      </c>
      <c r="I630" s="91">
        <f>IFERROR(VLOOKUP($E630, V医療従事者等!$A:$J, $I$4, FALSE), 0)</f>
        <v>0</v>
      </c>
      <c r="J630" s="91">
        <f>IFERROR(VLOOKUP($E630, V医療従事者等!$A:$J, $J$4, FALSE), 0)</f>
        <v>0</v>
      </c>
      <c r="K630" s="92">
        <f>IFERROR(VLOOKUP($E630, V一般接種!$A:$G, K$4, FALSE), 0)</f>
        <v>83100</v>
      </c>
      <c r="L630" s="92">
        <f>IFERROR(VLOOKUP($E630, V一般接種!$A:$G, L$4, FALSE), 0)</f>
        <v>1299</v>
      </c>
      <c r="M630" s="92">
        <f>IFERROR(VLOOKUP($E630, V一般接種!$A:$G, M$4, FALSE), 0)</f>
        <v>12</v>
      </c>
      <c r="N630" s="93">
        <f>IFERROR(VLOOKUP($E630, V一般接種!$A:$G, N$4, FALSE), 0)</f>
        <v>294409</v>
      </c>
      <c r="O630" s="92">
        <f>SUMIF(V職域接種!$C:$C, 'Conv-vaccine'!$E630, V職域接種!F:F)</f>
        <v>0</v>
      </c>
      <c r="P630" s="92">
        <f>SUMIF(V職域接種!$C:$C, 'Conv-vaccine'!$E630, V職域接種!G:G)</f>
        <v>0</v>
      </c>
      <c r="Q630" s="92">
        <f>_xlfn.MAXIFS(V重複!F:F, V重複!$C:$C, 'Conv-vaccine'!$E630)</f>
        <v>0</v>
      </c>
      <c r="R630" s="92">
        <f>_xlfn.MAXIFS(V重複!G:G, V重複!$C:$C, 'Conv-vaccine'!$E630)</f>
        <v>0</v>
      </c>
      <c r="S630" s="117">
        <f>SUMIF('V3回目-総接種回数'!$A:$A, 'Conv-vaccine'!$E630, 'V3回目-総接種回数'!D:D)</f>
        <v>0</v>
      </c>
    </row>
    <row r="631" spans="1:19" ht="17.7">
      <c r="A631" s="49">
        <v>44506</v>
      </c>
      <c r="B631" s="109">
        <f>IF(COUNTIF($A$7:$A631, $A631)&gt;1, 0, IF($E631="","",G631+H631+K631+L631+O631-Q631))</f>
        <v>116115</v>
      </c>
      <c r="C631" s="109">
        <f>IF(COUNTIF($A$7:$A631, $A631)&gt;1, 0, IF($E631="", "", I631+J631+M631+N631+P631-R631))</f>
        <v>388531</v>
      </c>
      <c r="D631" s="109">
        <f>IF(COUNTIF($A$7:$A631, $A631)&gt;1, 0, S631)</f>
        <v>0</v>
      </c>
      <c r="E631" s="110">
        <v>44506</v>
      </c>
      <c r="F631" s="91" t="str">
        <f>IFERROR(VLOOKUP($E631, V医療従事者等!$A:$J, $F$4, FALSE), TEXT(E631, "aaa"))</f>
        <v>土</v>
      </c>
      <c r="G631" s="91">
        <f>IFERROR(VLOOKUP($E631, V医療従事者等!$A:$J, $G$4, FALSE), 0)</f>
        <v>0</v>
      </c>
      <c r="H631" s="91">
        <f>IFERROR(VLOOKUP($E631, V医療従事者等!$A:$J, $H$4, FALSE), 0)</f>
        <v>0</v>
      </c>
      <c r="I631" s="91">
        <f>IFERROR(VLOOKUP($E631, V医療従事者等!$A:$J, $I$4, FALSE), 0)</f>
        <v>0</v>
      </c>
      <c r="J631" s="91">
        <f>IFERROR(VLOOKUP($E631, V医療従事者等!$A:$J, $J$4, FALSE), 0)</f>
        <v>0</v>
      </c>
      <c r="K631" s="92">
        <f>IFERROR(VLOOKUP($E631, V一般接種!$A:$G, K$4, FALSE), 0)</f>
        <v>113142</v>
      </c>
      <c r="L631" s="92">
        <f>IFERROR(VLOOKUP($E631, V一般接種!$A:$G, L$4, FALSE), 0)</f>
        <v>2973</v>
      </c>
      <c r="M631" s="92">
        <f>IFERROR(VLOOKUP($E631, V一般接種!$A:$G, M$4, FALSE), 0)</f>
        <v>12</v>
      </c>
      <c r="N631" s="93">
        <f>IFERROR(VLOOKUP($E631, V一般接種!$A:$G, N$4, FALSE), 0)</f>
        <v>388519</v>
      </c>
      <c r="O631" s="92">
        <f>SUMIF(V職域接種!$C:$C, 'Conv-vaccine'!$E631, V職域接種!F:F)</f>
        <v>0</v>
      </c>
      <c r="P631" s="92">
        <f>SUMIF(V職域接種!$C:$C, 'Conv-vaccine'!$E631, V職域接種!G:G)</f>
        <v>0</v>
      </c>
      <c r="Q631" s="92">
        <f>_xlfn.MAXIFS(V重複!F:F, V重複!$C:$C, 'Conv-vaccine'!$E631)</f>
        <v>0</v>
      </c>
      <c r="R631" s="92">
        <f>_xlfn.MAXIFS(V重複!G:G, V重複!$C:$C, 'Conv-vaccine'!$E631)</f>
        <v>0</v>
      </c>
      <c r="S631" s="117">
        <f>SUMIF('V3回目-総接種回数'!$A:$A, 'Conv-vaccine'!$E631, 'V3回目-総接種回数'!D:D)</f>
        <v>0</v>
      </c>
    </row>
    <row r="632" spans="1:19" ht="17.7">
      <c r="A632" s="49">
        <v>44506</v>
      </c>
      <c r="B632" s="109">
        <f>IF(COUNTIF($A$7:$A632, $A632)&gt;1, 0, IF($E632="","",G632+H632+K632+L632+O632-Q632))</f>
        <v>0</v>
      </c>
      <c r="C632" s="109">
        <f>IF(COUNTIF($A$7:$A632, $A632)&gt;1, 0, IF($E632="", "", I632+J632+M632+N632+P632-R632))</f>
        <v>0</v>
      </c>
      <c r="D632" s="109">
        <f>IF(COUNTIF($A$7:$A632, $A632)&gt;1, 0, S632)</f>
        <v>0</v>
      </c>
      <c r="E632" s="110">
        <v>44506</v>
      </c>
      <c r="F632" s="91" t="str">
        <f>IFERROR(VLOOKUP($E632, V医療従事者等!$A:$J, $F$4, FALSE), TEXT(E632, "aaa"))</f>
        <v>土</v>
      </c>
      <c r="G632" s="91">
        <f>IFERROR(VLOOKUP($E632, V医療従事者等!$A:$J, $G$4, FALSE), 0)</f>
        <v>0</v>
      </c>
      <c r="H632" s="91">
        <f>IFERROR(VLOOKUP($E632, V医療従事者等!$A:$J, $H$4, FALSE), 0)</f>
        <v>0</v>
      </c>
      <c r="I632" s="91">
        <f>IFERROR(VLOOKUP($E632, V医療従事者等!$A:$J, $I$4, FALSE), 0)</f>
        <v>0</v>
      </c>
      <c r="J632" s="91">
        <f>IFERROR(VLOOKUP($E632, V医療従事者等!$A:$J, $J$4, FALSE), 0)</f>
        <v>0</v>
      </c>
      <c r="K632" s="92">
        <f>IFERROR(VLOOKUP($E632, V一般接種!$A:$G, K$4, FALSE), 0)</f>
        <v>113142</v>
      </c>
      <c r="L632" s="92">
        <f>IFERROR(VLOOKUP($E632, V一般接種!$A:$G, L$4, FALSE), 0)</f>
        <v>2973</v>
      </c>
      <c r="M632" s="92">
        <f>IFERROR(VLOOKUP($E632, V一般接種!$A:$G, M$4, FALSE), 0)</f>
        <v>12</v>
      </c>
      <c r="N632" s="93">
        <f>IFERROR(VLOOKUP($E632, V一般接種!$A:$G, N$4, FALSE), 0)</f>
        <v>388519</v>
      </c>
      <c r="O632" s="92">
        <f>SUMIF(V職域接種!$C:$C, 'Conv-vaccine'!$E632, V職域接種!F:F)</f>
        <v>0</v>
      </c>
      <c r="P632" s="92">
        <f>SUMIF(V職域接種!$C:$C, 'Conv-vaccine'!$E632, V職域接種!G:G)</f>
        <v>0</v>
      </c>
      <c r="Q632" s="92">
        <f>_xlfn.MAXIFS(V重複!F:F, V重複!$C:$C, 'Conv-vaccine'!$E632)</f>
        <v>0</v>
      </c>
      <c r="R632" s="92">
        <f>_xlfn.MAXIFS(V重複!G:G, V重複!$C:$C, 'Conv-vaccine'!$E632)</f>
        <v>0</v>
      </c>
      <c r="S632" s="117">
        <f>SUMIF('V3回目-総接種回数'!$A:$A, 'Conv-vaccine'!$E632, 'V3回目-総接種回数'!D:D)</f>
        <v>0</v>
      </c>
    </row>
    <row r="633" spans="1:19" ht="17.7">
      <c r="A633" s="49">
        <v>44506</v>
      </c>
      <c r="B633" s="109">
        <f>IF(COUNTIF($A$7:$A633, $A633)&gt;1, 0, IF($E633="","",G633+H633+K633+L633+O633-Q633))</f>
        <v>0</v>
      </c>
      <c r="C633" s="109">
        <f>IF(COUNTIF($A$7:$A633, $A633)&gt;1, 0, IF($E633="", "", I633+J633+M633+N633+P633-R633))</f>
        <v>0</v>
      </c>
      <c r="D633" s="109">
        <f>IF(COUNTIF($A$7:$A633, $A633)&gt;1, 0, S633)</f>
        <v>0</v>
      </c>
      <c r="E633" s="110">
        <v>44506</v>
      </c>
      <c r="F633" s="91" t="str">
        <f>IFERROR(VLOOKUP($E633, V医療従事者等!$A:$J, $F$4, FALSE), TEXT(E633, "aaa"))</f>
        <v>土</v>
      </c>
      <c r="G633" s="91">
        <f>IFERROR(VLOOKUP($E633, V医療従事者等!$A:$J, $G$4, FALSE), 0)</f>
        <v>0</v>
      </c>
      <c r="H633" s="91">
        <f>IFERROR(VLOOKUP($E633, V医療従事者等!$A:$J, $H$4, FALSE), 0)</f>
        <v>0</v>
      </c>
      <c r="I633" s="91">
        <f>IFERROR(VLOOKUP($E633, V医療従事者等!$A:$J, $I$4, FALSE), 0)</f>
        <v>0</v>
      </c>
      <c r="J633" s="91">
        <f>IFERROR(VLOOKUP($E633, V医療従事者等!$A:$J, $J$4, FALSE), 0)</f>
        <v>0</v>
      </c>
      <c r="K633" s="92">
        <f>IFERROR(VLOOKUP($E633, V一般接種!$A:$G, K$4, FALSE), 0)</f>
        <v>113142</v>
      </c>
      <c r="L633" s="92">
        <f>IFERROR(VLOOKUP($E633, V一般接種!$A:$G, L$4, FALSE), 0)</f>
        <v>2973</v>
      </c>
      <c r="M633" s="92">
        <f>IFERROR(VLOOKUP($E633, V一般接種!$A:$G, M$4, FALSE), 0)</f>
        <v>12</v>
      </c>
      <c r="N633" s="93">
        <f>IFERROR(VLOOKUP($E633, V一般接種!$A:$G, N$4, FALSE), 0)</f>
        <v>388519</v>
      </c>
      <c r="O633" s="92">
        <f>SUMIF(V職域接種!$C:$C, 'Conv-vaccine'!$E633, V職域接種!F:F)</f>
        <v>0</v>
      </c>
      <c r="P633" s="92">
        <f>SUMIF(V職域接種!$C:$C, 'Conv-vaccine'!$E633, V職域接種!G:G)</f>
        <v>0</v>
      </c>
      <c r="Q633" s="92">
        <f>_xlfn.MAXIFS(V重複!F:F, V重複!$C:$C, 'Conv-vaccine'!$E633)</f>
        <v>0</v>
      </c>
      <c r="R633" s="92">
        <f>_xlfn.MAXIFS(V重複!G:G, V重複!$C:$C, 'Conv-vaccine'!$E633)</f>
        <v>0</v>
      </c>
      <c r="S633" s="117">
        <f>SUMIF('V3回目-総接種回数'!$A:$A, 'Conv-vaccine'!$E633, 'V3回目-総接種回数'!D:D)</f>
        <v>0</v>
      </c>
    </row>
    <row r="634" spans="1:19" ht="17.7">
      <c r="A634" s="49">
        <v>44507</v>
      </c>
      <c r="B634" s="109">
        <f>IF(COUNTIF($A$7:$A634, $A634)&gt;1, 0, IF($E634="","",G634+H634+K634+L634+O634-Q634))</f>
        <v>710009</v>
      </c>
      <c r="C634" s="109">
        <f>IF(COUNTIF($A$7:$A634, $A634)&gt;1, 0, IF($E634="", "", I634+J634+M634+N634+P634-R634))</f>
        <v>681925</v>
      </c>
      <c r="D634" s="109">
        <f>IF(COUNTIF($A$7:$A634, $A634)&gt;1, 0, S634)</f>
        <v>0</v>
      </c>
      <c r="E634" s="110">
        <v>44507</v>
      </c>
      <c r="F634" s="91" t="str">
        <f>IFERROR(VLOOKUP($E634, V医療従事者等!$A:$J, $F$4, FALSE), TEXT(E634, "aaa"))</f>
        <v>日</v>
      </c>
      <c r="G634" s="91">
        <f>IFERROR(VLOOKUP($E634, V医療従事者等!$A:$J, $G$4, FALSE), 0)</f>
        <v>0</v>
      </c>
      <c r="H634" s="91">
        <f>IFERROR(VLOOKUP($E634, V医療従事者等!$A:$J, $H$4, FALSE), 0)</f>
        <v>0</v>
      </c>
      <c r="I634" s="91">
        <f>IFERROR(VLOOKUP($E634, V医療従事者等!$A:$J, $I$4, FALSE), 0)</f>
        <v>0</v>
      </c>
      <c r="J634" s="91">
        <f>IFERROR(VLOOKUP($E634, V医療従事者等!$A:$J, $J$4, FALSE), 0)</f>
        <v>0</v>
      </c>
      <c r="K634" s="92">
        <f>IFERROR(VLOOKUP($E634, V一般接種!$A:$G, K$4, FALSE), 0)</f>
        <v>71276</v>
      </c>
      <c r="L634" s="92">
        <f>IFERROR(VLOOKUP($E634, V一般接種!$A:$G, L$4, FALSE), 0)</f>
        <v>2170</v>
      </c>
      <c r="M634" s="92">
        <f>IFERROR(VLOOKUP($E634, V一般接種!$A:$G, M$4, FALSE), 0)</f>
        <v>9</v>
      </c>
      <c r="N634" s="93">
        <f>IFERROR(VLOOKUP($E634, V一般接種!$A:$G, N$4, FALSE), 0)</f>
        <v>234499</v>
      </c>
      <c r="O634" s="92">
        <f>SUMIF(V職域接種!$C:$C, 'Conv-vaccine'!$E634, V職域接種!F:F)</f>
        <v>9805102</v>
      </c>
      <c r="P634" s="92">
        <f>SUMIF(V職域接種!$C:$C, 'Conv-vaccine'!$E634, V職域接種!G:G)</f>
        <v>9423708</v>
      </c>
      <c r="Q634" s="92">
        <f>_xlfn.MAXIFS(V重複!F:F, V重複!$C:$C, 'Conv-vaccine'!$E634)</f>
        <v>9168539</v>
      </c>
      <c r="R634" s="92">
        <f>_xlfn.MAXIFS(V重複!G:G, V重複!$C:$C, 'Conv-vaccine'!$E634)</f>
        <v>8976291</v>
      </c>
      <c r="S634" s="117">
        <f>SUMIF('V3回目-総接種回数'!$A:$A, 'Conv-vaccine'!$E634, 'V3回目-総接種回数'!D:D)</f>
        <v>0</v>
      </c>
    </row>
    <row r="635" spans="1:19" ht="17.7">
      <c r="A635" s="49">
        <v>44507</v>
      </c>
      <c r="B635" s="109">
        <f>IF(COUNTIF($A$7:$A635, $A635)&gt;1, 0, IF($E635="","",G635+H635+K635+L635+O635-Q635))</f>
        <v>0</v>
      </c>
      <c r="C635" s="109">
        <f>IF(COUNTIF($A$7:$A635, $A635)&gt;1, 0, IF($E635="", "", I635+J635+M635+N635+P635-R635))</f>
        <v>0</v>
      </c>
      <c r="D635" s="109">
        <f>IF(COUNTIF($A$7:$A635, $A635)&gt;1, 0, S635)</f>
        <v>0</v>
      </c>
      <c r="E635" s="110">
        <v>44507</v>
      </c>
      <c r="F635" s="91" t="str">
        <f>IFERROR(VLOOKUP($E635, V医療従事者等!$A:$J, $F$4, FALSE), TEXT(E635, "aaa"))</f>
        <v>日</v>
      </c>
      <c r="G635" s="91">
        <f>IFERROR(VLOOKUP($E635, V医療従事者等!$A:$J, $G$4, FALSE), 0)</f>
        <v>0</v>
      </c>
      <c r="H635" s="91">
        <f>IFERROR(VLOOKUP($E635, V医療従事者等!$A:$J, $H$4, FALSE), 0)</f>
        <v>0</v>
      </c>
      <c r="I635" s="91">
        <f>IFERROR(VLOOKUP($E635, V医療従事者等!$A:$J, $I$4, FALSE), 0)</f>
        <v>0</v>
      </c>
      <c r="J635" s="91">
        <f>IFERROR(VLOOKUP($E635, V医療従事者等!$A:$J, $J$4, FALSE), 0)</f>
        <v>0</v>
      </c>
      <c r="K635" s="92">
        <f>IFERROR(VLOOKUP($E635, V一般接種!$A:$G, K$4, FALSE), 0)</f>
        <v>71276</v>
      </c>
      <c r="L635" s="92">
        <f>IFERROR(VLOOKUP($E635, V一般接種!$A:$G, L$4, FALSE), 0)</f>
        <v>2170</v>
      </c>
      <c r="M635" s="92">
        <f>IFERROR(VLOOKUP($E635, V一般接種!$A:$G, M$4, FALSE), 0)</f>
        <v>9</v>
      </c>
      <c r="N635" s="93">
        <f>IFERROR(VLOOKUP($E635, V一般接種!$A:$G, N$4, FALSE), 0)</f>
        <v>234499</v>
      </c>
      <c r="O635" s="92">
        <f>SUMIF(V職域接種!$C:$C, 'Conv-vaccine'!$E635, V職域接種!F:F)</f>
        <v>9805102</v>
      </c>
      <c r="P635" s="92">
        <f>SUMIF(V職域接種!$C:$C, 'Conv-vaccine'!$E635, V職域接種!G:G)</f>
        <v>9423708</v>
      </c>
      <c r="Q635" s="92">
        <f>_xlfn.MAXIFS(V重複!F:F, V重複!$C:$C, 'Conv-vaccine'!$E635)</f>
        <v>9168539</v>
      </c>
      <c r="R635" s="92">
        <f>_xlfn.MAXIFS(V重複!G:G, V重複!$C:$C, 'Conv-vaccine'!$E635)</f>
        <v>8976291</v>
      </c>
      <c r="S635" s="117">
        <f>SUMIF('V3回目-総接種回数'!$A:$A, 'Conv-vaccine'!$E635, 'V3回目-総接種回数'!D:D)</f>
        <v>0</v>
      </c>
    </row>
    <row r="636" spans="1:19" ht="17.7">
      <c r="A636" s="49">
        <v>44507</v>
      </c>
      <c r="B636" s="109">
        <f>IF(COUNTIF($A$7:$A636, $A636)&gt;1, 0, IF($E636="","",G636+H636+K636+L636+O636-Q636))</f>
        <v>0</v>
      </c>
      <c r="C636" s="109">
        <f>IF(COUNTIF($A$7:$A636, $A636)&gt;1, 0, IF($E636="", "", I636+J636+M636+N636+P636-R636))</f>
        <v>0</v>
      </c>
      <c r="D636" s="109">
        <f>IF(COUNTIF($A$7:$A636, $A636)&gt;1, 0, S636)</f>
        <v>0</v>
      </c>
      <c r="E636" s="110">
        <v>44507</v>
      </c>
      <c r="F636" s="91" t="str">
        <f>IFERROR(VLOOKUP($E636, V医療従事者等!$A:$J, $F$4, FALSE), TEXT(E636, "aaa"))</f>
        <v>日</v>
      </c>
      <c r="G636" s="91">
        <f>IFERROR(VLOOKUP($E636, V医療従事者等!$A:$J, $G$4, FALSE), 0)</f>
        <v>0</v>
      </c>
      <c r="H636" s="91">
        <f>IFERROR(VLOOKUP($E636, V医療従事者等!$A:$J, $H$4, FALSE), 0)</f>
        <v>0</v>
      </c>
      <c r="I636" s="91">
        <f>IFERROR(VLOOKUP($E636, V医療従事者等!$A:$J, $I$4, FALSE), 0)</f>
        <v>0</v>
      </c>
      <c r="J636" s="91">
        <f>IFERROR(VLOOKUP($E636, V医療従事者等!$A:$J, $J$4, FALSE), 0)</f>
        <v>0</v>
      </c>
      <c r="K636" s="92">
        <f>IFERROR(VLOOKUP($E636, V一般接種!$A:$G, K$4, FALSE), 0)</f>
        <v>71276</v>
      </c>
      <c r="L636" s="92">
        <f>IFERROR(VLOOKUP($E636, V一般接種!$A:$G, L$4, FALSE), 0)</f>
        <v>2170</v>
      </c>
      <c r="M636" s="92">
        <f>IFERROR(VLOOKUP($E636, V一般接種!$A:$G, M$4, FALSE), 0)</f>
        <v>9</v>
      </c>
      <c r="N636" s="93">
        <f>IFERROR(VLOOKUP($E636, V一般接種!$A:$G, N$4, FALSE), 0)</f>
        <v>234499</v>
      </c>
      <c r="O636" s="92">
        <f>SUMIF(V職域接種!$C:$C, 'Conv-vaccine'!$E636, V職域接種!F:F)</f>
        <v>9805102</v>
      </c>
      <c r="P636" s="92">
        <f>SUMIF(V職域接種!$C:$C, 'Conv-vaccine'!$E636, V職域接種!G:G)</f>
        <v>9423708</v>
      </c>
      <c r="Q636" s="92">
        <f>_xlfn.MAXIFS(V重複!F:F, V重複!$C:$C, 'Conv-vaccine'!$E636)</f>
        <v>9168539</v>
      </c>
      <c r="R636" s="92">
        <f>_xlfn.MAXIFS(V重複!G:G, V重複!$C:$C, 'Conv-vaccine'!$E636)</f>
        <v>8976291</v>
      </c>
      <c r="S636" s="117">
        <f>SUMIF('V3回目-総接種回数'!$A:$A, 'Conv-vaccine'!$E636, 'V3回目-総接種回数'!D:D)</f>
        <v>0</v>
      </c>
    </row>
    <row r="637" spans="1:19" ht="17.7">
      <c r="A637" s="49">
        <v>44508</v>
      </c>
      <c r="B637" s="109">
        <f>IF(COUNTIF($A$7:$A637, $A637)&gt;1, 0, IF($E637="","",G637+H637+K637+L637+O637-Q637))</f>
        <v>48070</v>
      </c>
      <c r="C637" s="109">
        <f>IF(COUNTIF($A$7:$A637, $A637)&gt;1, 0, IF($E637="", "", I637+J637+M637+N637+P637-R637))</f>
        <v>162370</v>
      </c>
      <c r="D637" s="109">
        <f>IF(COUNTIF($A$7:$A637, $A637)&gt;1, 0, S637)</f>
        <v>0</v>
      </c>
      <c r="E637" s="110">
        <v>44508</v>
      </c>
      <c r="F637" s="91" t="str">
        <f>IFERROR(VLOOKUP($E637, V医療従事者等!$A:$J, $F$4, FALSE), TEXT(E637, "aaa"))</f>
        <v>月</v>
      </c>
      <c r="G637" s="91">
        <f>IFERROR(VLOOKUP($E637, V医療従事者等!$A:$J, $G$4, FALSE), 0)</f>
        <v>0</v>
      </c>
      <c r="H637" s="91">
        <f>IFERROR(VLOOKUP($E637, V医療従事者等!$A:$J, $H$4, FALSE), 0)</f>
        <v>0</v>
      </c>
      <c r="I637" s="91">
        <f>IFERROR(VLOOKUP($E637, V医療従事者等!$A:$J, $I$4, FALSE), 0)</f>
        <v>0</v>
      </c>
      <c r="J637" s="91">
        <f>IFERROR(VLOOKUP($E637, V医療従事者等!$A:$J, $J$4, FALSE), 0)</f>
        <v>0</v>
      </c>
      <c r="K637" s="92">
        <f>IFERROR(VLOOKUP($E637, V一般接種!$A:$G, K$4, FALSE), 0)</f>
        <v>47252</v>
      </c>
      <c r="L637" s="92">
        <f>IFERROR(VLOOKUP($E637, V一般接種!$A:$G, L$4, FALSE), 0)</f>
        <v>818</v>
      </c>
      <c r="M637" s="92">
        <f>IFERROR(VLOOKUP($E637, V一般接種!$A:$G, M$4, FALSE), 0)</f>
        <v>15</v>
      </c>
      <c r="N637" s="93">
        <f>IFERROR(VLOOKUP($E637, V一般接種!$A:$G, N$4, FALSE), 0)</f>
        <v>162355</v>
      </c>
      <c r="O637" s="92">
        <f>SUMIF(V職域接種!$C:$C, 'Conv-vaccine'!$E637, V職域接種!F:F)</f>
        <v>0</v>
      </c>
      <c r="P637" s="92">
        <f>SUMIF(V職域接種!$C:$C, 'Conv-vaccine'!$E637, V職域接種!G:G)</f>
        <v>0</v>
      </c>
      <c r="Q637" s="92">
        <f>_xlfn.MAXIFS(V重複!F:F, V重複!$C:$C, 'Conv-vaccine'!$E637)</f>
        <v>0</v>
      </c>
      <c r="R637" s="92">
        <f>_xlfn.MAXIFS(V重複!G:G, V重複!$C:$C, 'Conv-vaccine'!$E637)</f>
        <v>0</v>
      </c>
      <c r="S637" s="117">
        <f>SUMIF('V3回目-総接種回数'!$A:$A, 'Conv-vaccine'!$E637, 'V3回目-総接種回数'!D:D)</f>
        <v>0</v>
      </c>
    </row>
    <row r="638" spans="1:19" ht="17.7">
      <c r="A638" s="49">
        <v>44508</v>
      </c>
      <c r="B638" s="109">
        <f>IF(COUNTIF($A$7:$A638, $A638)&gt;1, 0, IF($E638="","",G638+H638+K638+L638+O638-Q638))</f>
        <v>0</v>
      </c>
      <c r="C638" s="109">
        <f>IF(COUNTIF($A$7:$A638, $A638)&gt;1, 0, IF($E638="", "", I638+J638+M638+N638+P638-R638))</f>
        <v>0</v>
      </c>
      <c r="D638" s="109">
        <f>IF(COUNTIF($A$7:$A638, $A638)&gt;1, 0, S638)</f>
        <v>0</v>
      </c>
      <c r="E638" s="110">
        <v>44508</v>
      </c>
      <c r="F638" s="91" t="str">
        <f>IFERROR(VLOOKUP($E638, V医療従事者等!$A:$J, $F$4, FALSE), TEXT(E638, "aaa"))</f>
        <v>月</v>
      </c>
      <c r="G638" s="91">
        <f>IFERROR(VLOOKUP($E638, V医療従事者等!$A:$J, $G$4, FALSE), 0)</f>
        <v>0</v>
      </c>
      <c r="H638" s="91">
        <f>IFERROR(VLOOKUP($E638, V医療従事者等!$A:$J, $H$4, FALSE), 0)</f>
        <v>0</v>
      </c>
      <c r="I638" s="91">
        <f>IFERROR(VLOOKUP($E638, V医療従事者等!$A:$J, $I$4, FALSE), 0)</f>
        <v>0</v>
      </c>
      <c r="J638" s="91">
        <f>IFERROR(VLOOKUP($E638, V医療従事者等!$A:$J, $J$4, FALSE), 0)</f>
        <v>0</v>
      </c>
      <c r="K638" s="92">
        <f>IFERROR(VLOOKUP($E638, V一般接種!$A:$G, K$4, FALSE), 0)</f>
        <v>47252</v>
      </c>
      <c r="L638" s="92">
        <f>IFERROR(VLOOKUP($E638, V一般接種!$A:$G, L$4, FALSE), 0)</f>
        <v>818</v>
      </c>
      <c r="M638" s="92">
        <f>IFERROR(VLOOKUP($E638, V一般接種!$A:$G, M$4, FALSE), 0)</f>
        <v>15</v>
      </c>
      <c r="N638" s="93">
        <f>IFERROR(VLOOKUP($E638, V一般接種!$A:$G, N$4, FALSE), 0)</f>
        <v>162355</v>
      </c>
      <c r="O638" s="92">
        <f>SUMIF(V職域接種!$C:$C, 'Conv-vaccine'!$E638, V職域接種!F:F)</f>
        <v>0</v>
      </c>
      <c r="P638" s="92">
        <f>SUMIF(V職域接種!$C:$C, 'Conv-vaccine'!$E638, V職域接種!G:G)</f>
        <v>0</v>
      </c>
      <c r="Q638" s="92">
        <f>_xlfn.MAXIFS(V重複!F:F, V重複!$C:$C, 'Conv-vaccine'!$E638)</f>
        <v>0</v>
      </c>
      <c r="R638" s="92">
        <f>_xlfn.MAXIFS(V重複!G:G, V重複!$C:$C, 'Conv-vaccine'!$E638)</f>
        <v>0</v>
      </c>
      <c r="S638" s="117">
        <f>SUMIF('V3回目-総接種回数'!$A:$A, 'Conv-vaccine'!$E638, 'V3回目-総接種回数'!D:D)</f>
        <v>0</v>
      </c>
    </row>
    <row r="639" spans="1:19" ht="17.7">
      <c r="A639" s="49">
        <v>44508</v>
      </c>
      <c r="B639" s="109">
        <f>IF(COUNTIF($A$7:$A639, $A639)&gt;1, 0, IF($E639="","",G639+H639+K639+L639+O639-Q639))</f>
        <v>0</v>
      </c>
      <c r="C639" s="109">
        <f>IF(COUNTIF($A$7:$A639, $A639)&gt;1, 0, IF($E639="", "", I639+J639+M639+N639+P639-R639))</f>
        <v>0</v>
      </c>
      <c r="D639" s="109">
        <f>IF(COUNTIF($A$7:$A639, $A639)&gt;1, 0, S639)</f>
        <v>0</v>
      </c>
      <c r="E639" s="110">
        <v>44508</v>
      </c>
      <c r="F639" s="91" t="str">
        <f>IFERROR(VLOOKUP($E639, V医療従事者等!$A:$J, $F$4, FALSE), TEXT(E639, "aaa"))</f>
        <v>月</v>
      </c>
      <c r="G639" s="91">
        <f>IFERROR(VLOOKUP($E639, V医療従事者等!$A:$J, $G$4, FALSE), 0)</f>
        <v>0</v>
      </c>
      <c r="H639" s="91">
        <f>IFERROR(VLOOKUP($E639, V医療従事者等!$A:$J, $H$4, FALSE), 0)</f>
        <v>0</v>
      </c>
      <c r="I639" s="91">
        <f>IFERROR(VLOOKUP($E639, V医療従事者等!$A:$J, $I$4, FALSE), 0)</f>
        <v>0</v>
      </c>
      <c r="J639" s="91">
        <f>IFERROR(VLOOKUP($E639, V医療従事者等!$A:$J, $J$4, FALSE), 0)</f>
        <v>0</v>
      </c>
      <c r="K639" s="92">
        <f>IFERROR(VLOOKUP($E639, V一般接種!$A:$G, K$4, FALSE), 0)</f>
        <v>47252</v>
      </c>
      <c r="L639" s="92">
        <f>IFERROR(VLOOKUP($E639, V一般接種!$A:$G, L$4, FALSE), 0)</f>
        <v>818</v>
      </c>
      <c r="M639" s="92">
        <f>IFERROR(VLOOKUP($E639, V一般接種!$A:$G, M$4, FALSE), 0)</f>
        <v>15</v>
      </c>
      <c r="N639" s="93">
        <f>IFERROR(VLOOKUP($E639, V一般接種!$A:$G, N$4, FALSE), 0)</f>
        <v>162355</v>
      </c>
      <c r="O639" s="92">
        <f>SUMIF(V職域接種!$C:$C, 'Conv-vaccine'!$E639, V職域接種!F:F)</f>
        <v>0</v>
      </c>
      <c r="P639" s="92">
        <f>SUMIF(V職域接種!$C:$C, 'Conv-vaccine'!$E639, V職域接種!G:G)</f>
        <v>0</v>
      </c>
      <c r="Q639" s="92">
        <f>_xlfn.MAXIFS(V重複!F:F, V重複!$C:$C, 'Conv-vaccine'!$E639)</f>
        <v>0</v>
      </c>
      <c r="R639" s="92">
        <f>_xlfn.MAXIFS(V重複!G:G, V重複!$C:$C, 'Conv-vaccine'!$E639)</f>
        <v>0</v>
      </c>
      <c r="S639" s="117">
        <f>SUMIF('V3回目-総接種回数'!$A:$A, 'Conv-vaccine'!$E639, 'V3回目-総接種回数'!D:D)</f>
        <v>0</v>
      </c>
    </row>
    <row r="640" spans="1:19" ht="17.7">
      <c r="A640" s="49">
        <v>44509</v>
      </c>
      <c r="B640" s="109">
        <f>IF(COUNTIF($A$7:$A640, $A640)&gt;1, 0, IF($E640="","",G640+H640+K640+L640+O640-Q640))</f>
        <v>50156</v>
      </c>
      <c r="C640" s="109">
        <f>IF(COUNTIF($A$7:$A640, $A640)&gt;1, 0, IF($E640="", "", I640+J640+M640+N640+P640-R640))</f>
        <v>159721</v>
      </c>
      <c r="D640" s="109">
        <f>IF(COUNTIF($A$7:$A640, $A640)&gt;1, 0, S640)</f>
        <v>0</v>
      </c>
      <c r="E640" s="110">
        <v>44509</v>
      </c>
      <c r="F640" s="91" t="str">
        <f>IFERROR(VLOOKUP($E640, V医療従事者等!$A:$J, $F$4, FALSE), TEXT(E640, "aaa"))</f>
        <v>火</v>
      </c>
      <c r="G640" s="91">
        <f>IFERROR(VLOOKUP($E640, V医療従事者等!$A:$J, $G$4, FALSE), 0)</f>
        <v>0</v>
      </c>
      <c r="H640" s="91">
        <f>IFERROR(VLOOKUP($E640, V医療従事者等!$A:$J, $H$4, FALSE), 0)</f>
        <v>0</v>
      </c>
      <c r="I640" s="91">
        <f>IFERROR(VLOOKUP($E640, V医療従事者等!$A:$J, $I$4, FALSE), 0)</f>
        <v>0</v>
      </c>
      <c r="J640" s="91">
        <f>IFERROR(VLOOKUP($E640, V医療従事者等!$A:$J, $J$4, FALSE), 0)</f>
        <v>0</v>
      </c>
      <c r="K640" s="92">
        <f>IFERROR(VLOOKUP($E640, V一般接種!$A:$G, K$4, FALSE), 0)</f>
        <v>49646</v>
      </c>
      <c r="L640" s="92">
        <f>IFERROR(VLOOKUP($E640, V一般接種!$A:$G, L$4, FALSE), 0)</f>
        <v>510</v>
      </c>
      <c r="M640" s="92">
        <f>IFERROR(VLOOKUP($E640, V一般接種!$A:$G, M$4, FALSE), 0)</f>
        <v>18</v>
      </c>
      <c r="N640" s="93">
        <f>IFERROR(VLOOKUP($E640, V一般接種!$A:$G, N$4, FALSE), 0)</f>
        <v>159703</v>
      </c>
      <c r="O640" s="92">
        <f>SUMIF(V職域接種!$C:$C, 'Conv-vaccine'!$E640, V職域接種!F:F)</f>
        <v>0</v>
      </c>
      <c r="P640" s="92">
        <f>SUMIF(V職域接種!$C:$C, 'Conv-vaccine'!$E640, V職域接種!G:G)</f>
        <v>0</v>
      </c>
      <c r="Q640" s="92">
        <f>_xlfn.MAXIFS(V重複!F:F, V重複!$C:$C, 'Conv-vaccine'!$E640)</f>
        <v>0</v>
      </c>
      <c r="R640" s="92">
        <f>_xlfn.MAXIFS(V重複!G:G, V重複!$C:$C, 'Conv-vaccine'!$E640)</f>
        <v>0</v>
      </c>
      <c r="S640" s="117">
        <f>SUMIF('V3回目-総接種回数'!$A:$A, 'Conv-vaccine'!$E640, 'V3回目-総接種回数'!D:D)</f>
        <v>0</v>
      </c>
    </row>
    <row r="641" spans="1:19" ht="17.7">
      <c r="A641" s="49">
        <v>44509</v>
      </c>
      <c r="B641" s="109">
        <f>IF(COUNTIF($A$7:$A641, $A641)&gt;1, 0, IF($E641="","",G641+H641+K641+L641+O641-Q641))</f>
        <v>0</v>
      </c>
      <c r="C641" s="109">
        <f>IF(COUNTIF($A$7:$A641, $A641)&gt;1, 0, IF($E641="", "", I641+J641+M641+N641+P641-R641))</f>
        <v>0</v>
      </c>
      <c r="D641" s="109">
        <f>IF(COUNTIF($A$7:$A641, $A641)&gt;1, 0, S641)</f>
        <v>0</v>
      </c>
      <c r="E641" s="110">
        <v>44509</v>
      </c>
      <c r="F641" s="91" t="str">
        <f>IFERROR(VLOOKUP($E641, V医療従事者等!$A:$J, $F$4, FALSE), TEXT(E641, "aaa"))</f>
        <v>火</v>
      </c>
      <c r="G641" s="91">
        <f>IFERROR(VLOOKUP($E641, V医療従事者等!$A:$J, $G$4, FALSE), 0)</f>
        <v>0</v>
      </c>
      <c r="H641" s="91">
        <f>IFERROR(VLOOKUP($E641, V医療従事者等!$A:$J, $H$4, FALSE), 0)</f>
        <v>0</v>
      </c>
      <c r="I641" s="91">
        <f>IFERROR(VLOOKUP($E641, V医療従事者等!$A:$J, $I$4, FALSE), 0)</f>
        <v>0</v>
      </c>
      <c r="J641" s="91">
        <f>IFERROR(VLOOKUP($E641, V医療従事者等!$A:$J, $J$4, FALSE), 0)</f>
        <v>0</v>
      </c>
      <c r="K641" s="92">
        <f>IFERROR(VLOOKUP($E641, V一般接種!$A:$G, K$4, FALSE), 0)</f>
        <v>49646</v>
      </c>
      <c r="L641" s="92">
        <f>IFERROR(VLOOKUP($E641, V一般接種!$A:$G, L$4, FALSE), 0)</f>
        <v>510</v>
      </c>
      <c r="M641" s="92">
        <f>IFERROR(VLOOKUP($E641, V一般接種!$A:$G, M$4, FALSE), 0)</f>
        <v>18</v>
      </c>
      <c r="N641" s="93">
        <f>IFERROR(VLOOKUP($E641, V一般接種!$A:$G, N$4, FALSE), 0)</f>
        <v>159703</v>
      </c>
      <c r="O641" s="92">
        <f>SUMIF(V職域接種!$C:$C, 'Conv-vaccine'!$E641, V職域接種!F:F)</f>
        <v>0</v>
      </c>
      <c r="P641" s="92">
        <f>SUMIF(V職域接種!$C:$C, 'Conv-vaccine'!$E641, V職域接種!G:G)</f>
        <v>0</v>
      </c>
      <c r="Q641" s="92">
        <f>_xlfn.MAXIFS(V重複!F:F, V重複!$C:$C, 'Conv-vaccine'!$E641)</f>
        <v>0</v>
      </c>
      <c r="R641" s="92">
        <f>_xlfn.MAXIFS(V重複!G:G, V重複!$C:$C, 'Conv-vaccine'!$E641)</f>
        <v>0</v>
      </c>
      <c r="S641" s="117">
        <f>SUMIF('V3回目-総接種回数'!$A:$A, 'Conv-vaccine'!$E641, 'V3回目-総接種回数'!D:D)</f>
        <v>0</v>
      </c>
    </row>
    <row r="642" spans="1:19" ht="17.7">
      <c r="A642" s="49">
        <v>44509</v>
      </c>
      <c r="B642" s="109">
        <f>IF(COUNTIF($A$7:$A642, $A642)&gt;1, 0, IF($E642="","",G642+H642+K642+L642+O642-Q642))</f>
        <v>0</v>
      </c>
      <c r="C642" s="109">
        <f>IF(COUNTIF($A$7:$A642, $A642)&gt;1, 0, IF($E642="", "", I642+J642+M642+N642+P642-R642))</f>
        <v>0</v>
      </c>
      <c r="D642" s="109">
        <f>IF(COUNTIF($A$7:$A642, $A642)&gt;1, 0, S642)</f>
        <v>0</v>
      </c>
      <c r="E642" s="110">
        <v>44509</v>
      </c>
      <c r="F642" s="91" t="str">
        <f>IFERROR(VLOOKUP($E642, V医療従事者等!$A:$J, $F$4, FALSE), TEXT(E642, "aaa"))</f>
        <v>火</v>
      </c>
      <c r="G642" s="91">
        <f>IFERROR(VLOOKUP($E642, V医療従事者等!$A:$J, $G$4, FALSE), 0)</f>
        <v>0</v>
      </c>
      <c r="H642" s="91">
        <f>IFERROR(VLOOKUP($E642, V医療従事者等!$A:$J, $H$4, FALSE), 0)</f>
        <v>0</v>
      </c>
      <c r="I642" s="91">
        <f>IFERROR(VLOOKUP($E642, V医療従事者等!$A:$J, $I$4, FALSE), 0)</f>
        <v>0</v>
      </c>
      <c r="J642" s="91">
        <f>IFERROR(VLOOKUP($E642, V医療従事者等!$A:$J, $J$4, FALSE), 0)</f>
        <v>0</v>
      </c>
      <c r="K642" s="92">
        <f>IFERROR(VLOOKUP($E642, V一般接種!$A:$G, K$4, FALSE), 0)</f>
        <v>49646</v>
      </c>
      <c r="L642" s="92">
        <f>IFERROR(VLOOKUP($E642, V一般接種!$A:$G, L$4, FALSE), 0)</f>
        <v>510</v>
      </c>
      <c r="M642" s="92">
        <f>IFERROR(VLOOKUP($E642, V一般接種!$A:$G, M$4, FALSE), 0)</f>
        <v>18</v>
      </c>
      <c r="N642" s="93">
        <f>IFERROR(VLOOKUP($E642, V一般接種!$A:$G, N$4, FALSE), 0)</f>
        <v>159703</v>
      </c>
      <c r="O642" s="92">
        <f>SUMIF(V職域接種!$C:$C, 'Conv-vaccine'!$E642, V職域接種!F:F)</f>
        <v>0</v>
      </c>
      <c r="P642" s="92">
        <f>SUMIF(V職域接種!$C:$C, 'Conv-vaccine'!$E642, V職域接種!G:G)</f>
        <v>0</v>
      </c>
      <c r="Q642" s="92">
        <f>_xlfn.MAXIFS(V重複!F:F, V重複!$C:$C, 'Conv-vaccine'!$E642)</f>
        <v>0</v>
      </c>
      <c r="R642" s="92">
        <f>_xlfn.MAXIFS(V重複!G:G, V重複!$C:$C, 'Conv-vaccine'!$E642)</f>
        <v>0</v>
      </c>
      <c r="S642" s="117">
        <f>SUMIF('V3回目-総接種回数'!$A:$A, 'Conv-vaccine'!$E642, 'V3回目-総接種回数'!D:D)</f>
        <v>0</v>
      </c>
    </row>
    <row r="643" spans="1:19" ht="17.7">
      <c r="A643" s="49">
        <v>44510</v>
      </c>
      <c r="B643" s="109">
        <f>IF(COUNTIF($A$7:$A643, $A643)&gt;1, 0, IF($E643="","",G643+H643+K643+L643+O643-Q643))</f>
        <v>33847</v>
      </c>
      <c r="C643" s="109">
        <f>IF(COUNTIF($A$7:$A643, $A643)&gt;1, 0, IF($E643="", "", I643+J643+M643+N643+P643-R643))</f>
        <v>154206</v>
      </c>
      <c r="D643" s="109">
        <f>IF(COUNTIF($A$7:$A643, $A643)&gt;1, 0, S643)</f>
        <v>0</v>
      </c>
      <c r="E643" s="110">
        <v>44510</v>
      </c>
      <c r="F643" s="91" t="str">
        <f>IFERROR(VLOOKUP($E643, V医療従事者等!$A:$J, $F$4, FALSE), TEXT(E643, "aaa"))</f>
        <v>水</v>
      </c>
      <c r="G643" s="91">
        <f>IFERROR(VLOOKUP($E643, V医療従事者等!$A:$J, $G$4, FALSE), 0)</f>
        <v>0</v>
      </c>
      <c r="H643" s="91">
        <f>IFERROR(VLOOKUP($E643, V医療従事者等!$A:$J, $H$4, FALSE), 0)</f>
        <v>0</v>
      </c>
      <c r="I643" s="91">
        <f>IFERROR(VLOOKUP($E643, V医療従事者等!$A:$J, $I$4, FALSE), 0)</f>
        <v>0</v>
      </c>
      <c r="J643" s="91">
        <f>IFERROR(VLOOKUP($E643, V医療従事者等!$A:$J, $J$4, FALSE), 0)</f>
        <v>0</v>
      </c>
      <c r="K643" s="92">
        <f>IFERROR(VLOOKUP($E643, V一般接種!$A:$G, K$4, FALSE), 0)</f>
        <v>32849</v>
      </c>
      <c r="L643" s="92">
        <f>IFERROR(VLOOKUP($E643, V一般接種!$A:$G, L$4, FALSE), 0)</f>
        <v>998</v>
      </c>
      <c r="M643" s="92">
        <f>IFERROR(VLOOKUP($E643, V一般接種!$A:$G, M$4, FALSE), 0)</f>
        <v>14</v>
      </c>
      <c r="N643" s="93">
        <f>IFERROR(VLOOKUP($E643, V一般接種!$A:$G, N$4, FALSE), 0)</f>
        <v>154192</v>
      </c>
      <c r="O643" s="92">
        <f>SUMIF(V職域接種!$C:$C, 'Conv-vaccine'!$E643, V職域接種!F:F)</f>
        <v>0</v>
      </c>
      <c r="P643" s="92">
        <f>SUMIF(V職域接種!$C:$C, 'Conv-vaccine'!$E643, V職域接種!G:G)</f>
        <v>0</v>
      </c>
      <c r="Q643" s="92">
        <f>_xlfn.MAXIFS(V重複!F:F, V重複!$C:$C, 'Conv-vaccine'!$E643)</f>
        <v>0</v>
      </c>
      <c r="R643" s="92">
        <f>_xlfn.MAXIFS(V重複!G:G, V重複!$C:$C, 'Conv-vaccine'!$E643)</f>
        <v>0</v>
      </c>
      <c r="S643" s="117">
        <f>SUMIF('V3回目-総接種回数'!$A:$A, 'Conv-vaccine'!$E643, 'V3回目-総接種回数'!D:D)</f>
        <v>0</v>
      </c>
    </row>
    <row r="644" spans="1:19" ht="17.7">
      <c r="A644" s="49">
        <v>44510</v>
      </c>
      <c r="B644" s="109">
        <f>IF(COUNTIF($A$7:$A644, $A644)&gt;1, 0, IF($E644="","",G644+H644+K644+L644+O644-Q644))</f>
        <v>0</v>
      </c>
      <c r="C644" s="109">
        <f>IF(COUNTIF($A$7:$A644, $A644)&gt;1, 0, IF($E644="", "", I644+J644+M644+N644+P644-R644))</f>
        <v>0</v>
      </c>
      <c r="D644" s="109">
        <f>IF(COUNTIF($A$7:$A644, $A644)&gt;1, 0, S644)</f>
        <v>0</v>
      </c>
      <c r="E644" s="110">
        <v>44510</v>
      </c>
      <c r="F644" s="91" t="str">
        <f>IFERROR(VLOOKUP($E644, V医療従事者等!$A:$J, $F$4, FALSE), TEXT(E644, "aaa"))</f>
        <v>水</v>
      </c>
      <c r="G644" s="91">
        <f>IFERROR(VLOOKUP($E644, V医療従事者等!$A:$J, $G$4, FALSE), 0)</f>
        <v>0</v>
      </c>
      <c r="H644" s="91">
        <f>IFERROR(VLOOKUP($E644, V医療従事者等!$A:$J, $H$4, FALSE), 0)</f>
        <v>0</v>
      </c>
      <c r="I644" s="91">
        <f>IFERROR(VLOOKUP($E644, V医療従事者等!$A:$J, $I$4, FALSE), 0)</f>
        <v>0</v>
      </c>
      <c r="J644" s="91">
        <f>IFERROR(VLOOKUP($E644, V医療従事者等!$A:$J, $J$4, FALSE), 0)</f>
        <v>0</v>
      </c>
      <c r="K644" s="92">
        <f>IFERROR(VLOOKUP($E644, V一般接種!$A:$G, K$4, FALSE), 0)</f>
        <v>32849</v>
      </c>
      <c r="L644" s="92">
        <f>IFERROR(VLOOKUP($E644, V一般接種!$A:$G, L$4, FALSE), 0)</f>
        <v>998</v>
      </c>
      <c r="M644" s="92">
        <f>IFERROR(VLOOKUP($E644, V一般接種!$A:$G, M$4, FALSE), 0)</f>
        <v>14</v>
      </c>
      <c r="N644" s="93">
        <f>IFERROR(VLOOKUP($E644, V一般接種!$A:$G, N$4, FALSE), 0)</f>
        <v>154192</v>
      </c>
      <c r="O644" s="92">
        <f>SUMIF(V職域接種!$C:$C, 'Conv-vaccine'!$E644, V職域接種!F:F)</f>
        <v>0</v>
      </c>
      <c r="P644" s="92">
        <f>SUMIF(V職域接種!$C:$C, 'Conv-vaccine'!$E644, V職域接種!G:G)</f>
        <v>0</v>
      </c>
      <c r="Q644" s="92">
        <f>_xlfn.MAXIFS(V重複!F:F, V重複!$C:$C, 'Conv-vaccine'!$E644)</f>
        <v>0</v>
      </c>
      <c r="R644" s="92">
        <f>_xlfn.MAXIFS(V重複!G:G, V重複!$C:$C, 'Conv-vaccine'!$E644)</f>
        <v>0</v>
      </c>
      <c r="S644" s="117">
        <f>SUMIF('V3回目-総接種回数'!$A:$A, 'Conv-vaccine'!$E644, 'V3回目-総接種回数'!D:D)</f>
        <v>0</v>
      </c>
    </row>
    <row r="645" spans="1:19" ht="17.7">
      <c r="A645" s="49">
        <v>44510</v>
      </c>
      <c r="B645" s="109">
        <f>IF(COUNTIF($A$7:$A645, $A645)&gt;1, 0, IF($E645="","",G645+H645+K645+L645+O645-Q645))</f>
        <v>0</v>
      </c>
      <c r="C645" s="109">
        <f>IF(COUNTIF($A$7:$A645, $A645)&gt;1, 0, IF($E645="", "", I645+J645+M645+N645+P645-R645))</f>
        <v>0</v>
      </c>
      <c r="D645" s="109">
        <f>IF(COUNTIF($A$7:$A645, $A645)&gt;1, 0, S645)</f>
        <v>0</v>
      </c>
      <c r="E645" s="110">
        <v>44510</v>
      </c>
      <c r="F645" s="91" t="str">
        <f>IFERROR(VLOOKUP($E645, V医療従事者等!$A:$J, $F$4, FALSE), TEXT(E645, "aaa"))</f>
        <v>水</v>
      </c>
      <c r="G645" s="91">
        <f>IFERROR(VLOOKUP($E645, V医療従事者等!$A:$J, $G$4, FALSE), 0)</f>
        <v>0</v>
      </c>
      <c r="H645" s="91">
        <f>IFERROR(VLOOKUP($E645, V医療従事者等!$A:$J, $H$4, FALSE), 0)</f>
        <v>0</v>
      </c>
      <c r="I645" s="91">
        <f>IFERROR(VLOOKUP($E645, V医療従事者等!$A:$J, $I$4, FALSE), 0)</f>
        <v>0</v>
      </c>
      <c r="J645" s="91">
        <f>IFERROR(VLOOKUP($E645, V医療従事者等!$A:$J, $J$4, FALSE), 0)</f>
        <v>0</v>
      </c>
      <c r="K645" s="92">
        <f>IFERROR(VLOOKUP($E645, V一般接種!$A:$G, K$4, FALSE), 0)</f>
        <v>32849</v>
      </c>
      <c r="L645" s="92">
        <f>IFERROR(VLOOKUP($E645, V一般接種!$A:$G, L$4, FALSE), 0)</f>
        <v>998</v>
      </c>
      <c r="M645" s="92">
        <f>IFERROR(VLOOKUP($E645, V一般接種!$A:$G, M$4, FALSE), 0)</f>
        <v>14</v>
      </c>
      <c r="N645" s="93">
        <f>IFERROR(VLOOKUP($E645, V一般接種!$A:$G, N$4, FALSE), 0)</f>
        <v>154192</v>
      </c>
      <c r="O645" s="92">
        <f>SUMIF(V職域接種!$C:$C, 'Conv-vaccine'!$E645, V職域接種!F:F)</f>
        <v>0</v>
      </c>
      <c r="P645" s="92">
        <f>SUMIF(V職域接種!$C:$C, 'Conv-vaccine'!$E645, V職域接種!G:G)</f>
        <v>0</v>
      </c>
      <c r="Q645" s="92">
        <f>_xlfn.MAXIFS(V重複!F:F, V重複!$C:$C, 'Conv-vaccine'!$E645)</f>
        <v>0</v>
      </c>
      <c r="R645" s="92">
        <f>_xlfn.MAXIFS(V重複!G:G, V重複!$C:$C, 'Conv-vaccine'!$E645)</f>
        <v>0</v>
      </c>
      <c r="S645" s="117">
        <f>SUMIF('V3回目-総接種回数'!$A:$A, 'Conv-vaccine'!$E645, 'V3回目-総接種回数'!D:D)</f>
        <v>0</v>
      </c>
    </row>
    <row r="646" spans="1:19" ht="17.7">
      <c r="A646" s="49">
        <v>44511</v>
      </c>
      <c r="B646" s="109">
        <f>IF(COUNTIF($A$7:$A646, $A646)&gt;1, 0, IF($E646="","",G646+H646+K646+L646+O646-Q646))</f>
        <v>30525</v>
      </c>
      <c r="C646" s="109">
        <f>IF(COUNTIF($A$7:$A646, $A646)&gt;1, 0, IF($E646="", "", I646+J646+M646+N646+P646-R646))</f>
        <v>135113</v>
      </c>
      <c r="D646" s="109">
        <f>IF(COUNTIF($A$7:$A646, $A646)&gt;1, 0, S646)</f>
        <v>0</v>
      </c>
      <c r="E646" s="110">
        <v>44511</v>
      </c>
      <c r="F646" s="91" t="str">
        <f>IFERROR(VLOOKUP($E646, V医療従事者等!$A:$J, $F$4, FALSE), TEXT(E646, "aaa"))</f>
        <v>木</v>
      </c>
      <c r="G646" s="91">
        <f>IFERROR(VLOOKUP($E646, V医療従事者等!$A:$J, $G$4, FALSE), 0)</f>
        <v>0</v>
      </c>
      <c r="H646" s="91">
        <f>IFERROR(VLOOKUP($E646, V医療従事者等!$A:$J, $H$4, FALSE), 0)</f>
        <v>0</v>
      </c>
      <c r="I646" s="91">
        <f>IFERROR(VLOOKUP($E646, V医療従事者等!$A:$J, $I$4, FALSE), 0)</f>
        <v>0</v>
      </c>
      <c r="J646" s="91">
        <f>IFERROR(VLOOKUP($E646, V医療従事者等!$A:$J, $J$4, FALSE), 0)</f>
        <v>0</v>
      </c>
      <c r="K646" s="92">
        <f>IFERROR(VLOOKUP($E646, V一般接種!$A:$G, K$4, FALSE), 0)</f>
        <v>29762</v>
      </c>
      <c r="L646" s="92">
        <f>IFERROR(VLOOKUP($E646, V一般接種!$A:$G, L$4, FALSE), 0)</f>
        <v>763</v>
      </c>
      <c r="M646" s="92">
        <f>IFERROR(VLOOKUP($E646, V一般接種!$A:$G, M$4, FALSE), 0)</f>
        <v>39</v>
      </c>
      <c r="N646" s="93">
        <f>IFERROR(VLOOKUP($E646, V一般接種!$A:$G, N$4, FALSE), 0)</f>
        <v>135074</v>
      </c>
      <c r="O646" s="92">
        <f>SUMIF(V職域接種!$C:$C, 'Conv-vaccine'!$E646, V職域接種!F:F)</f>
        <v>0</v>
      </c>
      <c r="P646" s="92">
        <f>SUMIF(V職域接種!$C:$C, 'Conv-vaccine'!$E646, V職域接種!G:G)</f>
        <v>0</v>
      </c>
      <c r="Q646" s="92">
        <f>_xlfn.MAXIFS(V重複!F:F, V重複!$C:$C, 'Conv-vaccine'!$E646)</f>
        <v>0</v>
      </c>
      <c r="R646" s="92">
        <f>_xlfn.MAXIFS(V重複!G:G, V重複!$C:$C, 'Conv-vaccine'!$E646)</f>
        <v>0</v>
      </c>
      <c r="S646" s="117">
        <f>SUMIF('V3回目-総接種回数'!$A:$A, 'Conv-vaccine'!$E646, 'V3回目-総接種回数'!D:D)</f>
        <v>0</v>
      </c>
    </row>
    <row r="647" spans="1:19" ht="17.7">
      <c r="A647" s="49">
        <v>44511</v>
      </c>
      <c r="B647" s="109">
        <f>IF(COUNTIF($A$7:$A647, $A647)&gt;1, 0, IF($E647="","",G647+H647+K647+L647+O647-Q647))</f>
        <v>0</v>
      </c>
      <c r="C647" s="109">
        <f>IF(COUNTIF($A$7:$A647, $A647)&gt;1, 0, IF($E647="", "", I647+J647+M647+N647+P647-R647))</f>
        <v>0</v>
      </c>
      <c r="D647" s="109">
        <f>IF(COUNTIF($A$7:$A647, $A647)&gt;1, 0, S647)</f>
        <v>0</v>
      </c>
      <c r="E647" s="110">
        <v>44511</v>
      </c>
      <c r="F647" s="91" t="str">
        <f>IFERROR(VLOOKUP($E647, V医療従事者等!$A:$J, $F$4, FALSE), TEXT(E647, "aaa"))</f>
        <v>木</v>
      </c>
      <c r="G647" s="91">
        <f>IFERROR(VLOOKUP($E647, V医療従事者等!$A:$J, $G$4, FALSE), 0)</f>
        <v>0</v>
      </c>
      <c r="H647" s="91">
        <f>IFERROR(VLOOKUP($E647, V医療従事者等!$A:$J, $H$4, FALSE), 0)</f>
        <v>0</v>
      </c>
      <c r="I647" s="91">
        <f>IFERROR(VLOOKUP($E647, V医療従事者等!$A:$J, $I$4, FALSE), 0)</f>
        <v>0</v>
      </c>
      <c r="J647" s="91">
        <f>IFERROR(VLOOKUP($E647, V医療従事者等!$A:$J, $J$4, FALSE), 0)</f>
        <v>0</v>
      </c>
      <c r="K647" s="92">
        <f>IFERROR(VLOOKUP($E647, V一般接種!$A:$G, K$4, FALSE), 0)</f>
        <v>29762</v>
      </c>
      <c r="L647" s="92">
        <f>IFERROR(VLOOKUP($E647, V一般接種!$A:$G, L$4, FALSE), 0)</f>
        <v>763</v>
      </c>
      <c r="M647" s="92">
        <f>IFERROR(VLOOKUP($E647, V一般接種!$A:$G, M$4, FALSE), 0)</f>
        <v>39</v>
      </c>
      <c r="N647" s="93">
        <f>IFERROR(VLOOKUP($E647, V一般接種!$A:$G, N$4, FALSE), 0)</f>
        <v>135074</v>
      </c>
      <c r="O647" s="92">
        <f>SUMIF(V職域接種!$C:$C, 'Conv-vaccine'!$E647, V職域接種!F:F)</f>
        <v>0</v>
      </c>
      <c r="P647" s="92">
        <f>SUMIF(V職域接種!$C:$C, 'Conv-vaccine'!$E647, V職域接種!G:G)</f>
        <v>0</v>
      </c>
      <c r="Q647" s="92">
        <f>_xlfn.MAXIFS(V重複!F:F, V重複!$C:$C, 'Conv-vaccine'!$E647)</f>
        <v>0</v>
      </c>
      <c r="R647" s="92">
        <f>_xlfn.MAXIFS(V重複!G:G, V重複!$C:$C, 'Conv-vaccine'!$E647)</f>
        <v>0</v>
      </c>
      <c r="S647" s="117">
        <f>SUMIF('V3回目-総接種回数'!$A:$A, 'Conv-vaccine'!$E647, 'V3回目-総接種回数'!D:D)</f>
        <v>0</v>
      </c>
    </row>
    <row r="648" spans="1:19" ht="17.7">
      <c r="A648" s="49">
        <v>44511</v>
      </c>
      <c r="B648" s="109">
        <f>IF(COUNTIF($A$7:$A648, $A648)&gt;1, 0, IF($E648="","",G648+H648+K648+L648+O648-Q648))</f>
        <v>0</v>
      </c>
      <c r="C648" s="109">
        <f>IF(COUNTIF($A$7:$A648, $A648)&gt;1, 0, IF($E648="", "", I648+J648+M648+N648+P648-R648))</f>
        <v>0</v>
      </c>
      <c r="D648" s="109">
        <f>IF(COUNTIF($A$7:$A648, $A648)&gt;1, 0, S648)</f>
        <v>0</v>
      </c>
      <c r="E648" s="110">
        <v>44511</v>
      </c>
      <c r="F648" s="91" t="str">
        <f>IFERROR(VLOOKUP($E648, V医療従事者等!$A:$J, $F$4, FALSE), TEXT(E648, "aaa"))</f>
        <v>木</v>
      </c>
      <c r="G648" s="91">
        <f>IFERROR(VLOOKUP($E648, V医療従事者等!$A:$J, $G$4, FALSE), 0)</f>
        <v>0</v>
      </c>
      <c r="H648" s="91">
        <f>IFERROR(VLOOKUP($E648, V医療従事者等!$A:$J, $H$4, FALSE), 0)</f>
        <v>0</v>
      </c>
      <c r="I648" s="91">
        <f>IFERROR(VLOOKUP($E648, V医療従事者等!$A:$J, $I$4, FALSE), 0)</f>
        <v>0</v>
      </c>
      <c r="J648" s="91">
        <f>IFERROR(VLOOKUP($E648, V医療従事者等!$A:$J, $J$4, FALSE), 0)</f>
        <v>0</v>
      </c>
      <c r="K648" s="92">
        <f>IFERROR(VLOOKUP($E648, V一般接種!$A:$G, K$4, FALSE), 0)</f>
        <v>29762</v>
      </c>
      <c r="L648" s="92">
        <f>IFERROR(VLOOKUP($E648, V一般接種!$A:$G, L$4, FALSE), 0)</f>
        <v>763</v>
      </c>
      <c r="M648" s="92">
        <f>IFERROR(VLOOKUP($E648, V一般接種!$A:$G, M$4, FALSE), 0)</f>
        <v>39</v>
      </c>
      <c r="N648" s="93">
        <f>IFERROR(VLOOKUP($E648, V一般接種!$A:$G, N$4, FALSE), 0)</f>
        <v>135074</v>
      </c>
      <c r="O648" s="92">
        <f>SUMIF(V職域接種!$C:$C, 'Conv-vaccine'!$E648, V職域接種!F:F)</f>
        <v>0</v>
      </c>
      <c r="P648" s="92">
        <f>SUMIF(V職域接種!$C:$C, 'Conv-vaccine'!$E648, V職域接種!G:G)</f>
        <v>0</v>
      </c>
      <c r="Q648" s="92">
        <f>_xlfn.MAXIFS(V重複!F:F, V重複!$C:$C, 'Conv-vaccine'!$E648)</f>
        <v>0</v>
      </c>
      <c r="R648" s="92">
        <f>_xlfn.MAXIFS(V重複!G:G, V重複!$C:$C, 'Conv-vaccine'!$E648)</f>
        <v>0</v>
      </c>
      <c r="S648" s="117">
        <f>SUMIF('V3回目-総接種回数'!$A:$A, 'Conv-vaccine'!$E648, 'V3回目-総接種回数'!D:D)</f>
        <v>0</v>
      </c>
    </row>
    <row r="649" spans="1:19" ht="17.7">
      <c r="A649" s="49">
        <v>44512</v>
      </c>
      <c r="B649" s="109">
        <f>IF(COUNTIF($A$7:$A649, $A649)&gt;1, 0, IF($E649="","",G649+H649+K649+L649+O649-Q649))</f>
        <v>50703</v>
      </c>
      <c r="C649" s="109">
        <f>IF(COUNTIF($A$7:$A649, $A649)&gt;1, 0, IF($E649="", "", I649+J649+M649+N649+P649-R649))</f>
        <v>195918</v>
      </c>
      <c r="D649" s="109">
        <f>IF(COUNTIF($A$7:$A649, $A649)&gt;1, 0, S649)</f>
        <v>0</v>
      </c>
      <c r="E649" s="110">
        <v>44512</v>
      </c>
      <c r="F649" s="91" t="str">
        <f>IFERROR(VLOOKUP($E649, V医療従事者等!$A:$J, $F$4, FALSE), TEXT(E649, "aaa"))</f>
        <v>金</v>
      </c>
      <c r="G649" s="91">
        <f>IFERROR(VLOOKUP($E649, V医療従事者等!$A:$J, $G$4, FALSE), 0)</f>
        <v>0</v>
      </c>
      <c r="H649" s="91">
        <f>IFERROR(VLOOKUP($E649, V医療従事者等!$A:$J, $H$4, FALSE), 0)</f>
        <v>0</v>
      </c>
      <c r="I649" s="91">
        <f>IFERROR(VLOOKUP($E649, V医療従事者等!$A:$J, $I$4, FALSE), 0)</f>
        <v>0</v>
      </c>
      <c r="J649" s="91">
        <f>IFERROR(VLOOKUP($E649, V医療従事者等!$A:$J, $J$4, FALSE), 0)</f>
        <v>0</v>
      </c>
      <c r="K649" s="92">
        <f>IFERROR(VLOOKUP($E649, V一般接種!$A:$G, K$4, FALSE), 0)</f>
        <v>49712</v>
      </c>
      <c r="L649" s="92">
        <f>IFERROR(VLOOKUP($E649, V一般接種!$A:$G, L$4, FALSE), 0)</f>
        <v>991</v>
      </c>
      <c r="M649" s="92">
        <f>IFERROR(VLOOKUP($E649, V一般接種!$A:$G, M$4, FALSE), 0)</f>
        <v>3</v>
      </c>
      <c r="N649" s="93">
        <f>IFERROR(VLOOKUP($E649, V一般接種!$A:$G, N$4, FALSE), 0)</f>
        <v>195915</v>
      </c>
      <c r="O649" s="92">
        <f>SUMIF(V職域接種!$C:$C, 'Conv-vaccine'!$E649, V職域接種!F:F)</f>
        <v>0</v>
      </c>
      <c r="P649" s="92">
        <f>SUMIF(V職域接種!$C:$C, 'Conv-vaccine'!$E649, V職域接種!G:G)</f>
        <v>0</v>
      </c>
      <c r="Q649" s="92">
        <f>_xlfn.MAXIFS(V重複!F:F, V重複!$C:$C, 'Conv-vaccine'!$E649)</f>
        <v>0</v>
      </c>
      <c r="R649" s="92">
        <f>_xlfn.MAXIFS(V重複!G:G, V重複!$C:$C, 'Conv-vaccine'!$E649)</f>
        <v>0</v>
      </c>
      <c r="S649" s="117">
        <f>SUMIF('V3回目-総接種回数'!$A:$A, 'Conv-vaccine'!$E649, 'V3回目-総接種回数'!D:D)</f>
        <v>0</v>
      </c>
    </row>
    <row r="650" spans="1:19" ht="17.7">
      <c r="A650" s="49">
        <v>44512</v>
      </c>
      <c r="B650" s="109">
        <f>IF(COUNTIF($A$7:$A650, $A650)&gt;1, 0, IF($E650="","",G650+H650+K650+L650+O650-Q650))</f>
        <v>0</v>
      </c>
      <c r="C650" s="109">
        <f>IF(COUNTIF($A$7:$A650, $A650)&gt;1, 0, IF($E650="", "", I650+J650+M650+N650+P650-R650))</f>
        <v>0</v>
      </c>
      <c r="D650" s="109">
        <f>IF(COUNTIF($A$7:$A650, $A650)&gt;1, 0, S650)</f>
        <v>0</v>
      </c>
      <c r="E650" s="110">
        <v>44512</v>
      </c>
      <c r="F650" s="91" t="str">
        <f>IFERROR(VLOOKUP($E650, V医療従事者等!$A:$J, $F$4, FALSE), TEXT(E650, "aaa"))</f>
        <v>金</v>
      </c>
      <c r="G650" s="91">
        <f>IFERROR(VLOOKUP($E650, V医療従事者等!$A:$J, $G$4, FALSE), 0)</f>
        <v>0</v>
      </c>
      <c r="H650" s="91">
        <f>IFERROR(VLOOKUP($E650, V医療従事者等!$A:$J, $H$4, FALSE), 0)</f>
        <v>0</v>
      </c>
      <c r="I650" s="91">
        <f>IFERROR(VLOOKUP($E650, V医療従事者等!$A:$J, $I$4, FALSE), 0)</f>
        <v>0</v>
      </c>
      <c r="J650" s="91">
        <f>IFERROR(VLOOKUP($E650, V医療従事者等!$A:$J, $J$4, FALSE), 0)</f>
        <v>0</v>
      </c>
      <c r="K650" s="92">
        <f>IFERROR(VLOOKUP($E650, V一般接種!$A:$G, K$4, FALSE), 0)</f>
        <v>49712</v>
      </c>
      <c r="L650" s="92">
        <f>IFERROR(VLOOKUP($E650, V一般接種!$A:$G, L$4, FALSE), 0)</f>
        <v>991</v>
      </c>
      <c r="M650" s="92">
        <f>IFERROR(VLOOKUP($E650, V一般接種!$A:$G, M$4, FALSE), 0)</f>
        <v>3</v>
      </c>
      <c r="N650" s="93">
        <f>IFERROR(VLOOKUP($E650, V一般接種!$A:$G, N$4, FALSE), 0)</f>
        <v>195915</v>
      </c>
      <c r="O650" s="92">
        <f>SUMIF(V職域接種!$C:$C, 'Conv-vaccine'!$E650, V職域接種!F:F)</f>
        <v>0</v>
      </c>
      <c r="P650" s="92">
        <f>SUMIF(V職域接種!$C:$C, 'Conv-vaccine'!$E650, V職域接種!G:G)</f>
        <v>0</v>
      </c>
      <c r="Q650" s="92">
        <f>_xlfn.MAXIFS(V重複!F:F, V重複!$C:$C, 'Conv-vaccine'!$E650)</f>
        <v>0</v>
      </c>
      <c r="R650" s="92">
        <f>_xlfn.MAXIFS(V重複!G:G, V重複!$C:$C, 'Conv-vaccine'!$E650)</f>
        <v>0</v>
      </c>
      <c r="S650" s="117">
        <f>SUMIF('V3回目-総接種回数'!$A:$A, 'Conv-vaccine'!$E650, 'V3回目-総接種回数'!D:D)</f>
        <v>0</v>
      </c>
    </row>
    <row r="651" spans="1:19" ht="17.7">
      <c r="A651" s="49">
        <v>44512</v>
      </c>
      <c r="B651" s="109">
        <f>IF(COUNTIF($A$7:$A651, $A651)&gt;1, 0, IF($E651="","",G651+H651+K651+L651+O651-Q651))</f>
        <v>0</v>
      </c>
      <c r="C651" s="109">
        <f>IF(COUNTIF($A$7:$A651, $A651)&gt;1, 0, IF($E651="", "", I651+J651+M651+N651+P651-R651))</f>
        <v>0</v>
      </c>
      <c r="D651" s="109">
        <f>IF(COUNTIF($A$7:$A651, $A651)&gt;1, 0, S651)</f>
        <v>0</v>
      </c>
      <c r="E651" s="110">
        <v>44512</v>
      </c>
      <c r="F651" s="91" t="str">
        <f>IFERROR(VLOOKUP($E651, V医療従事者等!$A:$J, $F$4, FALSE), TEXT(E651, "aaa"))</f>
        <v>金</v>
      </c>
      <c r="G651" s="91">
        <f>IFERROR(VLOOKUP($E651, V医療従事者等!$A:$J, $G$4, FALSE), 0)</f>
        <v>0</v>
      </c>
      <c r="H651" s="91">
        <f>IFERROR(VLOOKUP($E651, V医療従事者等!$A:$J, $H$4, FALSE), 0)</f>
        <v>0</v>
      </c>
      <c r="I651" s="91">
        <f>IFERROR(VLOOKUP($E651, V医療従事者等!$A:$J, $I$4, FALSE), 0)</f>
        <v>0</v>
      </c>
      <c r="J651" s="91">
        <f>IFERROR(VLOOKUP($E651, V医療従事者等!$A:$J, $J$4, FALSE), 0)</f>
        <v>0</v>
      </c>
      <c r="K651" s="92">
        <f>IFERROR(VLOOKUP($E651, V一般接種!$A:$G, K$4, FALSE), 0)</f>
        <v>49712</v>
      </c>
      <c r="L651" s="92">
        <f>IFERROR(VLOOKUP($E651, V一般接種!$A:$G, L$4, FALSE), 0)</f>
        <v>991</v>
      </c>
      <c r="M651" s="92">
        <f>IFERROR(VLOOKUP($E651, V一般接種!$A:$G, M$4, FALSE), 0)</f>
        <v>3</v>
      </c>
      <c r="N651" s="93">
        <f>IFERROR(VLOOKUP($E651, V一般接種!$A:$G, N$4, FALSE), 0)</f>
        <v>195915</v>
      </c>
      <c r="O651" s="92">
        <f>SUMIF(V職域接種!$C:$C, 'Conv-vaccine'!$E651, V職域接種!F:F)</f>
        <v>0</v>
      </c>
      <c r="P651" s="92">
        <f>SUMIF(V職域接種!$C:$C, 'Conv-vaccine'!$E651, V職域接種!G:G)</f>
        <v>0</v>
      </c>
      <c r="Q651" s="92">
        <f>_xlfn.MAXIFS(V重複!F:F, V重複!$C:$C, 'Conv-vaccine'!$E651)</f>
        <v>0</v>
      </c>
      <c r="R651" s="92">
        <f>_xlfn.MAXIFS(V重複!G:G, V重複!$C:$C, 'Conv-vaccine'!$E651)</f>
        <v>0</v>
      </c>
      <c r="S651" s="117">
        <f>SUMIF('V3回目-総接種回数'!$A:$A, 'Conv-vaccine'!$E651, 'V3回目-総接種回数'!D:D)</f>
        <v>0</v>
      </c>
    </row>
    <row r="652" spans="1:19" ht="17.7">
      <c r="A652" s="49">
        <v>44513</v>
      </c>
      <c r="B652" s="109">
        <f>IF(COUNTIF($A$7:$A652, $A652)&gt;1, 0, IF($E652="","",G652+H652+K652+L652+O652-Q652))</f>
        <v>67521</v>
      </c>
      <c r="C652" s="109">
        <f>IF(COUNTIF($A$7:$A652, $A652)&gt;1, 0, IF($E652="", "", I652+J652+M652+N652+P652-R652))</f>
        <v>259990</v>
      </c>
      <c r="D652" s="109">
        <f>IF(COUNTIF($A$7:$A652, $A652)&gt;1, 0, S652)</f>
        <v>0</v>
      </c>
      <c r="E652" s="110">
        <v>44513</v>
      </c>
      <c r="F652" s="91" t="str">
        <f>IFERROR(VLOOKUP($E652, V医療従事者等!$A:$J, $F$4, FALSE), TEXT(E652, "aaa"))</f>
        <v>土</v>
      </c>
      <c r="G652" s="91">
        <f>IFERROR(VLOOKUP($E652, V医療従事者等!$A:$J, $G$4, FALSE), 0)</f>
        <v>0</v>
      </c>
      <c r="H652" s="91">
        <f>IFERROR(VLOOKUP($E652, V医療従事者等!$A:$J, $H$4, FALSE), 0)</f>
        <v>0</v>
      </c>
      <c r="I652" s="91">
        <f>IFERROR(VLOOKUP($E652, V医療従事者等!$A:$J, $I$4, FALSE), 0)</f>
        <v>0</v>
      </c>
      <c r="J652" s="91">
        <f>IFERROR(VLOOKUP($E652, V医療従事者等!$A:$J, $J$4, FALSE), 0)</f>
        <v>0</v>
      </c>
      <c r="K652" s="92">
        <f>IFERROR(VLOOKUP($E652, V一般接種!$A:$G, K$4, FALSE), 0)</f>
        <v>66249</v>
      </c>
      <c r="L652" s="92">
        <f>IFERROR(VLOOKUP($E652, V一般接種!$A:$G, L$4, FALSE), 0)</f>
        <v>1272</v>
      </c>
      <c r="M652" s="92">
        <f>IFERROR(VLOOKUP($E652, V一般接種!$A:$G, M$4, FALSE), 0)</f>
        <v>14</v>
      </c>
      <c r="N652" s="93">
        <f>IFERROR(VLOOKUP($E652, V一般接種!$A:$G, N$4, FALSE), 0)</f>
        <v>259976</v>
      </c>
      <c r="O652" s="92">
        <f>SUMIF(V職域接種!$C:$C, 'Conv-vaccine'!$E652, V職域接種!F:F)</f>
        <v>0</v>
      </c>
      <c r="P652" s="92">
        <f>SUMIF(V職域接種!$C:$C, 'Conv-vaccine'!$E652, V職域接種!G:G)</f>
        <v>0</v>
      </c>
      <c r="Q652" s="92">
        <f>_xlfn.MAXIFS(V重複!F:F, V重複!$C:$C, 'Conv-vaccine'!$E652)</f>
        <v>0</v>
      </c>
      <c r="R652" s="92">
        <f>_xlfn.MAXIFS(V重複!G:G, V重複!$C:$C, 'Conv-vaccine'!$E652)</f>
        <v>0</v>
      </c>
      <c r="S652" s="117">
        <f>SUMIF('V3回目-総接種回数'!$A:$A, 'Conv-vaccine'!$E652, 'V3回目-総接種回数'!D:D)</f>
        <v>0</v>
      </c>
    </row>
    <row r="653" spans="1:19" ht="17.7">
      <c r="A653" s="49">
        <v>44513</v>
      </c>
      <c r="B653" s="109">
        <f>IF(COUNTIF($A$7:$A653, $A653)&gt;1, 0, IF($E653="","",G653+H653+K653+L653+O653-Q653))</f>
        <v>0</v>
      </c>
      <c r="C653" s="109">
        <f>IF(COUNTIF($A$7:$A653, $A653)&gt;1, 0, IF($E653="", "", I653+J653+M653+N653+P653-R653))</f>
        <v>0</v>
      </c>
      <c r="D653" s="109">
        <f>IF(COUNTIF($A$7:$A653, $A653)&gt;1, 0, S653)</f>
        <v>0</v>
      </c>
      <c r="E653" s="110">
        <v>44513</v>
      </c>
      <c r="F653" s="91" t="str">
        <f>IFERROR(VLOOKUP($E653, V医療従事者等!$A:$J, $F$4, FALSE), TEXT(E653, "aaa"))</f>
        <v>土</v>
      </c>
      <c r="G653" s="91">
        <f>IFERROR(VLOOKUP($E653, V医療従事者等!$A:$J, $G$4, FALSE), 0)</f>
        <v>0</v>
      </c>
      <c r="H653" s="91">
        <f>IFERROR(VLOOKUP($E653, V医療従事者等!$A:$J, $H$4, FALSE), 0)</f>
        <v>0</v>
      </c>
      <c r="I653" s="91">
        <f>IFERROR(VLOOKUP($E653, V医療従事者等!$A:$J, $I$4, FALSE), 0)</f>
        <v>0</v>
      </c>
      <c r="J653" s="91">
        <f>IFERROR(VLOOKUP($E653, V医療従事者等!$A:$J, $J$4, FALSE), 0)</f>
        <v>0</v>
      </c>
      <c r="K653" s="92">
        <f>IFERROR(VLOOKUP($E653, V一般接種!$A:$G, K$4, FALSE), 0)</f>
        <v>66249</v>
      </c>
      <c r="L653" s="92">
        <f>IFERROR(VLOOKUP($E653, V一般接種!$A:$G, L$4, FALSE), 0)</f>
        <v>1272</v>
      </c>
      <c r="M653" s="92">
        <f>IFERROR(VLOOKUP($E653, V一般接種!$A:$G, M$4, FALSE), 0)</f>
        <v>14</v>
      </c>
      <c r="N653" s="93">
        <f>IFERROR(VLOOKUP($E653, V一般接種!$A:$G, N$4, FALSE), 0)</f>
        <v>259976</v>
      </c>
      <c r="O653" s="92">
        <f>SUMIF(V職域接種!$C:$C, 'Conv-vaccine'!$E653, V職域接種!F:F)</f>
        <v>0</v>
      </c>
      <c r="P653" s="92">
        <f>SUMIF(V職域接種!$C:$C, 'Conv-vaccine'!$E653, V職域接種!G:G)</f>
        <v>0</v>
      </c>
      <c r="Q653" s="92">
        <f>_xlfn.MAXIFS(V重複!F:F, V重複!$C:$C, 'Conv-vaccine'!$E653)</f>
        <v>0</v>
      </c>
      <c r="R653" s="92">
        <f>_xlfn.MAXIFS(V重複!G:G, V重複!$C:$C, 'Conv-vaccine'!$E653)</f>
        <v>0</v>
      </c>
      <c r="S653" s="117">
        <f>SUMIF('V3回目-総接種回数'!$A:$A, 'Conv-vaccine'!$E653, 'V3回目-総接種回数'!D:D)</f>
        <v>0</v>
      </c>
    </row>
    <row r="654" spans="1:19" ht="17.7">
      <c r="A654" s="49">
        <v>44513</v>
      </c>
      <c r="B654" s="109">
        <f>IF(COUNTIF($A$7:$A654, $A654)&gt;1, 0, IF($E654="","",G654+H654+K654+L654+O654-Q654))</f>
        <v>0</v>
      </c>
      <c r="C654" s="109">
        <f>IF(COUNTIF($A$7:$A654, $A654)&gt;1, 0, IF($E654="", "", I654+J654+M654+N654+P654-R654))</f>
        <v>0</v>
      </c>
      <c r="D654" s="109">
        <f>IF(COUNTIF($A$7:$A654, $A654)&gt;1, 0, S654)</f>
        <v>0</v>
      </c>
      <c r="E654" s="110">
        <v>44513</v>
      </c>
      <c r="F654" s="91" t="str">
        <f>IFERROR(VLOOKUP($E654, V医療従事者等!$A:$J, $F$4, FALSE), TEXT(E654, "aaa"))</f>
        <v>土</v>
      </c>
      <c r="G654" s="91">
        <f>IFERROR(VLOOKUP($E654, V医療従事者等!$A:$J, $G$4, FALSE), 0)</f>
        <v>0</v>
      </c>
      <c r="H654" s="91">
        <f>IFERROR(VLOOKUP($E654, V医療従事者等!$A:$J, $H$4, FALSE), 0)</f>
        <v>0</v>
      </c>
      <c r="I654" s="91">
        <f>IFERROR(VLOOKUP($E654, V医療従事者等!$A:$J, $I$4, FALSE), 0)</f>
        <v>0</v>
      </c>
      <c r="J654" s="91">
        <f>IFERROR(VLOOKUP($E654, V医療従事者等!$A:$J, $J$4, FALSE), 0)</f>
        <v>0</v>
      </c>
      <c r="K654" s="92">
        <f>IFERROR(VLOOKUP($E654, V一般接種!$A:$G, K$4, FALSE), 0)</f>
        <v>66249</v>
      </c>
      <c r="L654" s="92">
        <f>IFERROR(VLOOKUP($E654, V一般接種!$A:$G, L$4, FALSE), 0)</f>
        <v>1272</v>
      </c>
      <c r="M654" s="92">
        <f>IFERROR(VLOOKUP($E654, V一般接種!$A:$G, M$4, FALSE), 0)</f>
        <v>14</v>
      </c>
      <c r="N654" s="93">
        <f>IFERROR(VLOOKUP($E654, V一般接種!$A:$G, N$4, FALSE), 0)</f>
        <v>259976</v>
      </c>
      <c r="O654" s="92">
        <f>SUMIF(V職域接種!$C:$C, 'Conv-vaccine'!$E654, V職域接種!F:F)</f>
        <v>0</v>
      </c>
      <c r="P654" s="92">
        <f>SUMIF(V職域接種!$C:$C, 'Conv-vaccine'!$E654, V職域接種!G:G)</f>
        <v>0</v>
      </c>
      <c r="Q654" s="92">
        <f>_xlfn.MAXIFS(V重複!F:F, V重複!$C:$C, 'Conv-vaccine'!$E654)</f>
        <v>0</v>
      </c>
      <c r="R654" s="92">
        <f>_xlfn.MAXIFS(V重複!G:G, V重複!$C:$C, 'Conv-vaccine'!$E654)</f>
        <v>0</v>
      </c>
      <c r="S654" s="117">
        <f>SUMIF('V3回目-総接種回数'!$A:$A, 'Conv-vaccine'!$E654, 'V3回目-総接種回数'!D:D)</f>
        <v>0</v>
      </c>
    </row>
    <row r="655" spans="1:19" ht="17.7">
      <c r="A655" s="49">
        <v>44514</v>
      </c>
      <c r="B655" s="109">
        <f>IF(COUNTIF($A$7:$A655, $A655)&gt;1, 0, IF($E655="","",G655+H655+K655+L655+O655-Q655))</f>
        <v>600684</v>
      </c>
      <c r="C655" s="109">
        <f>IF(COUNTIF($A$7:$A655, $A655)&gt;1, 0, IF($E655="", "", I655+J655+M655+N655+P655-R655))</f>
        <v>549963</v>
      </c>
      <c r="D655" s="109">
        <f>IF(COUNTIF($A$7:$A655, $A655)&gt;1, 0, S655)</f>
        <v>0</v>
      </c>
      <c r="E655" s="110">
        <v>44514</v>
      </c>
      <c r="F655" s="91" t="str">
        <f>IFERROR(VLOOKUP($E655, V医療従事者等!$A:$J, $F$4, FALSE), TEXT(E655, "aaa"))</f>
        <v>日</v>
      </c>
      <c r="G655" s="91">
        <f>IFERROR(VLOOKUP($E655, V医療従事者等!$A:$J, $G$4, FALSE), 0)</f>
        <v>0</v>
      </c>
      <c r="H655" s="91">
        <f>IFERROR(VLOOKUP($E655, V医療従事者等!$A:$J, $H$4, FALSE), 0)</f>
        <v>0</v>
      </c>
      <c r="I655" s="91">
        <f>IFERROR(VLOOKUP($E655, V医療従事者等!$A:$J, $I$4, FALSE), 0)</f>
        <v>0</v>
      </c>
      <c r="J655" s="91">
        <f>IFERROR(VLOOKUP($E655, V医療従事者等!$A:$J, $J$4, FALSE), 0)</f>
        <v>0</v>
      </c>
      <c r="K655" s="92">
        <f>IFERROR(VLOOKUP($E655, V一般接種!$A:$G, K$4, FALSE), 0)</f>
        <v>29973</v>
      </c>
      <c r="L655" s="92">
        <f>IFERROR(VLOOKUP($E655, V一般接種!$A:$G, L$4, FALSE), 0)</f>
        <v>904</v>
      </c>
      <c r="M655" s="92">
        <f>IFERROR(VLOOKUP($E655, V一般接種!$A:$G, M$4, FALSE), 0)</f>
        <v>2</v>
      </c>
      <c r="N655" s="93">
        <f>IFERROR(VLOOKUP($E655, V一般接種!$A:$G, N$4, FALSE), 0)</f>
        <v>151288</v>
      </c>
      <c r="O655" s="92">
        <f>SUMIF(V職域接種!$C:$C, 'Conv-vaccine'!$E655, V職域接種!F:F)</f>
        <v>9808427</v>
      </c>
      <c r="P655" s="92">
        <f>SUMIF(V職域接種!$C:$C, 'Conv-vaccine'!$E655, V職域接種!G:G)</f>
        <v>9463790</v>
      </c>
      <c r="Q655" s="92">
        <f>_xlfn.MAXIFS(V重複!F:F, V重複!$C:$C, 'Conv-vaccine'!$E655)</f>
        <v>9238620</v>
      </c>
      <c r="R655" s="92">
        <f>_xlfn.MAXIFS(V重複!G:G, V重複!$C:$C, 'Conv-vaccine'!$E655)</f>
        <v>9065117</v>
      </c>
      <c r="S655" s="117">
        <f>SUMIF('V3回目-総接種回数'!$A:$A, 'Conv-vaccine'!$E655, 'V3回目-総接種回数'!D:D)</f>
        <v>0</v>
      </c>
    </row>
    <row r="656" spans="1:19" ht="17.7">
      <c r="A656" s="49">
        <v>44514</v>
      </c>
      <c r="B656" s="109">
        <f>IF(COUNTIF($A$7:$A656, $A656)&gt;1, 0, IF($E656="","",G656+H656+K656+L656+O656-Q656))</f>
        <v>0</v>
      </c>
      <c r="C656" s="109">
        <f>IF(COUNTIF($A$7:$A656, $A656)&gt;1, 0, IF($E656="", "", I656+J656+M656+N656+P656-R656))</f>
        <v>0</v>
      </c>
      <c r="D656" s="109">
        <f>IF(COUNTIF($A$7:$A656, $A656)&gt;1, 0, S656)</f>
        <v>0</v>
      </c>
      <c r="E656" s="110">
        <v>44514</v>
      </c>
      <c r="F656" s="91" t="str">
        <f>IFERROR(VLOOKUP($E656, V医療従事者等!$A:$J, $F$4, FALSE), TEXT(E656, "aaa"))</f>
        <v>日</v>
      </c>
      <c r="G656" s="91">
        <f>IFERROR(VLOOKUP($E656, V医療従事者等!$A:$J, $G$4, FALSE), 0)</f>
        <v>0</v>
      </c>
      <c r="H656" s="91">
        <f>IFERROR(VLOOKUP($E656, V医療従事者等!$A:$J, $H$4, FALSE), 0)</f>
        <v>0</v>
      </c>
      <c r="I656" s="91">
        <f>IFERROR(VLOOKUP($E656, V医療従事者等!$A:$J, $I$4, FALSE), 0)</f>
        <v>0</v>
      </c>
      <c r="J656" s="91">
        <f>IFERROR(VLOOKUP($E656, V医療従事者等!$A:$J, $J$4, FALSE), 0)</f>
        <v>0</v>
      </c>
      <c r="K656" s="92">
        <f>IFERROR(VLOOKUP($E656, V一般接種!$A:$G, K$4, FALSE), 0)</f>
        <v>29973</v>
      </c>
      <c r="L656" s="92">
        <f>IFERROR(VLOOKUP($E656, V一般接種!$A:$G, L$4, FALSE), 0)</f>
        <v>904</v>
      </c>
      <c r="M656" s="92">
        <f>IFERROR(VLOOKUP($E656, V一般接種!$A:$G, M$4, FALSE), 0)</f>
        <v>2</v>
      </c>
      <c r="N656" s="93">
        <f>IFERROR(VLOOKUP($E656, V一般接種!$A:$G, N$4, FALSE), 0)</f>
        <v>151288</v>
      </c>
      <c r="O656" s="92">
        <f>SUMIF(V職域接種!$C:$C, 'Conv-vaccine'!$E656, V職域接種!F:F)</f>
        <v>9808427</v>
      </c>
      <c r="P656" s="92">
        <f>SUMIF(V職域接種!$C:$C, 'Conv-vaccine'!$E656, V職域接種!G:G)</f>
        <v>9463790</v>
      </c>
      <c r="Q656" s="92">
        <f>_xlfn.MAXIFS(V重複!F:F, V重複!$C:$C, 'Conv-vaccine'!$E656)</f>
        <v>9238620</v>
      </c>
      <c r="R656" s="92">
        <f>_xlfn.MAXIFS(V重複!G:G, V重複!$C:$C, 'Conv-vaccine'!$E656)</f>
        <v>9065117</v>
      </c>
      <c r="S656" s="117">
        <f>SUMIF('V3回目-総接種回数'!$A:$A, 'Conv-vaccine'!$E656, 'V3回目-総接種回数'!D:D)</f>
        <v>0</v>
      </c>
    </row>
    <row r="657" spans="1:19" ht="17.7">
      <c r="A657" s="49">
        <v>44514</v>
      </c>
      <c r="B657" s="109">
        <f>IF(COUNTIF($A$7:$A657, $A657)&gt;1, 0, IF($E657="","",G657+H657+K657+L657+O657-Q657))</f>
        <v>0</v>
      </c>
      <c r="C657" s="109">
        <f>IF(COUNTIF($A$7:$A657, $A657)&gt;1, 0, IF($E657="", "", I657+J657+M657+N657+P657-R657))</f>
        <v>0</v>
      </c>
      <c r="D657" s="109">
        <f>IF(COUNTIF($A$7:$A657, $A657)&gt;1, 0, S657)</f>
        <v>0</v>
      </c>
      <c r="E657" s="110">
        <v>44514</v>
      </c>
      <c r="F657" s="91" t="str">
        <f>IFERROR(VLOOKUP($E657, V医療従事者等!$A:$J, $F$4, FALSE), TEXT(E657, "aaa"))</f>
        <v>日</v>
      </c>
      <c r="G657" s="91">
        <f>IFERROR(VLOOKUP($E657, V医療従事者等!$A:$J, $G$4, FALSE), 0)</f>
        <v>0</v>
      </c>
      <c r="H657" s="91">
        <f>IFERROR(VLOOKUP($E657, V医療従事者等!$A:$J, $H$4, FALSE), 0)</f>
        <v>0</v>
      </c>
      <c r="I657" s="91">
        <f>IFERROR(VLOOKUP($E657, V医療従事者等!$A:$J, $I$4, FALSE), 0)</f>
        <v>0</v>
      </c>
      <c r="J657" s="91">
        <f>IFERROR(VLOOKUP($E657, V医療従事者等!$A:$J, $J$4, FALSE), 0)</f>
        <v>0</v>
      </c>
      <c r="K657" s="92">
        <f>IFERROR(VLOOKUP($E657, V一般接種!$A:$G, K$4, FALSE), 0)</f>
        <v>29973</v>
      </c>
      <c r="L657" s="92">
        <f>IFERROR(VLOOKUP($E657, V一般接種!$A:$G, L$4, FALSE), 0)</f>
        <v>904</v>
      </c>
      <c r="M657" s="92">
        <f>IFERROR(VLOOKUP($E657, V一般接種!$A:$G, M$4, FALSE), 0)</f>
        <v>2</v>
      </c>
      <c r="N657" s="93">
        <f>IFERROR(VLOOKUP($E657, V一般接種!$A:$G, N$4, FALSE), 0)</f>
        <v>151288</v>
      </c>
      <c r="O657" s="92">
        <f>SUMIF(V職域接種!$C:$C, 'Conv-vaccine'!$E657, V職域接種!F:F)</f>
        <v>9808427</v>
      </c>
      <c r="P657" s="92">
        <f>SUMIF(V職域接種!$C:$C, 'Conv-vaccine'!$E657, V職域接種!G:G)</f>
        <v>9463790</v>
      </c>
      <c r="Q657" s="92">
        <f>_xlfn.MAXIFS(V重複!F:F, V重複!$C:$C, 'Conv-vaccine'!$E657)</f>
        <v>9238620</v>
      </c>
      <c r="R657" s="92">
        <f>_xlfn.MAXIFS(V重複!G:G, V重複!$C:$C, 'Conv-vaccine'!$E657)</f>
        <v>9065117</v>
      </c>
      <c r="S657" s="117">
        <f>SUMIF('V3回目-総接種回数'!$A:$A, 'Conv-vaccine'!$E657, 'V3回目-総接種回数'!D:D)</f>
        <v>0</v>
      </c>
    </row>
    <row r="658" spans="1:19" ht="17.7">
      <c r="A658" s="49">
        <v>44515</v>
      </c>
      <c r="B658" s="109">
        <f>IF(COUNTIF($A$7:$A658, $A658)&gt;1, 0, IF($E658="","",G658+H658+K658+L658+O658-Q658))</f>
        <v>25839</v>
      </c>
      <c r="C658" s="109">
        <f>IF(COUNTIF($A$7:$A658, $A658)&gt;1, 0, IF($E658="", "", I658+J658+M658+N658+P658-R658))</f>
        <v>109248</v>
      </c>
      <c r="D658" s="109">
        <f>IF(COUNTIF($A$7:$A658, $A658)&gt;1, 0, S658)</f>
        <v>0</v>
      </c>
      <c r="E658" s="110">
        <v>44515</v>
      </c>
      <c r="F658" s="91" t="str">
        <f>IFERROR(VLOOKUP($E658, V医療従事者等!$A:$J, $F$4, FALSE), TEXT(E658, "aaa"))</f>
        <v>月</v>
      </c>
      <c r="G658" s="91">
        <f>IFERROR(VLOOKUP($E658, V医療従事者等!$A:$J, $G$4, FALSE), 0)</f>
        <v>0</v>
      </c>
      <c r="H658" s="91">
        <f>IFERROR(VLOOKUP($E658, V医療従事者等!$A:$J, $H$4, FALSE), 0)</f>
        <v>0</v>
      </c>
      <c r="I658" s="91">
        <f>IFERROR(VLOOKUP($E658, V医療従事者等!$A:$J, $I$4, FALSE), 0)</f>
        <v>0</v>
      </c>
      <c r="J658" s="91">
        <f>IFERROR(VLOOKUP($E658, V医療従事者等!$A:$J, $J$4, FALSE), 0)</f>
        <v>0</v>
      </c>
      <c r="K658" s="92">
        <f>IFERROR(VLOOKUP($E658, V一般接種!$A:$G, K$4, FALSE), 0)</f>
        <v>25121</v>
      </c>
      <c r="L658" s="92">
        <f>IFERROR(VLOOKUP($E658, V一般接種!$A:$G, L$4, FALSE), 0)</f>
        <v>718</v>
      </c>
      <c r="M658" s="92">
        <f>IFERROR(VLOOKUP($E658, V一般接種!$A:$G, M$4, FALSE), 0)</f>
        <v>1</v>
      </c>
      <c r="N658" s="93">
        <f>IFERROR(VLOOKUP($E658, V一般接種!$A:$G, N$4, FALSE), 0)</f>
        <v>109247</v>
      </c>
      <c r="O658" s="92">
        <f>SUMIF(V職域接種!$C:$C, 'Conv-vaccine'!$E658, V職域接種!F:F)</f>
        <v>0</v>
      </c>
      <c r="P658" s="92">
        <f>SUMIF(V職域接種!$C:$C, 'Conv-vaccine'!$E658, V職域接種!G:G)</f>
        <v>0</v>
      </c>
      <c r="Q658" s="92">
        <f>_xlfn.MAXIFS(V重複!F:F, V重複!$C:$C, 'Conv-vaccine'!$E658)</f>
        <v>0</v>
      </c>
      <c r="R658" s="92">
        <f>_xlfn.MAXIFS(V重複!G:G, V重複!$C:$C, 'Conv-vaccine'!$E658)</f>
        <v>0</v>
      </c>
      <c r="S658" s="117">
        <f>SUMIF('V3回目-総接種回数'!$A:$A, 'Conv-vaccine'!$E658, 'V3回目-総接種回数'!D:D)</f>
        <v>0</v>
      </c>
    </row>
    <row r="659" spans="1:19" ht="17.7">
      <c r="A659" s="49">
        <v>44515</v>
      </c>
      <c r="B659" s="109">
        <f>IF(COUNTIF($A$7:$A659, $A659)&gt;1, 0, IF($E659="","",G659+H659+K659+L659+O659-Q659))</f>
        <v>0</v>
      </c>
      <c r="C659" s="109">
        <f>IF(COUNTIF($A$7:$A659, $A659)&gt;1, 0, IF($E659="", "", I659+J659+M659+N659+P659-R659))</f>
        <v>0</v>
      </c>
      <c r="D659" s="109">
        <f>IF(COUNTIF($A$7:$A659, $A659)&gt;1, 0, S659)</f>
        <v>0</v>
      </c>
      <c r="E659" s="110">
        <v>44515</v>
      </c>
      <c r="F659" s="91" t="str">
        <f>IFERROR(VLOOKUP($E659, V医療従事者等!$A:$J, $F$4, FALSE), TEXT(E659, "aaa"))</f>
        <v>月</v>
      </c>
      <c r="G659" s="91">
        <f>IFERROR(VLOOKUP($E659, V医療従事者等!$A:$J, $G$4, FALSE), 0)</f>
        <v>0</v>
      </c>
      <c r="H659" s="91">
        <f>IFERROR(VLOOKUP($E659, V医療従事者等!$A:$J, $H$4, FALSE), 0)</f>
        <v>0</v>
      </c>
      <c r="I659" s="91">
        <f>IFERROR(VLOOKUP($E659, V医療従事者等!$A:$J, $I$4, FALSE), 0)</f>
        <v>0</v>
      </c>
      <c r="J659" s="91">
        <f>IFERROR(VLOOKUP($E659, V医療従事者等!$A:$J, $J$4, FALSE), 0)</f>
        <v>0</v>
      </c>
      <c r="K659" s="92">
        <f>IFERROR(VLOOKUP($E659, V一般接種!$A:$G, K$4, FALSE), 0)</f>
        <v>25121</v>
      </c>
      <c r="L659" s="92">
        <f>IFERROR(VLOOKUP($E659, V一般接種!$A:$G, L$4, FALSE), 0)</f>
        <v>718</v>
      </c>
      <c r="M659" s="92">
        <f>IFERROR(VLOOKUP($E659, V一般接種!$A:$G, M$4, FALSE), 0)</f>
        <v>1</v>
      </c>
      <c r="N659" s="93">
        <f>IFERROR(VLOOKUP($E659, V一般接種!$A:$G, N$4, FALSE), 0)</f>
        <v>109247</v>
      </c>
      <c r="O659" s="92">
        <f>SUMIF(V職域接種!$C:$C, 'Conv-vaccine'!$E659, V職域接種!F:F)</f>
        <v>0</v>
      </c>
      <c r="P659" s="92">
        <f>SUMIF(V職域接種!$C:$C, 'Conv-vaccine'!$E659, V職域接種!G:G)</f>
        <v>0</v>
      </c>
      <c r="Q659" s="92">
        <f>_xlfn.MAXIFS(V重複!F:F, V重複!$C:$C, 'Conv-vaccine'!$E659)</f>
        <v>0</v>
      </c>
      <c r="R659" s="92">
        <f>_xlfn.MAXIFS(V重複!G:G, V重複!$C:$C, 'Conv-vaccine'!$E659)</f>
        <v>0</v>
      </c>
      <c r="S659" s="117">
        <f>SUMIF('V3回目-総接種回数'!$A:$A, 'Conv-vaccine'!$E659, 'V3回目-総接種回数'!D:D)</f>
        <v>0</v>
      </c>
    </row>
    <row r="660" spans="1:19" ht="17.7">
      <c r="A660" s="49">
        <v>44515</v>
      </c>
      <c r="B660" s="109">
        <f>IF(COUNTIF($A$7:$A660, $A660)&gt;1, 0, IF($E660="","",G660+H660+K660+L660+O660-Q660))</f>
        <v>0</v>
      </c>
      <c r="C660" s="109">
        <f>IF(COUNTIF($A$7:$A660, $A660)&gt;1, 0, IF($E660="", "", I660+J660+M660+N660+P660-R660))</f>
        <v>0</v>
      </c>
      <c r="D660" s="109">
        <f>IF(COUNTIF($A$7:$A660, $A660)&gt;1, 0, S660)</f>
        <v>0</v>
      </c>
      <c r="E660" s="110">
        <v>44515</v>
      </c>
      <c r="F660" s="91" t="str">
        <f>IFERROR(VLOOKUP($E660, V医療従事者等!$A:$J, $F$4, FALSE), TEXT(E660, "aaa"))</f>
        <v>月</v>
      </c>
      <c r="G660" s="91">
        <f>IFERROR(VLOOKUP($E660, V医療従事者等!$A:$J, $G$4, FALSE), 0)</f>
        <v>0</v>
      </c>
      <c r="H660" s="91">
        <f>IFERROR(VLOOKUP($E660, V医療従事者等!$A:$J, $H$4, FALSE), 0)</f>
        <v>0</v>
      </c>
      <c r="I660" s="91">
        <f>IFERROR(VLOOKUP($E660, V医療従事者等!$A:$J, $I$4, FALSE), 0)</f>
        <v>0</v>
      </c>
      <c r="J660" s="91">
        <f>IFERROR(VLOOKUP($E660, V医療従事者等!$A:$J, $J$4, FALSE), 0)</f>
        <v>0</v>
      </c>
      <c r="K660" s="92">
        <f>IFERROR(VLOOKUP($E660, V一般接種!$A:$G, K$4, FALSE), 0)</f>
        <v>25121</v>
      </c>
      <c r="L660" s="92">
        <f>IFERROR(VLOOKUP($E660, V一般接種!$A:$G, L$4, FALSE), 0)</f>
        <v>718</v>
      </c>
      <c r="M660" s="92">
        <f>IFERROR(VLOOKUP($E660, V一般接種!$A:$G, M$4, FALSE), 0)</f>
        <v>1</v>
      </c>
      <c r="N660" s="93">
        <f>IFERROR(VLOOKUP($E660, V一般接種!$A:$G, N$4, FALSE), 0)</f>
        <v>109247</v>
      </c>
      <c r="O660" s="92">
        <f>SUMIF(V職域接種!$C:$C, 'Conv-vaccine'!$E660, V職域接種!F:F)</f>
        <v>0</v>
      </c>
      <c r="P660" s="92">
        <f>SUMIF(V職域接種!$C:$C, 'Conv-vaccine'!$E660, V職域接種!G:G)</f>
        <v>0</v>
      </c>
      <c r="Q660" s="92">
        <f>_xlfn.MAXIFS(V重複!F:F, V重複!$C:$C, 'Conv-vaccine'!$E660)</f>
        <v>0</v>
      </c>
      <c r="R660" s="92">
        <f>_xlfn.MAXIFS(V重複!G:G, V重複!$C:$C, 'Conv-vaccine'!$E660)</f>
        <v>0</v>
      </c>
      <c r="S660" s="117">
        <f>SUMIF('V3回目-総接種回数'!$A:$A, 'Conv-vaccine'!$E660, 'V3回目-総接種回数'!D:D)</f>
        <v>0</v>
      </c>
    </row>
    <row r="661" spans="1:19" ht="17.7">
      <c r="A661" s="49">
        <v>44516</v>
      </c>
      <c r="B661" s="109">
        <f>IF(COUNTIF($A$7:$A661, $A661)&gt;1, 0, IF($E661="","",G661+H661+K661+L661+O661-Q661))</f>
        <v>25223</v>
      </c>
      <c r="C661" s="109">
        <f>IF(COUNTIF($A$7:$A661, $A661)&gt;1, 0, IF($E661="", "", I661+J661+M661+N661+P661-R661))</f>
        <v>111451</v>
      </c>
      <c r="D661" s="109">
        <f>IF(COUNTIF($A$7:$A661, $A661)&gt;1, 0, S661)</f>
        <v>0</v>
      </c>
      <c r="E661" s="110">
        <v>44516</v>
      </c>
      <c r="F661" s="91" t="str">
        <f>IFERROR(VLOOKUP($E661, V医療従事者等!$A:$J, $F$4, FALSE), TEXT(E661, "aaa"))</f>
        <v>火</v>
      </c>
      <c r="G661" s="91">
        <f>IFERROR(VLOOKUP($E661, V医療従事者等!$A:$J, $G$4, FALSE), 0)</f>
        <v>0</v>
      </c>
      <c r="H661" s="91">
        <f>IFERROR(VLOOKUP($E661, V医療従事者等!$A:$J, $H$4, FALSE), 0)</f>
        <v>0</v>
      </c>
      <c r="I661" s="91">
        <f>IFERROR(VLOOKUP($E661, V医療従事者等!$A:$J, $I$4, FALSE), 0)</f>
        <v>0</v>
      </c>
      <c r="J661" s="91">
        <f>IFERROR(VLOOKUP($E661, V医療従事者等!$A:$J, $J$4, FALSE), 0)</f>
        <v>0</v>
      </c>
      <c r="K661" s="92">
        <f>IFERROR(VLOOKUP($E661, V一般接種!$A:$G, K$4, FALSE), 0)</f>
        <v>24561</v>
      </c>
      <c r="L661" s="92">
        <f>IFERROR(VLOOKUP($E661, V一般接種!$A:$G, L$4, FALSE), 0)</f>
        <v>662</v>
      </c>
      <c r="M661" s="92">
        <f>IFERROR(VLOOKUP($E661, V一般接種!$A:$G, M$4, FALSE), 0)</f>
        <v>28</v>
      </c>
      <c r="N661" s="93">
        <f>IFERROR(VLOOKUP($E661, V一般接種!$A:$G, N$4, FALSE), 0)</f>
        <v>111423</v>
      </c>
      <c r="O661" s="92">
        <f>SUMIF(V職域接種!$C:$C, 'Conv-vaccine'!$E661, V職域接種!F:F)</f>
        <v>0</v>
      </c>
      <c r="P661" s="92">
        <f>SUMIF(V職域接種!$C:$C, 'Conv-vaccine'!$E661, V職域接種!G:G)</f>
        <v>0</v>
      </c>
      <c r="Q661" s="92">
        <f>_xlfn.MAXIFS(V重複!F:F, V重複!$C:$C, 'Conv-vaccine'!$E661)</f>
        <v>0</v>
      </c>
      <c r="R661" s="92">
        <f>_xlfn.MAXIFS(V重複!G:G, V重複!$C:$C, 'Conv-vaccine'!$E661)</f>
        <v>0</v>
      </c>
      <c r="S661" s="117">
        <f>SUMIF('V3回目-総接種回数'!$A:$A, 'Conv-vaccine'!$E661, 'V3回目-総接種回数'!D:D)</f>
        <v>0</v>
      </c>
    </row>
    <row r="662" spans="1:19" ht="17.7">
      <c r="A662" s="49">
        <v>44516</v>
      </c>
      <c r="B662" s="109">
        <f>IF(COUNTIF($A$7:$A662, $A662)&gt;1, 0, IF($E662="","",G662+H662+K662+L662+O662-Q662))</f>
        <v>0</v>
      </c>
      <c r="C662" s="109">
        <f>IF(COUNTIF($A$7:$A662, $A662)&gt;1, 0, IF($E662="", "", I662+J662+M662+N662+P662-R662))</f>
        <v>0</v>
      </c>
      <c r="D662" s="109">
        <f>IF(COUNTIF($A$7:$A662, $A662)&gt;1, 0, S662)</f>
        <v>0</v>
      </c>
      <c r="E662" s="110">
        <v>44516</v>
      </c>
      <c r="F662" s="91" t="str">
        <f>IFERROR(VLOOKUP($E662, V医療従事者等!$A:$J, $F$4, FALSE), TEXT(E662, "aaa"))</f>
        <v>火</v>
      </c>
      <c r="G662" s="91">
        <f>IFERROR(VLOOKUP($E662, V医療従事者等!$A:$J, $G$4, FALSE), 0)</f>
        <v>0</v>
      </c>
      <c r="H662" s="91">
        <f>IFERROR(VLOOKUP($E662, V医療従事者等!$A:$J, $H$4, FALSE), 0)</f>
        <v>0</v>
      </c>
      <c r="I662" s="91">
        <f>IFERROR(VLOOKUP($E662, V医療従事者等!$A:$J, $I$4, FALSE), 0)</f>
        <v>0</v>
      </c>
      <c r="J662" s="91">
        <f>IFERROR(VLOOKUP($E662, V医療従事者等!$A:$J, $J$4, FALSE), 0)</f>
        <v>0</v>
      </c>
      <c r="K662" s="92">
        <f>IFERROR(VLOOKUP($E662, V一般接種!$A:$G, K$4, FALSE), 0)</f>
        <v>24561</v>
      </c>
      <c r="L662" s="92">
        <f>IFERROR(VLOOKUP($E662, V一般接種!$A:$G, L$4, FALSE), 0)</f>
        <v>662</v>
      </c>
      <c r="M662" s="92">
        <f>IFERROR(VLOOKUP($E662, V一般接種!$A:$G, M$4, FALSE), 0)</f>
        <v>28</v>
      </c>
      <c r="N662" s="93">
        <f>IFERROR(VLOOKUP($E662, V一般接種!$A:$G, N$4, FALSE), 0)</f>
        <v>111423</v>
      </c>
      <c r="O662" s="92">
        <f>SUMIF(V職域接種!$C:$C, 'Conv-vaccine'!$E662, V職域接種!F:F)</f>
        <v>0</v>
      </c>
      <c r="P662" s="92">
        <f>SUMIF(V職域接種!$C:$C, 'Conv-vaccine'!$E662, V職域接種!G:G)</f>
        <v>0</v>
      </c>
      <c r="Q662" s="92">
        <f>_xlfn.MAXIFS(V重複!F:F, V重複!$C:$C, 'Conv-vaccine'!$E662)</f>
        <v>0</v>
      </c>
      <c r="R662" s="92">
        <f>_xlfn.MAXIFS(V重複!G:G, V重複!$C:$C, 'Conv-vaccine'!$E662)</f>
        <v>0</v>
      </c>
      <c r="S662" s="117">
        <f>SUMIF('V3回目-総接種回数'!$A:$A, 'Conv-vaccine'!$E662, 'V3回目-総接種回数'!D:D)</f>
        <v>0</v>
      </c>
    </row>
    <row r="663" spans="1:19" ht="17.7">
      <c r="A663" s="49">
        <v>44516</v>
      </c>
      <c r="B663" s="109">
        <f>IF(COUNTIF($A$7:$A663, $A663)&gt;1, 0, IF($E663="","",G663+H663+K663+L663+O663-Q663))</f>
        <v>0</v>
      </c>
      <c r="C663" s="109">
        <f>IF(COUNTIF($A$7:$A663, $A663)&gt;1, 0, IF($E663="", "", I663+J663+M663+N663+P663-R663))</f>
        <v>0</v>
      </c>
      <c r="D663" s="109">
        <f>IF(COUNTIF($A$7:$A663, $A663)&gt;1, 0, S663)</f>
        <v>0</v>
      </c>
      <c r="E663" s="110">
        <v>44516</v>
      </c>
      <c r="F663" s="91" t="str">
        <f>IFERROR(VLOOKUP($E663, V医療従事者等!$A:$J, $F$4, FALSE), TEXT(E663, "aaa"))</f>
        <v>火</v>
      </c>
      <c r="G663" s="91">
        <f>IFERROR(VLOOKUP($E663, V医療従事者等!$A:$J, $G$4, FALSE), 0)</f>
        <v>0</v>
      </c>
      <c r="H663" s="91">
        <f>IFERROR(VLOOKUP($E663, V医療従事者等!$A:$J, $H$4, FALSE), 0)</f>
        <v>0</v>
      </c>
      <c r="I663" s="91">
        <f>IFERROR(VLOOKUP($E663, V医療従事者等!$A:$J, $I$4, FALSE), 0)</f>
        <v>0</v>
      </c>
      <c r="J663" s="91">
        <f>IFERROR(VLOOKUP($E663, V医療従事者等!$A:$J, $J$4, FALSE), 0)</f>
        <v>0</v>
      </c>
      <c r="K663" s="92">
        <f>IFERROR(VLOOKUP($E663, V一般接種!$A:$G, K$4, FALSE), 0)</f>
        <v>24561</v>
      </c>
      <c r="L663" s="92">
        <f>IFERROR(VLOOKUP($E663, V一般接種!$A:$G, L$4, FALSE), 0)</f>
        <v>662</v>
      </c>
      <c r="M663" s="92">
        <f>IFERROR(VLOOKUP($E663, V一般接種!$A:$G, M$4, FALSE), 0)</f>
        <v>28</v>
      </c>
      <c r="N663" s="93">
        <f>IFERROR(VLOOKUP($E663, V一般接種!$A:$G, N$4, FALSE), 0)</f>
        <v>111423</v>
      </c>
      <c r="O663" s="92">
        <f>SUMIF(V職域接種!$C:$C, 'Conv-vaccine'!$E663, V職域接種!F:F)</f>
        <v>0</v>
      </c>
      <c r="P663" s="92">
        <f>SUMIF(V職域接種!$C:$C, 'Conv-vaccine'!$E663, V職域接種!G:G)</f>
        <v>0</v>
      </c>
      <c r="Q663" s="92">
        <f>_xlfn.MAXIFS(V重複!F:F, V重複!$C:$C, 'Conv-vaccine'!$E663)</f>
        <v>0</v>
      </c>
      <c r="R663" s="92">
        <f>_xlfn.MAXIFS(V重複!G:G, V重複!$C:$C, 'Conv-vaccine'!$E663)</f>
        <v>0</v>
      </c>
      <c r="S663" s="117">
        <f>SUMIF('V3回目-総接種回数'!$A:$A, 'Conv-vaccine'!$E663, 'V3回目-総接種回数'!D:D)</f>
        <v>0</v>
      </c>
    </row>
    <row r="664" spans="1:19" ht="17.7">
      <c r="A664" s="49">
        <v>44517</v>
      </c>
      <c r="B664" s="109">
        <f>IF(COUNTIF($A$7:$A664, $A664)&gt;1, 0, IF($E664="","",G664+H664+K664+L664+O664-Q664))</f>
        <v>24841</v>
      </c>
      <c r="C664" s="109">
        <f>IF(COUNTIF($A$7:$A664, $A664)&gt;1, 0, IF($E664="", "", I664+J664+M664+N664+P664-R664))</f>
        <v>102736</v>
      </c>
      <c r="D664" s="109">
        <f>IF(COUNTIF($A$7:$A664, $A664)&gt;1, 0, S664)</f>
        <v>0</v>
      </c>
      <c r="E664" s="110">
        <v>44517</v>
      </c>
      <c r="F664" s="91" t="str">
        <f>IFERROR(VLOOKUP($E664, V医療従事者等!$A:$J, $F$4, FALSE), TEXT(E664, "aaa"))</f>
        <v>水</v>
      </c>
      <c r="G664" s="91">
        <f>IFERROR(VLOOKUP($E664, V医療従事者等!$A:$J, $G$4, FALSE), 0)</f>
        <v>0</v>
      </c>
      <c r="H664" s="91">
        <f>IFERROR(VLOOKUP($E664, V医療従事者等!$A:$J, $H$4, FALSE), 0)</f>
        <v>0</v>
      </c>
      <c r="I664" s="91">
        <f>IFERROR(VLOOKUP($E664, V医療従事者等!$A:$J, $I$4, FALSE), 0)</f>
        <v>0</v>
      </c>
      <c r="J664" s="91">
        <f>IFERROR(VLOOKUP($E664, V医療従事者等!$A:$J, $J$4, FALSE), 0)</f>
        <v>0</v>
      </c>
      <c r="K664" s="92">
        <f>IFERROR(VLOOKUP($E664, V一般接種!$A:$G, K$4, FALSE), 0)</f>
        <v>23953</v>
      </c>
      <c r="L664" s="92">
        <f>IFERROR(VLOOKUP($E664, V一般接種!$A:$G, L$4, FALSE), 0)</f>
        <v>888</v>
      </c>
      <c r="M664" s="92">
        <f>IFERROR(VLOOKUP($E664, V一般接種!$A:$G, M$4, FALSE), 0)</f>
        <v>4</v>
      </c>
      <c r="N664" s="93">
        <f>IFERROR(VLOOKUP($E664, V一般接種!$A:$G, N$4, FALSE), 0)</f>
        <v>102732</v>
      </c>
      <c r="O664" s="92">
        <f>SUMIF(V職域接種!$C:$C, 'Conv-vaccine'!$E664, V職域接種!F:F)</f>
        <v>0</v>
      </c>
      <c r="P664" s="92">
        <f>SUMIF(V職域接種!$C:$C, 'Conv-vaccine'!$E664, V職域接種!G:G)</f>
        <v>0</v>
      </c>
      <c r="Q664" s="92">
        <f>_xlfn.MAXIFS(V重複!F:F, V重複!$C:$C, 'Conv-vaccine'!$E664)</f>
        <v>0</v>
      </c>
      <c r="R664" s="92">
        <f>_xlfn.MAXIFS(V重複!G:G, V重複!$C:$C, 'Conv-vaccine'!$E664)</f>
        <v>0</v>
      </c>
      <c r="S664" s="117">
        <f>SUMIF('V3回目-総接種回数'!$A:$A, 'Conv-vaccine'!$E664, 'V3回目-総接種回数'!D:D)</f>
        <v>0</v>
      </c>
    </row>
    <row r="665" spans="1:19" ht="17.7">
      <c r="A665" s="49">
        <v>44517</v>
      </c>
      <c r="B665" s="109">
        <f>IF(COUNTIF($A$7:$A665, $A665)&gt;1, 0, IF($E665="","",G665+H665+K665+L665+O665-Q665))</f>
        <v>0</v>
      </c>
      <c r="C665" s="109">
        <f>IF(COUNTIF($A$7:$A665, $A665)&gt;1, 0, IF($E665="", "", I665+J665+M665+N665+P665-R665))</f>
        <v>0</v>
      </c>
      <c r="D665" s="109">
        <f>IF(COUNTIF($A$7:$A665, $A665)&gt;1, 0, S665)</f>
        <v>0</v>
      </c>
      <c r="E665" s="110">
        <v>44517</v>
      </c>
      <c r="F665" s="91" t="str">
        <f>IFERROR(VLOOKUP($E665, V医療従事者等!$A:$J, $F$4, FALSE), TEXT(E665, "aaa"))</f>
        <v>水</v>
      </c>
      <c r="G665" s="91">
        <f>IFERROR(VLOOKUP($E665, V医療従事者等!$A:$J, $G$4, FALSE), 0)</f>
        <v>0</v>
      </c>
      <c r="H665" s="91">
        <f>IFERROR(VLOOKUP($E665, V医療従事者等!$A:$J, $H$4, FALSE), 0)</f>
        <v>0</v>
      </c>
      <c r="I665" s="91">
        <f>IFERROR(VLOOKUP($E665, V医療従事者等!$A:$J, $I$4, FALSE), 0)</f>
        <v>0</v>
      </c>
      <c r="J665" s="91">
        <f>IFERROR(VLOOKUP($E665, V医療従事者等!$A:$J, $J$4, FALSE), 0)</f>
        <v>0</v>
      </c>
      <c r="K665" s="92">
        <f>IFERROR(VLOOKUP($E665, V一般接種!$A:$G, K$4, FALSE), 0)</f>
        <v>23953</v>
      </c>
      <c r="L665" s="92">
        <f>IFERROR(VLOOKUP($E665, V一般接種!$A:$G, L$4, FALSE), 0)</f>
        <v>888</v>
      </c>
      <c r="M665" s="92">
        <f>IFERROR(VLOOKUP($E665, V一般接種!$A:$G, M$4, FALSE), 0)</f>
        <v>4</v>
      </c>
      <c r="N665" s="93">
        <f>IFERROR(VLOOKUP($E665, V一般接種!$A:$G, N$4, FALSE), 0)</f>
        <v>102732</v>
      </c>
      <c r="O665" s="92">
        <f>SUMIF(V職域接種!$C:$C, 'Conv-vaccine'!$E665, V職域接種!F:F)</f>
        <v>0</v>
      </c>
      <c r="P665" s="92">
        <f>SUMIF(V職域接種!$C:$C, 'Conv-vaccine'!$E665, V職域接種!G:G)</f>
        <v>0</v>
      </c>
      <c r="Q665" s="92">
        <f>_xlfn.MAXIFS(V重複!F:F, V重複!$C:$C, 'Conv-vaccine'!$E665)</f>
        <v>0</v>
      </c>
      <c r="R665" s="92">
        <f>_xlfn.MAXIFS(V重複!G:G, V重複!$C:$C, 'Conv-vaccine'!$E665)</f>
        <v>0</v>
      </c>
      <c r="S665" s="117">
        <f>SUMIF('V3回目-総接種回数'!$A:$A, 'Conv-vaccine'!$E665, 'V3回目-総接種回数'!D:D)</f>
        <v>0</v>
      </c>
    </row>
    <row r="666" spans="1:19" ht="17.7">
      <c r="A666" s="49">
        <v>44517</v>
      </c>
      <c r="B666" s="109">
        <f>IF(COUNTIF($A$7:$A666, $A666)&gt;1, 0, IF($E666="","",G666+H666+K666+L666+O666-Q666))</f>
        <v>0</v>
      </c>
      <c r="C666" s="109">
        <f>IF(COUNTIF($A$7:$A666, $A666)&gt;1, 0, IF($E666="", "", I666+J666+M666+N666+P666-R666))</f>
        <v>0</v>
      </c>
      <c r="D666" s="109">
        <f>IF(COUNTIF($A$7:$A666, $A666)&gt;1, 0, S666)</f>
        <v>0</v>
      </c>
      <c r="E666" s="110">
        <v>44517</v>
      </c>
      <c r="F666" s="91" t="str">
        <f>IFERROR(VLOOKUP($E666, V医療従事者等!$A:$J, $F$4, FALSE), TEXT(E666, "aaa"))</f>
        <v>水</v>
      </c>
      <c r="G666" s="91">
        <f>IFERROR(VLOOKUP($E666, V医療従事者等!$A:$J, $G$4, FALSE), 0)</f>
        <v>0</v>
      </c>
      <c r="H666" s="91">
        <f>IFERROR(VLOOKUP($E666, V医療従事者等!$A:$J, $H$4, FALSE), 0)</f>
        <v>0</v>
      </c>
      <c r="I666" s="91">
        <f>IFERROR(VLOOKUP($E666, V医療従事者等!$A:$J, $I$4, FALSE), 0)</f>
        <v>0</v>
      </c>
      <c r="J666" s="91">
        <f>IFERROR(VLOOKUP($E666, V医療従事者等!$A:$J, $J$4, FALSE), 0)</f>
        <v>0</v>
      </c>
      <c r="K666" s="92">
        <f>IFERROR(VLOOKUP($E666, V一般接種!$A:$G, K$4, FALSE), 0)</f>
        <v>23953</v>
      </c>
      <c r="L666" s="92">
        <f>IFERROR(VLOOKUP($E666, V一般接種!$A:$G, L$4, FALSE), 0)</f>
        <v>888</v>
      </c>
      <c r="M666" s="92">
        <f>IFERROR(VLOOKUP($E666, V一般接種!$A:$G, M$4, FALSE), 0)</f>
        <v>4</v>
      </c>
      <c r="N666" s="93">
        <f>IFERROR(VLOOKUP($E666, V一般接種!$A:$G, N$4, FALSE), 0)</f>
        <v>102732</v>
      </c>
      <c r="O666" s="92">
        <f>SUMIF(V職域接種!$C:$C, 'Conv-vaccine'!$E666, V職域接種!F:F)</f>
        <v>0</v>
      </c>
      <c r="P666" s="92">
        <f>SUMIF(V職域接種!$C:$C, 'Conv-vaccine'!$E666, V職域接種!G:G)</f>
        <v>0</v>
      </c>
      <c r="Q666" s="92">
        <f>_xlfn.MAXIFS(V重複!F:F, V重複!$C:$C, 'Conv-vaccine'!$E666)</f>
        <v>0</v>
      </c>
      <c r="R666" s="92">
        <f>_xlfn.MAXIFS(V重複!G:G, V重複!$C:$C, 'Conv-vaccine'!$E666)</f>
        <v>0</v>
      </c>
      <c r="S666" s="117">
        <f>SUMIF('V3回目-総接種回数'!$A:$A, 'Conv-vaccine'!$E666, 'V3回目-総接種回数'!D:D)</f>
        <v>0</v>
      </c>
    </row>
    <row r="667" spans="1:19" ht="17.7">
      <c r="A667" s="49">
        <v>44518</v>
      </c>
      <c r="B667" s="109">
        <f>IF(COUNTIF($A$7:$A667, $A667)&gt;1, 0, IF($E667="","",G667+H667+K667+L667+O667-Q667))</f>
        <v>23263</v>
      </c>
      <c r="C667" s="109">
        <f>IF(COUNTIF($A$7:$A667, $A667)&gt;1, 0, IF($E667="", "", I667+J667+M667+N667+P667-R667))</f>
        <v>97194</v>
      </c>
      <c r="D667" s="109">
        <f>IF(COUNTIF($A$7:$A667, $A667)&gt;1, 0, S667)</f>
        <v>0</v>
      </c>
      <c r="E667" s="110">
        <v>44518</v>
      </c>
      <c r="F667" s="91" t="str">
        <f>IFERROR(VLOOKUP($E667, V医療従事者等!$A:$J, $F$4, FALSE), TEXT(E667, "aaa"))</f>
        <v>木</v>
      </c>
      <c r="G667" s="91">
        <f>IFERROR(VLOOKUP($E667, V医療従事者等!$A:$J, $G$4, FALSE), 0)</f>
        <v>0</v>
      </c>
      <c r="H667" s="91">
        <f>IFERROR(VLOOKUP($E667, V医療従事者等!$A:$J, $H$4, FALSE), 0)</f>
        <v>0</v>
      </c>
      <c r="I667" s="91">
        <f>IFERROR(VLOOKUP($E667, V医療従事者等!$A:$J, $I$4, FALSE), 0)</f>
        <v>0</v>
      </c>
      <c r="J667" s="91">
        <f>IFERROR(VLOOKUP($E667, V医療従事者等!$A:$J, $J$4, FALSE), 0)</f>
        <v>0</v>
      </c>
      <c r="K667" s="92">
        <f>IFERROR(VLOOKUP($E667, V一般接種!$A:$G, K$4, FALSE), 0)</f>
        <v>22545</v>
      </c>
      <c r="L667" s="92">
        <f>IFERROR(VLOOKUP($E667, V一般接種!$A:$G, L$4, FALSE), 0)</f>
        <v>718</v>
      </c>
      <c r="M667" s="92">
        <f>IFERROR(VLOOKUP($E667, V一般接種!$A:$G, M$4, FALSE), 0)</f>
        <v>4</v>
      </c>
      <c r="N667" s="93">
        <f>IFERROR(VLOOKUP($E667, V一般接種!$A:$G, N$4, FALSE), 0)</f>
        <v>97190</v>
      </c>
      <c r="O667" s="92">
        <f>SUMIF(V職域接種!$C:$C, 'Conv-vaccine'!$E667, V職域接種!F:F)</f>
        <v>0</v>
      </c>
      <c r="P667" s="92">
        <f>SUMIF(V職域接種!$C:$C, 'Conv-vaccine'!$E667, V職域接種!G:G)</f>
        <v>0</v>
      </c>
      <c r="Q667" s="92">
        <f>_xlfn.MAXIFS(V重複!F:F, V重複!$C:$C, 'Conv-vaccine'!$E667)</f>
        <v>0</v>
      </c>
      <c r="R667" s="92">
        <f>_xlfn.MAXIFS(V重複!G:G, V重複!$C:$C, 'Conv-vaccine'!$E667)</f>
        <v>0</v>
      </c>
      <c r="S667" s="117">
        <f>SUMIF('V3回目-総接種回数'!$A:$A, 'Conv-vaccine'!$E667, 'V3回目-総接種回数'!D:D)</f>
        <v>0</v>
      </c>
    </row>
    <row r="668" spans="1:19" ht="17.7">
      <c r="A668" s="49">
        <v>44518</v>
      </c>
      <c r="B668" s="109">
        <f>IF(COUNTIF($A$7:$A668, $A668)&gt;1, 0, IF($E668="","",G668+H668+K668+L668+O668-Q668))</f>
        <v>0</v>
      </c>
      <c r="C668" s="109">
        <f>IF(COUNTIF($A$7:$A668, $A668)&gt;1, 0, IF($E668="", "", I668+J668+M668+N668+P668-R668))</f>
        <v>0</v>
      </c>
      <c r="D668" s="109">
        <f>IF(COUNTIF($A$7:$A668, $A668)&gt;1, 0, S668)</f>
        <v>0</v>
      </c>
      <c r="E668" s="110">
        <v>44518</v>
      </c>
      <c r="F668" s="91" t="str">
        <f>IFERROR(VLOOKUP($E668, V医療従事者等!$A:$J, $F$4, FALSE), TEXT(E668, "aaa"))</f>
        <v>木</v>
      </c>
      <c r="G668" s="91">
        <f>IFERROR(VLOOKUP($E668, V医療従事者等!$A:$J, $G$4, FALSE), 0)</f>
        <v>0</v>
      </c>
      <c r="H668" s="91">
        <f>IFERROR(VLOOKUP($E668, V医療従事者等!$A:$J, $H$4, FALSE), 0)</f>
        <v>0</v>
      </c>
      <c r="I668" s="91">
        <f>IFERROR(VLOOKUP($E668, V医療従事者等!$A:$J, $I$4, FALSE), 0)</f>
        <v>0</v>
      </c>
      <c r="J668" s="91">
        <f>IFERROR(VLOOKUP($E668, V医療従事者等!$A:$J, $J$4, FALSE), 0)</f>
        <v>0</v>
      </c>
      <c r="K668" s="92">
        <f>IFERROR(VLOOKUP($E668, V一般接種!$A:$G, K$4, FALSE), 0)</f>
        <v>22545</v>
      </c>
      <c r="L668" s="92">
        <f>IFERROR(VLOOKUP($E668, V一般接種!$A:$G, L$4, FALSE), 0)</f>
        <v>718</v>
      </c>
      <c r="M668" s="92">
        <f>IFERROR(VLOOKUP($E668, V一般接種!$A:$G, M$4, FALSE), 0)</f>
        <v>4</v>
      </c>
      <c r="N668" s="93">
        <f>IFERROR(VLOOKUP($E668, V一般接種!$A:$G, N$4, FALSE), 0)</f>
        <v>97190</v>
      </c>
      <c r="O668" s="92">
        <f>SUMIF(V職域接種!$C:$C, 'Conv-vaccine'!$E668, V職域接種!F:F)</f>
        <v>0</v>
      </c>
      <c r="P668" s="92">
        <f>SUMIF(V職域接種!$C:$C, 'Conv-vaccine'!$E668, V職域接種!G:G)</f>
        <v>0</v>
      </c>
      <c r="Q668" s="92">
        <f>_xlfn.MAXIFS(V重複!F:F, V重複!$C:$C, 'Conv-vaccine'!$E668)</f>
        <v>0</v>
      </c>
      <c r="R668" s="92">
        <f>_xlfn.MAXIFS(V重複!G:G, V重複!$C:$C, 'Conv-vaccine'!$E668)</f>
        <v>0</v>
      </c>
      <c r="S668" s="117">
        <f>SUMIF('V3回目-総接種回数'!$A:$A, 'Conv-vaccine'!$E668, 'V3回目-総接種回数'!D:D)</f>
        <v>0</v>
      </c>
    </row>
    <row r="669" spans="1:19" ht="17.7">
      <c r="A669" s="49">
        <v>44518</v>
      </c>
      <c r="B669" s="109">
        <f>IF(COUNTIF($A$7:$A669, $A669)&gt;1, 0, IF($E669="","",G669+H669+K669+L669+O669-Q669))</f>
        <v>0</v>
      </c>
      <c r="C669" s="109">
        <f>IF(COUNTIF($A$7:$A669, $A669)&gt;1, 0, IF($E669="", "", I669+J669+M669+N669+P669-R669))</f>
        <v>0</v>
      </c>
      <c r="D669" s="109">
        <f>IF(COUNTIF($A$7:$A669, $A669)&gt;1, 0, S669)</f>
        <v>0</v>
      </c>
      <c r="E669" s="110">
        <v>44518</v>
      </c>
      <c r="F669" s="91" t="str">
        <f>IFERROR(VLOOKUP($E669, V医療従事者等!$A:$J, $F$4, FALSE), TEXT(E669, "aaa"))</f>
        <v>木</v>
      </c>
      <c r="G669" s="91">
        <f>IFERROR(VLOOKUP($E669, V医療従事者等!$A:$J, $G$4, FALSE), 0)</f>
        <v>0</v>
      </c>
      <c r="H669" s="91">
        <f>IFERROR(VLOOKUP($E669, V医療従事者等!$A:$J, $H$4, FALSE), 0)</f>
        <v>0</v>
      </c>
      <c r="I669" s="91">
        <f>IFERROR(VLOOKUP($E669, V医療従事者等!$A:$J, $I$4, FALSE), 0)</f>
        <v>0</v>
      </c>
      <c r="J669" s="91">
        <f>IFERROR(VLOOKUP($E669, V医療従事者等!$A:$J, $J$4, FALSE), 0)</f>
        <v>0</v>
      </c>
      <c r="K669" s="92">
        <f>IFERROR(VLOOKUP($E669, V一般接種!$A:$G, K$4, FALSE), 0)</f>
        <v>22545</v>
      </c>
      <c r="L669" s="92">
        <f>IFERROR(VLOOKUP($E669, V一般接種!$A:$G, L$4, FALSE), 0)</f>
        <v>718</v>
      </c>
      <c r="M669" s="92">
        <f>IFERROR(VLOOKUP($E669, V一般接種!$A:$G, M$4, FALSE), 0)</f>
        <v>4</v>
      </c>
      <c r="N669" s="93">
        <f>IFERROR(VLOOKUP($E669, V一般接種!$A:$G, N$4, FALSE), 0)</f>
        <v>97190</v>
      </c>
      <c r="O669" s="92">
        <f>SUMIF(V職域接種!$C:$C, 'Conv-vaccine'!$E669, V職域接種!F:F)</f>
        <v>0</v>
      </c>
      <c r="P669" s="92">
        <f>SUMIF(V職域接種!$C:$C, 'Conv-vaccine'!$E669, V職域接種!G:G)</f>
        <v>0</v>
      </c>
      <c r="Q669" s="92">
        <f>_xlfn.MAXIFS(V重複!F:F, V重複!$C:$C, 'Conv-vaccine'!$E669)</f>
        <v>0</v>
      </c>
      <c r="R669" s="92">
        <f>_xlfn.MAXIFS(V重複!G:G, V重複!$C:$C, 'Conv-vaccine'!$E669)</f>
        <v>0</v>
      </c>
      <c r="S669" s="117">
        <f>SUMIF('V3回目-総接種回数'!$A:$A, 'Conv-vaccine'!$E669, 'V3回目-総接種回数'!D:D)</f>
        <v>0</v>
      </c>
    </row>
    <row r="670" spans="1:19" ht="17.7">
      <c r="A670" s="49">
        <v>44519</v>
      </c>
      <c r="B670" s="109">
        <f>IF(COUNTIF($A$7:$A670, $A670)&gt;1, 0, IF($E670="","",G670+H670+K670+L670+O670-Q670))</f>
        <v>42049</v>
      </c>
      <c r="C670" s="109">
        <f>IF(COUNTIF($A$7:$A670, $A670)&gt;1, 0, IF($E670="", "", I670+J670+M670+N670+P670-R670))</f>
        <v>141817</v>
      </c>
      <c r="D670" s="109">
        <f>IF(COUNTIF($A$7:$A670, $A670)&gt;1, 0, S670)</f>
        <v>0</v>
      </c>
      <c r="E670" s="110">
        <v>44519</v>
      </c>
      <c r="F670" s="91" t="str">
        <f>IFERROR(VLOOKUP($E670, V医療従事者等!$A:$J, $F$4, FALSE), TEXT(E670, "aaa"))</f>
        <v>金</v>
      </c>
      <c r="G670" s="91">
        <f>IFERROR(VLOOKUP($E670, V医療従事者等!$A:$J, $G$4, FALSE), 0)</f>
        <v>0</v>
      </c>
      <c r="H670" s="91">
        <f>IFERROR(VLOOKUP($E670, V医療従事者等!$A:$J, $H$4, FALSE), 0)</f>
        <v>0</v>
      </c>
      <c r="I670" s="91">
        <f>IFERROR(VLOOKUP($E670, V医療従事者等!$A:$J, $I$4, FALSE), 0)</f>
        <v>0</v>
      </c>
      <c r="J670" s="91">
        <f>IFERROR(VLOOKUP($E670, V医療従事者等!$A:$J, $J$4, FALSE), 0)</f>
        <v>0</v>
      </c>
      <c r="K670" s="92">
        <f>IFERROR(VLOOKUP($E670, V一般接種!$A:$G, K$4, FALSE), 0)</f>
        <v>40333</v>
      </c>
      <c r="L670" s="92">
        <f>IFERROR(VLOOKUP($E670, V一般接種!$A:$G, L$4, FALSE), 0)</f>
        <v>1716</v>
      </c>
      <c r="M670" s="92">
        <f>IFERROR(VLOOKUP($E670, V一般接種!$A:$G, M$4, FALSE), 0)</f>
        <v>20</v>
      </c>
      <c r="N670" s="93">
        <f>IFERROR(VLOOKUP($E670, V一般接種!$A:$G, N$4, FALSE), 0)</f>
        <v>141797</v>
      </c>
      <c r="O670" s="92">
        <f>SUMIF(V職域接種!$C:$C, 'Conv-vaccine'!$E670, V職域接種!F:F)</f>
        <v>0</v>
      </c>
      <c r="P670" s="92">
        <f>SUMIF(V職域接種!$C:$C, 'Conv-vaccine'!$E670, V職域接種!G:G)</f>
        <v>0</v>
      </c>
      <c r="Q670" s="92">
        <f>_xlfn.MAXIFS(V重複!F:F, V重複!$C:$C, 'Conv-vaccine'!$E670)</f>
        <v>0</v>
      </c>
      <c r="R670" s="92">
        <f>_xlfn.MAXIFS(V重複!G:G, V重複!$C:$C, 'Conv-vaccine'!$E670)</f>
        <v>0</v>
      </c>
      <c r="S670" s="117">
        <f>SUMIF('V3回目-総接種回数'!$A:$A, 'Conv-vaccine'!$E670, 'V3回目-総接種回数'!D:D)</f>
        <v>0</v>
      </c>
    </row>
    <row r="671" spans="1:19" ht="17.7">
      <c r="A671" s="49">
        <v>44519</v>
      </c>
      <c r="B671" s="109">
        <f>IF(COUNTIF($A$7:$A671, $A671)&gt;1, 0, IF($E671="","",G671+H671+K671+L671+O671-Q671))</f>
        <v>0</v>
      </c>
      <c r="C671" s="109">
        <f>IF(COUNTIF($A$7:$A671, $A671)&gt;1, 0, IF($E671="", "", I671+J671+M671+N671+P671-R671))</f>
        <v>0</v>
      </c>
      <c r="D671" s="109">
        <f>IF(COUNTIF($A$7:$A671, $A671)&gt;1, 0, S671)</f>
        <v>0</v>
      </c>
      <c r="E671" s="110">
        <v>44519</v>
      </c>
      <c r="F671" s="91" t="str">
        <f>IFERROR(VLOOKUP($E671, V医療従事者等!$A:$J, $F$4, FALSE), TEXT(E671, "aaa"))</f>
        <v>金</v>
      </c>
      <c r="G671" s="91">
        <f>IFERROR(VLOOKUP($E671, V医療従事者等!$A:$J, $G$4, FALSE), 0)</f>
        <v>0</v>
      </c>
      <c r="H671" s="91">
        <f>IFERROR(VLOOKUP($E671, V医療従事者等!$A:$J, $H$4, FALSE), 0)</f>
        <v>0</v>
      </c>
      <c r="I671" s="91">
        <f>IFERROR(VLOOKUP($E671, V医療従事者等!$A:$J, $I$4, FALSE), 0)</f>
        <v>0</v>
      </c>
      <c r="J671" s="91">
        <f>IFERROR(VLOOKUP($E671, V医療従事者等!$A:$J, $J$4, FALSE), 0)</f>
        <v>0</v>
      </c>
      <c r="K671" s="92">
        <f>IFERROR(VLOOKUP($E671, V一般接種!$A:$G, K$4, FALSE), 0)</f>
        <v>40333</v>
      </c>
      <c r="L671" s="92">
        <f>IFERROR(VLOOKUP($E671, V一般接種!$A:$G, L$4, FALSE), 0)</f>
        <v>1716</v>
      </c>
      <c r="M671" s="92">
        <f>IFERROR(VLOOKUP($E671, V一般接種!$A:$G, M$4, FALSE), 0)</f>
        <v>20</v>
      </c>
      <c r="N671" s="93">
        <f>IFERROR(VLOOKUP($E671, V一般接種!$A:$G, N$4, FALSE), 0)</f>
        <v>141797</v>
      </c>
      <c r="O671" s="92">
        <f>SUMIF(V職域接種!$C:$C, 'Conv-vaccine'!$E671, V職域接種!F:F)</f>
        <v>0</v>
      </c>
      <c r="P671" s="92">
        <f>SUMIF(V職域接種!$C:$C, 'Conv-vaccine'!$E671, V職域接種!G:G)</f>
        <v>0</v>
      </c>
      <c r="Q671" s="92">
        <f>_xlfn.MAXIFS(V重複!F:F, V重複!$C:$C, 'Conv-vaccine'!$E671)</f>
        <v>0</v>
      </c>
      <c r="R671" s="92">
        <f>_xlfn.MAXIFS(V重複!G:G, V重複!$C:$C, 'Conv-vaccine'!$E671)</f>
        <v>0</v>
      </c>
      <c r="S671" s="117">
        <f>SUMIF('V3回目-総接種回数'!$A:$A, 'Conv-vaccine'!$E671, 'V3回目-総接種回数'!D:D)</f>
        <v>0</v>
      </c>
    </row>
    <row r="672" spans="1:19" ht="17.7">
      <c r="A672" s="49">
        <v>44519</v>
      </c>
      <c r="B672" s="109">
        <f>IF(COUNTIF($A$7:$A672, $A672)&gt;1, 0, IF($E672="","",G672+H672+K672+L672+O672-Q672))</f>
        <v>0</v>
      </c>
      <c r="C672" s="109">
        <f>IF(COUNTIF($A$7:$A672, $A672)&gt;1, 0, IF($E672="", "", I672+J672+M672+N672+P672-R672))</f>
        <v>0</v>
      </c>
      <c r="D672" s="109">
        <f>IF(COUNTIF($A$7:$A672, $A672)&gt;1, 0, S672)</f>
        <v>0</v>
      </c>
      <c r="E672" s="110">
        <v>44519</v>
      </c>
      <c r="F672" s="91" t="str">
        <f>IFERROR(VLOOKUP($E672, V医療従事者等!$A:$J, $F$4, FALSE), TEXT(E672, "aaa"))</f>
        <v>金</v>
      </c>
      <c r="G672" s="91">
        <f>IFERROR(VLOOKUP($E672, V医療従事者等!$A:$J, $G$4, FALSE), 0)</f>
        <v>0</v>
      </c>
      <c r="H672" s="91">
        <f>IFERROR(VLOOKUP($E672, V医療従事者等!$A:$J, $H$4, FALSE), 0)</f>
        <v>0</v>
      </c>
      <c r="I672" s="91">
        <f>IFERROR(VLOOKUP($E672, V医療従事者等!$A:$J, $I$4, FALSE), 0)</f>
        <v>0</v>
      </c>
      <c r="J672" s="91">
        <f>IFERROR(VLOOKUP($E672, V医療従事者等!$A:$J, $J$4, FALSE), 0)</f>
        <v>0</v>
      </c>
      <c r="K672" s="92">
        <f>IFERROR(VLOOKUP($E672, V一般接種!$A:$G, K$4, FALSE), 0)</f>
        <v>40333</v>
      </c>
      <c r="L672" s="92">
        <f>IFERROR(VLOOKUP($E672, V一般接種!$A:$G, L$4, FALSE), 0)</f>
        <v>1716</v>
      </c>
      <c r="M672" s="92">
        <f>IFERROR(VLOOKUP($E672, V一般接種!$A:$G, M$4, FALSE), 0)</f>
        <v>20</v>
      </c>
      <c r="N672" s="93">
        <f>IFERROR(VLOOKUP($E672, V一般接種!$A:$G, N$4, FALSE), 0)</f>
        <v>141797</v>
      </c>
      <c r="O672" s="92">
        <f>SUMIF(V職域接種!$C:$C, 'Conv-vaccine'!$E672, V職域接種!F:F)</f>
        <v>0</v>
      </c>
      <c r="P672" s="92">
        <f>SUMIF(V職域接種!$C:$C, 'Conv-vaccine'!$E672, V職域接種!G:G)</f>
        <v>0</v>
      </c>
      <c r="Q672" s="92">
        <f>_xlfn.MAXIFS(V重複!F:F, V重複!$C:$C, 'Conv-vaccine'!$E672)</f>
        <v>0</v>
      </c>
      <c r="R672" s="92">
        <f>_xlfn.MAXIFS(V重複!G:G, V重複!$C:$C, 'Conv-vaccine'!$E672)</f>
        <v>0</v>
      </c>
      <c r="S672" s="117">
        <f>SUMIF('V3回目-総接種回数'!$A:$A, 'Conv-vaccine'!$E672, 'V3回目-総接種回数'!D:D)</f>
        <v>0</v>
      </c>
    </row>
    <row r="673" spans="1:19" ht="17.7">
      <c r="A673" s="49">
        <v>44520</v>
      </c>
      <c r="B673" s="109">
        <f>IF(COUNTIF($A$7:$A673, $A673)&gt;1, 0, IF($E673="","",G673+H673+K673+L673+O673-Q673))</f>
        <v>55820</v>
      </c>
      <c r="C673" s="109">
        <f>IF(COUNTIF($A$7:$A673, $A673)&gt;1, 0, IF($E673="", "", I673+J673+M673+N673+P673-R673))</f>
        <v>194481</v>
      </c>
      <c r="D673" s="109">
        <f>IF(COUNTIF($A$7:$A673, $A673)&gt;1, 0, S673)</f>
        <v>0</v>
      </c>
      <c r="E673" s="110">
        <v>44520</v>
      </c>
      <c r="F673" s="91" t="str">
        <f>IFERROR(VLOOKUP($E673, V医療従事者等!$A:$J, $F$4, FALSE), TEXT(E673, "aaa"))</f>
        <v>土</v>
      </c>
      <c r="G673" s="91">
        <f>IFERROR(VLOOKUP($E673, V医療従事者等!$A:$J, $G$4, FALSE), 0)</f>
        <v>0</v>
      </c>
      <c r="H673" s="91">
        <f>IFERROR(VLOOKUP($E673, V医療従事者等!$A:$J, $H$4, FALSE), 0)</f>
        <v>0</v>
      </c>
      <c r="I673" s="91">
        <f>IFERROR(VLOOKUP($E673, V医療従事者等!$A:$J, $I$4, FALSE), 0)</f>
        <v>0</v>
      </c>
      <c r="J673" s="91">
        <f>IFERROR(VLOOKUP($E673, V医療従事者等!$A:$J, $J$4, FALSE), 0)</f>
        <v>0</v>
      </c>
      <c r="K673" s="92">
        <f>IFERROR(VLOOKUP($E673, V一般接種!$A:$G, K$4, FALSE), 0)</f>
        <v>54823</v>
      </c>
      <c r="L673" s="92">
        <f>IFERROR(VLOOKUP($E673, V一般接種!$A:$G, L$4, FALSE), 0)</f>
        <v>997</v>
      </c>
      <c r="M673" s="92">
        <f>IFERROR(VLOOKUP($E673, V一般接種!$A:$G, M$4, FALSE), 0)</f>
        <v>12</v>
      </c>
      <c r="N673" s="93">
        <f>IFERROR(VLOOKUP($E673, V一般接種!$A:$G, N$4, FALSE), 0)</f>
        <v>194469</v>
      </c>
      <c r="O673" s="92">
        <f>SUMIF(V職域接種!$C:$C, 'Conv-vaccine'!$E673, V職域接種!F:F)</f>
        <v>0</v>
      </c>
      <c r="P673" s="92">
        <f>SUMIF(V職域接種!$C:$C, 'Conv-vaccine'!$E673, V職域接種!G:G)</f>
        <v>0</v>
      </c>
      <c r="Q673" s="92">
        <f>_xlfn.MAXIFS(V重複!F:F, V重複!$C:$C, 'Conv-vaccine'!$E673)</f>
        <v>0</v>
      </c>
      <c r="R673" s="92">
        <f>_xlfn.MAXIFS(V重複!G:G, V重複!$C:$C, 'Conv-vaccine'!$E673)</f>
        <v>0</v>
      </c>
      <c r="S673" s="117">
        <f>SUMIF('V3回目-総接種回数'!$A:$A, 'Conv-vaccine'!$E673, 'V3回目-総接種回数'!D:D)</f>
        <v>0</v>
      </c>
    </row>
    <row r="674" spans="1:19" ht="17.7">
      <c r="A674" s="49">
        <v>44520</v>
      </c>
      <c r="B674" s="109">
        <f>IF(COUNTIF($A$7:$A674, $A674)&gt;1, 0, IF($E674="","",G674+H674+K674+L674+O674-Q674))</f>
        <v>0</v>
      </c>
      <c r="C674" s="109">
        <f>IF(COUNTIF($A$7:$A674, $A674)&gt;1, 0, IF($E674="", "", I674+J674+M674+N674+P674-R674))</f>
        <v>0</v>
      </c>
      <c r="D674" s="109">
        <f>IF(COUNTIF($A$7:$A674, $A674)&gt;1, 0, S674)</f>
        <v>0</v>
      </c>
      <c r="E674" s="110">
        <v>44520</v>
      </c>
      <c r="F674" s="91" t="str">
        <f>IFERROR(VLOOKUP($E674, V医療従事者等!$A:$J, $F$4, FALSE), TEXT(E674, "aaa"))</f>
        <v>土</v>
      </c>
      <c r="G674" s="91">
        <f>IFERROR(VLOOKUP($E674, V医療従事者等!$A:$J, $G$4, FALSE), 0)</f>
        <v>0</v>
      </c>
      <c r="H674" s="91">
        <f>IFERROR(VLOOKUP($E674, V医療従事者等!$A:$J, $H$4, FALSE), 0)</f>
        <v>0</v>
      </c>
      <c r="I674" s="91">
        <f>IFERROR(VLOOKUP($E674, V医療従事者等!$A:$J, $I$4, FALSE), 0)</f>
        <v>0</v>
      </c>
      <c r="J674" s="91">
        <f>IFERROR(VLOOKUP($E674, V医療従事者等!$A:$J, $J$4, FALSE), 0)</f>
        <v>0</v>
      </c>
      <c r="K674" s="92">
        <f>IFERROR(VLOOKUP($E674, V一般接種!$A:$G, K$4, FALSE), 0)</f>
        <v>54823</v>
      </c>
      <c r="L674" s="92">
        <f>IFERROR(VLOOKUP($E674, V一般接種!$A:$G, L$4, FALSE), 0)</f>
        <v>997</v>
      </c>
      <c r="M674" s="92">
        <f>IFERROR(VLOOKUP($E674, V一般接種!$A:$G, M$4, FALSE), 0)</f>
        <v>12</v>
      </c>
      <c r="N674" s="93">
        <f>IFERROR(VLOOKUP($E674, V一般接種!$A:$G, N$4, FALSE), 0)</f>
        <v>194469</v>
      </c>
      <c r="O674" s="92">
        <f>SUMIF(V職域接種!$C:$C, 'Conv-vaccine'!$E674, V職域接種!F:F)</f>
        <v>0</v>
      </c>
      <c r="P674" s="92">
        <f>SUMIF(V職域接種!$C:$C, 'Conv-vaccine'!$E674, V職域接種!G:G)</f>
        <v>0</v>
      </c>
      <c r="Q674" s="92">
        <f>_xlfn.MAXIFS(V重複!F:F, V重複!$C:$C, 'Conv-vaccine'!$E674)</f>
        <v>0</v>
      </c>
      <c r="R674" s="92">
        <f>_xlfn.MAXIFS(V重複!G:G, V重複!$C:$C, 'Conv-vaccine'!$E674)</f>
        <v>0</v>
      </c>
      <c r="S674" s="117">
        <f>SUMIF('V3回目-総接種回数'!$A:$A, 'Conv-vaccine'!$E674, 'V3回目-総接種回数'!D:D)</f>
        <v>0</v>
      </c>
    </row>
    <row r="675" spans="1:19" ht="17.7">
      <c r="A675" s="49">
        <v>44520</v>
      </c>
      <c r="B675" s="109">
        <f>IF(COUNTIF($A$7:$A675, $A675)&gt;1, 0, IF($E675="","",G675+H675+K675+L675+O675-Q675))</f>
        <v>0</v>
      </c>
      <c r="C675" s="109">
        <f>IF(COUNTIF($A$7:$A675, $A675)&gt;1, 0, IF($E675="", "", I675+J675+M675+N675+P675-R675))</f>
        <v>0</v>
      </c>
      <c r="D675" s="109">
        <f>IF(COUNTIF($A$7:$A675, $A675)&gt;1, 0, S675)</f>
        <v>0</v>
      </c>
      <c r="E675" s="110">
        <v>44520</v>
      </c>
      <c r="F675" s="91" t="str">
        <f>IFERROR(VLOOKUP($E675, V医療従事者等!$A:$J, $F$4, FALSE), TEXT(E675, "aaa"))</f>
        <v>土</v>
      </c>
      <c r="G675" s="91">
        <f>IFERROR(VLOOKUP($E675, V医療従事者等!$A:$J, $G$4, FALSE), 0)</f>
        <v>0</v>
      </c>
      <c r="H675" s="91">
        <f>IFERROR(VLOOKUP($E675, V医療従事者等!$A:$J, $H$4, FALSE), 0)</f>
        <v>0</v>
      </c>
      <c r="I675" s="91">
        <f>IFERROR(VLOOKUP($E675, V医療従事者等!$A:$J, $I$4, FALSE), 0)</f>
        <v>0</v>
      </c>
      <c r="J675" s="91">
        <f>IFERROR(VLOOKUP($E675, V医療従事者等!$A:$J, $J$4, FALSE), 0)</f>
        <v>0</v>
      </c>
      <c r="K675" s="92">
        <f>IFERROR(VLOOKUP($E675, V一般接種!$A:$G, K$4, FALSE), 0)</f>
        <v>54823</v>
      </c>
      <c r="L675" s="92">
        <f>IFERROR(VLOOKUP($E675, V一般接種!$A:$G, L$4, FALSE), 0)</f>
        <v>997</v>
      </c>
      <c r="M675" s="92">
        <f>IFERROR(VLOOKUP($E675, V一般接種!$A:$G, M$4, FALSE), 0)</f>
        <v>12</v>
      </c>
      <c r="N675" s="93">
        <f>IFERROR(VLOOKUP($E675, V一般接種!$A:$G, N$4, FALSE), 0)</f>
        <v>194469</v>
      </c>
      <c r="O675" s="92">
        <f>SUMIF(V職域接種!$C:$C, 'Conv-vaccine'!$E675, V職域接種!F:F)</f>
        <v>0</v>
      </c>
      <c r="P675" s="92">
        <f>SUMIF(V職域接種!$C:$C, 'Conv-vaccine'!$E675, V職域接種!G:G)</f>
        <v>0</v>
      </c>
      <c r="Q675" s="92">
        <f>_xlfn.MAXIFS(V重複!F:F, V重複!$C:$C, 'Conv-vaccine'!$E675)</f>
        <v>0</v>
      </c>
      <c r="R675" s="92">
        <f>_xlfn.MAXIFS(V重複!G:G, V重複!$C:$C, 'Conv-vaccine'!$E675)</f>
        <v>0</v>
      </c>
      <c r="S675" s="117">
        <f>SUMIF('V3回目-総接種回数'!$A:$A, 'Conv-vaccine'!$E675, 'V3回目-総接種回数'!D:D)</f>
        <v>0</v>
      </c>
    </row>
    <row r="676" spans="1:19" ht="17.7">
      <c r="A676" s="49">
        <v>44521</v>
      </c>
      <c r="B676" s="109">
        <f>IF(COUNTIF($A$7:$A676, $A676)&gt;1, 0, IF($E676="","",G676+H676+K676+L676+O676-Q676))</f>
        <v>533485</v>
      </c>
      <c r="C676" s="109">
        <f>IF(COUNTIF($A$7:$A676, $A676)&gt;1, 0, IF($E676="", "", I676+J676+M676+N676+P676-R676))</f>
        <v>409725</v>
      </c>
      <c r="D676" s="109">
        <f>IF(COUNTIF($A$7:$A676, $A676)&gt;1, 0, S676)</f>
        <v>0</v>
      </c>
      <c r="E676" s="110">
        <v>44521</v>
      </c>
      <c r="F676" s="91" t="str">
        <f>IFERROR(VLOOKUP($E676, V医療従事者等!$A:$J, $F$4, FALSE), TEXT(E676, "aaa"))</f>
        <v>日</v>
      </c>
      <c r="G676" s="91">
        <f>IFERROR(VLOOKUP($E676, V医療従事者等!$A:$J, $G$4, FALSE), 0)</f>
        <v>0</v>
      </c>
      <c r="H676" s="91">
        <f>IFERROR(VLOOKUP($E676, V医療従事者等!$A:$J, $H$4, FALSE), 0)</f>
        <v>0</v>
      </c>
      <c r="I676" s="91">
        <f>IFERROR(VLOOKUP($E676, V医療従事者等!$A:$J, $I$4, FALSE), 0)</f>
        <v>0</v>
      </c>
      <c r="J676" s="91">
        <f>IFERROR(VLOOKUP($E676, V医療従事者等!$A:$J, $J$4, FALSE), 0)</f>
        <v>0</v>
      </c>
      <c r="K676" s="92">
        <f>IFERROR(VLOOKUP($E676, V一般接種!$A:$G, K$4, FALSE), 0)</f>
        <v>23903</v>
      </c>
      <c r="L676" s="92">
        <f>IFERROR(VLOOKUP($E676, V一般接種!$A:$G, L$4, FALSE), 0)</f>
        <v>997</v>
      </c>
      <c r="M676" s="92">
        <f>IFERROR(VLOOKUP($E676, V一般接種!$A:$G, M$4, FALSE), 0)</f>
        <v>13</v>
      </c>
      <c r="N676" s="93">
        <f>IFERROR(VLOOKUP($E676, V一般接種!$A:$G, N$4, FALSE), 0)</f>
        <v>115504</v>
      </c>
      <c r="O676" s="92">
        <f>SUMIF(V職域接種!$C:$C, 'Conv-vaccine'!$E676, V職域接種!F:F)</f>
        <v>9808144</v>
      </c>
      <c r="P676" s="92">
        <f>SUMIF(V職域接種!$C:$C, 'Conv-vaccine'!$E676, V職域接種!G:G)</f>
        <v>9476569</v>
      </c>
      <c r="Q676" s="92">
        <f>_xlfn.MAXIFS(V重複!F:F, V重複!$C:$C, 'Conv-vaccine'!$E676)</f>
        <v>9299559</v>
      </c>
      <c r="R676" s="92">
        <f>_xlfn.MAXIFS(V重複!G:G, V重複!$C:$C, 'Conv-vaccine'!$E676)</f>
        <v>9182361</v>
      </c>
      <c r="S676" s="117">
        <f>SUMIF('V3回目-総接種回数'!$A:$A, 'Conv-vaccine'!$E676, 'V3回目-総接種回数'!D:D)</f>
        <v>0</v>
      </c>
    </row>
    <row r="677" spans="1:19" ht="17.7">
      <c r="A677" s="49">
        <v>44521</v>
      </c>
      <c r="B677" s="109">
        <f>IF(COUNTIF($A$7:$A677, $A677)&gt;1, 0, IF($E677="","",G677+H677+K677+L677+O677-Q677))</f>
        <v>0</v>
      </c>
      <c r="C677" s="109">
        <f>IF(COUNTIF($A$7:$A677, $A677)&gt;1, 0, IF($E677="", "", I677+J677+M677+N677+P677-R677))</f>
        <v>0</v>
      </c>
      <c r="D677" s="109">
        <f>IF(COUNTIF($A$7:$A677, $A677)&gt;1, 0, S677)</f>
        <v>0</v>
      </c>
      <c r="E677" s="110">
        <v>44521</v>
      </c>
      <c r="F677" s="91" t="str">
        <f>IFERROR(VLOOKUP($E677, V医療従事者等!$A:$J, $F$4, FALSE), TEXT(E677, "aaa"))</f>
        <v>日</v>
      </c>
      <c r="G677" s="91">
        <f>IFERROR(VLOOKUP($E677, V医療従事者等!$A:$J, $G$4, FALSE), 0)</f>
        <v>0</v>
      </c>
      <c r="H677" s="91">
        <f>IFERROR(VLOOKUP($E677, V医療従事者等!$A:$J, $H$4, FALSE), 0)</f>
        <v>0</v>
      </c>
      <c r="I677" s="91">
        <f>IFERROR(VLOOKUP($E677, V医療従事者等!$A:$J, $I$4, FALSE), 0)</f>
        <v>0</v>
      </c>
      <c r="J677" s="91">
        <f>IFERROR(VLOOKUP($E677, V医療従事者等!$A:$J, $J$4, FALSE), 0)</f>
        <v>0</v>
      </c>
      <c r="K677" s="92">
        <f>IFERROR(VLOOKUP($E677, V一般接種!$A:$G, K$4, FALSE), 0)</f>
        <v>23903</v>
      </c>
      <c r="L677" s="92">
        <f>IFERROR(VLOOKUP($E677, V一般接種!$A:$G, L$4, FALSE), 0)</f>
        <v>997</v>
      </c>
      <c r="M677" s="92">
        <f>IFERROR(VLOOKUP($E677, V一般接種!$A:$G, M$4, FALSE), 0)</f>
        <v>13</v>
      </c>
      <c r="N677" s="93">
        <f>IFERROR(VLOOKUP($E677, V一般接種!$A:$G, N$4, FALSE), 0)</f>
        <v>115504</v>
      </c>
      <c r="O677" s="92">
        <f>SUMIF(V職域接種!$C:$C, 'Conv-vaccine'!$E677, V職域接種!F:F)</f>
        <v>9808144</v>
      </c>
      <c r="P677" s="92">
        <f>SUMIF(V職域接種!$C:$C, 'Conv-vaccine'!$E677, V職域接種!G:G)</f>
        <v>9476569</v>
      </c>
      <c r="Q677" s="92">
        <f>_xlfn.MAXIFS(V重複!F:F, V重複!$C:$C, 'Conv-vaccine'!$E677)</f>
        <v>9299559</v>
      </c>
      <c r="R677" s="92">
        <f>_xlfn.MAXIFS(V重複!G:G, V重複!$C:$C, 'Conv-vaccine'!$E677)</f>
        <v>9182361</v>
      </c>
      <c r="S677" s="117">
        <f>SUMIF('V3回目-総接種回数'!$A:$A, 'Conv-vaccine'!$E677, 'V3回目-総接種回数'!D:D)</f>
        <v>0</v>
      </c>
    </row>
    <row r="678" spans="1:19" ht="17.7">
      <c r="A678" s="49">
        <v>44521</v>
      </c>
      <c r="B678" s="109">
        <f>IF(COUNTIF($A$7:$A678, $A678)&gt;1, 0, IF($E678="","",G678+H678+K678+L678+O678-Q678))</f>
        <v>0</v>
      </c>
      <c r="C678" s="109">
        <f>IF(COUNTIF($A$7:$A678, $A678)&gt;1, 0, IF($E678="", "", I678+J678+M678+N678+P678-R678))</f>
        <v>0</v>
      </c>
      <c r="D678" s="109">
        <f>IF(COUNTIF($A$7:$A678, $A678)&gt;1, 0, S678)</f>
        <v>0</v>
      </c>
      <c r="E678" s="110">
        <v>44521</v>
      </c>
      <c r="F678" s="91" t="str">
        <f>IFERROR(VLOOKUP($E678, V医療従事者等!$A:$J, $F$4, FALSE), TEXT(E678, "aaa"))</f>
        <v>日</v>
      </c>
      <c r="G678" s="91">
        <f>IFERROR(VLOOKUP($E678, V医療従事者等!$A:$J, $G$4, FALSE), 0)</f>
        <v>0</v>
      </c>
      <c r="H678" s="91">
        <f>IFERROR(VLOOKUP($E678, V医療従事者等!$A:$J, $H$4, FALSE), 0)</f>
        <v>0</v>
      </c>
      <c r="I678" s="91">
        <f>IFERROR(VLOOKUP($E678, V医療従事者等!$A:$J, $I$4, FALSE), 0)</f>
        <v>0</v>
      </c>
      <c r="J678" s="91">
        <f>IFERROR(VLOOKUP($E678, V医療従事者等!$A:$J, $J$4, FALSE), 0)</f>
        <v>0</v>
      </c>
      <c r="K678" s="92">
        <f>IFERROR(VLOOKUP($E678, V一般接種!$A:$G, K$4, FALSE), 0)</f>
        <v>23903</v>
      </c>
      <c r="L678" s="92">
        <f>IFERROR(VLOOKUP($E678, V一般接種!$A:$G, L$4, FALSE), 0)</f>
        <v>997</v>
      </c>
      <c r="M678" s="92">
        <f>IFERROR(VLOOKUP($E678, V一般接種!$A:$G, M$4, FALSE), 0)</f>
        <v>13</v>
      </c>
      <c r="N678" s="93">
        <f>IFERROR(VLOOKUP($E678, V一般接種!$A:$G, N$4, FALSE), 0)</f>
        <v>115504</v>
      </c>
      <c r="O678" s="92">
        <f>SUMIF(V職域接種!$C:$C, 'Conv-vaccine'!$E678, V職域接種!F:F)</f>
        <v>9808144</v>
      </c>
      <c r="P678" s="92">
        <f>SUMIF(V職域接種!$C:$C, 'Conv-vaccine'!$E678, V職域接種!G:G)</f>
        <v>9476569</v>
      </c>
      <c r="Q678" s="92">
        <f>_xlfn.MAXIFS(V重複!F:F, V重複!$C:$C, 'Conv-vaccine'!$E678)</f>
        <v>9299559</v>
      </c>
      <c r="R678" s="92">
        <f>_xlfn.MAXIFS(V重複!G:G, V重複!$C:$C, 'Conv-vaccine'!$E678)</f>
        <v>9182361</v>
      </c>
      <c r="S678" s="117">
        <f>SUMIF('V3回目-総接種回数'!$A:$A, 'Conv-vaccine'!$E678, 'V3回目-総接種回数'!D:D)</f>
        <v>0</v>
      </c>
    </row>
    <row r="679" spans="1:19" ht="17.7">
      <c r="A679" s="49">
        <v>44522</v>
      </c>
      <c r="B679" s="109">
        <f>IF(COUNTIF($A$7:$A679, $A679)&gt;1, 0, IF($E679="","",G679+H679+K679+L679+O679-Q679))</f>
        <v>22490</v>
      </c>
      <c r="C679" s="109">
        <f>IF(COUNTIF($A$7:$A679, $A679)&gt;1, 0, IF($E679="", "", I679+J679+M679+N679+P679-R679))</f>
        <v>63174</v>
      </c>
      <c r="D679" s="109">
        <f>IF(COUNTIF($A$7:$A679, $A679)&gt;1, 0, S679)</f>
        <v>0</v>
      </c>
      <c r="E679" s="110">
        <v>44522</v>
      </c>
      <c r="F679" s="91" t="str">
        <f>IFERROR(VLOOKUP($E679, V医療従事者等!$A:$J, $F$4, FALSE), TEXT(E679, "aaa"))</f>
        <v>月</v>
      </c>
      <c r="G679" s="91">
        <f>IFERROR(VLOOKUP($E679, V医療従事者等!$A:$J, $G$4, FALSE), 0)</f>
        <v>0</v>
      </c>
      <c r="H679" s="91">
        <f>IFERROR(VLOOKUP($E679, V医療従事者等!$A:$J, $H$4, FALSE), 0)</f>
        <v>0</v>
      </c>
      <c r="I679" s="91">
        <f>IFERROR(VLOOKUP($E679, V医療従事者等!$A:$J, $I$4, FALSE), 0)</f>
        <v>0</v>
      </c>
      <c r="J679" s="91">
        <f>IFERROR(VLOOKUP($E679, V医療従事者等!$A:$J, $J$4, FALSE), 0)</f>
        <v>0</v>
      </c>
      <c r="K679" s="92">
        <f>IFERROR(VLOOKUP($E679, V一般接種!$A:$G, K$4, FALSE), 0)</f>
        <v>21839</v>
      </c>
      <c r="L679" s="92">
        <f>IFERROR(VLOOKUP($E679, V一般接種!$A:$G, L$4, FALSE), 0)</f>
        <v>651</v>
      </c>
      <c r="M679" s="92">
        <f>IFERROR(VLOOKUP($E679, V一般接種!$A:$G, M$4, FALSE), 0)</f>
        <v>13</v>
      </c>
      <c r="N679" s="93">
        <f>IFERROR(VLOOKUP($E679, V一般接種!$A:$G, N$4, FALSE), 0)</f>
        <v>63161</v>
      </c>
      <c r="O679" s="92">
        <f>SUMIF(V職域接種!$C:$C, 'Conv-vaccine'!$E679, V職域接種!F:F)</f>
        <v>0</v>
      </c>
      <c r="P679" s="92">
        <f>SUMIF(V職域接種!$C:$C, 'Conv-vaccine'!$E679, V職域接種!G:G)</f>
        <v>0</v>
      </c>
      <c r="Q679" s="92">
        <f>_xlfn.MAXIFS(V重複!F:F, V重複!$C:$C, 'Conv-vaccine'!$E679)</f>
        <v>0</v>
      </c>
      <c r="R679" s="92">
        <f>_xlfn.MAXIFS(V重複!G:G, V重複!$C:$C, 'Conv-vaccine'!$E679)</f>
        <v>0</v>
      </c>
      <c r="S679" s="117">
        <f>SUMIF('V3回目-総接種回数'!$A:$A, 'Conv-vaccine'!$E679, 'V3回目-総接種回数'!D:D)</f>
        <v>0</v>
      </c>
    </row>
    <row r="680" spans="1:19" ht="17.7">
      <c r="A680" s="49">
        <v>44522</v>
      </c>
      <c r="B680" s="109">
        <f>IF(COUNTIF($A$7:$A680, $A680)&gt;1, 0, IF($E680="","",G680+H680+K680+L680+O680-Q680))</f>
        <v>0</v>
      </c>
      <c r="C680" s="109">
        <f>IF(COUNTIF($A$7:$A680, $A680)&gt;1, 0, IF($E680="", "", I680+J680+M680+N680+P680-R680))</f>
        <v>0</v>
      </c>
      <c r="D680" s="109">
        <f>IF(COUNTIF($A$7:$A680, $A680)&gt;1, 0, S680)</f>
        <v>0</v>
      </c>
      <c r="E680" s="110">
        <v>44522</v>
      </c>
      <c r="F680" s="91" t="str">
        <f>IFERROR(VLOOKUP($E680, V医療従事者等!$A:$J, $F$4, FALSE), TEXT(E680, "aaa"))</f>
        <v>月</v>
      </c>
      <c r="G680" s="91">
        <f>IFERROR(VLOOKUP($E680, V医療従事者等!$A:$J, $G$4, FALSE), 0)</f>
        <v>0</v>
      </c>
      <c r="H680" s="91">
        <f>IFERROR(VLOOKUP($E680, V医療従事者等!$A:$J, $H$4, FALSE), 0)</f>
        <v>0</v>
      </c>
      <c r="I680" s="91">
        <f>IFERROR(VLOOKUP($E680, V医療従事者等!$A:$J, $I$4, FALSE), 0)</f>
        <v>0</v>
      </c>
      <c r="J680" s="91">
        <f>IFERROR(VLOOKUP($E680, V医療従事者等!$A:$J, $J$4, FALSE), 0)</f>
        <v>0</v>
      </c>
      <c r="K680" s="92">
        <f>IFERROR(VLOOKUP($E680, V一般接種!$A:$G, K$4, FALSE), 0)</f>
        <v>21839</v>
      </c>
      <c r="L680" s="92">
        <f>IFERROR(VLOOKUP($E680, V一般接種!$A:$G, L$4, FALSE), 0)</f>
        <v>651</v>
      </c>
      <c r="M680" s="92">
        <f>IFERROR(VLOOKUP($E680, V一般接種!$A:$G, M$4, FALSE), 0)</f>
        <v>13</v>
      </c>
      <c r="N680" s="93">
        <f>IFERROR(VLOOKUP($E680, V一般接種!$A:$G, N$4, FALSE), 0)</f>
        <v>63161</v>
      </c>
      <c r="O680" s="92">
        <f>SUMIF(V職域接種!$C:$C, 'Conv-vaccine'!$E680, V職域接種!F:F)</f>
        <v>0</v>
      </c>
      <c r="P680" s="92">
        <f>SUMIF(V職域接種!$C:$C, 'Conv-vaccine'!$E680, V職域接種!G:G)</f>
        <v>0</v>
      </c>
      <c r="Q680" s="92">
        <f>_xlfn.MAXIFS(V重複!F:F, V重複!$C:$C, 'Conv-vaccine'!$E680)</f>
        <v>0</v>
      </c>
      <c r="R680" s="92">
        <f>_xlfn.MAXIFS(V重複!G:G, V重複!$C:$C, 'Conv-vaccine'!$E680)</f>
        <v>0</v>
      </c>
      <c r="S680" s="117">
        <f>SUMIF('V3回目-総接種回数'!$A:$A, 'Conv-vaccine'!$E680, 'V3回目-総接種回数'!D:D)</f>
        <v>0</v>
      </c>
    </row>
    <row r="681" spans="1:19" ht="17.7">
      <c r="A681" s="49">
        <v>44522</v>
      </c>
      <c r="B681" s="109">
        <f>IF(COUNTIF($A$7:$A681, $A681)&gt;1, 0, IF($E681="","",G681+H681+K681+L681+O681-Q681))</f>
        <v>0</v>
      </c>
      <c r="C681" s="109">
        <f>IF(COUNTIF($A$7:$A681, $A681)&gt;1, 0, IF($E681="", "", I681+J681+M681+N681+P681-R681))</f>
        <v>0</v>
      </c>
      <c r="D681" s="109">
        <f>IF(COUNTIF($A$7:$A681, $A681)&gt;1, 0, S681)</f>
        <v>0</v>
      </c>
      <c r="E681" s="110">
        <v>44522</v>
      </c>
      <c r="F681" s="91" t="str">
        <f>IFERROR(VLOOKUP($E681, V医療従事者等!$A:$J, $F$4, FALSE), TEXT(E681, "aaa"))</f>
        <v>月</v>
      </c>
      <c r="G681" s="91">
        <f>IFERROR(VLOOKUP($E681, V医療従事者等!$A:$J, $G$4, FALSE), 0)</f>
        <v>0</v>
      </c>
      <c r="H681" s="91">
        <f>IFERROR(VLOOKUP($E681, V医療従事者等!$A:$J, $H$4, FALSE), 0)</f>
        <v>0</v>
      </c>
      <c r="I681" s="91">
        <f>IFERROR(VLOOKUP($E681, V医療従事者等!$A:$J, $I$4, FALSE), 0)</f>
        <v>0</v>
      </c>
      <c r="J681" s="91">
        <f>IFERROR(VLOOKUP($E681, V医療従事者等!$A:$J, $J$4, FALSE), 0)</f>
        <v>0</v>
      </c>
      <c r="K681" s="92">
        <f>IFERROR(VLOOKUP($E681, V一般接種!$A:$G, K$4, FALSE), 0)</f>
        <v>21839</v>
      </c>
      <c r="L681" s="92">
        <f>IFERROR(VLOOKUP($E681, V一般接種!$A:$G, L$4, FALSE), 0)</f>
        <v>651</v>
      </c>
      <c r="M681" s="92">
        <f>IFERROR(VLOOKUP($E681, V一般接種!$A:$G, M$4, FALSE), 0)</f>
        <v>13</v>
      </c>
      <c r="N681" s="93">
        <f>IFERROR(VLOOKUP($E681, V一般接種!$A:$G, N$4, FALSE), 0)</f>
        <v>63161</v>
      </c>
      <c r="O681" s="92">
        <f>SUMIF(V職域接種!$C:$C, 'Conv-vaccine'!$E681, V職域接種!F:F)</f>
        <v>0</v>
      </c>
      <c r="P681" s="92">
        <f>SUMIF(V職域接種!$C:$C, 'Conv-vaccine'!$E681, V職域接種!G:G)</f>
        <v>0</v>
      </c>
      <c r="Q681" s="92">
        <f>_xlfn.MAXIFS(V重複!F:F, V重複!$C:$C, 'Conv-vaccine'!$E681)</f>
        <v>0</v>
      </c>
      <c r="R681" s="92">
        <f>_xlfn.MAXIFS(V重複!G:G, V重複!$C:$C, 'Conv-vaccine'!$E681)</f>
        <v>0</v>
      </c>
      <c r="S681" s="117">
        <f>SUMIF('V3回目-総接種回数'!$A:$A, 'Conv-vaccine'!$E681, 'V3回目-総接種回数'!D:D)</f>
        <v>0</v>
      </c>
    </row>
    <row r="682" spans="1:19" ht="17.7">
      <c r="A682" s="49">
        <v>44523</v>
      </c>
      <c r="B682" s="109">
        <f>IF(COUNTIF($A$7:$A682, $A682)&gt;1, 0, IF($E682="","",G682+H682+K682+L682+O682-Q682))</f>
        <v>4952</v>
      </c>
      <c r="C682" s="109">
        <f>IF(COUNTIF($A$7:$A682, $A682)&gt;1, 0, IF($E682="", "", I682+J682+M682+N682+P682-R682))</f>
        <v>16133</v>
      </c>
      <c r="D682" s="109">
        <f>IF(COUNTIF($A$7:$A682, $A682)&gt;1, 0, S682)</f>
        <v>0</v>
      </c>
      <c r="E682" s="110">
        <v>44523</v>
      </c>
      <c r="F682" s="91" t="str">
        <f>IFERROR(VLOOKUP($E682, V医療従事者等!$A:$J, $F$4, FALSE), TEXT(E682, "aaa"))</f>
        <v>火</v>
      </c>
      <c r="G682" s="91">
        <f>IFERROR(VLOOKUP($E682, V医療従事者等!$A:$J, $G$4, FALSE), 0)</f>
        <v>0</v>
      </c>
      <c r="H682" s="91">
        <f>IFERROR(VLOOKUP($E682, V医療従事者等!$A:$J, $H$4, FALSE), 0)</f>
        <v>0</v>
      </c>
      <c r="I682" s="91">
        <f>IFERROR(VLOOKUP($E682, V医療従事者等!$A:$J, $I$4, FALSE), 0)</f>
        <v>0</v>
      </c>
      <c r="J682" s="91">
        <f>IFERROR(VLOOKUP($E682, V医療従事者等!$A:$J, $J$4, FALSE), 0)</f>
        <v>0</v>
      </c>
      <c r="K682" s="92">
        <f>IFERROR(VLOOKUP($E682, V一般接種!$A:$G, K$4, FALSE), 0)</f>
        <v>4715</v>
      </c>
      <c r="L682" s="92">
        <f>IFERROR(VLOOKUP($E682, V一般接種!$A:$G, L$4, FALSE), 0)</f>
        <v>237</v>
      </c>
      <c r="M682" s="92">
        <f>IFERROR(VLOOKUP($E682, V一般接種!$A:$G, M$4, FALSE), 0)</f>
        <v>5</v>
      </c>
      <c r="N682" s="93">
        <f>IFERROR(VLOOKUP($E682, V一般接種!$A:$G, N$4, FALSE), 0)</f>
        <v>16128</v>
      </c>
      <c r="O682" s="92">
        <f>SUMIF(V職域接種!$C:$C, 'Conv-vaccine'!$E682, V職域接種!F:F)</f>
        <v>0</v>
      </c>
      <c r="P682" s="92">
        <f>SUMIF(V職域接種!$C:$C, 'Conv-vaccine'!$E682, V職域接種!G:G)</f>
        <v>0</v>
      </c>
      <c r="Q682" s="92">
        <f>_xlfn.MAXIFS(V重複!F:F, V重複!$C:$C, 'Conv-vaccine'!$E682)</f>
        <v>0</v>
      </c>
      <c r="R682" s="92">
        <f>_xlfn.MAXIFS(V重複!G:G, V重複!$C:$C, 'Conv-vaccine'!$E682)</f>
        <v>0</v>
      </c>
      <c r="S682" s="117">
        <f>SUMIF('V3回目-総接種回数'!$A:$A, 'Conv-vaccine'!$E682, 'V3回目-総接種回数'!D:D)</f>
        <v>0</v>
      </c>
    </row>
    <row r="683" spans="1:19" ht="17.7">
      <c r="A683" s="49">
        <v>44523</v>
      </c>
      <c r="B683" s="109">
        <f>IF(COUNTIF($A$7:$A683, $A683)&gt;1, 0, IF($E683="","",G683+H683+K683+L683+O683-Q683))</f>
        <v>0</v>
      </c>
      <c r="C683" s="109">
        <f>IF(COUNTIF($A$7:$A683, $A683)&gt;1, 0, IF($E683="", "", I683+J683+M683+N683+P683-R683))</f>
        <v>0</v>
      </c>
      <c r="D683" s="109">
        <f>IF(COUNTIF($A$7:$A683, $A683)&gt;1, 0, S683)</f>
        <v>0</v>
      </c>
      <c r="E683" s="110">
        <v>44523</v>
      </c>
      <c r="F683" s="91" t="str">
        <f>IFERROR(VLOOKUP($E683, V医療従事者等!$A:$J, $F$4, FALSE), TEXT(E683, "aaa"))</f>
        <v>火</v>
      </c>
      <c r="G683" s="91">
        <f>IFERROR(VLOOKUP($E683, V医療従事者等!$A:$J, $G$4, FALSE), 0)</f>
        <v>0</v>
      </c>
      <c r="H683" s="91">
        <f>IFERROR(VLOOKUP($E683, V医療従事者等!$A:$J, $H$4, FALSE), 0)</f>
        <v>0</v>
      </c>
      <c r="I683" s="91">
        <f>IFERROR(VLOOKUP($E683, V医療従事者等!$A:$J, $I$4, FALSE), 0)</f>
        <v>0</v>
      </c>
      <c r="J683" s="91">
        <f>IFERROR(VLOOKUP($E683, V医療従事者等!$A:$J, $J$4, FALSE), 0)</f>
        <v>0</v>
      </c>
      <c r="K683" s="92">
        <f>IFERROR(VLOOKUP($E683, V一般接種!$A:$G, K$4, FALSE), 0)</f>
        <v>4715</v>
      </c>
      <c r="L683" s="92">
        <f>IFERROR(VLOOKUP($E683, V一般接種!$A:$G, L$4, FALSE), 0)</f>
        <v>237</v>
      </c>
      <c r="M683" s="92">
        <f>IFERROR(VLOOKUP($E683, V一般接種!$A:$G, M$4, FALSE), 0)</f>
        <v>5</v>
      </c>
      <c r="N683" s="93">
        <f>IFERROR(VLOOKUP($E683, V一般接種!$A:$G, N$4, FALSE), 0)</f>
        <v>16128</v>
      </c>
      <c r="O683" s="92">
        <f>SUMIF(V職域接種!$C:$C, 'Conv-vaccine'!$E683, V職域接種!F:F)</f>
        <v>0</v>
      </c>
      <c r="P683" s="92">
        <f>SUMIF(V職域接種!$C:$C, 'Conv-vaccine'!$E683, V職域接種!G:G)</f>
        <v>0</v>
      </c>
      <c r="Q683" s="92">
        <f>_xlfn.MAXIFS(V重複!F:F, V重複!$C:$C, 'Conv-vaccine'!$E683)</f>
        <v>0</v>
      </c>
      <c r="R683" s="92">
        <f>_xlfn.MAXIFS(V重複!G:G, V重複!$C:$C, 'Conv-vaccine'!$E683)</f>
        <v>0</v>
      </c>
      <c r="S683" s="117">
        <f>SUMIF('V3回目-総接種回数'!$A:$A, 'Conv-vaccine'!$E683, 'V3回目-総接種回数'!D:D)</f>
        <v>0</v>
      </c>
    </row>
    <row r="684" spans="1:19" ht="17.7">
      <c r="A684" s="49">
        <v>44523</v>
      </c>
      <c r="B684" s="109">
        <f>IF(COUNTIF($A$7:$A684, $A684)&gt;1, 0, IF($E684="","",G684+H684+K684+L684+O684-Q684))</f>
        <v>0</v>
      </c>
      <c r="C684" s="109">
        <f>IF(COUNTIF($A$7:$A684, $A684)&gt;1, 0, IF($E684="", "", I684+J684+M684+N684+P684-R684))</f>
        <v>0</v>
      </c>
      <c r="D684" s="109">
        <f>IF(COUNTIF($A$7:$A684, $A684)&gt;1, 0, S684)</f>
        <v>0</v>
      </c>
      <c r="E684" s="110">
        <v>44523</v>
      </c>
      <c r="F684" s="91" t="str">
        <f>IFERROR(VLOOKUP($E684, V医療従事者等!$A:$J, $F$4, FALSE), TEXT(E684, "aaa"))</f>
        <v>火</v>
      </c>
      <c r="G684" s="91">
        <f>IFERROR(VLOOKUP($E684, V医療従事者等!$A:$J, $G$4, FALSE), 0)</f>
        <v>0</v>
      </c>
      <c r="H684" s="91">
        <f>IFERROR(VLOOKUP($E684, V医療従事者等!$A:$J, $H$4, FALSE), 0)</f>
        <v>0</v>
      </c>
      <c r="I684" s="91">
        <f>IFERROR(VLOOKUP($E684, V医療従事者等!$A:$J, $I$4, FALSE), 0)</f>
        <v>0</v>
      </c>
      <c r="J684" s="91">
        <f>IFERROR(VLOOKUP($E684, V医療従事者等!$A:$J, $J$4, FALSE), 0)</f>
        <v>0</v>
      </c>
      <c r="K684" s="92">
        <f>IFERROR(VLOOKUP($E684, V一般接種!$A:$G, K$4, FALSE), 0)</f>
        <v>4715</v>
      </c>
      <c r="L684" s="92">
        <f>IFERROR(VLOOKUP($E684, V一般接種!$A:$G, L$4, FALSE), 0)</f>
        <v>237</v>
      </c>
      <c r="M684" s="92">
        <f>IFERROR(VLOOKUP($E684, V一般接種!$A:$G, M$4, FALSE), 0)</f>
        <v>5</v>
      </c>
      <c r="N684" s="93">
        <f>IFERROR(VLOOKUP($E684, V一般接種!$A:$G, N$4, FALSE), 0)</f>
        <v>16128</v>
      </c>
      <c r="O684" s="92">
        <f>SUMIF(V職域接種!$C:$C, 'Conv-vaccine'!$E684, V職域接種!F:F)</f>
        <v>0</v>
      </c>
      <c r="P684" s="92">
        <f>SUMIF(V職域接種!$C:$C, 'Conv-vaccine'!$E684, V職域接種!G:G)</f>
        <v>0</v>
      </c>
      <c r="Q684" s="92">
        <f>_xlfn.MAXIFS(V重複!F:F, V重複!$C:$C, 'Conv-vaccine'!$E684)</f>
        <v>0</v>
      </c>
      <c r="R684" s="92">
        <f>_xlfn.MAXIFS(V重複!G:G, V重複!$C:$C, 'Conv-vaccine'!$E684)</f>
        <v>0</v>
      </c>
      <c r="S684" s="117">
        <f>SUMIF('V3回目-総接種回数'!$A:$A, 'Conv-vaccine'!$E684, 'V3回目-総接種回数'!D:D)</f>
        <v>0</v>
      </c>
    </row>
    <row r="685" spans="1:19" ht="17.7">
      <c r="A685" s="49">
        <v>44524</v>
      </c>
      <c r="B685" s="109">
        <f>IF(COUNTIF($A$7:$A685, $A685)&gt;1, 0, IF($E685="","",G685+H685+K685+L685+O685-Q685))</f>
        <v>22388</v>
      </c>
      <c r="C685" s="109">
        <f>IF(COUNTIF($A$7:$A685, $A685)&gt;1, 0, IF($E685="", "", I685+J685+M685+N685+P685-R685))</f>
        <v>40773</v>
      </c>
      <c r="D685" s="109">
        <f>IF(COUNTIF($A$7:$A685, $A685)&gt;1, 0, S685)</f>
        <v>0</v>
      </c>
      <c r="E685" s="110">
        <v>44524</v>
      </c>
      <c r="F685" s="91" t="str">
        <f>IFERROR(VLOOKUP($E685, V医療従事者等!$A:$J, $F$4, FALSE), TEXT(E685, "aaa"))</f>
        <v>水</v>
      </c>
      <c r="G685" s="91">
        <f>IFERROR(VLOOKUP($E685, V医療従事者等!$A:$J, $G$4, FALSE), 0)</f>
        <v>0</v>
      </c>
      <c r="H685" s="91">
        <f>IFERROR(VLOOKUP($E685, V医療従事者等!$A:$J, $H$4, FALSE), 0)</f>
        <v>0</v>
      </c>
      <c r="I685" s="91">
        <f>IFERROR(VLOOKUP($E685, V医療従事者等!$A:$J, $I$4, FALSE), 0)</f>
        <v>0</v>
      </c>
      <c r="J685" s="91">
        <f>IFERROR(VLOOKUP($E685, V医療従事者等!$A:$J, $J$4, FALSE), 0)</f>
        <v>0</v>
      </c>
      <c r="K685" s="92">
        <f>IFERROR(VLOOKUP($E685, V一般接種!$A:$G, K$4, FALSE), 0)</f>
        <v>21625</v>
      </c>
      <c r="L685" s="92">
        <f>IFERROR(VLOOKUP($E685, V一般接種!$A:$G, L$4, FALSE), 0)</f>
        <v>763</v>
      </c>
      <c r="M685" s="92">
        <f>IFERROR(VLOOKUP($E685, V一般接種!$A:$G, M$4, FALSE), 0)</f>
        <v>13</v>
      </c>
      <c r="N685" s="93">
        <f>IFERROR(VLOOKUP($E685, V一般接種!$A:$G, N$4, FALSE), 0)</f>
        <v>40760</v>
      </c>
      <c r="O685" s="92">
        <f>SUMIF(V職域接種!$C:$C, 'Conv-vaccine'!$E685, V職域接種!F:F)</f>
        <v>0</v>
      </c>
      <c r="P685" s="92">
        <f>SUMIF(V職域接種!$C:$C, 'Conv-vaccine'!$E685, V職域接種!G:G)</f>
        <v>0</v>
      </c>
      <c r="Q685" s="92">
        <f>_xlfn.MAXIFS(V重複!F:F, V重複!$C:$C, 'Conv-vaccine'!$E685)</f>
        <v>0</v>
      </c>
      <c r="R685" s="92">
        <f>_xlfn.MAXIFS(V重複!G:G, V重複!$C:$C, 'Conv-vaccine'!$E685)</f>
        <v>0</v>
      </c>
      <c r="S685" s="117">
        <f>SUMIF('V3回目-総接種回数'!$A:$A, 'Conv-vaccine'!$E685, 'V3回目-総接種回数'!D:D)</f>
        <v>0</v>
      </c>
    </row>
    <row r="686" spans="1:19" ht="17.7">
      <c r="A686" s="49">
        <v>44524</v>
      </c>
      <c r="B686" s="109">
        <f>IF(COUNTIF($A$7:$A686, $A686)&gt;1, 0, IF($E686="","",G686+H686+K686+L686+O686-Q686))</f>
        <v>0</v>
      </c>
      <c r="C686" s="109">
        <f>IF(COUNTIF($A$7:$A686, $A686)&gt;1, 0, IF($E686="", "", I686+J686+M686+N686+P686-R686))</f>
        <v>0</v>
      </c>
      <c r="D686" s="109">
        <f>IF(COUNTIF($A$7:$A686, $A686)&gt;1, 0, S686)</f>
        <v>0</v>
      </c>
      <c r="E686" s="110">
        <v>44524</v>
      </c>
      <c r="F686" s="91" t="str">
        <f>IFERROR(VLOOKUP($E686, V医療従事者等!$A:$J, $F$4, FALSE), TEXT(E686, "aaa"))</f>
        <v>水</v>
      </c>
      <c r="G686" s="91">
        <f>IFERROR(VLOOKUP($E686, V医療従事者等!$A:$J, $G$4, FALSE), 0)</f>
        <v>0</v>
      </c>
      <c r="H686" s="91">
        <f>IFERROR(VLOOKUP($E686, V医療従事者等!$A:$J, $H$4, FALSE), 0)</f>
        <v>0</v>
      </c>
      <c r="I686" s="91">
        <f>IFERROR(VLOOKUP($E686, V医療従事者等!$A:$J, $I$4, FALSE), 0)</f>
        <v>0</v>
      </c>
      <c r="J686" s="91">
        <f>IFERROR(VLOOKUP($E686, V医療従事者等!$A:$J, $J$4, FALSE), 0)</f>
        <v>0</v>
      </c>
      <c r="K686" s="92">
        <f>IFERROR(VLOOKUP($E686, V一般接種!$A:$G, K$4, FALSE), 0)</f>
        <v>21625</v>
      </c>
      <c r="L686" s="92">
        <f>IFERROR(VLOOKUP($E686, V一般接種!$A:$G, L$4, FALSE), 0)</f>
        <v>763</v>
      </c>
      <c r="M686" s="92">
        <f>IFERROR(VLOOKUP($E686, V一般接種!$A:$G, M$4, FALSE), 0)</f>
        <v>13</v>
      </c>
      <c r="N686" s="93">
        <f>IFERROR(VLOOKUP($E686, V一般接種!$A:$G, N$4, FALSE), 0)</f>
        <v>40760</v>
      </c>
      <c r="O686" s="92">
        <f>SUMIF(V職域接種!$C:$C, 'Conv-vaccine'!$E686, V職域接種!F:F)</f>
        <v>0</v>
      </c>
      <c r="P686" s="92">
        <f>SUMIF(V職域接種!$C:$C, 'Conv-vaccine'!$E686, V職域接種!G:G)</f>
        <v>0</v>
      </c>
      <c r="Q686" s="92">
        <f>_xlfn.MAXIFS(V重複!F:F, V重複!$C:$C, 'Conv-vaccine'!$E686)</f>
        <v>0</v>
      </c>
      <c r="R686" s="92">
        <f>_xlfn.MAXIFS(V重複!G:G, V重複!$C:$C, 'Conv-vaccine'!$E686)</f>
        <v>0</v>
      </c>
      <c r="S686" s="117">
        <f>SUMIF('V3回目-総接種回数'!$A:$A, 'Conv-vaccine'!$E686, 'V3回目-総接種回数'!D:D)</f>
        <v>0</v>
      </c>
    </row>
    <row r="687" spans="1:19" ht="17.7">
      <c r="A687" s="49">
        <v>44524</v>
      </c>
      <c r="B687" s="109">
        <f>IF(COUNTIF($A$7:$A687, $A687)&gt;1, 0, IF($E687="","",G687+H687+K687+L687+O687-Q687))</f>
        <v>0</v>
      </c>
      <c r="C687" s="109">
        <f>IF(COUNTIF($A$7:$A687, $A687)&gt;1, 0, IF($E687="", "", I687+J687+M687+N687+P687-R687))</f>
        <v>0</v>
      </c>
      <c r="D687" s="109">
        <f>IF(COUNTIF($A$7:$A687, $A687)&gt;1, 0, S687)</f>
        <v>0</v>
      </c>
      <c r="E687" s="110">
        <v>44524</v>
      </c>
      <c r="F687" s="91" t="str">
        <f>IFERROR(VLOOKUP($E687, V医療従事者等!$A:$J, $F$4, FALSE), TEXT(E687, "aaa"))</f>
        <v>水</v>
      </c>
      <c r="G687" s="91">
        <f>IFERROR(VLOOKUP($E687, V医療従事者等!$A:$J, $G$4, FALSE), 0)</f>
        <v>0</v>
      </c>
      <c r="H687" s="91">
        <f>IFERROR(VLOOKUP($E687, V医療従事者等!$A:$J, $H$4, FALSE), 0)</f>
        <v>0</v>
      </c>
      <c r="I687" s="91">
        <f>IFERROR(VLOOKUP($E687, V医療従事者等!$A:$J, $I$4, FALSE), 0)</f>
        <v>0</v>
      </c>
      <c r="J687" s="91">
        <f>IFERROR(VLOOKUP($E687, V医療従事者等!$A:$J, $J$4, FALSE), 0)</f>
        <v>0</v>
      </c>
      <c r="K687" s="92">
        <f>IFERROR(VLOOKUP($E687, V一般接種!$A:$G, K$4, FALSE), 0)</f>
        <v>21625</v>
      </c>
      <c r="L687" s="92">
        <f>IFERROR(VLOOKUP($E687, V一般接種!$A:$G, L$4, FALSE), 0)</f>
        <v>763</v>
      </c>
      <c r="M687" s="92">
        <f>IFERROR(VLOOKUP($E687, V一般接種!$A:$G, M$4, FALSE), 0)</f>
        <v>13</v>
      </c>
      <c r="N687" s="93">
        <f>IFERROR(VLOOKUP($E687, V一般接種!$A:$G, N$4, FALSE), 0)</f>
        <v>40760</v>
      </c>
      <c r="O687" s="92">
        <f>SUMIF(V職域接種!$C:$C, 'Conv-vaccine'!$E687, V職域接種!F:F)</f>
        <v>0</v>
      </c>
      <c r="P687" s="92">
        <f>SUMIF(V職域接種!$C:$C, 'Conv-vaccine'!$E687, V職域接種!G:G)</f>
        <v>0</v>
      </c>
      <c r="Q687" s="92">
        <f>_xlfn.MAXIFS(V重複!F:F, V重複!$C:$C, 'Conv-vaccine'!$E687)</f>
        <v>0</v>
      </c>
      <c r="R687" s="92">
        <f>_xlfn.MAXIFS(V重複!G:G, V重複!$C:$C, 'Conv-vaccine'!$E687)</f>
        <v>0</v>
      </c>
      <c r="S687" s="117">
        <f>SUMIF('V3回目-総接種回数'!$A:$A, 'Conv-vaccine'!$E687, 'V3回目-総接種回数'!D:D)</f>
        <v>0</v>
      </c>
    </row>
    <row r="688" spans="1:19" ht="17.7">
      <c r="A688" s="49">
        <v>44525</v>
      </c>
      <c r="B688" s="109">
        <f>IF(COUNTIF($A$7:$A688, $A688)&gt;1, 0, IF($E688="","",G688+H688+K688+L688+O688-Q688))</f>
        <v>20100</v>
      </c>
      <c r="C688" s="109">
        <f>IF(COUNTIF($A$7:$A688, $A688)&gt;1, 0, IF($E688="", "", I688+J688+M688+N688+P688-R688))</f>
        <v>59210</v>
      </c>
      <c r="D688" s="109">
        <f>IF(COUNTIF($A$7:$A688, $A688)&gt;1, 0, S688)</f>
        <v>0</v>
      </c>
      <c r="E688" s="110">
        <v>44525</v>
      </c>
      <c r="F688" s="91" t="str">
        <f>IFERROR(VLOOKUP($E688, V医療従事者等!$A:$J, $F$4, FALSE), TEXT(E688, "aaa"))</f>
        <v>木</v>
      </c>
      <c r="G688" s="91">
        <f>IFERROR(VLOOKUP($E688, V医療従事者等!$A:$J, $G$4, FALSE), 0)</f>
        <v>0</v>
      </c>
      <c r="H688" s="91">
        <f>IFERROR(VLOOKUP($E688, V医療従事者等!$A:$J, $H$4, FALSE), 0)</f>
        <v>0</v>
      </c>
      <c r="I688" s="91">
        <f>IFERROR(VLOOKUP($E688, V医療従事者等!$A:$J, $I$4, FALSE), 0)</f>
        <v>0</v>
      </c>
      <c r="J688" s="91">
        <f>IFERROR(VLOOKUP($E688, V医療従事者等!$A:$J, $J$4, FALSE), 0)</f>
        <v>0</v>
      </c>
      <c r="K688" s="92">
        <f>IFERROR(VLOOKUP($E688, V一般接種!$A:$G, K$4, FALSE), 0)</f>
        <v>19410</v>
      </c>
      <c r="L688" s="92">
        <f>IFERROR(VLOOKUP($E688, V一般接種!$A:$G, L$4, FALSE), 0)</f>
        <v>690</v>
      </c>
      <c r="M688" s="92">
        <f>IFERROR(VLOOKUP($E688, V一般接種!$A:$G, M$4, FALSE), 0)</f>
        <v>37</v>
      </c>
      <c r="N688" s="93">
        <f>IFERROR(VLOOKUP($E688, V一般接種!$A:$G, N$4, FALSE), 0)</f>
        <v>59173</v>
      </c>
      <c r="O688" s="92">
        <f>SUMIF(V職域接種!$C:$C, 'Conv-vaccine'!$E688, V職域接種!F:F)</f>
        <v>0</v>
      </c>
      <c r="P688" s="92">
        <f>SUMIF(V職域接種!$C:$C, 'Conv-vaccine'!$E688, V職域接種!G:G)</f>
        <v>0</v>
      </c>
      <c r="Q688" s="92">
        <f>_xlfn.MAXIFS(V重複!F:F, V重複!$C:$C, 'Conv-vaccine'!$E688)</f>
        <v>0</v>
      </c>
      <c r="R688" s="92">
        <f>_xlfn.MAXIFS(V重複!G:G, V重複!$C:$C, 'Conv-vaccine'!$E688)</f>
        <v>0</v>
      </c>
      <c r="S688" s="117">
        <f>SUMIF('V3回目-総接種回数'!$A:$A, 'Conv-vaccine'!$E688, 'V3回目-総接種回数'!D:D)</f>
        <v>0</v>
      </c>
    </row>
    <row r="689" spans="1:19" ht="17.7">
      <c r="A689" s="49">
        <v>44525</v>
      </c>
      <c r="B689" s="109">
        <f>IF(COUNTIF($A$7:$A689, $A689)&gt;1, 0, IF($E689="","",G689+H689+K689+L689+O689-Q689))</f>
        <v>0</v>
      </c>
      <c r="C689" s="109">
        <f>IF(COUNTIF($A$7:$A689, $A689)&gt;1, 0, IF($E689="", "", I689+J689+M689+N689+P689-R689))</f>
        <v>0</v>
      </c>
      <c r="D689" s="109">
        <f>IF(COUNTIF($A$7:$A689, $A689)&gt;1, 0, S689)</f>
        <v>0</v>
      </c>
      <c r="E689" s="110">
        <v>44525</v>
      </c>
      <c r="F689" s="91" t="str">
        <f>IFERROR(VLOOKUP($E689, V医療従事者等!$A:$J, $F$4, FALSE), TEXT(E689, "aaa"))</f>
        <v>木</v>
      </c>
      <c r="G689" s="91">
        <f>IFERROR(VLOOKUP($E689, V医療従事者等!$A:$J, $G$4, FALSE), 0)</f>
        <v>0</v>
      </c>
      <c r="H689" s="91">
        <f>IFERROR(VLOOKUP($E689, V医療従事者等!$A:$J, $H$4, FALSE), 0)</f>
        <v>0</v>
      </c>
      <c r="I689" s="91">
        <f>IFERROR(VLOOKUP($E689, V医療従事者等!$A:$J, $I$4, FALSE), 0)</f>
        <v>0</v>
      </c>
      <c r="J689" s="91">
        <f>IFERROR(VLOOKUP($E689, V医療従事者等!$A:$J, $J$4, FALSE), 0)</f>
        <v>0</v>
      </c>
      <c r="K689" s="92">
        <f>IFERROR(VLOOKUP($E689, V一般接種!$A:$G, K$4, FALSE), 0)</f>
        <v>19410</v>
      </c>
      <c r="L689" s="92">
        <f>IFERROR(VLOOKUP($E689, V一般接種!$A:$G, L$4, FALSE), 0)</f>
        <v>690</v>
      </c>
      <c r="M689" s="92">
        <f>IFERROR(VLOOKUP($E689, V一般接種!$A:$G, M$4, FALSE), 0)</f>
        <v>37</v>
      </c>
      <c r="N689" s="93">
        <f>IFERROR(VLOOKUP($E689, V一般接種!$A:$G, N$4, FALSE), 0)</f>
        <v>59173</v>
      </c>
      <c r="O689" s="92">
        <f>SUMIF(V職域接種!$C:$C, 'Conv-vaccine'!$E689, V職域接種!F:F)</f>
        <v>0</v>
      </c>
      <c r="P689" s="92">
        <f>SUMIF(V職域接種!$C:$C, 'Conv-vaccine'!$E689, V職域接種!G:G)</f>
        <v>0</v>
      </c>
      <c r="Q689" s="92">
        <f>_xlfn.MAXIFS(V重複!F:F, V重複!$C:$C, 'Conv-vaccine'!$E689)</f>
        <v>0</v>
      </c>
      <c r="R689" s="92">
        <f>_xlfn.MAXIFS(V重複!G:G, V重複!$C:$C, 'Conv-vaccine'!$E689)</f>
        <v>0</v>
      </c>
      <c r="S689" s="117">
        <f>SUMIF('V3回目-総接種回数'!$A:$A, 'Conv-vaccine'!$E689, 'V3回目-総接種回数'!D:D)</f>
        <v>0</v>
      </c>
    </row>
    <row r="690" spans="1:19" ht="17.7">
      <c r="A690" s="49">
        <v>44525</v>
      </c>
      <c r="B690" s="109">
        <f>IF(COUNTIF($A$7:$A690, $A690)&gt;1, 0, IF($E690="","",G690+H690+K690+L690+O690-Q690))</f>
        <v>0</v>
      </c>
      <c r="C690" s="109">
        <f>IF(COUNTIF($A$7:$A690, $A690)&gt;1, 0, IF($E690="", "", I690+J690+M690+N690+P690-R690))</f>
        <v>0</v>
      </c>
      <c r="D690" s="109">
        <f>IF(COUNTIF($A$7:$A690, $A690)&gt;1, 0, S690)</f>
        <v>0</v>
      </c>
      <c r="E690" s="110">
        <v>44525</v>
      </c>
      <c r="F690" s="91" t="str">
        <f>IFERROR(VLOOKUP($E690, V医療従事者等!$A:$J, $F$4, FALSE), TEXT(E690, "aaa"))</f>
        <v>木</v>
      </c>
      <c r="G690" s="91">
        <f>IFERROR(VLOOKUP($E690, V医療従事者等!$A:$J, $G$4, FALSE), 0)</f>
        <v>0</v>
      </c>
      <c r="H690" s="91">
        <f>IFERROR(VLOOKUP($E690, V医療従事者等!$A:$J, $H$4, FALSE), 0)</f>
        <v>0</v>
      </c>
      <c r="I690" s="91">
        <f>IFERROR(VLOOKUP($E690, V医療従事者等!$A:$J, $I$4, FALSE), 0)</f>
        <v>0</v>
      </c>
      <c r="J690" s="91">
        <f>IFERROR(VLOOKUP($E690, V医療従事者等!$A:$J, $J$4, FALSE), 0)</f>
        <v>0</v>
      </c>
      <c r="K690" s="92">
        <f>IFERROR(VLOOKUP($E690, V一般接種!$A:$G, K$4, FALSE), 0)</f>
        <v>19410</v>
      </c>
      <c r="L690" s="92">
        <f>IFERROR(VLOOKUP($E690, V一般接種!$A:$G, L$4, FALSE), 0)</f>
        <v>690</v>
      </c>
      <c r="M690" s="92">
        <f>IFERROR(VLOOKUP($E690, V一般接種!$A:$G, M$4, FALSE), 0)</f>
        <v>37</v>
      </c>
      <c r="N690" s="93">
        <f>IFERROR(VLOOKUP($E690, V一般接種!$A:$G, N$4, FALSE), 0)</f>
        <v>59173</v>
      </c>
      <c r="O690" s="92">
        <f>SUMIF(V職域接種!$C:$C, 'Conv-vaccine'!$E690, V職域接種!F:F)</f>
        <v>0</v>
      </c>
      <c r="P690" s="92">
        <f>SUMIF(V職域接種!$C:$C, 'Conv-vaccine'!$E690, V職域接種!G:G)</f>
        <v>0</v>
      </c>
      <c r="Q690" s="92">
        <f>_xlfn.MAXIFS(V重複!F:F, V重複!$C:$C, 'Conv-vaccine'!$E690)</f>
        <v>0</v>
      </c>
      <c r="R690" s="92">
        <f>_xlfn.MAXIFS(V重複!G:G, V重複!$C:$C, 'Conv-vaccine'!$E690)</f>
        <v>0</v>
      </c>
      <c r="S690" s="117">
        <f>SUMIF('V3回目-総接種回数'!$A:$A, 'Conv-vaccine'!$E690, 'V3回目-総接種回数'!D:D)</f>
        <v>0</v>
      </c>
    </row>
    <row r="691" spans="1:19" ht="17.7">
      <c r="A691" s="49">
        <v>44526</v>
      </c>
      <c r="B691" s="109">
        <f>IF(COUNTIF($A$7:$A691, $A691)&gt;1, 0, IF($E691="","",G691+H691+K691+L691+O691-Q691))</f>
        <v>38218</v>
      </c>
      <c r="C691" s="109">
        <f>IF(COUNTIF($A$7:$A691, $A691)&gt;1, 0, IF($E691="", "", I691+J691+M691+N691+P691-R691))</f>
        <v>101827</v>
      </c>
      <c r="D691" s="109">
        <f>IF(COUNTIF($A$7:$A691, $A691)&gt;1, 0, S691)</f>
        <v>0</v>
      </c>
      <c r="E691" s="110">
        <v>44526</v>
      </c>
      <c r="F691" s="91" t="str">
        <f>IFERROR(VLOOKUP($E691, V医療従事者等!$A:$J, $F$4, FALSE), TEXT(E691, "aaa"))</f>
        <v>金</v>
      </c>
      <c r="G691" s="91">
        <f>IFERROR(VLOOKUP($E691, V医療従事者等!$A:$J, $G$4, FALSE), 0)</f>
        <v>0</v>
      </c>
      <c r="H691" s="91">
        <f>IFERROR(VLOOKUP($E691, V医療従事者等!$A:$J, $H$4, FALSE), 0)</f>
        <v>0</v>
      </c>
      <c r="I691" s="91">
        <f>IFERROR(VLOOKUP($E691, V医療従事者等!$A:$J, $I$4, FALSE), 0)</f>
        <v>0</v>
      </c>
      <c r="J691" s="91">
        <f>IFERROR(VLOOKUP($E691, V医療従事者等!$A:$J, $J$4, FALSE), 0)</f>
        <v>0</v>
      </c>
      <c r="K691" s="92">
        <f>IFERROR(VLOOKUP($E691, V一般接種!$A:$G, K$4, FALSE), 0)</f>
        <v>36513</v>
      </c>
      <c r="L691" s="92">
        <f>IFERROR(VLOOKUP($E691, V一般接種!$A:$G, L$4, FALSE), 0)</f>
        <v>1705</v>
      </c>
      <c r="M691" s="92">
        <f>IFERROR(VLOOKUP($E691, V一般接種!$A:$G, M$4, FALSE), 0)</f>
        <v>5</v>
      </c>
      <c r="N691" s="93">
        <f>IFERROR(VLOOKUP($E691, V一般接種!$A:$G, N$4, FALSE), 0)</f>
        <v>101822</v>
      </c>
      <c r="O691" s="92">
        <f>SUMIF(V職域接種!$C:$C, 'Conv-vaccine'!$E691, V職域接種!F:F)</f>
        <v>0</v>
      </c>
      <c r="P691" s="92">
        <f>SUMIF(V職域接種!$C:$C, 'Conv-vaccine'!$E691, V職域接種!G:G)</f>
        <v>0</v>
      </c>
      <c r="Q691" s="92">
        <f>_xlfn.MAXIFS(V重複!F:F, V重複!$C:$C, 'Conv-vaccine'!$E691)</f>
        <v>0</v>
      </c>
      <c r="R691" s="92">
        <f>_xlfn.MAXIFS(V重複!G:G, V重複!$C:$C, 'Conv-vaccine'!$E691)</f>
        <v>0</v>
      </c>
      <c r="S691" s="117">
        <f>SUMIF('V3回目-総接種回数'!$A:$A, 'Conv-vaccine'!$E691, 'V3回目-総接種回数'!D:D)</f>
        <v>0</v>
      </c>
    </row>
    <row r="692" spans="1:19" ht="17.7">
      <c r="A692" s="49">
        <v>44526</v>
      </c>
      <c r="B692" s="109">
        <f>IF(COUNTIF($A$7:$A692, $A692)&gt;1, 0, IF($E692="","",G692+H692+K692+L692+O692-Q692))</f>
        <v>0</v>
      </c>
      <c r="C692" s="109">
        <f>IF(COUNTIF($A$7:$A692, $A692)&gt;1, 0, IF($E692="", "", I692+J692+M692+N692+P692-R692))</f>
        <v>0</v>
      </c>
      <c r="D692" s="109">
        <f>IF(COUNTIF($A$7:$A692, $A692)&gt;1, 0, S692)</f>
        <v>0</v>
      </c>
      <c r="E692" s="110">
        <v>44526</v>
      </c>
      <c r="F692" s="91" t="str">
        <f>IFERROR(VLOOKUP($E692, V医療従事者等!$A:$J, $F$4, FALSE), TEXT(E692, "aaa"))</f>
        <v>金</v>
      </c>
      <c r="G692" s="91">
        <f>IFERROR(VLOOKUP($E692, V医療従事者等!$A:$J, $G$4, FALSE), 0)</f>
        <v>0</v>
      </c>
      <c r="H692" s="91">
        <f>IFERROR(VLOOKUP($E692, V医療従事者等!$A:$J, $H$4, FALSE), 0)</f>
        <v>0</v>
      </c>
      <c r="I692" s="91">
        <f>IFERROR(VLOOKUP($E692, V医療従事者等!$A:$J, $I$4, FALSE), 0)</f>
        <v>0</v>
      </c>
      <c r="J692" s="91">
        <f>IFERROR(VLOOKUP($E692, V医療従事者等!$A:$J, $J$4, FALSE), 0)</f>
        <v>0</v>
      </c>
      <c r="K692" s="92">
        <f>IFERROR(VLOOKUP($E692, V一般接種!$A:$G, K$4, FALSE), 0)</f>
        <v>36513</v>
      </c>
      <c r="L692" s="92">
        <f>IFERROR(VLOOKUP($E692, V一般接種!$A:$G, L$4, FALSE), 0)</f>
        <v>1705</v>
      </c>
      <c r="M692" s="92">
        <f>IFERROR(VLOOKUP($E692, V一般接種!$A:$G, M$4, FALSE), 0)</f>
        <v>5</v>
      </c>
      <c r="N692" s="93">
        <f>IFERROR(VLOOKUP($E692, V一般接種!$A:$G, N$4, FALSE), 0)</f>
        <v>101822</v>
      </c>
      <c r="O692" s="92">
        <f>SUMIF(V職域接種!$C:$C, 'Conv-vaccine'!$E692, V職域接種!F:F)</f>
        <v>0</v>
      </c>
      <c r="P692" s="92">
        <f>SUMIF(V職域接種!$C:$C, 'Conv-vaccine'!$E692, V職域接種!G:G)</f>
        <v>0</v>
      </c>
      <c r="Q692" s="92">
        <f>_xlfn.MAXIFS(V重複!F:F, V重複!$C:$C, 'Conv-vaccine'!$E692)</f>
        <v>0</v>
      </c>
      <c r="R692" s="92">
        <f>_xlfn.MAXIFS(V重複!G:G, V重複!$C:$C, 'Conv-vaccine'!$E692)</f>
        <v>0</v>
      </c>
      <c r="S692" s="117">
        <f>SUMIF('V3回目-総接種回数'!$A:$A, 'Conv-vaccine'!$E692, 'V3回目-総接種回数'!D:D)</f>
        <v>0</v>
      </c>
    </row>
    <row r="693" spans="1:19" ht="17.7">
      <c r="A693" s="49">
        <v>44526</v>
      </c>
      <c r="B693" s="109">
        <f>IF(COUNTIF($A$7:$A693, $A693)&gt;1, 0, IF($E693="","",G693+H693+K693+L693+O693-Q693))</f>
        <v>0</v>
      </c>
      <c r="C693" s="109">
        <f>IF(COUNTIF($A$7:$A693, $A693)&gt;1, 0, IF($E693="", "", I693+J693+M693+N693+P693-R693))</f>
        <v>0</v>
      </c>
      <c r="D693" s="109">
        <f>IF(COUNTIF($A$7:$A693, $A693)&gt;1, 0, S693)</f>
        <v>0</v>
      </c>
      <c r="E693" s="110">
        <v>44526</v>
      </c>
      <c r="F693" s="91" t="str">
        <f>IFERROR(VLOOKUP($E693, V医療従事者等!$A:$J, $F$4, FALSE), TEXT(E693, "aaa"))</f>
        <v>金</v>
      </c>
      <c r="G693" s="91">
        <f>IFERROR(VLOOKUP($E693, V医療従事者等!$A:$J, $G$4, FALSE), 0)</f>
        <v>0</v>
      </c>
      <c r="H693" s="91">
        <f>IFERROR(VLOOKUP($E693, V医療従事者等!$A:$J, $H$4, FALSE), 0)</f>
        <v>0</v>
      </c>
      <c r="I693" s="91">
        <f>IFERROR(VLOOKUP($E693, V医療従事者等!$A:$J, $I$4, FALSE), 0)</f>
        <v>0</v>
      </c>
      <c r="J693" s="91">
        <f>IFERROR(VLOOKUP($E693, V医療従事者等!$A:$J, $J$4, FALSE), 0)</f>
        <v>0</v>
      </c>
      <c r="K693" s="92">
        <f>IFERROR(VLOOKUP($E693, V一般接種!$A:$G, K$4, FALSE), 0)</f>
        <v>36513</v>
      </c>
      <c r="L693" s="92">
        <f>IFERROR(VLOOKUP($E693, V一般接種!$A:$G, L$4, FALSE), 0)</f>
        <v>1705</v>
      </c>
      <c r="M693" s="92">
        <f>IFERROR(VLOOKUP($E693, V一般接種!$A:$G, M$4, FALSE), 0)</f>
        <v>5</v>
      </c>
      <c r="N693" s="93">
        <f>IFERROR(VLOOKUP($E693, V一般接種!$A:$G, N$4, FALSE), 0)</f>
        <v>101822</v>
      </c>
      <c r="O693" s="92">
        <f>SUMIF(V職域接種!$C:$C, 'Conv-vaccine'!$E693, V職域接種!F:F)</f>
        <v>0</v>
      </c>
      <c r="P693" s="92">
        <f>SUMIF(V職域接種!$C:$C, 'Conv-vaccine'!$E693, V職域接種!G:G)</f>
        <v>0</v>
      </c>
      <c r="Q693" s="92">
        <f>_xlfn.MAXIFS(V重複!F:F, V重複!$C:$C, 'Conv-vaccine'!$E693)</f>
        <v>0</v>
      </c>
      <c r="R693" s="92">
        <f>_xlfn.MAXIFS(V重複!G:G, V重複!$C:$C, 'Conv-vaccine'!$E693)</f>
        <v>0</v>
      </c>
      <c r="S693" s="117">
        <f>SUMIF('V3回目-総接種回数'!$A:$A, 'Conv-vaccine'!$E693, 'V3回目-総接種回数'!D:D)</f>
        <v>0</v>
      </c>
    </row>
    <row r="694" spans="1:19" ht="17.7">
      <c r="A694" s="49">
        <v>44527</v>
      </c>
      <c r="B694" s="109">
        <f>IF(COUNTIF($A$7:$A694, $A694)&gt;1, 0, IF($E694="","",G694+H694+K694+L694+O694-Q694))</f>
        <v>51409</v>
      </c>
      <c r="C694" s="109">
        <f>IF(COUNTIF($A$7:$A694, $A694)&gt;1, 0, IF($E694="", "", I694+J694+M694+N694+P694-R694))</f>
        <v>140715</v>
      </c>
      <c r="D694" s="109">
        <f>IF(COUNTIF($A$7:$A694, $A694)&gt;1, 0, S694)</f>
        <v>0</v>
      </c>
      <c r="E694" s="110">
        <v>44527</v>
      </c>
      <c r="F694" s="91" t="str">
        <f>IFERROR(VLOOKUP($E694, V医療従事者等!$A:$J, $F$4, FALSE), TEXT(E694, "aaa"))</f>
        <v>土</v>
      </c>
      <c r="G694" s="91">
        <f>IFERROR(VLOOKUP($E694, V医療従事者等!$A:$J, $G$4, FALSE), 0)</f>
        <v>0</v>
      </c>
      <c r="H694" s="91">
        <f>IFERROR(VLOOKUP($E694, V医療従事者等!$A:$J, $H$4, FALSE), 0)</f>
        <v>0</v>
      </c>
      <c r="I694" s="91">
        <f>IFERROR(VLOOKUP($E694, V医療従事者等!$A:$J, $I$4, FALSE), 0)</f>
        <v>0</v>
      </c>
      <c r="J694" s="91">
        <f>IFERROR(VLOOKUP($E694, V医療従事者等!$A:$J, $J$4, FALSE), 0)</f>
        <v>0</v>
      </c>
      <c r="K694" s="92">
        <f>IFERROR(VLOOKUP($E694, V一般接種!$A:$G, K$4, FALSE), 0)</f>
        <v>50497</v>
      </c>
      <c r="L694" s="92">
        <f>IFERROR(VLOOKUP($E694, V一般接種!$A:$G, L$4, FALSE), 0)</f>
        <v>912</v>
      </c>
      <c r="M694" s="92">
        <f>IFERROR(VLOOKUP($E694, V一般接種!$A:$G, M$4, FALSE), 0)</f>
        <v>33</v>
      </c>
      <c r="N694" s="93">
        <f>IFERROR(VLOOKUP($E694, V一般接種!$A:$G, N$4, FALSE), 0)</f>
        <v>140682</v>
      </c>
      <c r="O694" s="92">
        <f>SUMIF(V職域接種!$C:$C, 'Conv-vaccine'!$E694, V職域接種!F:F)</f>
        <v>0</v>
      </c>
      <c r="P694" s="92">
        <f>SUMIF(V職域接種!$C:$C, 'Conv-vaccine'!$E694, V職域接種!G:G)</f>
        <v>0</v>
      </c>
      <c r="Q694" s="92">
        <f>_xlfn.MAXIFS(V重複!F:F, V重複!$C:$C, 'Conv-vaccine'!$E694)</f>
        <v>0</v>
      </c>
      <c r="R694" s="92">
        <f>_xlfn.MAXIFS(V重複!G:G, V重複!$C:$C, 'Conv-vaccine'!$E694)</f>
        <v>0</v>
      </c>
      <c r="S694" s="117">
        <f>SUMIF('V3回目-総接種回数'!$A:$A, 'Conv-vaccine'!$E694, 'V3回目-総接種回数'!D:D)</f>
        <v>0</v>
      </c>
    </row>
    <row r="695" spans="1:19" ht="17.7">
      <c r="A695" s="49">
        <v>44527</v>
      </c>
      <c r="B695" s="109">
        <f>IF(COUNTIF($A$7:$A695, $A695)&gt;1, 0, IF($E695="","",G695+H695+K695+L695+O695-Q695))</f>
        <v>0</v>
      </c>
      <c r="C695" s="109">
        <f>IF(COUNTIF($A$7:$A695, $A695)&gt;1, 0, IF($E695="", "", I695+J695+M695+N695+P695-R695))</f>
        <v>0</v>
      </c>
      <c r="D695" s="109">
        <f>IF(COUNTIF($A$7:$A695, $A695)&gt;1, 0, S695)</f>
        <v>0</v>
      </c>
      <c r="E695" s="110">
        <v>44527</v>
      </c>
      <c r="F695" s="91" t="str">
        <f>IFERROR(VLOOKUP($E695, V医療従事者等!$A:$J, $F$4, FALSE), TEXT(E695, "aaa"))</f>
        <v>土</v>
      </c>
      <c r="G695" s="91">
        <f>IFERROR(VLOOKUP($E695, V医療従事者等!$A:$J, $G$4, FALSE), 0)</f>
        <v>0</v>
      </c>
      <c r="H695" s="91">
        <f>IFERROR(VLOOKUP($E695, V医療従事者等!$A:$J, $H$4, FALSE), 0)</f>
        <v>0</v>
      </c>
      <c r="I695" s="91">
        <f>IFERROR(VLOOKUP($E695, V医療従事者等!$A:$J, $I$4, FALSE), 0)</f>
        <v>0</v>
      </c>
      <c r="J695" s="91">
        <f>IFERROR(VLOOKUP($E695, V医療従事者等!$A:$J, $J$4, FALSE), 0)</f>
        <v>0</v>
      </c>
      <c r="K695" s="92">
        <f>IFERROR(VLOOKUP($E695, V一般接種!$A:$G, K$4, FALSE), 0)</f>
        <v>50497</v>
      </c>
      <c r="L695" s="92">
        <f>IFERROR(VLOOKUP($E695, V一般接種!$A:$G, L$4, FALSE), 0)</f>
        <v>912</v>
      </c>
      <c r="M695" s="92">
        <f>IFERROR(VLOOKUP($E695, V一般接種!$A:$G, M$4, FALSE), 0)</f>
        <v>33</v>
      </c>
      <c r="N695" s="93">
        <f>IFERROR(VLOOKUP($E695, V一般接種!$A:$G, N$4, FALSE), 0)</f>
        <v>140682</v>
      </c>
      <c r="O695" s="92">
        <f>SUMIF(V職域接種!$C:$C, 'Conv-vaccine'!$E695, V職域接種!F:F)</f>
        <v>0</v>
      </c>
      <c r="P695" s="92">
        <f>SUMIF(V職域接種!$C:$C, 'Conv-vaccine'!$E695, V職域接種!G:G)</f>
        <v>0</v>
      </c>
      <c r="Q695" s="92">
        <f>_xlfn.MAXIFS(V重複!F:F, V重複!$C:$C, 'Conv-vaccine'!$E695)</f>
        <v>0</v>
      </c>
      <c r="R695" s="92">
        <f>_xlfn.MAXIFS(V重複!G:G, V重複!$C:$C, 'Conv-vaccine'!$E695)</f>
        <v>0</v>
      </c>
      <c r="S695" s="117">
        <f>SUMIF('V3回目-総接種回数'!$A:$A, 'Conv-vaccine'!$E695, 'V3回目-総接種回数'!D:D)</f>
        <v>0</v>
      </c>
    </row>
    <row r="696" spans="1:19" ht="17.7">
      <c r="A696" s="49">
        <v>44527</v>
      </c>
      <c r="B696" s="109">
        <f>IF(COUNTIF($A$7:$A696, $A696)&gt;1, 0, IF($E696="","",G696+H696+K696+L696+O696-Q696))</f>
        <v>0</v>
      </c>
      <c r="C696" s="109">
        <f>IF(COUNTIF($A$7:$A696, $A696)&gt;1, 0, IF($E696="", "", I696+J696+M696+N696+P696-R696))</f>
        <v>0</v>
      </c>
      <c r="D696" s="109">
        <f>IF(COUNTIF($A$7:$A696, $A696)&gt;1, 0, S696)</f>
        <v>0</v>
      </c>
      <c r="E696" s="110">
        <v>44527</v>
      </c>
      <c r="F696" s="91" t="str">
        <f>IFERROR(VLOOKUP($E696, V医療従事者等!$A:$J, $F$4, FALSE), TEXT(E696, "aaa"))</f>
        <v>土</v>
      </c>
      <c r="G696" s="91">
        <f>IFERROR(VLOOKUP($E696, V医療従事者等!$A:$J, $G$4, FALSE), 0)</f>
        <v>0</v>
      </c>
      <c r="H696" s="91">
        <f>IFERROR(VLOOKUP($E696, V医療従事者等!$A:$J, $H$4, FALSE), 0)</f>
        <v>0</v>
      </c>
      <c r="I696" s="91">
        <f>IFERROR(VLOOKUP($E696, V医療従事者等!$A:$J, $I$4, FALSE), 0)</f>
        <v>0</v>
      </c>
      <c r="J696" s="91">
        <f>IFERROR(VLOOKUP($E696, V医療従事者等!$A:$J, $J$4, FALSE), 0)</f>
        <v>0</v>
      </c>
      <c r="K696" s="92">
        <f>IFERROR(VLOOKUP($E696, V一般接種!$A:$G, K$4, FALSE), 0)</f>
        <v>50497</v>
      </c>
      <c r="L696" s="92">
        <f>IFERROR(VLOOKUP($E696, V一般接種!$A:$G, L$4, FALSE), 0)</f>
        <v>912</v>
      </c>
      <c r="M696" s="92">
        <f>IFERROR(VLOOKUP($E696, V一般接種!$A:$G, M$4, FALSE), 0)</f>
        <v>33</v>
      </c>
      <c r="N696" s="93">
        <f>IFERROR(VLOOKUP($E696, V一般接種!$A:$G, N$4, FALSE), 0)</f>
        <v>140682</v>
      </c>
      <c r="O696" s="92">
        <f>SUMIF(V職域接種!$C:$C, 'Conv-vaccine'!$E696, V職域接種!F:F)</f>
        <v>0</v>
      </c>
      <c r="P696" s="92">
        <f>SUMIF(V職域接種!$C:$C, 'Conv-vaccine'!$E696, V職域接種!G:G)</f>
        <v>0</v>
      </c>
      <c r="Q696" s="92">
        <f>_xlfn.MAXIFS(V重複!F:F, V重複!$C:$C, 'Conv-vaccine'!$E696)</f>
        <v>0</v>
      </c>
      <c r="R696" s="92">
        <f>_xlfn.MAXIFS(V重複!G:G, V重複!$C:$C, 'Conv-vaccine'!$E696)</f>
        <v>0</v>
      </c>
      <c r="S696" s="117">
        <f>SUMIF('V3回目-総接種回数'!$A:$A, 'Conv-vaccine'!$E696, 'V3回目-総接種回数'!D:D)</f>
        <v>0</v>
      </c>
    </row>
    <row r="697" spans="1:19" ht="17.7">
      <c r="A697" s="49">
        <v>44528</v>
      </c>
      <c r="B697" s="109">
        <f>IF(COUNTIF($A$7:$A697, $A697)&gt;1, 0, IF($E697="","",G697+H697+K697+L697+O697-Q697))</f>
        <v>481225</v>
      </c>
      <c r="C697" s="109">
        <f>IF(COUNTIF($A$7:$A697, $A697)&gt;1, 0, IF($E697="", "", I697+J697+M697+N697+P697-R697))</f>
        <v>336333</v>
      </c>
      <c r="D697" s="109">
        <f>IF(COUNTIF($A$7:$A697, $A697)&gt;1, 0, S697)</f>
        <v>0</v>
      </c>
      <c r="E697" s="110">
        <v>44528</v>
      </c>
      <c r="F697" s="91" t="str">
        <f>IFERROR(VLOOKUP($E697, V医療従事者等!$A:$J, $F$4, FALSE), TEXT(E697, "aaa"))</f>
        <v>日</v>
      </c>
      <c r="G697" s="91">
        <f>IFERROR(VLOOKUP($E697, V医療従事者等!$A:$J, $G$4, FALSE), 0)</f>
        <v>0</v>
      </c>
      <c r="H697" s="91">
        <f>IFERROR(VLOOKUP($E697, V医療従事者等!$A:$J, $H$4, FALSE), 0)</f>
        <v>0</v>
      </c>
      <c r="I697" s="91">
        <f>IFERROR(VLOOKUP($E697, V医療従事者等!$A:$J, $I$4, FALSE), 0)</f>
        <v>0</v>
      </c>
      <c r="J697" s="91">
        <f>IFERROR(VLOOKUP($E697, V医療従事者等!$A:$J, $J$4, FALSE), 0)</f>
        <v>0</v>
      </c>
      <c r="K697" s="92">
        <f>IFERROR(VLOOKUP($E697, V一般接種!$A:$G, K$4, FALSE), 0)</f>
        <v>19242</v>
      </c>
      <c r="L697" s="92">
        <f>IFERROR(VLOOKUP($E697, V一般接種!$A:$G, L$4, FALSE), 0)</f>
        <v>608</v>
      </c>
      <c r="M697" s="92">
        <f>IFERROR(VLOOKUP($E697, V一般接種!$A:$G, M$4, FALSE), 0)</f>
        <v>0</v>
      </c>
      <c r="N697" s="93">
        <f>IFERROR(VLOOKUP($E697, V一般接種!$A:$G, N$4, FALSE), 0)</f>
        <v>83583</v>
      </c>
      <c r="O697" s="92">
        <f>SUMIF(V職域接種!$C:$C, 'Conv-vaccine'!$E697, V職域接種!F:F)</f>
        <v>9802654</v>
      </c>
      <c r="P697" s="92">
        <f>SUMIF(V職域接種!$C:$C, 'Conv-vaccine'!$E697, V職域接種!G:G)</f>
        <v>9488792</v>
      </c>
      <c r="Q697" s="92">
        <f>_xlfn.MAXIFS(V重複!F:F, V重複!$C:$C, 'Conv-vaccine'!$E697)</f>
        <v>9341279</v>
      </c>
      <c r="R697" s="92">
        <f>_xlfn.MAXIFS(V重複!G:G, V重複!$C:$C, 'Conv-vaccine'!$E697)</f>
        <v>9236042</v>
      </c>
      <c r="S697" s="117">
        <f>SUMIF('V3回目-総接種回数'!$A:$A, 'Conv-vaccine'!$E697, 'V3回目-総接種回数'!D:D)</f>
        <v>0</v>
      </c>
    </row>
    <row r="698" spans="1:19" ht="17.7">
      <c r="A698" s="49">
        <v>44528</v>
      </c>
      <c r="B698" s="109">
        <f>IF(COUNTIF($A$7:$A698, $A698)&gt;1, 0, IF($E698="","",G698+H698+K698+L698+O698-Q698))</f>
        <v>0</v>
      </c>
      <c r="C698" s="109">
        <f>IF(COUNTIF($A$7:$A698, $A698)&gt;1, 0, IF($E698="", "", I698+J698+M698+N698+P698-R698))</f>
        <v>0</v>
      </c>
      <c r="D698" s="109">
        <f>IF(COUNTIF($A$7:$A698, $A698)&gt;1, 0, S698)</f>
        <v>0</v>
      </c>
      <c r="E698" s="110">
        <v>44528</v>
      </c>
      <c r="F698" s="91" t="str">
        <f>IFERROR(VLOOKUP($E698, V医療従事者等!$A:$J, $F$4, FALSE), TEXT(E698, "aaa"))</f>
        <v>日</v>
      </c>
      <c r="G698" s="91">
        <f>IFERROR(VLOOKUP($E698, V医療従事者等!$A:$J, $G$4, FALSE), 0)</f>
        <v>0</v>
      </c>
      <c r="H698" s="91">
        <f>IFERROR(VLOOKUP($E698, V医療従事者等!$A:$J, $H$4, FALSE), 0)</f>
        <v>0</v>
      </c>
      <c r="I698" s="91">
        <f>IFERROR(VLOOKUP($E698, V医療従事者等!$A:$J, $I$4, FALSE), 0)</f>
        <v>0</v>
      </c>
      <c r="J698" s="91">
        <f>IFERROR(VLOOKUP($E698, V医療従事者等!$A:$J, $J$4, FALSE), 0)</f>
        <v>0</v>
      </c>
      <c r="K698" s="92">
        <f>IFERROR(VLOOKUP($E698, V一般接種!$A:$G, K$4, FALSE), 0)</f>
        <v>19242</v>
      </c>
      <c r="L698" s="92">
        <f>IFERROR(VLOOKUP($E698, V一般接種!$A:$G, L$4, FALSE), 0)</f>
        <v>608</v>
      </c>
      <c r="M698" s="92">
        <f>IFERROR(VLOOKUP($E698, V一般接種!$A:$G, M$4, FALSE), 0)</f>
        <v>0</v>
      </c>
      <c r="N698" s="93">
        <f>IFERROR(VLOOKUP($E698, V一般接種!$A:$G, N$4, FALSE), 0)</f>
        <v>83583</v>
      </c>
      <c r="O698" s="92">
        <f>SUMIF(V職域接種!$C:$C, 'Conv-vaccine'!$E698, V職域接種!F:F)</f>
        <v>9802654</v>
      </c>
      <c r="P698" s="92">
        <f>SUMIF(V職域接種!$C:$C, 'Conv-vaccine'!$E698, V職域接種!G:G)</f>
        <v>9488792</v>
      </c>
      <c r="Q698" s="92">
        <f>_xlfn.MAXIFS(V重複!F:F, V重複!$C:$C, 'Conv-vaccine'!$E698)</f>
        <v>9341279</v>
      </c>
      <c r="R698" s="92">
        <f>_xlfn.MAXIFS(V重複!G:G, V重複!$C:$C, 'Conv-vaccine'!$E698)</f>
        <v>9236042</v>
      </c>
      <c r="S698" s="117">
        <f>SUMIF('V3回目-総接種回数'!$A:$A, 'Conv-vaccine'!$E698, 'V3回目-総接種回数'!D:D)</f>
        <v>0</v>
      </c>
    </row>
    <row r="699" spans="1:19" ht="17.7">
      <c r="A699" s="49">
        <v>44528</v>
      </c>
      <c r="B699" s="109">
        <f>IF(COUNTIF($A$7:$A699, $A699)&gt;1, 0, IF($E699="","",G699+H699+K699+L699+O699-Q699))</f>
        <v>0</v>
      </c>
      <c r="C699" s="109">
        <f>IF(COUNTIF($A$7:$A699, $A699)&gt;1, 0, IF($E699="", "", I699+J699+M699+N699+P699-R699))</f>
        <v>0</v>
      </c>
      <c r="D699" s="109">
        <f>IF(COUNTIF($A$7:$A699, $A699)&gt;1, 0, S699)</f>
        <v>0</v>
      </c>
      <c r="E699" s="110">
        <v>44528</v>
      </c>
      <c r="F699" s="91" t="str">
        <f>IFERROR(VLOOKUP($E699, V医療従事者等!$A:$J, $F$4, FALSE), TEXT(E699, "aaa"))</f>
        <v>日</v>
      </c>
      <c r="G699" s="91">
        <f>IFERROR(VLOOKUP($E699, V医療従事者等!$A:$J, $G$4, FALSE), 0)</f>
        <v>0</v>
      </c>
      <c r="H699" s="91">
        <f>IFERROR(VLOOKUP($E699, V医療従事者等!$A:$J, $H$4, FALSE), 0)</f>
        <v>0</v>
      </c>
      <c r="I699" s="91">
        <f>IFERROR(VLOOKUP($E699, V医療従事者等!$A:$J, $I$4, FALSE), 0)</f>
        <v>0</v>
      </c>
      <c r="J699" s="91">
        <f>IFERROR(VLOOKUP($E699, V医療従事者等!$A:$J, $J$4, FALSE), 0)</f>
        <v>0</v>
      </c>
      <c r="K699" s="92">
        <f>IFERROR(VLOOKUP($E699, V一般接種!$A:$G, K$4, FALSE), 0)</f>
        <v>19242</v>
      </c>
      <c r="L699" s="92">
        <f>IFERROR(VLOOKUP($E699, V一般接種!$A:$G, L$4, FALSE), 0)</f>
        <v>608</v>
      </c>
      <c r="M699" s="92">
        <f>IFERROR(VLOOKUP($E699, V一般接種!$A:$G, M$4, FALSE), 0)</f>
        <v>0</v>
      </c>
      <c r="N699" s="93">
        <f>IFERROR(VLOOKUP($E699, V一般接種!$A:$G, N$4, FALSE), 0)</f>
        <v>83583</v>
      </c>
      <c r="O699" s="92">
        <f>SUMIF(V職域接種!$C:$C, 'Conv-vaccine'!$E699, V職域接種!F:F)</f>
        <v>9802654</v>
      </c>
      <c r="P699" s="92">
        <f>SUMIF(V職域接種!$C:$C, 'Conv-vaccine'!$E699, V職域接種!G:G)</f>
        <v>9488792</v>
      </c>
      <c r="Q699" s="92">
        <f>_xlfn.MAXIFS(V重複!F:F, V重複!$C:$C, 'Conv-vaccine'!$E699)</f>
        <v>9341279</v>
      </c>
      <c r="R699" s="92">
        <f>_xlfn.MAXIFS(V重複!G:G, V重複!$C:$C, 'Conv-vaccine'!$E699)</f>
        <v>9236042</v>
      </c>
      <c r="S699" s="117">
        <f>SUMIF('V3回目-総接種回数'!$A:$A, 'Conv-vaccine'!$E699, 'V3回目-総接種回数'!D:D)</f>
        <v>0</v>
      </c>
    </row>
    <row r="700" spans="1:19" ht="17.7">
      <c r="A700" s="49">
        <v>44529</v>
      </c>
      <c r="B700" s="109">
        <f>IF(COUNTIF($A$7:$A700, $A700)&gt;1, 0, IF($E700="","",G700+H700+K700+L700+O700-Q700))</f>
        <v>18229</v>
      </c>
      <c r="C700" s="109">
        <f>IF(COUNTIF($A$7:$A700, $A700)&gt;1, 0, IF($E700="", "", I700+J700+M700+N700+P700-R700))</f>
        <v>54193</v>
      </c>
      <c r="D700" s="109">
        <f>IF(COUNTIF($A$7:$A700, $A700)&gt;1, 0, S700)</f>
        <v>0</v>
      </c>
      <c r="E700" s="110">
        <v>44529</v>
      </c>
      <c r="F700" s="91" t="str">
        <f>IFERROR(VLOOKUP($E700, V医療従事者等!$A:$J, $F$4, FALSE), TEXT(E700, "aaa"))</f>
        <v>月</v>
      </c>
      <c r="G700" s="91">
        <f>IFERROR(VLOOKUP($E700, V医療従事者等!$A:$J, $G$4, FALSE), 0)</f>
        <v>0</v>
      </c>
      <c r="H700" s="91">
        <f>IFERROR(VLOOKUP($E700, V医療従事者等!$A:$J, $H$4, FALSE), 0)</f>
        <v>0</v>
      </c>
      <c r="I700" s="91">
        <f>IFERROR(VLOOKUP($E700, V医療従事者等!$A:$J, $I$4, FALSE), 0)</f>
        <v>0</v>
      </c>
      <c r="J700" s="91">
        <f>IFERROR(VLOOKUP($E700, V医療従事者等!$A:$J, $J$4, FALSE), 0)</f>
        <v>0</v>
      </c>
      <c r="K700" s="92">
        <f>IFERROR(VLOOKUP($E700, V一般接種!$A:$G, K$4, FALSE), 0)</f>
        <v>17689</v>
      </c>
      <c r="L700" s="92">
        <f>IFERROR(VLOOKUP($E700, V一般接種!$A:$G, L$4, FALSE), 0)</f>
        <v>540</v>
      </c>
      <c r="M700" s="92">
        <f>IFERROR(VLOOKUP($E700, V一般接種!$A:$G, M$4, FALSE), 0)</f>
        <v>3</v>
      </c>
      <c r="N700" s="93">
        <f>IFERROR(VLOOKUP($E700, V一般接種!$A:$G, N$4, FALSE), 0)</f>
        <v>54190</v>
      </c>
      <c r="O700" s="92">
        <f>SUMIF(V職域接種!$C:$C, 'Conv-vaccine'!$E700, V職域接種!F:F)</f>
        <v>0</v>
      </c>
      <c r="P700" s="92">
        <f>SUMIF(V職域接種!$C:$C, 'Conv-vaccine'!$E700, V職域接種!G:G)</f>
        <v>0</v>
      </c>
      <c r="Q700" s="92">
        <f>_xlfn.MAXIFS(V重複!F:F, V重複!$C:$C, 'Conv-vaccine'!$E700)</f>
        <v>0</v>
      </c>
      <c r="R700" s="92">
        <f>_xlfn.MAXIFS(V重複!G:G, V重複!$C:$C, 'Conv-vaccine'!$E700)</f>
        <v>0</v>
      </c>
      <c r="S700" s="117">
        <f>SUMIF('V3回目-総接種回数'!$A:$A, 'Conv-vaccine'!$E700, 'V3回目-総接種回数'!D:D)</f>
        <v>0</v>
      </c>
    </row>
    <row r="701" spans="1:19" ht="17.7">
      <c r="A701" s="49">
        <v>44529</v>
      </c>
      <c r="B701" s="109">
        <f>IF(COUNTIF($A$7:$A701, $A701)&gt;1, 0, IF($E701="","",G701+H701+K701+L701+O701-Q701))</f>
        <v>0</v>
      </c>
      <c r="C701" s="109">
        <f>IF(COUNTIF($A$7:$A701, $A701)&gt;1, 0, IF($E701="", "", I701+J701+M701+N701+P701-R701))</f>
        <v>0</v>
      </c>
      <c r="D701" s="109">
        <f>IF(COUNTIF($A$7:$A701, $A701)&gt;1, 0, S701)</f>
        <v>0</v>
      </c>
      <c r="E701" s="110">
        <v>44529</v>
      </c>
      <c r="F701" s="91" t="str">
        <f>IFERROR(VLOOKUP($E701, V医療従事者等!$A:$J, $F$4, FALSE), TEXT(E701, "aaa"))</f>
        <v>月</v>
      </c>
      <c r="G701" s="91">
        <f>IFERROR(VLOOKUP($E701, V医療従事者等!$A:$J, $G$4, FALSE), 0)</f>
        <v>0</v>
      </c>
      <c r="H701" s="91">
        <f>IFERROR(VLOOKUP($E701, V医療従事者等!$A:$J, $H$4, FALSE), 0)</f>
        <v>0</v>
      </c>
      <c r="I701" s="91">
        <f>IFERROR(VLOOKUP($E701, V医療従事者等!$A:$J, $I$4, FALSE), 0)</f>
        <v>0</v>
      </c>
      <c r="J701" s="91">
        <f>IFERROR(VLOOKUP($E701, V医療従事者等!$A:$J, $J$4, FALSE), 0)</f>
        <v>0</v>
      </c>
      <c r="K701" s="92">
        <f>IFERROR(VLOOKUP($E701, V一般接種!$A:$G, K$4, FALSE), 0)</f>
        <v>17689</v>
      </c>
      <c r="L701" s="92">
        <f>IFERROR(VLOOKUP($E701, V一般接種!$A:$G, L$4, FALSE), 0)</f>
        <v>540</v>
      </c>
      <c r="M701" s="92">
        <f>IFERROR(VLOOKUP($E701, V一般接種!$A:$G, M$4, FALSE), 0)</f>
        <v>3</v>
      </c>
      <c r="N701" s="93">
        <f>IFERROR(VLOOKUP($E701, V一般接種!$A:$G, N$4, FALSE), 0)</f>
        <v>54190</v>
      </c>
      <c r="O701" s="92">
        <f>SUMIF(V職域接種!$C:$C, 'Conv-vaccine'!$E701, V職域接種!F:F)</f>
        <v>0</v>
      </c>
      <c r="P701" s="92">
        <f>SUMIF(V職域接種!$C:$C, 'Conv-vaccine'!$E701, V職域接種!G:G)</f>
        <v>0</v>
      </c>
      <c r="Q701" s="92">
        <f>_xlfn.MAXIFS(V重複!F:F, V重複!$C:$C, 'Conv-vaccine'!$E701)</f>
        <v>0</v>
      </c>
      <c r="R701" s="92">
        <f>_xlfn.MAXIFS(V重複!G:G, V重複!$C:$C, 'Conv-vaccine'!$E701)</f>
        <v>0</v>
      </c>
      <c r="S701" s="117">
        <f>SUMIF('V3回目-総接種回数'!$A:$A, 'Conv-vaccine'!$E701, 'V3回目-総接種回数'!D:D)</f>
        <v>0</v>
      </c>
    </row>
    <row r="702" spans="1:19" ht="17.7">
      <c r="A702" s="49">
        <v>44529</v>
      </c>
      <c r="B702" s="109">
        <f>IF(COUNTIF($A$7:$A702, $A702)&gt;1, 0, IF($E702="","",G702+H702+K702+L702+O702-Q702))</f>
        <v>0</v>
      </c>
      <c r="C702" s="109">
        <f>IF(COUNTIF($A$7:$A702, $A702)&gt;1, 0, IF($E702="", "", I702+J702+M702+N702+P702-R702))</f>
        <v>0</v>
      </c>
      <c r="D702" s="109">
        <f>IF(COUNTIF($A$7:$A702, $A702)&gt;1, 0, S702)</f>
        <v>0</v>
      </c>
      <c r="E702" s="110">
        <v>44529</v>
      </c>
      <c r="F702" s="91" t="str">
        <f>IFERROR(VLOOKUP($E702, V医療従事者等!$A:$J, $F$4, FALSE), TEXT(E702, "aaa"))</f>
        <v>月</v>
      </c>
      <c r="G702" s="91">
        <f>IFERROR(VLOOKUP($E702, V医療従事者等!$A:$J, $G$4, FALSE), 0)</f>
        <v>0</v>
      </c>
      <c r="H702" s="91">
        <f>IFERROR(VLOOKUP($E702, V医療従事者等!$A:$J, $H$4, FALSE), 0)</f>
        <v>0</v>
      </c>
      <c r="I702" s="91">
        <f>IFERROR(VLOOKUP($E702, V医療従事者等!$A:$J, $I$4, FALSE), 0)</f>
        <v>0</v>
      </c>
      <c r="J702" s="91">
        <f>IFERROR(VLOOKUP($E702, V医療従事者等!$A:$J, $J$4, FALSE), 0)</f>
        <v>0</v>
      </c>
      <c r="K702" s="92">
        <f>IFERROR(VLOOKUP($E702, V一般接種!$A:$G, K$4, FALSE), 0)</f>
        <v>17689</v>
      </c>
      <c r="L702" s="92">
        <f>IFERROR(VLOOKUP($E702, V一般接種!$A:$G, L$4, FALSE), 0)</f>
        <v>540</v>
      </c>
      <c r="M702" s="92">
        <f>IFERROR(VLOOKUP($E702, V一般接種!$A:$G, M$4, FALSE), 0)</f>
        <v>3</v>
      </c>
      <c r="N702" s="93">
        <f>IFERROR(VLOOKUP($E702, V一般接種!$A:$G, N$4, FALSE), 0)</f>
        <v>54190</v>
      </c>
      <c r="O702" s="92">
        <f>SUMIF(V職域接種!$C:$C, 'Conv-vaccine'!$E702, V職域接種!F:F)</f>
        <v>0</v>
      </c>
      <c r="P702" s="92">
        <f>SUMIF(V職域接種!$C:$C, 'Conv-vaccine'!$E702, V職域接種!G:G)</f>
        <v>0</v>
      </c>
      <c r="Q702" s="92">
        <f>_xlfn.MAXIFS(V重複!F:F, V重複!$C:$C, 'Conv-vaccine'!$E702)</f>
        <v>0</v>
      </c>
      <c r="R702" s="92">
        <f>_xlfn.MAXIFS(V重複!G:G, V重複!$C:$C, 'Conv-vaccine'!$E702)</f>
        <v>0</v>
      </c>
      <c r="S702" s="117">
        <f>SUMIF('V3回目-総接種回数'!$A:$A, 'Conv-vaccine'!$E702, 'V3回目-総接種回数'!D:D)</f>
        <v>0</v>
      </c>
    </row>
    <row r="703" spans="1:19" ht="17.7">
      <c r="A703" s="49">
        <v>44530</v>
      </c>
      <c r="B703" s="109">
        <f>IF(COUNTIF($A$7:$A703, $A703)&gt;1, 0, IF($E703="","",G703+H703+K703+L703+O703-Q703))</f>
        <v>17921</v>
      </c>
      <c r="C703" s="109">
        <f>IF(COUNTIF($A$7:$A703, $A703)&gt;1, 0, IF($E703="", "", I703+J703+M703+N703+P703-R703))</f>
        <v>58698</v>
      </c>
      <c r="D703" s="109">
        <f>IF(COUNTIF($A$7:$A703, $A703)&gt;1, 0, S703)</f>
        <v>0</v>
      </c>
      <c r="E703" s="110">
        <v>44530</v>
      </c>
      <c r="F703" s="91" t="str">
        <f>IFERROR(VLOOKUP($E703, V医療従事者等!$A:$J, $F$4, FALSE), TEXT(E703, "aaa"))</f>
        <v>火</v>
      </c>
      <c r="G703" s="91">
        <f>IFERROR(VLOOKUP($E703, V医療従事者等!$A:$J, $G$4, FALSE), 0)</f>
        <v>0</v>
      </c>
      <c r="H703" s="91">
        <f>IFERROR(VLOOKUP($E703, V医療従事者等!$A:$J, $H$4, FALSE), 0)</f>
        <v>0</v>
      </c>
      <c r="I703" s="91">
        <f>IFERROR(VLOOKUP($E703, V医療従事者等!$A:$J, $I$4, FALSE), 0)</f>
        <v>0</v>
      </c>
      <c r="J703" s="91">
        <f>IFERROR(VLOOKUP($E703, V医療従事者等!$A:$J, $J$4, FALSE), 0)</f>
        <v>0</v>
      </c>
      <c r="K703" s="92">
        <f>IFERROR(VLOOKUP($E703, V一般接種!$A:$G, K$4, FALSE), 0)</f>
        <v>17507</v>
      </c>
      <c r="L703" s="92">
        <f>IFERROR(VLOOKUP($E703, V一般接種!$A:$G, L$4, FALSE), 0)</f>
        <v>414</v>
      </c>
      <c r="M703" s="92">
        <f>IFERROR(VLOOKUP($E703, V一般接種!$A:$G, M$4, FALSE), 0)</f>
        <v>26</v>
      </c>
      <c r="N703" s="93">
        <f>IFERROR(VLOOKUP($E703, V一般接種!$A:$G, N$4, FALSE), 0)</f>
        <v>58672</v>
      </c>
      <c r="O703" s="92">
        <f>SUMIF(V職域接種!$C:$C, 'Conv-vaccine'!$E703, V職域接種!F:F)</f>
        <v>0</v>
      </c>
      <c r="P703" s="92">
        <f>SUMIF(V職域接種!$C:$C, 'Conv-vaccine'!$E703, V職域接種!G:G)</f>
        <v>0</v>
      </c>
      <c r="Q703" s="92">
        <f>_xlfn.MAXIFS(V重複!F:F, V重複!$C:$C, 'Conv-vaccine'!$E703)</f>
        <v>0</v>
      </c>
      <c r="R703" s="92">
        <f>_xlfn.MAXIFS(V重複!G:G, V重複!$C:$C, 'Conv-vaccine'!$E703)</f>
        <v>0</v>
      </c>
      <c r="S703" s="117">
        <f>SUMIF('V3回目-総接種回数'!$A:$A, 'Conv-vaccine'!$E703, 'V3回目-総接種回数'!D:D)</f>
        <v>0</v>
      </c>
    </row>
    <row r="704" spans="1:19" ht="17.7">
      <c r="A704" s="49">
        <v>44530</v>
      </c>
      <c r="B704" s="109">
        <f>IF(COUNTIF($A$7:$A704, $A704)&gt;1, 0, IF($E704="","",G704+H704+K704+L704+O704-Q704))</f>
        <v>0</v>
      </c>
      <c r="C704" s="109">
        <f>IF(COUNTIF($A$7:$A704, $A704)&gt;1, 0, IF($E704="", "", I704+J704+M704+N704+P704-R704))</f>
        <v>0</v>
      </c>
      <c r="D704" s="109">
        <f>IF(COUNTIF($A$7:$A704, $A704)&gt;1, 0, S704)</f>
        <v>0</v>
      </c>
      <c r="E704" s="110">
        <v>44530</v>
      </c>
      <c r="F704" s="91" t="str">
        <f>IFERROR(VLOOKUP($E704, V医療従事者等!$A:$J, $F$4, FALSE), TEXT(E704, "aaa"))</f>
        <v>火</v>
      </c>
      <c r="G704" s="91">
        <f>IFERROR(VLOOKUP($E704, V医療従事者等!$A:$J, $G$4, FALSE), 0)</f>
        <v>0</v>
      </c>
      <c r="H704" s="91">
        <f>IFERROR(VLOOKUP($E704, V医療従事者等!$A:$J, $H$4, FALSE), 0)</f>
        <v>0</v>
      </c>
      <c r="I704" s="91">
        <f>IFERROR(VLOOKUP($E704, V医療従事者等!$A:$J, $I$4, FALSE), 0)</f>
        <v>0</v>
      </c>
      <c r="J704" s="91">
        <f>IFERROR(VLOOKUP($E704, V医療従事者等!$A:$J, $J$4, FALSE), 0)</f>
        <v>0</v>
      </c>
      <c r="K704" s="92">
        <f>IFERROR(VLOOKUP($E704, V一般接種!$A:$G, K$4, FALSE), 0)</f>
        <v>17507</v>
      </c>
      <c r="L704" s="92">
        <f>IFERROR(VLOOKUP($E704, V一般接種!$A:$G, L$4, FALSE), 0)</f>
        <v>414</v>
      </c>
      <c r="M704" s="92">
        <f>IFERROR(VLOOKUP($E704, V一般接種!$A:$G, M$4, FALSE), 0)</f>
        <v>26</v>
      </c>
      <c r="N704" s="93">
        <f>IFERROR(VLOOKUP($E704, V一般接種!$A:$G, N$4, FALSE), 0)</f>
        <v>58672</v>
      </c>
      <c r="O704" s="92">
        <f>SUMIF(V職域接種!$C:$C, 'Conv-vaccine'!$E704, V職域接種!F:F)</f>
        <v>0</v>
      </c>
      <c r="P704" s="92">
        <f>SUMIF(V職域接種!$C:$C, 'Conv-vaccine'!$E704, V職域接種!G:G)</f>
        <v>0</v>
      </c>
      <c r="Q704" s="92">
        <f>_xlfn.MAXIFS(V重複!F:F, V重複!$C:$C, 'Conv-vaccine'!$E704)</f>
        <v>0</v>
      </c>
      <c r="R704" s="92">
        <f>_xlfn.MAXIFS(V重複!G:G, V重複!$C:$C, 'Conv-vaccine'!$E704)</f>
        <v>0</v>
      </c>
      <c r="S704" s="117">
        <f>SUMIF('V3回目-総接種回数'!$A:$A, 'Conv-vaccine'!$E704, 'V3回目-総接種回数'!D:D)</f>
        <v>0</v>
      </c>
    </row>
    <row r="705" spans="1:19" ht="17.7">
      <c r="A705" s="49">
        <v>44530</v>
      </c>
      <c r="B705" s="109">
        <f>IF(COUNTIF($A$7:$A705, $A705)&gt;1, 0, IF($E705="","",G705+H705+K705+L705+O705-Q705))</f>
        <v>0</v>
      </c>
      <c r="C705" s="109">
        <f>IF(COUNTIF($A$7:$A705, $A705)&gt;1, 0, IF($E705="", "", I705+J705+M705+N705+P705-R705))</f>
        <v>0</v>
      </c>
      <c r="D705" s="109">
        <f>IF(COUNTIF($A$7:$A705, $A705)&gt;1, 0, S705)</f>
        <v>0</v>
      </c>
      <c r="E705" s="110">
        <v>44530</v>
      </c>
      <c r="F705" s="91" t="str">
        <f>IFERROR(VLOOKUP($E705, V医療従事者等!$A:$J, $F$4, FALSE), TEXT(E705, "aaa"))</f>
        <v>火</v>
      </c>
      <c r="G705" s="91">
        <f>IFERROR(VLOOKUP($E705, V医療従事者等!$A:$J, $G$4, FALSE), 0)</f>
        <v>0</v>
      </c>
      <c r="H705" s="91">
        <f>IFERROR(VLOOKUP($E705, V医療従事者等!$A:$J, $H$4, FALSE), 0)</f>
        <v>0</v>
      </c>
      <c r="I705" s="91">
        <f>IFERROR(VLOOKUP($E705, V医療従事者等!$A:$J, $I$4, FALSE), 0)</f>
        <v>0</v>
      </c>
      <c r="J705" s="91">
        <f>IFERROR(VLOOKUP($E705, V医療従事者等!$A:$J, $J$4, FALSE), 0)</f>
        <v>0</v>
      </c>
      <c r="K705" s="92">
        <f>IFERROR(VLOOKUP($E705, V一般接種!$A:$G, K$4, FALSE), 0)</f>
        <v>17507</v>
      </c>
      <c r="L705" s="92">
        <f>IFERROR(VLOOKUP($E705, V一般接種!$A:$G, L$4, FALSE), 0)</f>
        <v>414</v>
      </c>
      <c r="M705" s="92">
        <f>IFERROR(VLOOKUP($E705, V一般接種!$A:$G, M$4, FALSE), 0)</f>
        <v>26</v>
      </c>
      <c r="N705" s="93">
        <f>IFERROR(VLOOKUP($E705, V一般接種!$A:$G, N$4, FALSE), 0)</f>
        <v>58672</v>
      </c>
      <c r="O705" s="92">
        <f>SUMIF(V職域接種!$C:$C, 'Conv-vaccine'!$E705, V職域接種!F:F)</f>
        <v>0</v>
      </c>
      <c r="P705" s="92">
        <f>SUMIF(V職域接種!$C:$C, 'Conv-vaccine'!$E705, V職域接種!G:G)</f>
        <v>0</v>
      </c>
      <c r="Q705" s="92">
        <f>_xlfn.MAXIFS(V重複!F:F, V重複!$C:$C, 'Conv-vaccine'!$E705)</f>
        <v>0</v>
      </c>
      <c r="R705" s="92">
        <f>_xlfn.MAXIFS(V重複!G:G, V重複!$C:$C, 'Conv-vaccine'!$E705)</f>
        <v>0</v>
      </c>
      <c r="S705" s="117">
        <f>SUMIF('V3回目-総接種回数'!$A:$A, 'Conv-vaccine'!$E705, 'V3回目-総接種回数'!D:D)</f>
        <v>0</v>
      </c>
    </row>
    <row r="706" spans="1:19" ht="17.7">
      <c r="A706" s="49">
        <v>44531</v>
      </c>
      <c r="B706" s="109">
        <f>IF(COUNTIF($A$7:$A706, $A706)&gt;1, 0, IF($E706="","",G706+H706+K706+L706+O706-Q706))</f>
        <v>15987</v>
      </c>
      <c r="C706" s="109">
        <f>IF(COUNTIF($A$7:$A706, $A706)&gt;1, 0, IF($E706="", "", I706+J706+M706+N706+P706-R706))</f>
        <v>31175</v>
      </c>
      <c r="D706" s="109">
        <f>IF(COUNTIF($A$7:$A706, $A706)&gt;1, 0, S706)</f>
        <v>0</v>
      </c>
      <c r="E706" s="110">
        <v>44531</v>
      </c>
      <c r="F706" s="91" t="str">
        <f>IFERROR(VLOOKUP($E706, V医療従事者等!$A:$J, $F$4, FALSE), TEXT(E706, "aaa"))</f>
        <v>水</v>
      </c>
      <c r="G706" s="91">
        <f>IFERROR(VLOOKUP($E706, V医療従事者等!$A:$J, $G$4, FALSE), 0)</f>
        <v>0</v>
      </c>
      <c r="H706" s="91">
        <f>IFERROR(VLOOKUP($E706, V医療従事者等!$A:$J, $H$4, FALSE), 0)</f>
        <v>0</v>
      </c>
      <c r="I706" s="91">
        <f>IFERROR(VLOOKUP($E706, V医療従事者等!$A:$J, $I$4, FALSE), 0)</f>
        <v>0</v>
      </c>
      <c r="J706" s="91">
        <f>IFERROR(VLOOKUP($E706, V医療従事者等!$A:$J, $J$4, FALSE), 0)</f>
        <v>0</v>
      </c>
      <c r="K706" s="92">
        <f>IFERROR(VLOOKUP($E706, V一般接種!$A:$G, K$4, FALSE), 0)</f>
        <v>15683</v>
      </c>
      <c r="L706" s="92">
        <f>IFERROR(VLOOKUP($E706, V一般接種!$A:$G, L$4, FALSE), 0)</f>
        <v>304</v>
      </c>
      <c r="M706" s="92">
        <f>IFERROR(VLOOKUP($E706, V一般接種!$A:$G, M$4, FALSE), 0)</f>
        <v>6</v>
      </c>
      <c r="N706" s="93">
        <f>IFERROR(VLOOKUP($E706, V一般接種!$A:$G, N$4, FALSE), 0)</f>
        <v>31169</v>
      </c>
      <c r="O706" s="92">
        <f>SUMIF(V職域接種!$C:$C, 'Conv-vaccine'!$E706, V職域接種!F:F)</f>
        <v>0</v>
      </c>
      <c r="P706" s="92">
        <f>SUMIF(V職域接種!$C:$C, 'Conv-vaccine'!$E706, V職域接種!G:G)</f>
        <v>0</v>
      </c>
      <c r="Q706" s="92">
        <f>_xlfn.MAXIFS(V重複!F:F, V重複!$C:$C, 'Conv-vaccine'!$E706)</f>
        <v>0</v>
      </c>
      <c r="R706" s="92">
        <f>_xlfn.MAXIFS(V重複!G:G, V重複!$C:$C, 'Conv-vaccine'!$E706)</f>
        <v>0</v>
      </c>
      <c r="S706" s="117">
        <f>SUMIF('V3回目-総接種回数'!$A:$A, 'Conv-vaccine'!$E706, 'V3回目-総接種回数'!D:D)</f>
        <v>0</v>
      </c>
    </row>
    <row r="707" spans="1:19" ht="17.7">
      <c r="A707" s="49">
        <v>44531</v>
      </c>
      <c r="B707" s="109">
        <f>IF(COUNTIF($A$7:$A707, $A707)&gt;1, 0, IF($E707="","",G707+H707+K707+L707+O707-Q707))</f>
        <v>0</v>
      </c>
      <c r="C707" s="109">
        <f>IF(COUNTIF($A$7:$A707, $A707)&gt;1, 0, IF($E707="", "", I707+J707+M707+N707+P707-R707))</f>
        <v>0</v>
      </c>
      <c r="D707" s="109">
        <f>IF(COUNTIF($A$7:$A707, $A707)&gt;1, 0, S707)</f>
        <v>0</v>
      </c>
      <c r="E707" s="110">
        <v>44531</v>
      </c>
      <c r="F707" s="91" t="str">
        <f>IFERROR(VLOOKUP($E707, V医療従事者等!$A:$J, $F$4, FALSE), TEXT(E707, "aaa"))</f>
        <v>水</v>
      </c>
      <c r="G707" s="91">
        <f>IFERROR(VLOOKUP($E707, V医療従事者等!$A:$J, $G$4, FALSE), 0)</f>
        <v>0</v>
      </c>
      <c r="H707" s="91">
        <f>IFERROR(VLOOKUP($E707, V医療従事者等!$A:$J, $H$4, FALSE), 0)</f>
        <v>0</v>
      </c>
      <c r="I707" s="91">
        <f>IFERROR(VLOOKUP($E707, V医療従事者等!$A:$J, $I$4, FALSE), 0)</f>
        <v>0</v>
      </c>
      <c r="J707" s="91">
        <f>IFERROR(VLOOKUP($E707, V医療従事者等!$A:$J, $J$4, FALSE), 0)</f>
        <v>0</v>
      </c>
      <c r="K707" s="92">
        <f>IFERROR(VLOOKUP($E707, V一般接種!$A:$G, K$4, FALSE), 0)</f>
        <v>15683</v>
      </c>
      <c r="L707" s="92">
        <f>IFERROR(VLOOKUP($E707, V一般接種!$A:$G, L$4, FALSE), 0)</f>
        <v>304</v>
      </c>
      <c r="M707" s="92">
        <f>IFERROR(VLOOKUP($E707, V一般接種!$A:$G, M$4, FALSE), 0)</f>
        <v>6</v>
      </c>
      <c r="N707" s="93">
        <f>IFERROR(VLOOKUP($E707, V一般接種!$A:$G, N$4, FALSE), 0)</f>
        <v>31169</v>
      </c>
      <c r="O707" s="92">
        <f>SUMIF(V職域接種!$C:$C, 'Conv-vaccine'!$E707, V職域接種!F:F)</f>
        <v>0</v>
      </c>
      <c r="P707" s="92">
        <f>SUMIF(V職域接種!$C:$C, 'Conv-vaccine'!$E707, V職域接種!G:G)</f>
        <v>0</v>
      </c>
      <c r="Q707" s="92">
        <f>_xlfn.MAXIFS(V重複!F:F, V重複!$C:$C, 'Conv-vaccine'!$E707)</f>
        <v>0</v>
      </c>
      <c r="R707" s="92">
        <f>_xlfn.MAXIFS(V重複!G:G, V重複!$C:$C, 'Conv-vaccine'!$E707)</f>
        <v>0</v>
      </c>
      <c r="S707" s="117">
        <f>SUMIF('V3回目-総接種回数'!$A:$A, 'Conv-vaccine'!$E707, 'V3回目-総接種回数'!D:D)</f>
        <v>0</v>
      </c>
    </row>
    <row r="708" spans="1:19" ht="17.7">
      <c r="A708" s="49">
        <v>44531</v>
      </c>
      <c r="B708" s="109">
        <f>IF(COUNTIF($A$7:$A708, $A708)&gt;1, 0, IF($E708="","",G708+H708+K708+L708+O708-Q708))</f>
        <v>0</v>
      </c>
      <c r="C708" s="109">
        <f>IF(COUNTIF($A$7:$A708, $A708)&gt;1, 0, IF($E708="", "", I708+J708+M708+N708+P708-R708))</f>
        <v>0</v>
      </c>
      <c r="D708" s="109">
        <f>IF(COUNTIF($A$7:$A708, $A708)&gt;1, 0, S708)</f>
        <v>0</v>
      </c>
      <c r="E708" s="110">
        <v>44531</v>
      </c>
      <c r="F708" s="91" t="str">
        <f>IFERROR(VLOOKUP($E708, V医療従事者等!$A:$J, $F$4, FALSE), TEXT(E708, "aaa"))</f>
        <v>水</v>
      </c>
      <c r="G708" s="91">
        <f>IFERROR(VLOOKUP($E708, V医療従事者等!$A:$J, $G$4, FALSE), 0)</f>
        <v>0</v>
      </c>
      <c r="H708" s="91">
        <f>IFERROR(VLOOKUP($E708, V医療従事者等!$A:$J, $H$4, FALSE), 0)</f>
        <v>0</v>
      </c>
      <c r="I708" s="91">
        <f>IFERROR(VLOOKUP($E708, V医療従事者等!$A:$J, $I$4, FALSE), 0)</f>
        <v>0</v>
      </c>
      <c r="J708" s="91">
        <f>IFERROR(VLOOKUP($E708, V医療従事者等!$A:$J, $J$4, FALSE), 0)</f>
        <v>0</v>
      </c>
      <c r="K708" s="92">
        <f>IFERROR(VLOOKUP($E708, V一般接種!$A:$G, K$4, FALSE), 0)</f>
        <v>15683</v>
      </c>
      <c r="L708" s="92">
        <f>IFERROR(VLOOKUP($E708, V一般接種!$A:$G, L$4, FALSE), 0)</f>
        <v>304</v>
      </c>
      <c r="M708" s="92">
        <f>IFERROR(VLOOKUP($E708, V一般接種!$A:$G, M$4, FALSE), 0)</f>
        <v>6</v>
      </c>
      <c r="N708" s="93">
        <f>IFERROR(VLOOKUP($E708, V一般接種!$A:$G, N$4, FALSE), 0)</f>
        <v>31169</v>
      </c>
      <c r="O708" s="92">
        <f>SUMIF(V職域接種!$C:$C, 'Conv-vaccine'!$E708, V職域接種!F:F)</f>
        <v>0</v>
      </c>
      <c r="P708" s="92">
        <f>SUMIF(V職域接種!$C:$C, 'Conv-vaccine'!$E708, V職域接種!G:G)</f>
        <v>0</v>
      </c>
      <c r="Q708" s="92">
        <f>_xlfn.MAXIFS(V重複!F:F, V重複!$C:$C, 'Conv-vaccine'!$E708)</f>
        <v>0</v>
      </c>
      <c r="R708" s="92">
        <f>_xlfn.MAXIFS(V重複!G:G, V重複!$C:$C, 'Conv-vaccine'!$E708)</f>
        <v>0</v>
      </c>
      <c r="S708" s="117">
        <f>SUMIF('V3回目-総接種回数'!$A:$A, 'Conv-vaccine'!$E708, 'V3回目-総接種回数'!D:D)</f>
        <v>0</v>
      </c>
    </row>
    <row r="709" spans="1:19" ht="17.7">
      <c r="A709" s="49">
        <v>44532</v>
      </c>
      <c r="B709" s="109">
        <f>IF(COUNTIF($A$7:$A709, $A709)&gt;1, 0, IF($E709="","",G709+H709+K709+L709+O709-Q709))</f>
        <v>15141</v>
      </c>
      <c r="C709" s="109">
        <f>IF(COUNTIF($A$7:$A709, $A709)&gt;1, 0, IF($E709="", "", I709+J709+M709+N709+P709-R709))</f>
        <v>28105</v>
      </c>
      <c r="D709" s="109">
        <f>IF(COUNTIF($A$7:$A709, $A709)&gt;1, 0, S709)</f>
        <v>1560</v>
      </c>
      <c r="E709" s="110">
        <v>44532</v>
      </c>
      <c r="F709" s="91" t="str">
        <f>IFERROR(VLOOKUP($E709, V医療従事者等!$A:$J, $F$4, FALSE), TEXT(E709, "aaa"))</f>
        <v>木</v>
      </c>
      <c r="G709" s="91">
        <f>IFERROR(VLOOKUP($E709, V医療従事者等!$A:$J, $G$4, FALSE), 0)</f>
        <v>0</v>
      </c>
      <c r="H709" s="91">
        <f>IFERROR(VLOOKUP($E709, V医療従事者等!$A:$J, $H$4, FALSE), 0)</f>
        <v>0</v>
      </c>
      <c r="I709" s="91">
        <f>IFERROR(VLOOKUP($E709, V医療従事者等!$A:$J, $I$4, FALSE), 0)</f>
        <v>0</v>
      </c>
      <c r="J709" s="91">
        <f>IFERROR(VLOOKUP($E709, V医療従事者等!$A:$J, $J$4, FALSE), 0)</f>
        <v>0</v>
      </c>
      <c r="K709" s="92">
        <f>IFERROR(VLOOKUP($E709, V一般接種!$A:$G, K$4, FALSE), 0)</f>
        <v>14880</v>
      </c>
      <c r="L709" s="92">
        <f>IFERROR(VLOOKUP($E709, V一般接種!$A:$G, L$4, FALSE), 0)</f>
        <v>261</v>
      </c>
      <c r="M709" s="92">
        <f>IFERROR(VLOOKUP($E709, V一般接種!$A:$G, M$4, FALSE), 0)</f>
        <v>1</v>
      </c>
      <c r="N709" s="93">
        <f>IFERROR(VLOOKUP($E709, V一般接種!$A:$G, N$4, FALSE), 0)</f>
        <v>28104</v>
      </c>
      <c r="O709" s="92">
        <f>SUMIF(V職域接種!$C:$C, 'Conv-vaccine'!$E709, V職域接種!F:F)</f>
        <v>0</v>
      </c>
      <c r="P709" s="92">
        <f>SUMIF(V職域接種!$C:$C, 'Conv-vaccine'!$E709, V職域接種!G:G)</f>
        <v>0</v>
      </c>
      <c r="Q709" s="92">
        <f>_xlfn.MAXIFS(V重複!F:F, V重複!$C:$C, 'Conv-vaccine'!$E709)</f>
        <v>0</v>
      </c>
      <c r="R709" s="92">
        <f>_xlfn.MAXIFS(V重複!G:G, V重複!$C:$C, 'Conv-vaccine'!$E709)</f>
        <v>0</v>
      </c>
      <c r="S709" s="117">
        <f>SUMIF('V3回目-総接種回数'!$A:$A, 'Conv-vaccine'!$E709, 'V3回目-総接種回数'!D:D)</f>
        <v>1560</v>
      </c>
    </row>
    <row r="710" spans="1:19" ht="17.7">
      <c r="A710" s="49">
        <v>44532</v>
      </c>
      <c r="B710" s="109">
        <f>IF(COUNTIF($A$7:$A710, $A710)&gt;1, 0, IF($E710="","",G710+H710+K710+L710+O710-Q710))</f>
        <v>0</v>
      </c>
      <c r="C710" s="109">
        <f>IF(COUNTIF($A$7:$A710, $A710)&gt;1, 0, IF($E710="", "", I710+J710+M710+N710+P710-R710))</f>
        <v>0</v>
      </c>
      <c r="D710" s="109">
        <f>IF(COUNTIF($A$7:$A710, $A710)&gt;1, 0, S710)</f>
        <v>0</v>
      </c>
      <c r="E710" s="110">
        <v>44532</v>
      </c>
      <c r="F710" s="91" t="str">
        <f>IFERROR(VLOOKUP($E710, V医療従事者等!$A:$J, $F$4, FALSE), TEXT(E710, "aaa"))</f>
        <v>木</v>
      </c>
      <c r="G710" s="91">
        <f>IFERROR(VLOOKUP($E710, V医療従事者等!$A:$J, $G$4, FALSE), 0)</f>
        <v>0</v>
      </c>
      <c r="H710" s="91">
        <f>IFERROR(VLOOKUP($E710, V医療従事者等!$A:$J, $H$4, FALSE), 0)</f>
        <v>0</v>
      </c>
      <c r="I710" s="91">
        <f>IFERROR(VLOOKUP($E710, V医療従事者等!$A:$J, $I$4, FALSE), 0)</f>
        <v>0</v>
      </c>
      <c r="J710" s="91">
        <f>IFERROR(VLOOKUP($E710, V医療従事者等!$A:$J, $J$4, FALSE), 0)</f>
        <v>0</v>
      </c>
      <c r="K710" s="92">
        <f>IFERROR(VLOOKUP($E710, V一般接種!$A:$G, K$4, FALSE), 0)</f>
        <v>14880</v>
      </c>
      <c r="L710" s="92">
        <f>IFERROR(VLOOKUP($E710, V一般接種!$A:$G, L$4, FALSE), 0)</f>
        <v>261</v>
      </c>
      <c r="M710" s="92">
        <f>IFERROR(VLOOKUP($E710, V一般接種!$A:$G, M$4, FALSE), 0)</f>
        <v>1</v>
      </c>
      <c r="N710" s="93">
        <f>IFERROR(VLOOKUP($E710, V一般接種!$A:$G, N$4, FALSE), 0)</f>
        <v>28104</v>
      </c>
      <c r="O710" s="92">
        <f>SUMIF(V職域接種!$C:$C, 'Conv-vaccine'!$E710, V職域接種!F:F)</f>
        <v>0</v>
      </c>
      <c r="P710" s="92">
        <f>SUMIF(V職域接種!$C:$C, 'Conv-vaccine'!$E710, V職域接種!G:G)</f>
        <v>0</v>
      </c>
      <c r="Q710" s="92">
        <f>_xlfn.MAXIFS(V重複!F:F, V重複!$C:$C, 'Conv-vaccine'!$E710)</f>
        <v>0</v>
      </c>
      <c r="R710" s="92">
        <f>_xlfn.MAXIFS(V重複!G:G, V重複!$C:$C, 'Conv-vaccine'!$E710)</f>
        <v>0</v>
      </c>
      <c r="S710" s="117">
        <f>SUMIF('V3回目-総接種回数'!$A:$A, 'Conv-vaccine'!$E710, 'V3回目-総接種回数'!D:D)</f>
        <v>1560</v>
      </c>
    </row>
    <row r="711" spans="1:19" ht="17.7">
      <c r="A711" s="49">
        <v>44532</v>
      </c>
      <c r="B711" s="109">
        <f>IF(COUNTIF($A$7:$A711, $A711)&gt;1, 0, IF($E711="","",G711+H711+K711+L711+O711-Q711))</f>
        <v>0</v>
      </c>
      <c r="C711" s="109">
        <f>IF(COUNTIF($A$7:$A711, $A711)&gt;1, 0, IF($E711="", "", I711+J711+M711+N711+P711-R711))</f>
        <v>0</v>
      </c>
      <c r="D711" s="109">
        <f>IF(COUNTIF($A$7:$A711, $A711)&gt;1, 0, S711)</f>
        <v>0</v>
      </c>
      <c r="E711" s="110">
        <v>44532</v>
      </c>
      <c r="F711" s="91" t="str">
        <f>IFERROR(VLOOKUP($E711, V医療従事者等!$A:$J, $F$4, FALSE), TEXT(E711, "aaa"))</f>
        <v>木</v>
      </c>
      <c r="G711" s="91">
        <f>IFERROR(VLOOKUP($E711, V医療従事者等!$A:$J, $G$4, FALSE), 0)</f>
        <v>0</v>
      </c>
      <c r="H711" s="91">
        <f>IFERROR(VLOOKUP($E711, V医療従事者等!$A:$J, $H$4, FALSE), 0)</f>
        <v>0</v>
      </c>
      <c r="I711" s="91">
        <f>IFERROR(VLOOKUP($E711, V医療従事者等!$A:$J, $I$4, FALSE), 0)</f>
        <v>0</v>
      </c>
      <c r="J711" s="91">
        <f>IFERROR(VLOOKUP($E711, V医療従事者等!$A:$J, $J$4, FALSE), 0)</f>
        <v>0</v>
      </c>
      <c r="K711" s="92">
        <f>IFERROR(VLOOKUP($E711, V一般接種!$A:$G, K$4, FALSE), 0)</f>
        <v>14880</v>
      </c>
      <c r="L711" s="92">
        <f>IFERROR(VLOOKUP($E711, V一般接種!$A:$G, L$4, FALSE), 0)</f>
        <v>261</v>
      </c>
      <c r="M711" s="92">
        <f>IFERROR(VLOOKUP($E711, V一般接種!$A:$G, M$4, FALSE), 0)</f>
        <v>1</v>
      </c>
      <c r="N711" s="93">
        <f>IFERROR(VLOOKUP($E711, V一般接種!$A:$G, N$4, FALSE), 0)</f>
        <v>28104</v>
      </c>
      <c r="O711" s="92">
        <f>SUMIF(V職域接種!$C:$C, 'Conv-vaccine'!$E711, V職域接種!F:F)</f>
        <v>0</v>
      </c>
      <c r="P711" s="92">
        <f>SUMIF(V職域接種!$C:$C, 'Conv-vaccine'!$E711, V職域接種!G:G)</f>
        <v>0</v>
      </c>
      <c r="Q711" s="92">
        <f>_xlfn.MAXIFS(V重複!F:F, V重複!$C:$C, 'Conv-vaccine'!$E711)</f>
        <v>0</v>
      </c>
      <c r="R711" s="92">
        <f>_xlfn.MAXIFS(V重複!G:G, V重複!$C:$C, 'Conv-vaccine'!$E711)</f>
        <v>0</v>
      </c>
      <c r="S711" s="117">
        <f>SUMIF('V3回目-総接種回数'!$A:$A, 'Conv-vaccine'!$E711, 'V3回目-総接種回数'!D:D)</f>
        <v>1560</v>
      </c>
    </row>
    <row r="712" spans="1:19" ht="17.7">
      <c r="A712" s="49">
        <v>44533</v>
      </c>
      <c r="B712" s="109">
        <f>IF(COUNTIF($A$7:$A712, $A712)&gt;1, 0, IF($E712="","",G712+H712+K712+L712+O712-Q712))</f>
        <v>28919</v>
      </c>
      <c r="C712" s="109">
        <f>IF(COUNTIF($A$7:$A712, $A712)&gt;1, 0, IF($E712="", "", I712+J712+M712+N712+P712-R712))</f>
        <v>51081</v>
      </c>
      <c r="D712" s="109">
        <f>IF(COUNTIF($A$7:$A712, $A712)&gt;1, 0, S712)</f>
        <v>1987</v>
      </c>
      <c r="E712" s="110">
        <v>44533</v>
      </c>
      <c r="F712" s="91" t="str">
        <f>IFERROR(VLOOKUP($E712, V医療従事者等!$A:$J, $F$4, FALSE), TEXT(E712, "aaa"))</f>
        <v>金</v>
      </c>
      <c r="G712" s="91">
        <f>IFERROR(VLOOKUP($E712, V医療従事者等!$A:$J, $G$4, FALSE), 0)</f>
        <v>0</v>
      </c>
      <c r="H712" s="91">
        <f>IFERROR(VLOOKUP($E712, V医療従事者等!$A:$J, $H$4, FALSE), 0)</f>
        <v>0</v>
      </c>
      <c r="I712" s="91">
        <f>IFERROR(VLOOKUP($E712, V医療従事者等!$A:$J, $I$4, FALSE), 0)</f>
        <v>0</v>
      </c>
      <c r="J712" s="91">
        <f>IFERROR(VLOOKUP($E712, V医療従事者等!$A:$J, $J$4, FALSE), 0)</f>
        <v>0</v>
      </c>
      <c r="K712" s="92">
        <f>IFERROR(VLOOKUP($E712, V一般接種!$A:$G, K$4, FALSE), 0)</f>
        <v>28667</v>
      </c>
      <c r="L712" s="92">
        <f>IFERROR(VLOOKUP($E712, V一般接種!$A:$G, L$4, FALSE), 0)</f>
        <v>252</v>
      </c>
      <c r="M712" s="92">
        <f>IFERROR(VLOOKUP($E712, V一般接種!$A:$G, M$4, FALSE), 0)</f>
        <v>3</v>
      </c>
      <c r="N712" s="93">
        <f>IFERROR(VLOOKUP($E712, V一般接種!$A:$G, N$4, FALSE), 0)</f>
        <v>51078</v>
      </c>
      <c r="O712" s="92">
        <f>SUMIF(V職域接種!$C:$C, 'Conv-vaccine'!$E712, V職域接種!F:F)</f>
        <v>0</v>
      </c>
      <c r="P712" s="92">
        <f>SUMIF(V職域接種!$C:$C, 'Conv-vaccine'!$E712, V職域接種!G:G)</f>
        <v>0</v>
      </c>
      <c r="Q712" s="92">
        <f>_xlfn.MAXIFS(V重複!F:F, V重複!$C:$C, 'Conv-vaccine'!$E712)</f>
        <v>0</v>
      </c>
      <c r="R712" s="92">
        <f>_xlfn.MAXIFS(V重複!G:G, V重複!$C:$C, 'Conv-vaccine'!$E712)</f>
        <v>0</v>
      </c>
      <c r="S712" s="117">
        <f>SUMIF('V3回目-総接種回数'!$A:$A, 'Conv-vaccine'!$E712, 'V3回目-総接種回数'!D:D)</f>
        <v>1987</v>
      </c>
    </row>
    <row r="713" spans="1:19" ht="17.7">
      <c r="A713" s="49">
        <v>44533</v>
      </c>
      <c r="B713" s="109">
        <f>IF(COUNTIF($A$7:$A713, $A713)&gt;1, 0, IF($E713="","",G713+H713+K713+L713+O713-Q713))</f>
        <v>0</v>
      </c>
      <c r="C713" s="109">
        <f>IF(COUNTIF($A$7:$A713, $A713)&gt;1, 0, IF($E713="", "", I713+J713+M713+N713+P713-R713))</f>
        <v>0</v>
      </c>
      <c r="D713" s="109">
        <f>IF(COUNTIF($A$7:$A713, $A713)&gt;1, 0, S713)</f>
        <v>0</v>
      </c>
      <c r="E713" s="110">
        <v>44533</v>
      </c>
      <c r="F713" s="91" t="str">
        <f>IFERROR(VLOOKUP($E713, V医療従事者等!$A:$J, $F$4, FALSE), TEXT(E713, "aaa"))</f>
        <v>金</v>
      </c>
      <c r="G713" s="91">
        <f>IFERROR(VLOOKUP($E713, V医療従事者等!$A:$J, $G$4, FALSE), 0)</f>
        <v>0</v>
      </c>
      <c r="H713" s="91">
        <f>IFERROR(VLOOKUP($E713, V医療従事者等!$A:$J, $H$4, FALSE), 0)</f>
        <v>0</v>
      </c>
      <c r="I713" s="91">
        <f>IFERROR(VLOOKUP($E713, V医療従事者等!$A:$J, $I$4, FALSE), 0)</f>
        <v>0</v>
      </c>
      <c r="J713" s="91">
        <f>IFERROR(VLOOKUP($E713, V医療従事者等!$A:$J, $J$4, FALSE), 0)</f>
        <v>0</v>
      </c>
      <c r="K713" s="92">
        <f>IFERROR(VLOOKUP($E713, V一般接種!$A:$G, K$4, FALSE), 0)</f>
        <v>28667</v>
      </c>
      <c r="L713" s="92">
        <f>IFERROR(VLOOKUP($E713, V一般接種!$A:$G, L$4, FALSE), 0)</f>
        <v>252</v>
      </c>
      <c r="M713" s="92">
        <f>IFERROR(VLOOKUP($E713, V一般接種!$A:$G, M$4, FALSE), 0)</f>
        <v>3</v>
      </c>
      <c r="N713" s="93">
        <f>IFERROR(VLOOKUP($E713, V一般接種!$A:$G, N$4, FALSE), 0)</f>
        <v>51078</v>
      </c>
      <c r="O713" s="92">
        <f>SUMIF(V職域接種!$C:$C, 'Conv-vaccine'!$E713, V職域接種!F:F)</f>
        <v>0</v>
      </c>
      <c r="P713" s="92">
        <f>SUMIF(V職域接種!$C:$C, 'Conv-vaccine'!$E713, V職域接種!G:G)</f>
        <v>0</v>
      </c>
      <c r="Q713" s="92">
        <f>_xlfn.MAXIFS(V重複!F:F, V重複!$C:$C, 'Conv-vaccine'!$E713)</f>
        <v>0</v>
      </c>
      <c r="R713" s="92">
        <f>_xlfn.MAXIFS(V重複!G:G, V重複!$C:$C, 'Conv-vaccine'!$E713)</f>
        <v>0</v>
      </c>
      <c r="S713" s="117">
        <f>SUMIF('V3回目-総接種回数'!$A:$A, 'Conv-vaccine'!$E713, 'V3回目-総接種回数'!D:D)</f>
        <v>1987</v>
      </c>
    </row>
    <row r="714" spans="1:19" ht="17.7">
      <c r="A714" s="49">
        <v>44533</v>
      </c>
      <c r="B714" s="109">
        <f>IF(COUNTIF($A$7:$A714, $A714)&gt;1, 0, IF($E714="","",G714+H714+K714+L714+O714-Q714))</f>
        <v>0</v>
      </c>
      <c r="C714" s="109">
        <f>IF(COUNTIF($A$7:$A714, $A714)&gt;1, 0, IF($E714="", "", I714+J714+M714+N714+P714-R714))</f>
        <v>0</v>
      </c>
      <c r="D714" s="109">
        <f>IF(COUNTIF($A$7:$A714, $A714)&gt;1, 0, S714)</f>
        <v>0</v>
      </c>
      <c r="E714" s="110">
        <v>44533</v>
      </c>
      <c r="F714" s="91" t="str">
        <f>IFERROR(VLOOKUP($E714, V医療従事者等!$A:$J, $F$4, FALSE), TEXT(E714, "aaa"))</f>
        <v>金</v>
      </c>
      <c r="G714" s="91">
        <f>IFERROR(VLOOKUP($E714, V医療従事者等!$A:$J, $G$4, FALSE), 0)</f>
        <v>0</v>
      </c>
      <c r="H714" s="91">
        <f>IFERROR(VLOOKUP($E714, V医療従事者等!$A:$J, $H$4, FALSE), 0)</f>
        <v>0</v>
      </c>
      <c r="I714" s="91">
        <f>IFERROR(VLOOKUP($E714, V医療従事者等!$A:$J, $I$4, FALSE), 0)</f>
        <v>0</v>
      </c>
      <c r="J714" s="91">
        <f>IFERROR(VLOOKUP($E714, V医療従事者等!$A:$J, $J$4, FALSE), 0)</f>
        <v>0</v>
      </c>
      <c r="K714" s="92">
        <f>IFERROR(VLOOKUP($E714, V一般接種!$A:$G, K$4, FALSE), 0)</f>
        <v>28667</v>
      </c>
      <c r="L714" s="92">
        <f>IFERROR(VLOOKUP($E714, V一般接種!$A:$G, L$4, FALSE), 0)</f>
        <v>252</v>
      </c>
      <c r="M714" s="92">
        <f>IFERROR(VLOOKUP($E714, V一般接種!$A:$G, M$4, FALSE), 0)</f>
        <v>3</v>
      </c>
      <c r="N714" s="93">
        <f>IFERROR(VLOOKUP($E714, V一般接種!$A:$G, N$4, FALSE), 0)</f>
        <v>51078</v>
      </c>
      <c r="O714" s="92">
        <f>SUMIF(V職域接種!$C:$C, 'Conv-vaccine'!$E714, V職域接種!F:F)</f>
        <v>0</v>
      </c>
      <c r="P714" s="92">
        <f>SUMIF(V職域接種!$C:$C, 'Conv-vaccine'!$E714, V職域接種!G:G)</f>
        <v>0</v>
      </c>
      <c r="Q714" s="92">
        <f>_xlfn.MAXIFS(V重複!F:F, V重複!$C:$C, 'Conv-vaccine'!$E714)</f>
        <v>0</v>
      </c>
      <c r="R714" s="92">
        <f>_xlfn.MAXIFS(V重複!G:G, V重複!$C:$C, 'Conv-vaccine'!$E714)</f>
        <v>0</v>
      </c>
      <c r="S714" s="117">
        <f>SUMIF('V3回目-総接種回数'!$A:$A, 'Conv-vaccine'!$E714, 'V3回目-総接種回数'!D:D)</f>
        <v>1987</v>
      </c>
    </row>
    <row r="715" spans="1:19" ht="17.7">
      <c r="A715" s="49">
        <v>44534</v>
      </c>
      <c r="B715" s="109">
        <f>IF(COUNTIF($A$7:$A715, $A715)&gt;1, 0, IF($E715="","",G715+H715+K715+L715+O715-Q715))</f>
        <v>44330</v>
      </c>
      <c r="C715" s="109">
        <f>IF(COUNTIF($A$7:$A715, $A715)&gt;1, 0, IF($E715="", "", I715+J715+M715+N715+P715-R715))</f>
        <v>72861</v>
      </c>
      <c r="D715" s="109">
        <f>IF(COUNTIF($A$7:$A715, $A715)&gt;1, 0, S715)</f>
        <v>0</v>
      </c>
      <c r="E715" s="110">
        <v>44534</v>
      </c>
      <c r="F715" s="91" t="str">
        <f>IFERROR(VLOOKUP($E715, V医療従事者等!$A:$J, $F$4, FALSE), TEXT(E715, "aaa"))</f>
        <v>土</v>
      </c>
      <c r="G715" s="91">
        <f>IFERROR(VLOOKUP($E715, V医療従事者等!$A:$J, $G$4, FALSE), 0)</f>
        <v>0</v>
      </c>
      <c r="H715" s="91">
        <f>IFERROR(VLOOKUP($E715, V医療従事者等!$A:$J, $H$4, FALSE), 0)</f>
        <v>0</v>
      </c>
      <c r="I715" s="91">
        <f>IFERROR(VLOOKUP($E715, V医療従事者等!$A:$J, $I$4, FALSE), 0)</f>
        <v>0</v>
      </c>
      <c r="J715" s="91">
        <f>IFERROR(VLOOKUP($E715, V医療従事者等!$A:$J, $J$4, FALSE), 0)</f>
        <v>0</v>
      </c>
      <c r="K715" s="92">
        <f>IFERROR(VLOOKUP($E715, V一般接種!$A:$G, K$4, FALSE), 0)</f>
        <v>44124</v>
      </c>
      <c r="L715" s="92">
        <f>IFERROR(VLOOKUP($E715, V一般接種!$A:$G, L$4, FALSE), 0)</f>
        <v>206</v>
      </c>
      <c r="M715" s="92">
        <f>IFERROR(VLOOKUP($E715, V一般接種!$A:$G, M$4, FALSE), 0)</f>
        <v>3</v>
      </c>
      <c r="N715" s="93">
        <f>IFERROR(VLOOKUP($E715, V一般接種!$A:$G, N$4, FALSE), 0)</f>
        <v>72858</v>
      </c>
      <c r="O715" s="92">
        <f>SUMIF(V職域接種!$C:$C, 'Conv-vaccine'!$E715, V職域接種!F:F)</f>
        <v>0</v>
      </c>
      <c r="P715" s="92">
        <f>SUMIF(V職域接種!$C:$C, 'Conv-vaccine'!$E715, V職域接種!G:G)</f>
        <v>0</v>
      </c>
      <c r="Q715" s="92">
        <f>_xlfn.MAXIFS(V重複!F:F, V重複!$C:$C, 'Conv-vaccine'!$E715)</f>
        <v>0</v>
      </c>
      <c r="R715" s="92">
        <f>_xlfn.MAXIFS(V重複!G:G, V重複!$C:$C, 'Conv-vaccine'!$E715)</f>
        <v>0</v>
      </c>
      <c r="S715" s="117">
        <f>SUMIF('V3回目-総接種回数'!$A:$A, 'Conv-vaccine'!$E715, 'V3回目-総接種回数'!D:D)</f>
        <v>0</v>
      </c>
    </row>
    <row r="716" spans="1:19" ht="17.7">
      <c r="A716" s="49">
        <v>44534</v>
      </c>
      <c r="B716" s="109">
        <f>IF(COUNTIF($A$7:$A716, $A716)&gt;1, 0, IF($E716="","",G716+H716+K716+L716+O716-Q716))</f>
        <v>0</v>
      </c>
      <c r="C716" s="109">
        <f>IF(COUNTIF($A$7:$A716, $A716)&gt;1, 0, IF($E716="", "", I716+J716+M716+N716+P716-R716))</f>
        <v>0</v>
      </c>
      <c r="D716" s="109">
        <f>IF(COUNTIF($A$7:$A716, $A716)&gt;1, 0, S716)</f>
        <v>0</v>
      </c>
      <c r="E716" s="110">
        <v>44534</v>
      </c>
      <c r="F716" s="91" t="str">
        <f>IFERROR(VLOOKUP($E716, V医療従事者等!$A:$J, $F$4, FALSE), TEXT(E716, "aaa"))</f>
        <v>土</v>
      </c>
      <c r="G716" s="91">
        <f>IFERROR(VLOOKUP($E716, V医療従事者等!$A:$J, $G$4, FALSE), 0)</f>
        <v>0</v>
      </c>
      <c r="H716" s="91">
        <f>IFERROR(VLOOKUP($E716, V医療従事者等!$A:$J, $H$4, FALSE), 0)</f>
        <v>0</v>
      </c>
      <c r="I716" s="91">
        <f>IFERROR(VLOOKUP($E716, V医療従事者等!$A:$J, $I$4, FALSE), 0)</f>
        <v>0</v>
      </c>
      <c r="J716" s="91">
        <f>IFERROR(VLOOKUP($E716, V医療従事者等!$A:$J, $J$4, FALSE), 0)</f>
        <v>0</v>
      </c>
      <c r="K716" s="92">
        <f>IFERROR(VLOOKUP($E716, V一般接種!$A:$G, K$4, FALSE), 0)</f>
        <v>44124</v>
      </c>
      <c r="L716" s="92">
        <f>IFERROR(VLOOKUP($E716, V一般接種!$A:$G, L$4, FALSE), 0)</f>
        <v>206</v>
      </c>
      <c r="M716" s="92">
        <f>IFERROR(VLOOKUP($E716, V一般接種!$A:$G, M$4, FALSE), 0)</f>
        <v>3</v>
      </c>
      <c r="N716" s="93">
        <f>IFERROR(VLOOKUP($E716, V一般接種!$A:$G, N$4, FALSE), 0)</f>
        <v>72858</v>
      </c>
      <c r="O716" s="92">
        <f>SUMIF(V職域接種!$C:$C, 'Conv-vaccine'!$E716, V職域接種!F:F)</f>
        <v>0</v>
      </c>
      <c r="P716" s="92">
        <f>SUMIF(V職域接種!$C:$C, 'Conv-vaccine'!$E716, V職域接種!G:G)</f>
        <v>0</v>
      </c>
      <c r="Q716" s="92">
        <f>_xlfn.MAXIFS(V重複!F:F, V重複!$C:$C, 'Conv-vaccine'!$E716)</f>
        <v>0</v>
      </c>
      <c r="R716" s="92">
        <f>_xlfn.MAXIFS(V重複!G:G, V重複!$C:$C, 'Conv-vaccine'!$E716)</f>
        <v>0</v>
      </c>
      <c r="S716" s="117">
        <f>SUMIF('V3回目-総接種回数'!$A:$A, 'Conv-vaccine'!$E716, 'V3回目-総接種回数'!D:D)</f>
        <v>0</v>
      </c>
    </row>
    <row r="717" spans="1:19" ht="17.7">
      <c r="A717" s="49">
        <v>44534</v>
      </c>
      <c r="B717" s="109">
        <f>IF(COUNTIF($A$7:$A717, $A717)&gt;1, 0, IF($E717="","",G717+H717+K717+L717+O717-Q717))</f>
        <v>0</v>
      </c>
      <c r="C717" s="109">
        <f>IF(COUNTIF($A$7:$A717, $A717)&gt;1, 0, IF($E717="", "", I717+J717+M717+N717+P717-R717))</f>
        <v>0</v>
      </c>
      <c r="D717" s="109">
        <f>IF(COUNTIF($A$7:$A717, $A717)&gt;1, 0, S717)</f>
        <v>0</v>
      </c>
      <c r="E717" s="110">
        <v>44534</v>
      </c>
      <c r="F717" s="91" t="str">
        <f>IFERROR(VLOOKUP($E717, V医療従事者等!$A:$J, $F$4, FALSE), TEXT(E717, "aaa"))</f>
        <v>土</v>
      </c>
      <c r="G717" s="91">
        <f>IFERROR(VLOOKUP($E717, V医療従事者等!$A:$J, $G$4, FALSE), 0)</f>
        <v>0</v>
      </c>
      <c r="H717" s="91">
        <f>IFERROR(VLOOKUP($E717, V医療従事者等!$A:$J, $H$4, FALSE), 0)</f>
        <v>0</v>
      </c>
      <c r="I717" s="91">
        <f>IFERROR(VLOOKUP($E717, V医療従事者等!$A:$J, $I$4, FALSE), 0)</f>
        <v>0</v>
      </c>
      <c r="J717" s="91">
        <f>IFERROR(VLOOKUP($E717, V医療従事者等!$A:$J, $J$4, FALSE), 0)</f>
        <v>0</v>
      </c>
      <c r="K717" s="92">
        <f>IFERROR(VLOOKUP($E717, V一般接種!$A:$G, K$4, FALSE), 0)</f>
        <v>44124</v>
      </c>
      <c r="L717" s="92">
        <f>IFERROR(VLOOKUP($E717, V一般接種!$A:$G, L$4, FALSE), 0)</f>
        <v>206</v>
      </c>
      <c r="M717" s="92">
        <f>IFERROR(VLOOKUP($E717, V一般接種!$A:$G, M$4, FALSE), 0)</f>
        <v>3</v>
      </c>
      <c r="N717" s="93">
        <f>IFERROR(VLOOKUP($E717, V一般接種!$A:$G, N$4, FALSE), 0)</f>
        <v>72858</v>
      </c>
      <c r="O717" s="92">
        <f>SUMIF(V職域接種!$C:$C, 'Conv-vaccine'!$E717, V職域接種!F:F)</f>
        <v>0</v>
      </c>
      <c r="P717" s="92">
        <f>SUMIF(V職域接種!$C:$C, 'Conv-vaccine'!$E717, V職域接種!G:G)</f>
        <v>0</v>
      </c>
      <c r="Q717" s="92">
        <f>_xlfn.MAXIFS(V重複!F:F, V重複!$C:$C, 'Conv-vaccine'!$E717)</f>
        <v>0</v>
      </c>
      <c r="R717" s="92">
        <f>_xlfn.MAXIFS(V重複!G:G, V重複!$C:$C, 'Conv-vaccine'!$E717)</f>
        <v>0</v>
      </c>
      <c r="S717" s="117">
        <f>SUMIF('V3回目-総接種回数'!$A:$A, 'Conv-vaccine'!$E717, 'V3回目-総接種回数'!D:D)</f>
        <v>0</v>
      </c>
    </row>
    <row r="718" spans="1:19" ht="17.7">
      <c r="A718" s="49">
        <v>44535</v>
      </c>
      <c r="B718" s="109">
        <f>IF(COUNTIF($A$7:$A718, $A718)&gt;1, 0, IF($E718="","",G718+H718+K718+L718+O718-Q718))</f>
        <v>437914</v>
      </c>
      <c r="C718" s="109">
        <f>IF(COUNTIF($A$7:$A718, $A718)&gt;1, 0, IF($E718="", "", I718+J718+M718+N718+P718-R718))</f>
        <v>257921</v>
      </c>
      <c r="D718" s="109">
        <f>IF(COUNTIF($A$7:$A718, $A718)&gt;1, 0, S718)</f>
        <v>0</v>
      </c>
      <c r="E718" s="110">
        <v>44535</v>
      </c>
      <c r="F718" s="91" t="str">
        <f>IFERROR(VLOOKUP($E718, V医療従事者等!$A:$J, $F$4, FALSE), TEXT(E718, "aaa"))</f>
        <v>日</v>
      </c>
      <c r="G718" s="91">
        <f>IFERROR(VLOOKUP($E718, V医療従事者等!$A:$J, $G$4, FALSE), 0)</f>
        <v>0</v>
      </c>
      <c r="H718" s="91">
        <f>IFERROR(VLOOKUP($E718, V医療従事者等!$A:$J, $H$4, FALSE), 0)</f>
        <v>0</v>
      </c>
      <c r="I718" s="91">
        <f>IFERROR(VLOOKUP($E718, V医療従事者等!$A:$J, $I$4, FALSE), 0)</f>
        <v>0</v>
      </c>
      <c r="J718" s="91">
        <f>IFERROR(VLOOKUP($E718, V医療従事者等!$A:$J, $J$4, FALSE), 0)</f>
        <v>0</v>
      </c>
      <c r="K718" s="92">
        <f>IFERROR(VLOOKUP($E718, V一般接種!$A:$G, K$4, FALSE), 0)</f>
        <v>16017</v>
      </c>
      <c r="L718" s="92">
        <f>IFERROR(VLOOKUP($E718, V一般接種!$A:$G, L$4, FALSE), 0)</f>
        <v>197</v>
      </c>
      <c r="M718" s="92">
        <f>IFERROR(VLOOKUP($E718, V一般接種!$A:$G, M$4, FALSE), 0)</f>
        <v>1</v>
      </c>
      <c r="N718" s="93">
        <f>IFERROR(VLOOKUP($E718, V一般接種!$A:$G, N$4, FALSE), 0)</f>
        <v>30965</v>
      </c>
      <c r="O718" s="92">
        <f>SUMIF(V職域接種!$C:$C, 'Conv-vaccine'!$E718, V職域接種!F:F)</f>
        <v>9801991</v>
      </c>
      <c r="P718" s="92">
        <f>SUMIF(V職域接種!$C:$C, 'Conv-vaccine'!$E718, V職域接種!G:G)</f>
        <v>9506299</v>
      </c>
      <c r="Q718" s="92">
        <f>_xlfn.MAXIFS(V重複!F:F, V重複!$C:$C, 'Conv-vaccine'!$E718)</f>
        <v>9380291</v>
      </c>
      <c r="R718" s="92">
        <f>_xlfn.MAXIFS(V重複!G:G, V重複!$C:$C, 'Conv-vaccine'!$E718)</f>
        <v>9279344</v>
      </c>
      <c r="S718" s="117">
        <f>SUMIF('V3回目-総接種回数'!$A:$A, 'Conv-vaccine'!$E718, 'V3回目-総接種回数'!D:D)</f>
        <v>0</v>
      </c>
    </row>
    <row r="719" spans="1:19" ht="17.7">
      <c r="A719" s="49">
        <v>44535</v>
      </c>
      <c r="B719" s="109">
        <f>IF(COUNTIF($A$7:$A719, $A719)&gt;1, 0, IF($E719="","",G719+H719+K719+L719+O719-Q719))</f>
        <v>0</v>
      </c>
      <c r="C719" s="109">
        <f>IF(COUNTIF($A$7:$A719, $A719)&gt;1, 0, IF($E719="", "", I719+J719+M719+N719+P719-R719))</f>
        <v>0</v>
      </c>
      <c r="D719" s="109">
        <f>IF(COUNTIF($A$7:$A719, $A719)&gt;1, 0, S719)</f>
        <v>0</v>
      </c>
      <c r="E719" s="110">
        <v>44535</v>
      </c>
      <c r="F719" s="91" t="str">
        <f>IFERROR(VLOOKUP($E719, V医療従事者等!$A:$J, $F$4, FALSE), TEXT(E719, "aaa"))</f>
        <v>日</v>
      </c>
      <c r="G719" s="91">
        <f>IFERROR(VLOOKUP($E719, V医療従事者等!$A:$J, $G$4, FALSE), 0)</f>
        <v>0</v>
      </c>
      <c r="H719" s="91">
        <f>IFERROR(VLOOKUP($E719, V医療従事者等!$A:$J, $H$4, FALSE), 0)</f>
        <v>0</v>
      </c>
      <c r="I719" s="91">
        <f>IFERROR(VLOOKUP($E719, V医療従事者等!$A:$J, $I$4, FALSE), 0)</f>
        <v>0</v>
      </c>
      <c r="J719" s="91">
        <f>IFERROR(VLOOKUP($E719, V医療従事者等!$A:$J, $J$4, FALSE), 0)</f>
        <v>0</v>
      </c>
      <c r="K719" s="92">
        <f>IFERROR(VLOOKUP($E719, V一般接種!$A:$G, K$4, FALSE), 0)</f>
        <v>16017</v>
      </c>
      <c r="L719" s="92">
        <f>IFERROR(VLOOKUP($E719, V一般接種!$A:$G, L$4, FALSE), 0)</f>
        <v>197</v>
      </c>
      <c r="M719" s="92">
        <f>IFERROR(VLOOKUP($E719, V一般接種!$A:$G, M$4, FALSE), 0)</f>
        <v>1</v>
      </c>
      <c r="N719" s="93">
        <f>IFERROR(VLOOKUP($E719, V一般接種!$A:$G, N$4, FALSE), 0)</f>
        <v>30965</v>
      </c>
      <c r="O719" s="92">
        <f>SUMIF(V職域接種!$C:$C, 'Conv-vaccine'!$E719, V職域接種!F:F)</f>
        <v>9801991</v>
      </c>
      <c r="P719" s="92">
        <f>SUMIF(V職域接種!$C:$C, 'Conv-vaccine'!$E719, V職域接種!G:G)</f>
        <v>9506299</v>
      </c>
      <c r="Q719" s="92">
        <f>_xlfn.MAXIFS(V重複!F:F, V重複!$C:$C, 'Conv-vaccine'!$E719)</f>
        <v>9380291</v>
      </c>
      <c r="R719" s="92">
        <f>_xlfn.MAXIFS(V重複!G:G, V重複!$C:$C, 'Conv-vaccine'!$E719)</f>
        <v>9279344</v>
      </c>
      <c r="S719" s="117">
        <f>SUMIF('V3回目-総接種回数'!$A:$A, 'Conv-vaccine'!$E719, 'V3回目-総接種回数'!D:D)</f>
        <v>0</v>
      </c>
    </row>
    <row r="720" spans="1:19" ht="17.7">
      <c r="A720" s="49">
        <v>44535</v>
      </c>
      <c r="B720" s="109">
        <f>IF(COUNTIF($A$7:$A720, $A720)&gt;1, 0, IF($E720="","",G720+H720+K720+L720+O720-Q720))</f>
        <v>0</v>
      </c>
      <c r="C720" s="109">
        <f>IF(COUNTIF($A$7:$A720, $A720)&gt;1, 0, IF($E720="", "", I720+J720+M720+N720+P720-R720))</f>
        <v>0</v>
      </c>
      <c r="D720" s="109">
        <f>IF(COUNTIF($A$7:$A720, $A720)&gt;1, 0, S720)</f>
        <v>0</v>
      </c>
      <c r="E720" s="110">
        <v>44535</v>
      </c>
      <c r="F720" s="91" t="str">
        <f>IFERROR(VLOOKUP($E720, V医療従事者等!$A:$J, $F$4, FALSE), TEXT(E720, "aaa"))</f>
        <v>日</v>
      </c>
      <c r="G720" s="91">
        <f>IFERROR(VLOOKUP($E720, V医療従事者等!$A:$J, $G$4, FALSE), 0)</f>
        <v>0</v>
      </c>
      <c r="H720" s="91">
        <f>IFERROR(VLOOKUP($E720, V医療従事者等!$A:$J, $H$4, FALSE), 0)</f>
        <v>0</v>
      </c>
      <c r="I720" s="91">
        <f>IFERROR(VLOOKUP($E720, V医療従事者等!$A:$J, $I$4, FALSE), 0)</f>
        <v>0</v>
      </c>
      <c r="J720" s="91">
        <f>IFERROR(VLOOKUP($E720, V医療従事者等!$A:$J, $J$4, FALSE), 0)</f>
        <v>0</v>
      </c>
      <c r="K720" s="92">
        <f>IFERROR(VLOOKUP($E720, V一般接種!$A:$G, K$4, FALSE), 0)</f>
        <v>16017</v>
      </c>
      <c r="L720" s="92">
        <f>IFERROR(VLOOKUP($E720, V一般接種!$A:$G, L$4, FALSE), 0)</f>
        <v>197</v>
      </c>
      <c r="M720" s="92">
        <f>IFERROR(VLOOKUP($E720, V一般接種!$A:$G, M$4, FALSE), 0)</f>
        <v>1</v>
      </c>
      <c r="N720" s="93">
        <f>IFERROR(VLOOKUP($E720, V一般接種!$A:$G, N$4, FALSE), 0)</f>
        <v>30965</v>
      </c>
      <c r="O720" s="92">
        <f>SUMIF(V職域接種!$C:$C, 'Conv-vaccine'!$E720, V職域接種!F:F)</f>
        <v>9801991</v>
      </c>
      <c r="P720" s="92">
        <f>SUMIF(V職域接種!$C:$C, 'Conv-vaccine'!$E720, V職域接種!G:G)</f>
        <v>9506299</v>
      </c>
      <c r="Q720" s="92">
        <f>_xlfn.MAXIFS(V重複!F:F, V重複!$C:$C, 'Conv-vaccine'!$E720)</f>
        <v>9380291</v>
      </c>
      <c r="R720" s="92">
        <f>_xlfn.MAXIFS(V重複!G:G, V重複!$C:$C, 'Conv-vaccine'!$E720)</f>
        <v>9279344</v>
      </c>
      <c r="S720" s="117">
        <f>SUMIF('V3回目-総接種回数'!$A:$A, 'Conv-vaccine'!$E720, 'V3回目-総接種回数'!D:D)</f>
        <v>0</v>
      </c>
    </row>
    <row r="721" spans="1:19" ht="17.7">
      <c r="A721" s="49">
        <v>44536</v>
      </c>
      <c r="B721" s="109">
        <f>IF(COUNTIF($A$7:$A721, $A721)&gt;1, 0, IF($E721="","",G721+H721+K721+L721+O721-Q721))</f>
        <v>13860</v>
      </c>
      <c r="C721" s="109">
        <f>IF(COUNTIF($A$7:$A721, $A721)&gt;1, 0, IF($E721="", "", I721+J721+M721+N721+P721-R721))</f>
        <v>24383</v>
      </c>
      <c r="D721" s="109">
        <f>IF(COUNTIF($A$7:$A721, $A721)&gt;1, 0, S721)</f>
        <v>5110</v>
      </c>
      <c r="E721" s="110">
        <v>44536</v>
      </c>
      <c r="F721" s="91" t="str">
        <f>IFERROR(VLOOKUP($E721, V医療従事者等!$A:$J, $F$4, FALSE), TEXT(E721, "aaa"))</f>
        <v>月</v>
      </c>
      <c r="G721" s="91">
        <f>IFERROR(VLOOKUP($E721, V医療従事者等!$A:$J, $G$4, FALSE), 0)</f>
        <v>0</v>
      </c>
      <c r="H721" s="91">
        <f>IFERROR(VLOOKUP($E721, V医療従事者等!$A:$J, $H$4, FALSE), 0)</f>
        <v>0</v>
      </c>
      <c r="I721" s="91">
        <f>IFERROR(VLOOKUP($E721, V医療従事者等!$A:$J, $I$4, FALSE), 0)</f>
        <v>0</v>
      </c>
      <c r="J721" s="91">
        <f>IFERROR(VLOOKUP($E721, V医療従事者等!$A:$J, $J$4, FALSE), 0)</f>
        <v>0</v>
      </c>
      <c r="K721" s="92">
        <f>IFERROR(VLOOKUP($E721, V一般接種!$A:$G, K$4, FALSE), 0)</f>
        <v>13687</v>
      </c>
      <c r="L721" s="92">
        <f>IFERROR(VLOOKUP($E721, V一般接種!$A:$G, L$4, FALSE), 0)</f>
        <v>173</v>
      </c>
      <c r="M721" s="92">
        <f>IFERROR(VLOOKUP($E721, V一般接種!$A:$G, M$4, FALSE), 0)</f>
        <v>3</v>
      </c>
      <c r="N721" s="93">
        <f>IFERROR(VLOOKUP($E721, V一般接種!$A:$G, N$4, FALSE), 0)</f>
        <v>24380</v>
      </c>
      <c r="O721" s="92">
        <f>SUMIF(V職域接種!$C:$C, 'Conv-vaccine'!$E721, V職域接種!F:F)</f>
        <v>0</v>
      </c>
      <c r="P721" s="92">
        <f>SUMIF(V職域接種!$C:$C, 'Conv-vaccine'!$E721, V職域接種!G:G)</f>
        <v>0</v>
      </c>
      <c r="Q721" s="92">
        <f>_xlfn.MAXIFS(V重複!F:F, V重複!$C:$C, 'Conv-vaccine'!$E721)</f>
        <v>0</v>
      </c>
      <c r="R721" s="92">
        <f>_xlfn.MAXIFS(V重複!G:G, V重複!$C:$C, 'Conv-vaccine'!$E721)</f>
        <v>0</v>
      </c>
      <c r="S721" s="117">
        <f>SUMIF('V3回目-総接種回数'!$A:$A, 'Conv-vaccine'!$E721, 'V3回目-総接種回数'!D:D)</f>
        <v>5110</v>
      </c>
    </row>
    <row r="722" spans="1:19" ht="17.7">
      <c r="A722" s="49">
        <v>44536</v>
      </c>
      <c r="B722" s="109">
        <f>IF(COUNTIF($A$7:$A722, $A722)&gt;1, 0, IF($E722="","",G722+H722+K722+L722+O722-Q722))</f>
        <v>0</v>
      </c>
      <c r="C722" s="109">
        <f>IF(COUNTIF($A$7:$A722, $A722)&gt;1, 0, IF($E722="", "", I722+J722+M722+N722+P722-R722))</f>
        <v>0</v>
      </c>
      <c r="D722" s="109">
        <f>IF(COUNTIF($A$7:$A722, $A722)&gt;1, 0, S722)</f>
        <v>0</v>
      </c>
      <c r="E722" s="110">
        <v>44536</v>
      </c>
      <c r="F722" s="91" t="str">
        <f>IFERROR(VLOOKUP($E722, V医療従事者等!$A:$J, $F$4, FALSE), TEXT(E722, "aaa"))</f>
        <v>月</v>
      </c>
      <c r="G722" s="91">
        <f>IFERROR(VLOOKUP($E722, V医療従事者等!$A:$J, $G$4, FALSE), 0)</f>
        <v>0</v>
      </c>
      <c r="H722" s="91">
        <f>IFERROR(VLOOKUP($E722, V医療従事者等!$A:$J, $H$4, FALSE), 0)</f>
        <v>0</v>
      </c>
      <c r="I722" s="91">
        <f>IFERROR(VLOOKUP($E722, V医療従事者等!$A:$J, $I$4, FALSE), 0)</f>
        <v>0</v>
      </c>
      <c r="J722" s="91">
        <f>IFERROR(VLOOKUP($E722, V医療従事者等!$A:$J, $J$4, FALSE), 0)</f>
        <v>0</v>
      </c>
      <c r="K722" s="92">
        <f>IFERROR(VLOOKUP($E722, V一般接種!$A:$G, K$4, FALSE), 0)</f>
        <v>13687</v>
      </c>
      <c r="L722" s="92">
        <f>IFERROR(VLOOKUP($E722, V一般接種!$A:$G, L$4, FALSE), 0)</f>
        <v>173</v>
      </c>
      <c r="M722" s="92">
        <f>IFERROR(VLOOKUP($E722, V一般接種!$A:$G, M$4, FALSE), 0)</f>
        <v>3</v>
      </c>
      <c r="N722" s="93">
        <f>IFERROR(VLOOKUP($E722, V一般接種!$A:$G, N$4, FALSE), 0)</f>
        <v>24380</v>
      </c>
      <c r="O722" s="92">
        <f>SUMIF(V職域接種!$C:$C, 'Conv-vaccine'!$E722, V職域接種!F:F)</f>
        <v>0</v>
      </c>
      <c r="P722" s="92">
        <f>SUMIF(V職域接種!$C:$C, 'Conv-vaccine'!$E722, V職域接種!G:G)</f>
        <v>0</v>
      </c>
      <c r="Q722" s="92">
        <f>_xlfn.MAXIFS(V重複!F:F, V重複!$C:$C, 'Conv-vaccine'!$E722)</f>
        <v>0</v>
      </c>
      <c r="R722" s="92">
        <f>_xlfn.MAXIFS(V重複!G:G, V重複!$C:$C, 'Conv-vaccine'!$E722)</f>
        <v>0</v>
      </c>
      <c r="S722" s="117">
        <f>SUMIF('V3回目-総接種回数'!$A:$A, 'Conv-vaccine'!$E722, 'V3回目-総接種回数'!D:D)</f>
        <v>5110</v>
      </c>
    </row>
    <row r="723" spans="1:19" ht="17.7">
      <c r="A723" s="49">
        <v>44536</v>
      </c>
      <c r="B723" s="109">
        <f>IF(COUNTIF($A$7:$A723, $A723)&gt;1, 0, IF($E723="","",G723+H723+K723+L723+O723-Q723))</f>
        <v>0</v>
      </c>
      <c r="C723" s="109">
        <f>IF(COUNTIF($A$7:$A723, $A723)&gt;1, 0, IF($E723="", "", I723+J723+M723+N723+P723-R723))</f>
        <v>0</v>
      </c>
      <c r="D723" s="109">
        <f>IF(COUNTIF($A$7:$A723, $A723)&gt;1, 0, S723)</f>
        <v>0</v>
      </c>
      <c r="E723" s="110">
        <v>44536</v>
      </c>
      <c r="F723" s="91" t="str">
        <f>IFERROR(VLOOKUP($E723, V医療従事者等!$A:$J, $F$4, FALSE), TEXT(E723, "aaa"))</f>
        <v>月</v>
      </c>
      <c r="G723" s="91">
        <f>IFERROR(VLOOKUP($E723, V医療従事者等!$A:$J, $G$4, FALSE), 0)</f>
        <v>0</v>
      </c>
      <c r="H723" s="91">
        <f>IFERROR(VLOOKUP($E723, V医療従事者等!$A:$J, $H$4, FALSE), 0)</f>
        <v>0</v>
      </c>
      <c r="I723" s="91">
        <f>IFERROR(VLOOKUP($E723, V医療従事者等!$A:$J, $I$4, FALSE), 0)</f>
        <v>0</v>
      </c>
      <c r="J723" s="91">
        <f>IFERROR(VLOOKUP($E723, V医療従事者等!$A:$J, $J$4, FALSE), 0)</f>
        <v>0</v>
      </c>
      <c r="K723" s="92">
        <f>IFERROR(VLOOKUP($E723, V一般接種!$A:$G, K$4, FALSE), 0)</f>
        <v>13687</v>
      </c>
      <c r="L723" s="92">
        <f>IFERROR(VLOOKUP($E723, V一般接種!$A:$G, L$4, FALSE), 0)</f>
        <v>173</v>
      </c>
      <c r="M723" s="92">
        <f>IFERROR(VLOOKUP($E723, V一般接種!$A:$G, M$4, FALSE), 0)</f>
        <v>3</v>
      </c>
      <c r="N723" s="93">
        <f>IFERROR(VLOOKUP($E723, V一般接種!$A:$G, N$4, FALSE), 0)</f>
        <v>24380</v>
      </c>
      <c r="O723" s="92">
        <f>SUMIF(V職域接種!$C:$C, 'Conv-vaccine'!$E723, V職域接種!F:F)</f>
        <v>0</v>
      </c>
      <c r="P723" s="92">
        <f>SUMIF(V職域接種!$C:$C, 'Conv-vaccine'!$E723, V職域接種!G:G)</f>
        <v>0</v>
      </c>
      <c r="Q723" s="92">
        <f>_xlfn.MAXIFS(V重複!F:F, V重複!$C:$C, 'Conv-vaccine'!$E723)</f>
        <v>0</v>
      </c>
      <c r="R723" s="92">
        <f>_xlfn.MAXIFS(V重複!G:G, V重複!$C:$C, 'Conv-vaccine'!$E723)</f>
        <v>0</v>
      </c>
      <c r="S723" s="117">
        <f>SUMIF('V3回目-総接種回数'!$A:$A, 'Conv-vaccine'!$E723, 'V3回目-総接種回数'!D:D)</f>
        <v>5110</v>
      </c>
    </row>
    <row r="724" spans="1:19" ht="17.7">
      <c r="A724" s="49">
        <v>44537</v>
      </c>
      <c r="B724" s="109">
        <f>IF(COUNTIF($A$7:$A724, $A724)&gt;1, 0, IF($E724="","",G724+H724+K724+L724+O724-Q724))</f>
        <v>11616</v>
      </c>
      <c r="C724" s="109">
        <f>IF(COUNTIF($A$7:$A724, $A724)&gt;1, 0, IF($E724="", "", I724+J724+M724+N724+P724-R724))</f>
        <v>23269</v>
      </c>
      <c r="D724" s="109">
        <f>IF(COUNTIF($A$7:$A724, $A724)&gt;1, 0, S724)</f>
        <v>6422</v>
      </c>
      <c r="E724" s="110">
        <v>44537</v>
      </c>
      <c r="F724" s="91" t="str">
        <f>IFERROR(VLOOKUP($E724, V医療従事者等!$A:$J, $F$4, FALSE), TEXT(E724, "aaa"))</f>
        <v>火</v>
      </c>
      <c r="G724" s="91">
        <f>IFERROR(VLOOKUP($E724, V医療従事者等!$A:$J, $G$4, FALSE), 0)</f>
        <v>0</v>
      </c>
      <c r="H724" s="91">
        <f>IFERROR(VLOOKUP($E724, V医療従事者等!$A:$J, $H$4, FALSE), 0)</f>
        <v>0</v>
      </c>
      <c r="I724" s="91">
        <f>IFERROR(VLOOKUP($E724, V医療従事者等!$A:$J, $I$4, FALSE), 0)</f>
        <v>0</v>
      </c>
      <c r="J724" s="91">
        <f>IFERROR(VLOOKUP($E724, V医療従事者等!$A:$J, $J$4, FALSE), 0)</f>
        <v>0</v>
      </c>
      <c r="K724" s="92">
        <f>IFERROR(VLOOKUP($E724, V一般接種!$A:$G, K$4, FALSE), 0)</f>
        <v>11455</v>
      </c>
      <c r="L724" s="92">
        <f>IFERROR(VLOOKUP($E724, V一般接種!$A:$G, L$4, FALSE), 0)</f>
        <v>161</v>
      </c>
      <c r="M724" s="92">
        <f>IFERROR(VLOOKUP($E724, V一般接種!$A:$G, M$4, FALSE), 0)</f>
        <v>2</v>
      </c>
      <c r="N724" s="93">
        <f>IFERROR(VLOOKUP($E724, V一般接種!$A:$G, N$4, FALSE), 0)</f>
        <v>23267</v>
      </c>
      <c r="O724" s="92">
        <f>SUMIF(V職域接種!$C:$C, 'Conv-vaccine'!$E724, V職域接種!F:F)</f>
        <v>0</v>
      </c>
      <c r="P724" s="92">
        <f>SUMIF(V職域接種!$C:$C, 'Conv-vaccine'!$E724, V職域接種!G:G)</f>
        <v>0</v>
      </c>
      <c r="Q724" s="92">
        <f>_xlfn.MAXIFS(V重複!F:F, V重複!$C:$C, 'Conv-vaccine'!$E724)</f>
        <v>0</v>
      </c>
      <c r="R724" s="92">
        <f>_xlfn.MAXIFS(V重複!G:G, V重複!$C:$C, 'Conv-vaccine'!$E724)</f>
        <v>0</v>
      </c>
      <c r="S724" s="117">
        <f>SUMIF('V3回目-総接種回数'!$A:$A, 'Conv-vaccine'!$E724, 'V3回目-総接種回数'!D:D)</f>
        <v>6422</v>
      </c>
    </row>
    <row r="725" spans="1:19" ht="17.7">
      <c r="A725" s="49">
        <v>44537</v>
      </c>
      <c r="B725" s="109">
        <f>IF(COUNTIF($A$7:$A725, $A725)&gt;1, 0, IF($E725="","",G725+H725+K725+L725+O725-Q725))</f>
        <v>0</v>
      </c>
      <c r="C725" s="109">
        <f>IF(COUNTIF($A$7:$A725, $A725)&gt;1, 0, IF($E725="", "", I725+J725+M725+N725+P725-R725))</f>
        <v>0</v>
      </c>
      <c r="D725" s="109">
        <f>IF(COUNTIF($A$7:$A725, $A725)&gt;1, 0, S725)</f>
        <v>0</v>
      </c>
      <c r="E725" s="110">
        <v>44537</v>
      </c>
      <c r="F725" s="91" t="str">
        <f>IFERROR(VLOOKUP($E725, V医療従事者等!$A:$J, $F$4, FALSE), TEXT(E725, "aaa"))</f>
        <v>火</v>
      </c>
      <c r="G725" s="91">
        <f>IFERROR(VLOOKUP($E725, V医療従事者等!$A:$J, $G$4, FALSE), 0)</f>
        <v>0</v>
      </c>
      <c r="H725" s="91">
        <f>IFERROR(VLOOKUP($E725, V医療従事者等!$A:$J, $H$4, FALSE), 0)</f>
        <v>0</v>
      </c>
      <c r="I725" s="91">
        <f>IFERROR(VLOOKUP($E725, V医療従事者等!$A:$J, $I$4, FALSE), 0)</f>
        <v>0</v>
      </c>
      <c r="J725" s="91">
        <f>IFERROR(VLOOKUP($E725, V医療従事者等!$A:$J, $J$4, FALSE), 0)</f>
        <v>0</v>
      </c>
      <c r="K725" s="92">
        <f>IFERROR(VLOOKUP($E725, V一般接種!$A:$G, K$4, FALSE), 0)</f>
        <v>11455</v>
      </c>
      <c r="L725" s="92">
        <f>IFERROR(VLOOKUP($E725, V一般接種!$A:$G, L$4, FALSE), 0)</f>
        <v>161</v>
      </c>
      <c r="M725" s="92">
        <f>IFERROR(VLOOKUP($E725, V一般接種!$A:$G, M$4, FALSE), 0)</f>
        <v>2</v>
      </c>
      <c r="N725" s="93">
        <f>IFERROR(VLOOKUP($E725, V一般接種!$A:$G, N$4, FALSE), 0)</f>
        <v>23267</v>
      </c>
      <c r="O725" s="92">
        <f>SUMIF(V職域接種!$C:$C, 'Conv-vaccine'!$E725, V職域接種!F:F)</f>
        <v>0</v>
      </c>
      <c r="P725" s="92">
        <f>SUMIF(V職域接種!$C:$C, 'Conv-vaccine'!$E725, V職域接種!G:G)</f>
        <v>0</v>
      </c>
      <c r="Q725" s="92">
        <f>_xlfn.MAXIFS(V重複!F:F, V重複!$C:$C, 'Conv-vaccine'!$E725)</f>
        <v>0</v>
      </c>
      <c r="R725" s="92">
        <f>_xlfn.MAXIFS(V重複!G:G, V重複!$C:$C, 'Conv-vaccine'!$E725)</f>
        <v>0</v>
      </c>
      <c r="S725" s="117">
        <f>SUMIF('V3回目-総接種回数'!$A:$A, 'Conv-vaccine'!$E725, 'V3回目-総接種回数'!D:D)</f>
        <v>6422</v>
      </c>
    </row>
    <row r="726" spans="1:19" ht="17.7">
      <c r="A726" s="49">
        <v>44537</v>
      </c>
      <c r="B726" s="109">
        <f>IF(COUNTIF($A$7:$A726, $A726)&gt;1, 0, IF($E726="","",G726+H726+K726+L726+O726-Q726))</f>
        <v>0</v>
      </c>
      <c r="C726" s="109">
        <f>IF(COUNTIF($A$7:$A726, $A726)&gt;1, 0, IF($E726="", "", I726+J726+M726+N726+P726-R726))</f>
        <v>0</v>
      </c>
      <c r="D726" s="109">
        <f>IF(COUNTIF($A$7:$A726, $A726)&gt;1, 0, S726)</f>
        <v>0</v>
      </c>
      <c r="E726" s="110">
        <v>44537</v>
      </c>
      <c r="F726" s="91" t="str">
        <f>IFERROR(VLOOKUP($E726, V医療従事者等!$A:$J, $F$4, FALSE), TEXT(E726, "aaa"))</f>
        <v>火</v>
      </c>
      <c r="G726" s="91">
        <f>IFERROR(VLOOKUP($E726, V医療従事者等!$A:$J, $G$4, FALSE), 0)</f>
        <v>0</v>
      </c>
      <c r="H726" s="91">
        <f>IFERROR(VLOOKUP($E726, V医療従事者等!$A:$J, $H$4, FALSE), 0)</f>
        <v>0</v>
      </c>
      <c r="I726" s="91">
        <f>IFERROR(VLOOKUP($E726, V医療従事者等!$A:$J, $I$4, FALSE), 0)</f>
        <v>0</v>
      </c>
      <c r="J726" s="91">
        <f>IFERROR(VLOOKUP($E726, V医療従事者等!$A:$J, $J$4, FALSE), 0)</f>
        <v>0</v>
      </c>
      <c r="K726" s="92">
        <f>IFERROR(VLOOKUP($E726, V一般接種!$A:$G, K$4, FALSE), 0)</f>
        <v>11455</v>
      </c>
      <c r="L726" s="92">
        <f>IFERROR(VLOOKUP($E726, V一般接種!$A:$G, L$4, FALSE), 0)</f>
        <v>161</v>
      </c>
      <c r="M726" s="92">
        <f>IFERROR(VLOOKUP($E726, V一般接種!$A:$G, M$4, FALSE), 0)</f>
        <v>2</v>
      </c>
      <c r="N726" s="93">
        <f>IFERROR(VLOOKUP($E726, V一般接種!$A:$G, N$4, FALSE), 0)</f>
        <v>23267</v>
      </c>
      <c r="O726" s="92">
        <f>SUMIF(V職域接種!$C:$C, 'Conv-vaccine'!$E726, V職域接種!F:F)</f>
        <v>0</v>
      </c>
      <c r="P726" s="92">
        <f>SUMIF(V職域接種!$C:$C, 'Conv-vaccine'!$E726, V職域接種!G:G)</f>
        <v>0</v>
      </c>
      <c r="Q726" s="92">
        <f>_xlfn.MAXIFS(V重複!F:F, V重複!$C:$C, 'Conv-vaccine'!$E726)</f>
        <v>0</v>
      </c>
      <c r="R726" s="92">
        <f>_xlfn.MAXIFS(V重複!G:G, V重複!$C:$C, 'Conv-vaccine'!$E726)</f>
        <v>0</v>
      </c>
      <c r="S726" s="117">
        <f>SUMIF('V3回目-総接種回数'!$A:$A, 'Conv-vaccine'!$E726, 'V3回目-総接種回数'!D:D)</f>
        <v>6422</v>
      </c>
    </row>
    <row r="727" spans="1:19" ht="17.7">
      <c r="A727" s="49">
        <v>44538</v>
      </c>
      <c r="B727" s="109">
        <f>IF(COUNTIF($A$7:$A727, $A727)&gt;1, 0, IF($E727="","",G727+H727+K727+L727+O727-Q727))</f>
        <v>6717</v>
      </c>
      <c r="C727" s="109">
        <f>IF(COUNTIF($A$7:$A727, $A727)&gt;1, 0, IF($E727="", "", I727+J727+M727+N727+P727-R727))</f>
        <v>22708</v>
      </c>
      <c r="D727" s="109">
        <f>IF(COUNTIF($A$7:$A727, $A727)&gt;1, 0, S727)</f>
        <v>5914</v>
      </c>
      <c r="E727" s="110">
        <v>44538</v>
      </c>
      <c r="F727" s="91" t="str">
        <f>IFERROR(VLOOKUP($E727, V医療従事者等!$A:$J, $F$4, FALSE), TEXT(E727, "aaa"))</f>
        <v>水</v>
      </c>
      <c r="G727" s="91">
        <f>IFERROR(VLOOKUP($E727, V医療従事者等!$A:$J, $G$4, FALSE), 0)</f>
        <v>0</v>
      </c>
      <c r="H727" s="91">
        <f>IFERROR(VLOOKUP($E727, V医療従事者等!$A:$J, $H$4, FALSE), 0)</f>
        <v>0</v>
      </c>
      <c r="I727" s="91">
        <f>IFERROR(VLOOKUP($E727, V医療従事者等!$A:$J, $I$4, FALSE), 0)</f>
        <v>0</v>
      </c>
      <c r="J727" s="91">
        <f>IFERROR(VLOOKUP($E727, V医療従事者等!$A:$J, $J$4, FALSE), 0)</f>
        <v>0</v>
      </c>
      <c r="K727" s="92">
        <f>IFERROR(VLOOKUP($E727, V一般接種!$A:$G, K$4, FALSE), 0)</f>
        <v>6227</v>
      </c>
      <c r="L727" s="92">
        <f>IFERROR(VLOOKUP($E727, V一般接種!$A:$G, L$4, FALSE), 0)</f>
        <v>490</v>
      </c>
      <c r="M727" s="92">
        <f>IFERROR(VLOOKUP($E727, V一般接種!$A:$G, M$4, FALSE), 0)</f>
        <v>5</v>
      </c>
      <c r="N727" s="93">
        <f>IFERROR(VLOOKUP($E727, V一般接種!$A:$G, N$4, FALSE), 0)</f>
        <v>22703</v>
      </c>
      <c r="O727" s="92">
        <f>SUMIF(V職域接種!$C:$C, 'Conv-vaccine'!$E727, V職域接種!F:F)</f>
        <v>0</v>
      </c>
      <c r="P727" s="92">
        <f>SUMIF(V職域接種!$C:$C, 'Conv-vaccine'!$E727, V職域接種!G:G)</f>
        <v>0</v>
      </c>
      <c r="Q727" s="92">
        <f>_xlfn.MAXIFS(V重複!F:F, V重複!$C:$C, 'Conv-vaccine'!$E727)</f>
        <v>0</v>
      </c>
      <c r="R727" s="92">
        <f>_xlfn.MAXIFS(V重複!G:G, V重複!$C:$C, 'Conv-vaccine'!$E727)</f>
        <v>0</v>
      </c>
      <c r="S727" s="117">
        <f>SUMIF('V3回目-総接種回数'!$A:$A, 'Conv-vaccine'!$E727, 'V3回目-総接種回数'!D:D)</f>
        <v>5914</v>
      </c>
    </row>
    <row r="728" spans="1:19" ht="17.7">
      <c r="A728" s="49">
        <v>44538</v>
      </c>
      <c r="B728" s="109">
        <f>IF(COUNTIF($A$7:$A728, $A728)&gt;1, 0, IF($E728="","",G728+H728+K728+L728+O728-Q728))</f>
        <v>0</v>
      </c>
      <c r="C728" s="109">
        <f>IF(COUNTIF($A$7:$A728, $A728)&gt;1, 0, IF($E728="", "", I728+J728+M728+N728+P728-R728))</f>
        <v>0</v>
      </c>
      <c r="D728" s="109">
        <f>IF(COUNTIF($A$7:$A728, $A728)&gt;1, 0, S728)</f>
        <v>0</v>
      </c>
      <c r="E728" s="110">
        <v>44538</v>
      </c>
      <c r="F728" s="91" t="str">
        <f>IFERROR(VLOOKUP($E728, V医療従事者等!$A:$J, $F$4, FALSE), TEXT(E728, "aaa"))</f>
        <v>水</v>
      </c>
      <c r="G728" s="91">
        <f>IFERROR(VLOOKUP($E728, V医療従事者等!$A:$J, $G$4, FALSE), 0)</f>
        <v>0</v>
      </c>
      <c r="H728" s="91">
        <f>IFERROR(VLOOKUP($E728, V医療従事者等!$A:$J, $H$4, FALSE), 0)</f>
        <v>0</v>
      </c>
      <c r="I728" s="91">
        <f>IFERROR(VLOOKUP($E728, V医療従事者等!$A:$J, $I$4, FALSE), 0)</f>
        <v>0</v>
      </c>
      <c r="J728" s="91">
        <f>IFERROR(VLOOKUP($E728, V医療従事者等!$A:$J, $J$4, FALSE), 0)</f>
        <v>0</v>
      </c>
      <c r="K728" s="92">
        <f>IFERROR(VLOOKUP($E728, V一般接種!$A:$G, K$4, FALSE), 0)</f>
        <v>6227</v>
      </c>
      <c r="L728" s="92">
        <f>IFERROR(VLOOKUP($E728, V一般接種!$A:$G, L$4, FALSE), 0)</f>
        <v>490</v>
      </c>
      <c r="M728" s="92">
        <f>IFERROR(VLOOKUP($E728, V一般接種!$A:$G, M$4, FALSE), 0)</f>
        <v>5</v>
      </c>
      <c r="N728" s="93">
        <f>IFERROR(VLOOKUP($E728, V一般接種!$A:$G, N$4, FALSE), 0)</f>
        <v>22703</v>
      </c>
      <c r="O728" s="92">
        <f>SUMIF(V職域接種!$C:$C, 'Conv-vaccine'!$E728, V職域接種!F:F)</f>
        <v>0</v>
      </c>
      <c r="P728" s="92">
        <f>SUMIF(V職域接種!$C:$C, 'Conv-vaccine'!$E728, V職域接種!G:G)</f>
        <v>0</v>
      </c>
      <c r="Q728" s="92">
        <f>_xlfn.MAXIFS(V重複!F:F, V重複!$C:$C, 'Conv-vaccine'!$E728)</f>
        <v>0</v>
      </c>
      <c r="R728" s="92">
        <f>_xlfn.MAXIFS(V重複!G:G, V重複!$C:$C, 'Conv-vaccine'!$E728)</f>
        <v>0</v>
      </c>
      <c r="S728" s="117">
        <f>SUMIF('V3回目-総接種回数'!$A:$A, 'Conv-vaccine'!$E728, 'V3回目-総接種回数'!D:D)</f>
        <v>5914</v>
      </c>
    </row>
    <row r="729" spans="1:19" ht="17.7">
      <c r="A729" s="49">
        <v>44538</v>
      </c>
      <c r="B729" s="109">
        <f>IF(COUNTIF($A$7:$A729, $A729)&gt;1, 0, IF($E729="","",G729+H729+K729+L729+O729-Q729))</f>
        <v>0</v>
      </c>
      <c r="C729" s="109">
        <f>IF(COUNTIF($A$7:$A729, $A729)&gt;1, 0, IF($E729="", "", I729+J729+M729+N729+P729-R729))</f>
        <v>0</v>
      </c>
      <c r="D729" s="109">
        <f>IF(COUNTIF($A$7:$A729, $A729)&gt;1, 0, S729)</f>
        <v>0</v>
      </c>
      <c r="E729" s="110">
        <v>44538</v>
      </c>
      <c r="F729" s="91" t="str">
        <f>IFERROR(VLOOKUP($E729, V医療従事者等!$A:$J, $F$4, FALSE), TEXT(E729, "aaa"))</f>
        <v>水</v>
      </c>
      <c r="G729" s="91">
        <f>IFERROR(VLOOKUP($E729, V医療従事者等!$A:$J, $G$4, FALSE), 0)</f>
        <v>0</v>
      </c>
      <c r="H729" s="91">
        <f>IFERROR(VLOOKUP($E729, V医療従事者等!$A:$J, $H$4, FALSE), 0)</f>
        <v>0</v>
      </c>
      <c r="I729" s="91">
        <f>IFERROR(VLOOKUP($E729, V医療従事者等!$A:$J, $I$4, FALSE), 0)</f>
        <v>0</v>
      </c>
      <c r="J729" s="91">
        <f>IFERROR(VLOOKUP($E729, V医療従事者等!$A:$J, $J$4, FALSE), 0)</f>
        <v>0</v>
      </c>
      <c r="K729" s="92">
        <f>IFERROR(VLOOKUP($E729, V一般接種!$A:$G, K$4, FALSE), 0)</f>
        <v>6227</v>
      </c>
      <c r="L729" s="92">
        <f>IFERROR(VLOOKUP($E729, V一般接種!$A:$G, L$4, FALSE), 0)</f>
        <v>490</v>
      </c>
      <c r="M729" s="92">
        <f>IFERROR(VLOOKUP($E729, V一般接種!$A:$G, M$4, FALSE), 0)</f>
        <v>5</v>
      </c>
      <c r="N729" s="93">
        <f>IFERROR(VLOOKUP($E729, V一般接種!$A:$G, N$4, FALSE), 0)</f>
        <v>22703</v>
      </c>
      <c r="O729" s="92">
        <f>SUMIF(V職域接種!$C:$C, 'Conv-vaccine'!$E729, V職域接種!F:F)</f>
        <v>0</v>
      </c>
      <c r="P729" s="92">
        <f>SUMIF(V職域接種!$C:$C, 'Conv-vaccine'!$E729, V職域接種!G:G)</f>
        <v>0</v>
      </c>
      <c r="Q729" s="92">
        <f>_xlfn.MAXIFS(V重複!F:F, V重複!$C:$C, 'Conv-vaccine'!$E729)</f>
        <v>0</v>
      </c>
      <c r="R729" s="92">
        <f>_xlfn.MAXIFS(V重複!G:G, V重複!$C:$C, 'Conv-vaccine'!$E729)</f>
        <v>0</v>
      </c>
      <c r="S729" s="117">
        <f>SUMIF('V3回目-総接種回数'!$A:$A, 'Conv-vaccine'!$E729, 'V3回目-総接種回数'!D:D)</f>
        <v>5914</v>
      </c>
    </row>
    <row r="730" spans="1:19" ht="17.7">
      <c r="A730" s="49">
        <v>44539</v>
      </c>
      <c r="B730" s="109">
        <f>IF(COUNTIF($A$7:$A730, $A730)&gt;1, 0, IF($E730="","",G730+H730+K730+L730+O730-Q730))</f>
        <v>4758</v>
      </c>
      <c r="C730" s="109">
        <f>IF(COUNTIF($A$7:$A730, $A730)&gt;1, 0, IF($E730="", "", I730+J730+M730+N730+P730-R730))</f>
        <v>20673</v>
      </c>
      <c r="D730" s="109">
        <f>IF(COUNTIF($A$7:$A730, $A730)&gt;1, 0, S730)</f>
        <v>6627</v>
      </c>
      <c r="E730" s="110">
        <v>44539</v>
      </c>
      <c r="F730" s="91" t="str">
        <f>IFERROR(VLOOKUP($E730, V医療従事者等!$A:$J, $F$4, FALSE), TEXT(E730, "aaa"))</f>
        <v>木</v>
      </c>
      <c r="G730" s="91">
        <f>IFERROR(VLOOKUP($E730, V医療従事者等!$A:$J, $G$4, FALSE), 0)</f>
        <v>0</v>
      </c>
      <c r="H730" s="91">
        <f>IFERROR(VLOOKUP($E730, V医療従事者等!$A:$J, $H$4, FALSE), 0)</f>
        <v>0</v>
      </c>
      <c r="I730" s="91">
        <f>IFERROR(VLOOKUP($E730, V医療従事者等!$A:$J, $I$4, FALSE), 0)</f>
        <v>0</v>
      </c>
      <c r="J730" s="91">
        <f>IFERROR(VLOOKUP($E730, V医療従事者等!$A:$J, $J$4, FALSE), 0)</f>
        <v>0</v>
      </c>
      <c r="K730" s="92">
        <f>IFERROR(VLOOKUP($E730, V一般接種!$A:$G, K$4, FALSE), 0)</f>
        <v>4339</v>
      </c>
      <c r="L730" s="92">
        <f>IFERROR(VLOOKUP($E730, V一般接種!$A:$G, L$4, FALSE), 0)</f>
        <v>419</v>
      </c>
      <c r="M730" s="92">
        <f>IFERROR(VLOOKUP($E730, V一般接種!$A:$G, M$4, FALSE), 0)</f>
        <v>9</v>
      </c>
      <c r="N730" s="93">
        <f>IFERROR(VLOOKUP($E730, V一般接種!$A:$G, N$4, FALSE), 0)</f>
        <v>20664</v>
      </c>
      <c r="O730" s="92">
        <f>SUMIF(V職域接種!$C:$C, 'Conv-vaccine'!$E730, V職域接種!F:F)</f>
        <v>0</v>
      </c>
      <c r="P730" s="92">
        <f>SUMIF(V職域接種!$C:$C, 'Conv-vaccine'!$E730, V職域接種!G:G)</f>
        <v>0</v>
      </c>
      <c r="Q730" s="92">
        <f>_xlfn.MAXIFS(V重複!F:F, V重複!$C:$C, 'Conv-vaccine'!$E730)</f>
        <v>0</v>
      </c>
      <c r="R730" s="92">
        <f>_xlfn.MAXIFS(V重複!G:G, V重複!$C:$C, 'Conv-vaccine'!$E730)</f>
        <v>0</v>
      </c>
      <c r="S730" s="117">
        <f>SUMIF('V3回目-総接種回数'!$A:$A, 'Conv-vaccine'!$E730, 'V3回目-総接種回数'!D:D)</f>
        <v>6627</v>
      </c>
    </row>
    <row r="731" spans="1:19" ht="17.7">
      <c r="A731" s="49">
        <v>44539</v>
      </c>
      <c r="B731" s="109">
        <f>IF(COUNTIF($A$7:$A731, $A731)&gt;1, 0, IF($E731="","",G731+H731+K731+L731+O731-Q731))</f>
        <v>0</v>
      </c>
      <c r="C731" s="109">
        <f>IF(COUNTIF($A$7:$A731, $A731)&gt;1, 0, IF($E731="", "", I731+J731+M731+N731+P731-R731))</f>
        <v>0</v>
      </c>
      <c r="D731" s="109">
        <f>IF(COUNTIF($A$7:$A731, $A731)&gt;1, 0, S731)</f>
        <v>0</v>
      </c>
      <c r="E731" s="110">
        <v>44539</v>
      </c>
      <c r="F731" s="91" t="str">
        <f>IFERROR(VLOOKUP($E731, V医療従事者等!$A:$J, $F$4, FALSE), TEXT(E731, "aaa"))</f>
        <v>木</v>
      </c>
      <c r="G731" s="91">
        <f>IFERROR(VLOOKUP($E731, V医療従事者等!$A:$J, $G$4, FALSE), 0)</f>
        <v>0</v>
      </c>
      <c r="H731" s="91">
        <f>IFERROR(VLOOKUP($E731, V医療従事者等!$A:$J, $H$4, FALSE), 0)</f>
        <v>0</v>
      </c>
      <c r="I731" s="91">
        <f>IFERROR(VLOOKUP($E731, V医療従事者等!$A:$J, $I$4, FALSE), 0)</f>
        <v>0</v>
      </c>
      <c r="J731" s="91">
        <f>IFERROR(VLOOKUP($E731, V医療従事者等!$A:$J, $J$4, FALSE), 0)</f>
        <v>0</v>
      </c>
      <c r="K731" s="92">
        <f>IFERROR(VLOOKUP($E731, V一般接種!$A:$G, K$4, FALSE), 0)</f>
        <v>4339</v>
      </c>
      <c r="L731" s="92">
        <f>IFERROR(VLOOKUP($E731, V一般接種!$A:$G, L$4, FALSE), 0)</f>
        <v>419</v>
      </c>
      <c r="M731" s="92">
        <f>IFERROR(VLOOKUP($E731, V一般接種!$A:$G, M$4, FALSE), 0)</f>
        <v>9</v>
      </c>
      <c r="N731" s="93">
        <f>IFERROR(VLOOKUP($E731, V一般接種!$A:$G, N$4, FALSE), 0)</f>
        <v>20664</v>
      </c>
      <c r="O731" s="92">
        <f>SUMIF(V職域接種!$C:$C, 'Conv-vaccine'!$E731, V職域接種!F:F)</f>
        <v>0</v>
      </c>
      <c r="P731" s="92">
        <f>SUMIF(V職域接種!$C:$C, 'Conv-vaccine'!$E731, V職域接種!G:G)</f>
        <v>0</v>
      </c>
      <c r="Q731" s="92">
        <f>_xlfn.MAXIFS(V重複!F:F, V重複!$C:$C, 'Conv-vaccine'!$E731)</f>
        <v>0</v>
      </c>
      <c r="R731" s="92">
        <f>_xlfn.MAXIFS(V重複!G:G, V重複!$C:$C, 'Conv-vaccine'!$E731)</f>
        <v>0</v>
      </c>
      <c r="S731" s="117">
        <f>SUMIF('V3回目-総接種回数'!$A:$A, 'Conv-vaccine'!$E731, 'V3回目-総接種回数'!D:D)</f>
        <v>6627</v>
      </c>
    </row>
    <row r="732" spans="1:19" ht="17.7">
      <c r="A732" s="49">
        <v>44539</v>
      </c>
      <c r="B732" s="109">
        <f>IF(COUNTIF($A$7:$A732, $A732)&gt;1, 0, IF($E732="","",G732+H732+K732+L732+O732-Q732))</f>
        <v>0</v>
      </c>
      <c r="C732" s="109">
        <f>IF(COUNTIF($A$7:$A732, $A732)&gt;1, 0, IF($E732="", "", I732+J732+M732+N732+P732-R732))</f>
        <v>0</v>
      </c>
      <c r="D732" s="109">
        <f>IF(COUNTIF($A$7:$A732, $A732)&gt;1, 0, S732)</f>
        <v>0</v>
      </c>
      <c r="E732" s="110">
        <v>44539</v>
      </c>
      <c r="F732" s="91" t="str">
        <f>IFERROR(VLOOKUP($E732, V医療従事者等!$A:$J, $F$4, FALSE), TEXT(E732, "aaa"))</f>
        <v>木</v>
      </c>
      <c r="G732" s="91">
        <f>IFERROR(VLOOKUP($E732, V医療従事者等!$A:$J, $G$4, FALSE), 0)</f>
        <v>0</v>
      </c>
      <c r="H732" s="91">
        <f>IFERROR(VLOOKUP($E732, V医療従事者等!$A:$J, $H$4, FALSE), 0)</f>
        <v>0</v>
      </c>
      <c r="I732" s="91">
        <f>IFERROR(VLOOKUP($E732, V医療従事者等!$A:$J, $I$4, FALSE), 0)</f>
        <v>0</v>
      </c>
      <c r="J732" s="91">
        <f>IFERROR(VLOOKUP($E732, V医療従事者等!$A:$J, $J$4, FALSE), 0)</f>
        <v>0</v>
      </c>
      <c r="K732" s="92">
        <f>IFERROR(VLOOKUP($E732, V一般接種!$A:$G, K$4, FALSE), 0)</f>
        <v>4339</v>
      </c>
      <c r="L732" s="92">
        <f>IFERROR(VLOOKUP($E732, V一般接種!$A:$G, L$4, FALSE), 0)</f>
        <v>419</v>
      </c>
      <c r="M732" s="92">
        <f>IFERROR(VLOOKUP($E732, V一般接種!$A:$G, M$4, FALSE), 0)</f>
        <v>9</v>
      </c>
      <c r="N732" s="93">
        <f>IFERROR(VLOOKUP($E732, V一般接種!$A:$G, N$4, FALSE), 0)</f>
        <v>20664</v>
      </c>
      <c r="O732" s="92">
        <f>SUMIF(V職域接種!$C:$C, 'Conv-vaccine'!$E732, V職域接種!F:F)</f>
        <v>0</v>
      </c>
      <c r="P732" s="92">
        <f>SUMIF(V職域接種!$C:$C, 'Conv-vaccine'!$E732, V職域接種!G:G)</f>
        <v>0</v>
      </c>
      <c r="Q732" s="92">
        <f>_xlfn.MAXIFS(V重複!F:F, V重複!$C:$C, 'Conv-vaccine'!$E732)</f>
        <v>0</v>
      </c>
      <c r="R732" s="92">
        <f>_xlfn.MAXIFS(V重複!G:G, V重複!$C:$C, 'Conv-vaccine'!$E732)</f>
        <v>0</v>
      </c>
      <c r="S732" s="117">
        <f>SUMIF('V3回目-総接種回数'!$A:$A, 'Conv-vaccine'!$E732, 'V3回目-総接種回数'!D:D)</f>
        <v>6627</v>
      </c>
    </row>
    <row r="733" spans="1:19" ht="17.7">
      <c r="A733" s="49">
        <v>44540</v>
      </c>
      <c r="B733" s="109">
        <f>IF(COUNTIF($A$7:$A733, $A733)&gt;1, 0, IF($E733="","",G733+H733+K733+L733+O733-Q733))</f>
        <v>7843</v>
      </c>
      <c r="C733" s="109">
        <f>IF(COUNTIF($A$7:$A733, $A733)&gt;1, 0, IF($E733="", "", I733+J733+M733+N733+P733-R733))</f>
        <v>42215</v>
      </c>
      <c r="D733" s="109">
        <f>IF(COUNTIF($A$7:$A733, $A733)&gt;1, 0, S733)</f>
        <v>8830</v>
      </c>
      <c r="E733" s="110">
        <v>44540</v>
      </c>
      <c r="F733" s="91" t="str">
        <f>IFERROR(VLOOKUP($E733, V医療従事者等!$A:$J, $F$4, FALSE), TEXT(E733, "aaa"))</f>
        <v>金</v>
      </c>
      <c r="G733" s="91">
        <f>IFERROR(VLOOKUP($E733, V医療従事者等!$A:$J, $G$4, FALSE), 0)</f>
        <v>0</v>
      </c>
      <c r="H733" s="91">
        <f>IFERROR(VLOOKUP($E733, V医療従事者等!$A:$J, $H$4, FALSE), 0)</f>
        <v>0</v>
      </c>
      <c r="I733" s="91">
        <f>IFERROR(VLOOKUP($E733, V医療従事者等!$A:$J, $I$4, FALSE), 0)</f>
        <v>0</v>
      </c>
      <c r="J733" s="91">
        <f>IFERROR(VLOOKUP($E733, V医療従事者等!$A:$J, $J$4, FALSE), 0)</f>
        <v>0</v>
      </c>
      <c r="K733" s="92">
        <f>IFERROR(VLOOKUP($E733, V一般接種!$A:$G, K$4, FALSE), 0)</f>
        <v>7109</v>
      </c>
      <c r="L733" s="92">
        <f>IFERROR(VLOOKUP($E733, V一般接種!$A:$G, L$4, FALSE), 0)</f>
        <v>734</v>
      </c>
      <c r="M733" s="92">
        <f>IFERROR(VLOOKUP($E733, V一般接種!$A:$G, M$4, FALSE), 0)</f>
        <v>3</v>
      </c>
      <c r="N733" s="93">
        <f>IFERROR(VLOOKUP($E733, V一般接種!$A:$G, N$4, FALSE), 0)</f>
        <v>42212</v>
      </c>
      <c r="O733" s="92">
        <f>SUMIF(V職域接種!$C:$C, 'Conv-vaccine'!$E733, V職域接種!F:F)</f>
        <v>0</v>
      </c>
      <c r="P733" s="92">
        <f>SUMIF(V職域接種!$C:$C, 'Conv-vaccine'!$E733, V職域接種!G:G)</f>
        <v>0</v>
      </c>
      <c r="Q733" s="92">
        <f>_xlfn.MAXIFS(V重複!F:F, V重複!$C:$C, 'Conv-vaccine'!$E733)</f>
        <v>0</v>
      </c>
      <c r="R733" s="92">
        <f>_xlfn.MAXIFS(V重複!G:G, V重複!$C:$C, 'Conv-vaccine'!$E733)</f>
        <v>0</v>
      </c>
      <c r="S733" s="117">
        <f>SUMIF('V3回目-総接種回数'!$A:$A, 'Conv-vaccine'!$E733, 'V3回目-総接種回数'!D:D)</f>
        <v>8830</v>
      </c>
    </row>
    <row r="734" spans="1:19" ht="17.7">
      <c r="A734" s="49">
        <v>44540</v>
      </c>
      <c r="B734" s="109">
        <f>IF(COUNTIF($A$7:$A734, $A734)&gt;1, 0, IF($E734="","",G734+H734+K734+L734+O734-Q734))</f>
        <v>0</v>
      </c>
      <c r="C734" s="109">
        <f>IF(COUNTIF($A$7:$A734, $A734)&gt;1, 0, IF($E734="", "", I734+J734+M734+N734+P734-R734))</f>
        <v>0</v>
      </c>
      <c r="D734" s="109">
        <f>IF(COUNTIF($A$7:$A734, $A734)&gt;1, 0, S734)</f>
        <v>0</v>
      </c>
      <c r="E734" s="110">
        <v>44540</v>
      </c>
      <c r="F734" s="91" t="str">
        <f>IFERROR(VLOOKUP($E734, V医療従事者等!$A:$J, $F$4, FALSE), TEXT(E734, "aaa"))</f>
        <v>金</v>
      </c>
      <c r="G734" s="91">
        <f>IFERROR(VLOOKUP($E734, V医療従事者等!$A:$J, $G$4, FALSE), 0)</f>
        <v>0</v>
      </c>
      <c r="H734" s="91">
        <f>IFERROR(VLOOKUP($E734, V医療従事者等!$A:$J, $H$4, FALSE), 0)</f>
        <v>0</v>
      </c>
      <c r="I734" s="91">
        <f>IFERROR(VLOOKUP($E734, V医療従事者等!$A:$J, $I$4, FALSE), 0)</f>
        <v>0</v>
      </c>
      <c r="J734" s="91">
        <f>IFERROR(VLOOKUP($E734, V医療従事者等!$A:$J, $J$4, FALSE), 0)</f>
        <v>0</v>
      </c>
      <c r="K734" s="92">
        <f>IFERROR(VLOOKUP($E734, V一般接種!$A:$G, K$4, FALSE), 0)</f>
        <v>7109</v>
      </c>
      <c r="L734" s="92">
        <f>IFERROR(VLOOKUP($E734, V一般接種!$A:$G, L$4, FALSE), 0)</f>
        <v>734</v>
      </c>
      <c r="M734" s="92">
        <f>IFERROR(VLOOKUP($E734, V一般接種!$A:$G, M$4, FALSE), 0)</f>
        <v>3</v>
      </c>
      <c r="N734" s="93">
        <f>IFERROR(VLOOKUP($E734, V一般接種!$A:$G, N$4, FALSE), 0)</f>
        <v>42212</v>
      </c>
      <c r="O734" s="92">
        <f>SUMIF(V職域接種!$C:$C, 'Conv-vaccine'!$E734, V職域接種!F:F)</f>
        <v>0</v>
      </c>
      <c r="P734" s="92">
        <f>SUMIF(V職域接種!$C:$C, 'Conv-vaccine'!$E734, V職域接種!G:G)</f>
        <v>0</v>
      </c>
      <c r="Q734" s="92">
        <f>_xlfn.MAXIFS(V重複!F:F, V重複!$C:$C, 'Conv-vaccine'!$E734)</f>
        <v>0</v>
      </c>
      <c r="R734" s="92">
        <f>_xlfn.MAXIFS(V重複!G:G, V重複!$C:$C, 'Conv-vaccine'!$E734)</f>
        <v>0</v>
      </c>
      <c r="S734" s="117">
        <f>SUMIF('V3回目-総接種回数'!$A:$A, 'Conv-vaccine'!$E734, 'V3回目-総接種回数'!D:D)</f>
        <v>8830</v>
      </c>
    </row>
    <row r="735" spans="1:19" ht="17.7">
      <c r="A735" s="49">
        <v>44540</v>
      </c>
      <c r="B735" s="109">
        <f>IF(COUNTIF($A$7:$A735, $A735)&gt;1, 0, IF($E735="","",G735+H735+K735+L735+O735-Q735))</f>
        <v>0</v>
      </c>
      <c r="C735" s="109">
        <f>IF(COUNTIF($A$7:$A735, $A735)&gt;1, 0, IF($E735="", "", I735+J735+M735+N735+P735-R735))</f>
        <v>0</v>
      </c>
      <c r="D735" s="109">
        <f>IF(COUNTIF($A$7:$A735, $A735)&gt;1, 0, S735)</f>
        <v>0</v>
      </c>
      <c r="E735" s="110">
        <v>44540</v>
      </c>
      <c r="F735" s="91" t="str">
        <f>IFERROR(VLOOKUP($E735, V医療従事者等!$A:$J, $F$4, FALSE), TEXT(E735, "aaa"))</f>
        <v>金</v>
      </c>
      <c r="G735" s="91">
        <f>IFERROR(VLOOKUP($E735, V医療従事者等!$A:$J, $G$4, FALSE), 0)</f>
        <v>0</v>
      </c>
      <c r="H735" s="91">
        <f>IFERROR(VLOOKUP($E735, V医療従事者等!$A:$J, $H$4, FALSE), 0)</f>
        <v>0</v>
      </c>
      <c r="I735" s="91">
        <f>IFERROR(VLOOKUP($E735, V医療従事者等!$A:$J, $I$4, FALSE), 0)</f>
        <v>0</v>
      </c>
      <c r="J735" s="91">
        <f>IFERROR(VLOOKUP($E735, V医療従事者等!$A:$J, $J$4, FALSE), 0)</f>
        <v>0</v>
      </c>
      <c r="K735" s="92">
        <f>IFERROR(VLOOKUP($E735, V一般接種!$A:$G, K$4, FALSE), 0)</f>
        <v>7109</v>
      </c>
      <c r="L735" s="92">
        <f>IFERROR(VLOOKUP($E735, V一般接種!$A:$G, L$4, FALSE), 0)</f>
        <v>734</v>
      </c>
      <c r="M735" s="92">
        <f>IFERROR(VLOOKUP($E735, V一般接種!$A:$G, M$4, FALSE), 0)</f>
        <v>3</v>
      </c>
      <c r="N735" s="93">
        <f>IFERROR(VLOOKUP($E735, V一般接種!$A:$G, N$4, FALSE), 0)</f>
        <v>42212</v>
      </c>
      <c r="O735" s="92">
        <f>SUMIF(V職域接種!$C:$C, 'Conv-vaccine'!$E735, V職域接種!F:F)</f>
        <v>0</v>
      </c>
      <c r="P735" s="92">
        <f>SUMIF(V職域接種!$C:$C, 'Conv-vaccine'!$E735, V職域接種!G:G)</f>
        <v>0</v>
      </c>
      <c r="Q735" s="92">
        <f>_xlfn.MAXIFS(V重複!F:F, V重複!$C:$C, 'Conv-vaccine'!$E735)</f>
        <v>0</v>
      </c>
      <c r="R735" s="92">
        <f>_xlfn.MAXIFS(V重複!G:G, V重複!$C:$C, 'Conv-vaccine'!$E735)</f>
        <v>0</v>
      </c>
      <c r="S735" s="117">
        <f>SUMIF('V3回目-総接種回数'!$A:$A, 'Conv-vaccine'!$E735, 'V3回目-総接種回数'!D:D)</f>
        <v>8830</v>
      </c>
    </row>
    <row r="736" spans="1:19" ht="17.7">
      <c r="A736" s="49">
        <v>44541</v>
      </c>
      <c r="B736" s="109">
        <f>IF(COUNTIF($A$7:$A736, $A736)&gt;1, 0, IF($E736="","",G736+H736+K736+L736+O736-Q736))</f>
        <v>10933</v>
      </c>
      <c r="C736" s="109">
        <f>IF(COUNTIF($A$7:$A736, $A736)&gt;1, 0, IF($E736="", "", I736+J736+M736+N736+P736-R736))</f>
        <v>59560</v>
      </c>
      <c r="D736" s="109">
        <f>IF(COUNTIF($A$7:$A736, $A736)&gt;1, 0, S736)</f>
        <v>0</v>
      </c>
      <c r="E736" s="110">
        <v>44541</v>
      </c>
      <c r="F736" s="91" t="str">
        <f>IFERROR(VLOOKUP($E736, V医療従事者等!$A:$J, $F$4, FALSE), TEXT(E736, "aaa"))</f>
        <v>土</v>
      </c>
      <c r="G736" s="91">
        <f>IFERROR(VLOOKUP($E736, V医療従事者等!$A:$J, $G$4, FALSE), 0)</f>
        <v>0</v>
      </c>
      <c r="H736" s="91">
        <f>IFERROR(VLOOKUP($E736, V医療従事者等!$A:$J, $H$4, FALSE), 0)</f>
        <v>0</v>
      </c>
      <c r="I736" s="91">
        <f>IFERROR(VLOOKUP($E736, V医療従事者等!$A:$J, $I$4, FALSE), 0)</f>
        <v>0</v>
      </c>
      <c r="J736" s="91">
        <f>IFERROR(VLOOKUP($E736, V医療従事者等!$A:$J, $J$4, FALSE), 0)</f>
        <v>0</v>
      </c>
      <c r="K736" s="92">
        <f>IFERROR(VLOOKUP($E736, V一般接種!$A:$G, K$4, FALSE), 0)</f>
        <v>10342</v>
      </c>
      <c r="L736" s="92">
        <f>IFERROR(VLOOKUP($E736, V一般接種!$A:$G, L$4, FALSE), 0)</f>
        <v>591</v>
      </c>
      <c r="M736" s="92">
        <f>IFERROR(VLOOKUP($E736, V一般接種!$A:$G, M$4, FALSE), 0)</f>
        <v>4</v>
      </c>
      <c r="N736" s="93">
        <f>IFERROR(VLOOKUP($E736, V一般接種!$A:$G, N$4, FALSE), 0)</f>
        <v>59556</v>
      </c>
      <c r="O736" s="92">
        <f>SUMIF(V職域接種!$C:$C, 'Conv-vaccine'!$E736, V職域接種!F:F)</f>
        <v>0</v>
      </c>
      <c r="P736" s="92">
        <f>SUMIF(V職域接種!$C:$C, 'Conv-vaccine'!$E736, V職域接種!G:G)</f>
        <v>0</v>
      </c>
      <c r="Q736" s="92">
        <f>_xlfn.MAXIFS(V重複!F:F, V重複!$C:$C, 'Conv-vaccine'!$E736)</f>
        <v>0</v>
      </c>
      <c r="R736" s="92">
        <f>_xlfn.MAXIFS(V重複!G:G, V重複!$C:$C, 'Conv-vaccine'!$E736)</f>
        <v>0</v>
      </c>
      <c r="S736" s="117">
        <f>SUMIF('V3回目-総接種回数'!$A:$A, 'Conv-vaccine'!$E736, 'V3回目-総接種回数'!D:D)</f>
        <v>0</v>
      </c>
    </row>
    <row r="737" spans="1:19" ht="17.7">
      <c r="A737" s="49">
        <v>44541</v>
      </c>
      <c r="B737" s="109">
        <f>IF(COUNTIF($A$7:$A737, $A737)&gt;1, 0, IF($E737="","",G737+H737+K737+L737+O737-Q737))</f>
        <v>0</v>
      </c>
      <c r="C737" s="109">
        <f>IF(COUNTIF($A$7:$A737, $A737)&gt;1, 0, IF($E737="", "", I737+J737+M737+N737+P737-R737))</f>
        <v>0</v>
      </c>
      <c r="D737" s="109">
        <f>IF(COUNTIF($A$7:$A737, $A737)&gt;1, 0, S737)</f>
        <v>0</v>
      </c>
      <c r="E737" s="110">
        <v>44541</v>
      </c>
      <c r="F737" s="91" t="str">
        <f>IFERROR(VLOOKUP($E737, V医療従事者等!$A:$J, $F$4, FALSE), TEXT(E737, "aaa"))</f>
        <v>土</v>
      </c>
      <c r="G737" s="91">
        <f>IFERROR(VLOOKUP($E737, V医療従事者等!$A:$J, $G$4, FALSE), 0)</f>
        <v>0</v>
      </c>
      <c r="H737" s="91">
        <f>IFERROR(VLOOKUP($E737, V医療従事者等!$A:$J, $H$4, FALSE), 0)</f>
        <v>0</v>
      </c>
      <c r="I737" s="91">
        <f>IFERROR(VLOOKUP($E737, V医療従事者等!$A:$J, $I$4, FALSE), 0)</f>
        <v>0</v>
      </c>
      <c r="J737" s="91">
        <f>IFERROR(VLOOKUP($E737, V医療従事者等!$A:$J, $J$4, FALSE), 0)</f>
        <v>0</v>
      </c>
      <c r="K737" s="92">
        <f>IFERROR(VLOOKUP($E737, V一般接種!$A:$G, K$4, FALSE), 0)</f>
        <v>10342</v>
      </c>
      <c r="L737" s="92">
        <f>IFERROR(VLOOKUP($E737, V一般接種!$A:$G, L$4, FALSE), 0)</f>
        <v>591</v>
      </c>
      <c r="M737" s="92">
        <f>IFERROR(VLOOKUP($E737, V一般接種!$A:$G, M$4, FALSE), 0)</f>
        <v>4</v>
      </c>
      <c r="N737" s="93">
        <f>IFERROR(VLOOKUP($E737, V一般接種!$A:$G, N$4, FALSE), 0)</f>
        <v>59556</v>
      </c>
      <c r="O737" s="92">
        <f>SUMIF(V職域接種!$C:$C, 'Conv-vaccine'!$E737, V職域接種!F:F)</f>
        <v>0</v>
      </c>
      <c r="P737" s="92">
        <f>SUMIF(V職域接種!$C:$C, 'Conv-vaccine'!$E737, V職域接種!G:G)</f>
        <v>0</v>
      </c>
      <c r="Q737" s="92">
        <f>_xlfn.MAXIFS(V重複!F:F, V重複!$C:$C, 'Conv-vaccine'!$E737)</f>
        <v>0</v>
      </c>
      <c r="R737" s="92">
        <f>_xlfn.MAXIFS(V重複!G:G, V重複!$C:$C, 'Conv-vaccine'!$E737)</f>
        <v>0</v>
      </c>
      <c r="S737" s="117">
        <f>SUMIF('V3回目-総接種回数'!$A:$A, 'Conv-vaccine'!$E737, 'V3回目-総接種回数'!D:D)</f>
        <v>0</v>
      </c>
    </row>
    <row r="738" spans="1:19" ht="17.7">
      <c r="A738" s="49">
        <v>44541</v>
      </c>
      <c r="B738" s="109">
        <f>IF(COUNTIF($A$7:$A738, $A738)&gt;1, 0, IF($E738="","",G738+H738+K738+L738+O738-Q738))</f>
        <v>0</v>
      </c>
      <c r="C738" s="109">
        <f>IF(COUNTIF($A$7:$A738, $A738)&gt;1, 0, IF($E738="", "", I738+J738+M738+N738+P738-R738))</f>
        <v>0</v>
      </c>
      <c r="D738" s="109">
        <f>IF(COUNTIF($A$7:$A738, $A738)&gt;1, 0, S738)</f>
        <v>0</v>
      </c>
      <c r="E738" s="110">
        <v>44541</v>
      </c>
      <c r="F738" s="91" t="str">
        <f>IFERROR(VLOOKUP($E738, V医療従事者等!$A:$J, $F$4, FALSE), TEXT(E738, "aaa"))</f>
        <v>土</v>
      </c>
      <c r="G738" s="91">
        <f>IFERROR(VLOOKUP($E738, V医療従事者等!$A:$J, $G$4, FALSE), 0)</f>
        <v>0</v>
      </c>
      <c r="H738" s="91">
        <f>IFERROR(VLOOKUP($E738, V医療従事者等!$A:$J, $H$4, FALSE), 0)</f>
        <v>0</v>
      </c>
      <c r="I738" s="91">
        <f>IFERROR(VLOOKUP($E738, V医療従事者等!$A:$J, $I$4, FALSE), 0)</f>
        <v>0</v>
      </c>
      <c r="J738" s="91">
        <f>IFERROR(VLOOKUP($E738, V医療従事者等!$A:$J, $J$4, FALSE), 0)</f>
        <v>0</v>
      </c>
      <c r="K738" s="92">
        <f>IFERROR(VLOOKUP($E738, V一般接種!$A:$G, K$4, FALSE), 0)</f>
        <v>10342</v>
      </c>
      <c r="L738" s="92">
        <f>IFERROR(VLOOKUP($E738, V一般接種!$A:$G, L$4, FALSE), 0)</f>
        <v>591</v>
      </c>
      <c r="M738" s="92">
        <f>IFERROR(VLOOKUP($E738, V一般接種!$A:$G, M$4, FALSE), 0)</f>
        <v>4</v>
      </c>
      <c r="N738" s="93">
        <f>IFERROR(VLOOKUP($E738, V一般接種!$A:$G, N$4, FALSE), 0)</f>
        <v>59556</v>
      </c>
      <c r="O738" s="92">
        <f>SUMIF(V職域接種!$C:$C, 'Conv-vaccine'!$E738, V職域接種!F:F)</f>
        <v>0</v>
      </c>
      <c r="P738" s="92">
        <f>SUMIF(V職域接種!$C:$C, 'Conv-vaccine'!$E738, V職域接種!G:G)</f>
        <v>0</v>
      </c>
      <c r="Q738" s="92">
        <f>_xlfn.MAXIFS(V重複!F:F, V重複!$C:$C, 'Conv-vaccine'!$E738)</f>
        <v>0</v>
      </c>
      <c r="R738" s="92">
        <f>_xlfn.MAXIFS(V重複!G:G, V重複!$C:$C, 'Conv-vaccine'!$E738)</f>
        <v>0</v>
      </c>
      <c r="S738" s="117">
        <f>SUMIF('V3回目-総接種回数'!$A:$A, 'Conv-vaccine'!$E738, 'V3回目-総接種回数'!D:D)</f>
        <v>0</v>
      </c>
    </row>
    <row r="739" spans="1:19" ht="17.7">
      <c r="A739" s="49">
        <v>44542</v>
      </c>
      <c r="B739" s="109">
        <f>IF(COUNTIF($A$7:$A739, $A739)&gt;1, 0, IF($E739="","",G739+H739+K739+L739+O739-Q739))</f>
        <v>407048</v>
      </c>
      <c r="C739" s="109">
        <f>IF(COUNTIF($A$7:$A739, $A739)&gt;1, 0, IF($E739="", "", I739+J739+M739+N739+P739-R739))</f>
        <v>245440</v>
      </c>
      <c r="D739" s="109">
        <f>IF(COUNTIF($A$7:$A739, $A739)&gt;1, 0, S739)</f>
        <v>0</v>
      </c>
      <c r="E739" s="110">
        <v>44542</v>
      </c>
      <c r="F739" s="91" t="str">
        <f>IFERROR(VLOOKUP($E739, V医療従事者等!$A:$J, $F$4, FALSE), TEXT(E739, "aaa"))</f>
        <v>日</v>
      </c>
      <c r="G739" s="91">
        <f>IFERROR(VLOOKUP($E739, V医療従事者等!$A:$J, $G$4, FALSE), 0)</f>
        <v>0</v>
      </c>
      <c r="H739" s="91">
        <f>IFERROR(VLOOKUP($E739, V医療従事者等!$A:$J, $H$4, FALSE), 0)</f>
        <v>0</v>
      </c>
      <c r="I739" s="91">
        <f>IFERROR(VLOOKUP($E739, V医療従事者等!$A:$J, $I$4, FALSE), 0)</f>
        <v>0</v>
      </c>
      <c r="J739" s="91">
        <f>IFERROR(VLOOKUP($E739, V医療従事者等!$A:$J, $J$4, FALSE), 0)</f>
        <v>0</v>
      </c>
      <c r="K739" s="92">
        <f>IFERROR(VLOOKUP($E739, V一般接種!$A:$G, K$4, FALSE), 0)</f>
        <v>4144</v>
      </c>
      <c r="L739" s="92">
        <f>IFERROR(VLOOKUP($E739, V一般接種!$A:$G, L$4, FALSE), 0)</f>
        <v>264</v>
      </c>
      <c r="M739" s="92">
        <f>IFERROR(VLOOKUP($E739, V一般接種!$A:$G, M$4, FALSE), 0)</f>
        <v>0</v>
      </c>
      <c r="N739" s="93">
        <f>IFERROR(VLOOKUP($E739, V一般接種!$A:$G, N$4, FALSE), 0)</f>
        <v>23605</v>
      </c>
      <c r="O739" s="92">
        <f>SUMIF(V職域接種!$C:$C, 'Conv-vaccine'!$E739, V職域接種!F:F)</f>
        <v>9800511</v>
      </c>
      <c r="P739" s="92">
        <f>SUMIF(V職域接種!$C:$C, 'Conv-vaccine'!$E739, V職域接種!G:G)</f>
        <v>9514708</v>
      </c>
      <c r="Q739" s="92">
        <f>_xlfn.MAXIFS(V重複!F:F, V重複!$C:$C, 'Conv-vaccine'!$E739)</f>
        <v>9397871</v>
      </c>
      <c r="R739" s="92">
        <f>_xlfn.MAXIFS(V重複!G:G, V重複!$C:$C, 'Conv-vaccine'!$E739)</f>
        <v>9292873</v>
      </c>
      <c r="S739" s="117">
        <f>SUMIF('V3回目-総接種回数'!$A:$A, 'Conv-vaccine'!$E739, 'V3回目-総接種回数'!D:D)</f>
        <v>0</v>
      </c>
    </row>
    <row r="740" spans="1:19" ht="17.7">
      <c r="A740" s="49">
        <v>44542</v>
      </c>
      <c r="B740" s="109">
        <f>IF(COUNTIF($A$7:$A740, $A740)&gt;1, 0, IF($E740="","",G740+H740+K740+L740+O740-Q740))</f>
        <v>0</v>
      </c>
      <c r="C740" s="109">
        <f>IF(COUNTIF($A$7:$A740, $A740)&gt;1, 0, IF($E740="", "", I740+J740+M740+N740+P740-R740))</f>
        <v>0</v>
      </c>
      <c r="D740" s="109">
        <f>IF(COUNTIF($A$7:$A740, $A740)&gt;1, 0, S740)</f>
        <v>0</v>
      </c>
      <c r="E740" s="110">
        <v>44542</v>
      </c>
      <c r="F740" s="91" t="str">
        <f>IFERROR(VLOOKUP($E740, V医療従事者等!$A:$J, $F$4, FALSE), TEXT(E740, "aaa"))</f>
        <v>日</v>
      </c>
      <c r="G740" s="91">
        <f>IFERROR(VLOOKUP($E740, V医療従事者等!$A:$J, $G$4, FALSE), 0)</f>
        <v>0</v>
      </c>
      <c r="H740" s="91">
        <f>IFERROR(VLOOKUP($E740, V医療従事者等!$A:$J, $H$4, FALSE), 0)</f>
        <v>0</v>
      </c>
      <c r="I740" s="91">
        <f>IFERROR(VLOOKUP($E740, V医療従事者等!$A:$J, $I$4, FALSE), 0)</f>
        <v>0</v>
      </c>
      <c r="J740" s="91">
        <f>IFERROR(VLOOKUP($E740, V医療従事者等!$A:$J, $J$4, FALSE), 0)</f>
        <v>0</v>
      </c>
      <c r="K740" s="92">
        <f>IFERROR(VLOOKUP($E740, V一般接種!$A:$G, K$4, FALSE), 0)</f>
        <v>4144</v>
      </c>
      <c r="L740" s="92">
        <f>IFERROR(VLOOKUP($E740, V一般接種!$A:$G, L$4, FALSE), 0)</f>
        <v>264</v>
      </c>
      <c r="M740" s="92">
        <f>IFERROR(VLOOKUP($E740, V一般接種!$A:$G, M$4, FALSE), 0)</f>
        <v>0</v>
      </c>
      <c r="N740" s="93">
        <f>IFERROR(VLOOKUP($E740, V一般接種!$A:$G, N$4, FALSE), 0)</f>
        <v>23605</v>
      </c>
      <c r="O740" s="92">
        <f>SUMIF(V職域接種!$C:$C, 'Conv-vaccine'!$E740, V職域接種!F:F)</f>
        <v>9800511</v>
      </c>
      <c r="P740" s="92">
        <f>SUMIF(V職域接種!$C:$C, 'Conv-vaccine'!$E740, V職域接種!G:G)</f>
        <v>9514708</v>
      </c>
      <c r="Q740" s="92">
        <f>_xlfn.MAXIFS(V重複!F:F, V重複!$C:$C, 'Conv-vaccine'!$E740)</f>
        <v>9397871</v>
      </c>
      <c r="R740" s="92">
        <f>_xlfn.MAXIFS(V重複!G:G, V重複!$C:$C, 'Conv-vaccine'!$E740)</f>
        <v>9292873</v>
      </c>
      <c r="S740" s="117">
        <f>SUMIF('V3回目-総接種回数'!$A:$A, 'Conv-vaccine'!$E740, 'V3回目-総接種回数'!D:D)</f>
        <v>0</v>
      </c>
    </row>
    <row r="741" spans="1:19" ht="17.7">
      <c r="A741" s="49">
        <v>44542</v>
      </c>
      <c r="B741" s="109">
        <f>IF(COUNTIF($A$7:$A741, $A741)&gt;1, 0, IF($E741="","",G741+H741+K741+L741+O741-Q741))</f>
        <v>0</v>
      </c>
      <c r="C741" s="109">
        <f>IF(COUNTIF($A$7:$A741, $A741)&gt;1, 0, IF($E741="", "", I741+J741+M741+N741+P741-R741))</f>
        <v>0</v>
      </c>
      <c r="D741" s="109">
        <f>IF(COUNTIF($A$7:$A741, $A741)&gt;1, 0, S741)</f>
        <v>0</v>
      </c>
      <c r="E741" s="110">
        <v>44542</v>
      </c>
      <c r="F741" s="91" t="str">
        <f>IFERROR(VLOOKUP($E741, V医療従事者等!$A:$J, $F$4, FALSE), TEXT(E741, "aaa"))</f>
        <v>日</v>
      </c>
      <c r="G741" s="91">
        <f>IFERROR(VLOOKUP($E741, V医療従事者等!$A:$J, $G$4, FALSE), 0)</f>
        <v>0</v>
      </c>
      <c r="H741" s="91">
        <f>IFERROR(VLOOKUP($E741, V医療従事者等!$A:$J, $H$4, FALSE), 0)</f>
        <v>0</v>
      </c>
      <c r="I741" s="91">
        <f>IFERROR(VLOOKUP($E741, V医療従事者等!$A:$J, $I$4, FALSE), 0)</f>
        <v>0</v>
      </c>
      <c r="J741" s="91">
        <f>IFERROR(VLOOKUP($E741, V医療従事者等!$A:$J, $J$4, FALSE), 0)</f>
        <v>0</v>
      </c>
      <c r="K741" s="92">
        <f>IFERROR(VLOOKUP($E741, V一般接種!$A:$G, K$4, FALSE), 0)</f>
        <v>4144</v>
      </c>
      <c r="L741" s="92">
        <f>IFERROR(VLOOKUP($E741, V一般接種!$A:$G, L$4, FALSE), 0)</f>
        <v>264</v>
      </c>
      <c r="M741" s="92">
        <f>IFERROR(VLOOKUP($E741, V一般接種!$A:$G, M$4, FALSE), 0)</f>
        <v>0</v>
      </c>
      <c r="N741" s="93">
        <f>IFERROR(VLOOKUP($E741, V一般接種!$A:$G, N$4, FALSE), 0)</f>
        <v>23605</v>
      </c>
      <c r="O741" s="92">
        <f>SUMIF(V職域接種!$C:$C, 'Conv-vaccine'!$E741, V職域接種!F:F)</f>
        <v>9800511</v>
      </c>
      <c r="P741" s="92">
        <f>SUMIF(V職域接種!$C:$C, 'Conv-vaccine'!$E741, V職域接種!G:G)</f>
        <v>9514708</v>
      </c>
      <c r="Q741" s="92">
        <f>_xlfn.MAXIFS(V重複!F:F, V重複!$C:$C, 'Conv-vaccine'!$E741)</f>
        <v>9397871</v>
      </c>
      <c r="R741" s="92">
        <f>_xlfn.MAXIFS(V重複!G:G, V重複!$C:$C, 'Conv-vaccine'!$E741)</f>
        <v>9292873</v>
      </c>
      <c r="S741" s="117">
        <f>SUMIF('V3回目-総接種回数'!$A:$A, 'Conv-vaccine'!$E741, 'V3回目-総接種回数'!D:D)</f>
        <v>0</v>
      </c>
    </row>
    <row r="742" spans="1:19" ht="17.7">
      <c r="A742" s="49">
        <v>44543</v>
      </c>
      <c r="B742" s="109">
        <f>IF(COUNTIF($A$7:$A742, $A742)&gt;1, 0, IF($E742="","",G742+H742+K742+L742+O742-Q742))</f>
        <v>4617</v>
      </c>
      <c r="C742" s="109">
        <f>IF(COUNTIF($A$7:$A742, $A742)&gt;1, 0, IF($E742="", "", I742+J742+M742+N742+P742-R742))</f>
        <v>20919</v>
      </c>
      <c r="D742" s="109">
        <f>IF(COUNTIF($A$7:$A742, $A742)&gt;1, 0, S742)</f>
        <v>16287</v>
      </c>
      <c r="E742" s="110">
        <v>44543</v>
      </c>
      <c r="F742" s="91" t="str">
        <f>IFERROR(VLOOKUP($E742, V医療従事者等!$A:$J, $F$4, FALSE), TEXT(E742, "aaa"))</f>
        <v>月</v>
      </c>
      <c r="G742" s="91">
        <f>IFERROR(VLOOKUP($E742, V医療従事者等!$A:$J, $G$4, FALSE), 0)</f>
        <v>0</v>
      </c>
      <c r="H742" s="91">
        <f>IFERROR(VLOOKUP($E742, V医療従事者等!$A:$J, $H$4, FALSE), 0)</f>
        <v>0</v>
      </c>
      <c r="I742" s="91">
        <f>IFERROR(VLOOKUP($E742, V医療従事者等!$A:$J, $I$4, FALSE), 0)</f>
        <v>0</v>
      </c>
      <c r="J742" s="91">
        <f>IFERROR(VLOOKUP($E742, V医療従事者等!$A:$J, $J$4, FALSE), 0)</f>
        <v>0</v>
      </c>
      <c r="K742" s="92">
        <f>IFERROR(VLOOKUP($E742, V一般接種!$A:$G, K$4, FALSE), 0)</f>
        <v>4423</v>
      </c>
      <c r="L742" s="92">
        <f>IFERROR(VLOOKUP($E742, V一般接種!$A:$G, L$4, FALSE), 0)</f>
        <v>194</v>
      </c>
      <c r="M742" s="92">
        <f>IFERROR(VLOOKUP($E742, V一般接種!$A:$G, M$4, FALSE), 0)</f>
        <v>0</v>
      </c>
      <c r="N742" s="93">
        <f>IFERROR(VLOOKUP($E742, V一般接種!$A:$G, N$4, FALSE), 0)</f>
        <v>20919</v>
      </c>
      <c r="O742" s="92">
        <f>SUMIF(V職域接種!$C:$C, 'Conv-vaccine'!$E742, V職域接種!F:F)</f>
        <v>0</v>
      </c>
      <c r="P742" s="92">
        <f>SUMIF(V職域接種!$C:$C, 'Conv-vaccine'!$E742, V職域接種!G:G)</f>
        <v>0</v>
      </c>
      <c r="Q742" s="92">
        <f>_xlfn.MAXIFS(V重複!F:F, V重複!$C:$C, 'Conv-vaccine'!$E742)</f>
        <v>0</v>
      </c>
      <c r="R742" s="92">
        <f>_xlfn.MAXIFS(V重複!G:G, V重複!$C:$C, 'Conv-vaccine'!$E742)</f>
        <v>0</v>
      </c>
      <c r="S742" s="117">
        <f>SUMIF('V3回目-総接種回数'!$A:$A, 'Conv-vaccine'!$E742, 'V3回目-総接種回数'!D:D)</f>
        <v>16287</v>
      </c>
    </row>
    <row r="743" spans="1:19" ht="17.7">
      <c r="A743" s="49">
        <v>44543</v>
      </c>
      <c r="B743" s="109">
        <f>IF(COUNTIF($A$7:$A743, $A743)&gt;1, 0, IF($E743="","",G743+H743+K743+L743+O743-Q743))</f>
        <v>0</v>
      </c>
      <c r="C743" s="109">
        <f>IF(COUNTIF($A$7:$A743, $A743)&gt;1, 0, IF($E743="", "", I743+J743+M743+N743+P743-R743))</f>
        <v>0</v>
      </c>
      <c r="D743" s="109">
        <f>IF(COUNTIF($A$7:$A743, $A743)&gt;1, 0, S743)</f>
        <v>0</v>
      </c>
      <c r="E743" s="110">
        <v>44543</v>
      </c>
      <c r="F743" s="91" t="str">
        <f>IFERROR(VLOOKUP($E743, V医療従事者等!$A:$J, $F$4, FALSE), TEXT(E743, "aaa"))</f>
        <v>月</v>
      </c>
      <c r="G743" s="91">
        <f>IFERROR(VLOOKUP($E743, V医療従事者等!$A:$J, $G$4, FALSE), 0)</f>
        <v>0</v>
      </c>
      <c r="H743" s="91">
        <f>IFERROR(VLOOKUP($E743, V医療従事者等!$A:$J, $H$4, FALSE), 0)</f>
        <v>0</v>
      </c>
      <c r="I743" s="91">
        <f>IFERROR(VLOOKUP($E743, V医療従事者等!$A:$J, $I$4, FALSE), 0)</f>
        <v>0</v>
      </c>
      <c r="J743" s="91">
        <f>IFERROR(VLOOKUP($E743, V医療従事者等!$A:$J, $J$4, FALSE), 0)</f>
        <v>0</v>
      </c>
      <c r="K743" s="92">
        <f>IFERROR(VLOOKUP($E743, V一般接種!$A:$G, K$4, FALSE), 0)</f>
        <v>4423</v>
      </c>
      <c r="L743" s="92">
        <f>IFERROR(VLOOKUP($E743, V一般接種!$A:$G, L$4, FALSE), 0)</f>
        <v>194</v>
      </c>
      <c r="M743" s="92">
        <f>IFERROR(VLOOKUP($E743, V一般接種!$A:$G, M$4, FALSE), 0)</f>
        <v>0</v>
      </c>
      <c r="N743" s="93">
        <f>IFERROR(VLOOKUP($E743, V一般接種!$A:$G, N$4, FALSE), 0)</f>
        <v>20919</v>
      </c>
      <c r="O743" s="92">
        <f>SUMIF(V職域接種!$C:$C, 'Conv-vaccine'!$E743, V職域接種!F:F)</f>
        <v>0</v>
      </c>
      <c r="P743" s="92">
        <f>SUMIF(V職域接種!$C:$C, 'Conv-vaccine'!$E743, V職域接種!G:G)</f>
        <v>0</v>
      </c>
      <c r="Q743" s="92">
        <f>_xlfn.MAXIFS(V重複!F:F, V重複!$C:$C, 'Conv-vaccine'!$E743)</f>
        <v>0</v>
      </c>
      <c r="R743" s="92">
        <f>_xlfn.MAXIFS(V重複!G:G, V重複!$C:$C, 'Conv-vaccine'!$E743)</f>
        <v>0</v>
      </c>
      <c r="S743" s="117">
        <f>SUMIF('V3回目-総接種回数'!$A:$A, 'Conv-vaccine'!$E743, 'V3回目-総接種回数'!D:D)</f>
        <v>16287</v>
      </c>
    </row>
    <row r="744" spans="1:19" ht="17.7">
      <c r="A744" s="49">
        <v>44543</v>
      </c>
      <c r="B744" s="109">
        <f>IF(COUNTIF($A$7:$A744, $A744)&gt;1, 0, IF($E744="","",G744+H744+K744+L744+O744-Q744))</f>
        <v>0</v>
      </c>
      <c r="C744" s="109">
        <f>IF(COUNTIF($A$7:$A744, $A744)&gt;1, 0, IF($E744="", "", I744+J744+M744+N744+P744-R744))</f>
        <v>0</v>
      </c>
      <c r="D744" s="109">
        <f>IF(COUNTIF($A$7:$A744, $A744)&gt;1, 0, S744)</f>
        <v>0</v>
      </c>
      <c r="E744" s="110">
        <v>44543</v>
      </c>
      <c r="F744" s="91" t="str">
        <f>IFERROR(VLOOKUP($E744, V医療従事者等!$A:$J, $F$4, FALSE), TEXT(E744, "aaa"))</f>
        <v>月</v>
      </c>
      <c r="G744" s="91">
        <f>IFERROR(VLOOKUP($E744, V医療従事者等!$A:$J, $G$4, FALSE), 0)</f>
        <v>0</v>
      </c>
      <c r="H744" s="91">
        <f>IFERROR(VLOOKUP($E744, V医療従事者等!$A:$J, $H$4, FALSE), 0)</f>
        <v>0</v>
      </c>
      <c r="I744" s="91">
        <f>IFERROR(VLOOKUP($E744, V医療従事者等!$A:$J, $I$4, FALSE), 0)</f>
        <v>0</v>
      </c>
      <c r="J744" s="91">
        <f>IFERROR(VLOOKUP($E744, V医療従事者等!$A:$J, $J$4, FALSE), 0)</f>
        <v>0</v>
      </c>
      <c r="K744" s="92">
        <f>IFERROR(VLOOKUP($E744, V一般接種!$A:$G, K$4, FALSE), 0)</f>
        <v>4423</v>
      </c>
      <c r="L744" s="92">
        <f>IFERROR(VLOOKUP($E744, V一般接種!$A:$G, L$4, FALSE), 0)</f>
        <v>194</v>
      </c>
      <c r="M744" s="92">
        <f>IFERROR(VLOOKUP($E744, V一般接種!$A:$G, M$4, FALSE), 0)</f>
        <v>0</v>
      </c>
      <c r="N744" s="93">
        <f>IFERROR(VLOOKUP($E744, V一般接種!$A:$G, N$4, FALSE), 0)</f>
        <v>20919</v>
      </c>
      <c r="O744" s="92">
        <f>SUMIF(V職域接種!$C:$C, 'Conv-vaccine'!$E744, V職域接種!F:F)</f>
        <v>0</v>
      </c>
      <c r="P744" s="92">
        <f>SUMIF(V職域接種!$C:$C, 'Conv-vaccine'!$E744, V職域接種!G:G)</f>
        <v>0</v>
      </c>
      <c r="Q744" s="92">
        <f>_xlfn.MAXIFS(V重複!F:F, V重複!$C:$C, 'Conv-vaccine'!$E744)</f>
        <v>0</v>
      </c>
      <c r="R744" s="92">
        <f>_xlfn.MAXIFS(V重複!G:G, V重複!$C:$C, 'Conv-vaccine'!$E744)</f>
        <v>0</v>
      </c>
      <c r="S744" s="117">
        <f>SUMIF('V3回目-総接種回数'!$A:$A, 'Conv-vaccine'!$E744, 'V3回目-総接種回数'!D:D)</f>
        <v>16287</v>
      </c>
    </row>
    <row r="745" spans="1:19" ht="17.7">
      <c r="A745" s="49">
        <v>44544</v>
      </c>
      <c r="B745" s="109">
        <f>IF(COUNTIF($A$7:$A745, $A745)&gt;1, 0, IF($E745="","",G745+H745+K745+L745+O745-Q745))</f>
        <v>7231</v>
      </c>
      <c r="C745" s="109">
        <f>IF(COUNTIF($A$7:$A745, $A745)&gt;1, 0, IF($E745="", "", I745+J745+M745+N745+P745-R745))</f>
        <v>7038</v>
      </c>
      <c r="D745" s="109">
        <f>IF(COUNTIF($A$7:$A745, $A745)&gt;1, 0, S745)</f>
        <v>17988</v>
      </c>
      <c r="E745" s="110">
        <v>44544</v>
      </c>
      <c r="F745" s="91" t="str">
        <f>IFERROR(VLOOKUP($E745, V医療従事者等!$A:$J, $F$4, FALSE), TEXT(E745, "aaa"))</f>
        <v>火</v>
      </c>
      <c r="G745" s="91">
        <f>IFERROR(VLOOKUP($E745, V医療従事者等!$A:$J, $G$4, FALSE), 0)</f>
        <v>0</v>
      </c>
      <c r="H745" s="91">
        <f>IFERROR(VLOOKUP($E745, V医療従事者等!$A:$J, $H$4, FALSE), 0)</f>
        <v>0</v>
      </c>
      <c r="I745" s="91">
        <f>IFERROR(VLOOKUP($E745, V医療従事者等!$A:$J, $I$4, FALSE), 0)</f>
        <v>0</v>
      </c>
      <c r="J745" s="91">
        <f>IFERROR(VLOOKUP($E745, V医療従事者等!$A:$J, $J$4, FALSE), 0)</f>
        <v>0</v>
      </c>
      <c r="K745" s="92">
        <f>IFERROR(VLOOKUP($E745, V一般接種!$A:$G, K$4, FALSE), 0)</f>
        <v>6972</v>
      </c>
      <c r="L745" s="92">
        <f>IFERROR(VLOOKUP($E745, V一般接種!$A:$G, L$4, FALSE), 0)</f>
        <v>259</v>
      </c>
      <c r="M745" s="92">
        <f>IFERROR(VLOOKUP($E745, V一般接種!$A:$G, M$4, FALSE), 0)</f>
        <v>15</v>
      </c>
      <c r="N745" s="93">
        <f>IFERROR(VLOOKUP($E745, V一般接種!$A:$G, N$4, FALSE), 0)</f>
        <v>7023</v>
      </c>
      <c r="O745" s="92">
        <f>SUMIF(V職域接種!$C:$C, 'Conv-vaccine'!$E745, V職域接種!F:F)</f>
        <v>0</v>
      </c>
      <c r="P745" s="92">
        <f>SUMIF(V職域接種!$C:$C, 'Conv-vaccine'!$E745, V職域接種!G:G)</f>
        <v>0</v>
      </c>
      <c r="Q745" s="92">
        <f>_xlfn.MAXIFS(V重複!F:F, V重複!$C:$C, 'Conv-vaccine'!$E745)</f>
        <v>0</v>
      </c>
      <c r="R745" s="92">
        <f>_xlfn.MAXIFS(V重複!G:G, V重複!$C:$C, 'Conv-vaccine'!$E745)</f>
        <v>0</v>
      </c>
      <c r="S745" s="117">
        <f>SUMIF('V3回目-総接種回数'!$A:$A, 'Conv-vaccine'!$E745, 'V3回目-総接種回数'!D:D)</f>
        <v>17988</v>
      </c>
    </row>
    <row r="746" spans="1:19" ht="17.7">
      <c r="A746" s="49">
        <v>44544</v>
      </c>
      <c r="B746" s="109">
        <f>IF(COUNTIF($A$7:$A746, $A746)&gt;1, 0, IF($E746="","",G746+H746+K746+L746+O746-Q746))</f>
        <v>0</v>
      </c>
      <c r="C746" s="109">
        <f>IF(COUNTIF($A$7:$A746, $A746)&gt;1, 0, IF($E746="", "", I746+J746+M746+N746+P746-R746))</f>
        <v>0</v>
      </c>
      <c r="D746" s="109">
        <f>IF(COUNTIF($A$7:$A746, $A746)&gt;1, 0, S746)</f>
        <v>0</v>
      </c>
      <c r="E746" s="110">
        <v>44544</v>
      </c>
      <c r="F746" s="91" t="str">
        <f>IFERROR(VLOOKUP($E746, V医療従事者等!$A:$J, $F$4, FALSE), TEXT(E746, "aaa"))</f>
        <v>火</v>
      </c>
      <c r="G746" s="91">
        <f>IFERROR(VLOOKUP($E746, V医療従事者等!$A:$J, $G$4, FALSE), 0)</f>
        <v>0</v>
      </c>
      <c r="H746" s="91">
        <f>IFERROR(VLOOKUP($E746, V医療従事者等!$A:$J, $H$4, FALSE), 0)</f>
        <v>0</v>
      </c>
      <c r="I746" s="91">
        <f>IFERROR(VLOOKUP($E746, V医療従事者等!$A:$J, $I$4, FALSE), 0)</f>
        <v>0</v>
      </c>
      <c r="J746" s="91">
        <f>IFERROR(VLOOKUP($E746, V医療従事者等!$A:$J, $J$4, FALSE), 0)</f>
        <v>0</v>
      </c>
      <c r="K746" s="92">
        <f>IFERROR(VLOOKUP($E746, V一般接種!$A:$G, K$4, FALSE), 0)</f>
        <v>6972</v>
      </c>
      <c r="L746" s="92">
        <f>IFERROR(VLOOKUP($E746, V一般接種!$A:$G, L$4, FALSE), 0)</f>
        <v>259</v>
      </c>
      <c r="M746" s="92">
        <f>IFERROR(VLOOKUP($E746, V一般接種!$A:$G, M$4, FALSE), 0)</f>
        <v>15</v>
      </c>
      <c r="N746" s="93">
        <f>IFERROR(VLOOKUP($E746, V一般接種!$A:$G, N$4, FALSE), 0)</f>
        <v>7023</v>
      </c>
      <c r="O746" s="92">
        <f>SUMIF(V職域接種!$C:$C, 'Conv-vaccine'!$E746, V職域接種!F:F)</f>
        <v>0</v>
      </c>
      <c r="P746" s="92">
        <f>SUMIF(V職域接種!$C:$C, 'Conv-vaccine'!$E746, V職域接種!G:G)</f>
        <v>0</v>
      </c>
      <c r="Q746" s="92">
        <f>_xlfn.MAXIFS(V重複!F:F, V重複!$C:$C, 'Conv-vaccine'!$E746)</f>
        <v>0</v>
      </c>
      <c r="R746" s="92">
        <f>_xlfn.MAXIFS(V重複!G:G, V重複!$C:$C, 'Conv-vaccine'!$E746)</f>
        <v>0</v>
      </c>
      <c r="S746" s="117">
        <f>SUMIF('V3回目-総接種回数'!$A:$A, 'Conv-vaccine'!$E746, 'V3回目-総接種回数'!D:D)</f>
        <v>17988</v>
      </c>
    </row>
    <row r="747" spans="1:19" ht="17.7">
      <c r="A747" s="49">
        <v>44544</v>
      </c>
      <c r="B747" s="109">
        <f>IF(COUNTIF($A$7:$A747, $A747)&gt;1, 0, IF($E747="","",G747+H747+K747+L747+O747-Q747))</f>
        <v>0</v>
      </c>
      <c r="C747" s="109">
        <f>IF(COUNTIF($A$7:$A747, $A747)&gt;1, 0, IF($E747="", "", I747+J747+M747+N747+P747-R747))</f>
        <v>0</v>
      </c>
      <c r="D747" s="109">
        <f>IF(COUNTIF($A$7:$A747, $A747)&gt;1, 0, S747)</f>
        <v>0</v>
      </c>
      <c r="E747" s="110">
        <v>44544</v>
      </c>
      <c r="F747" s="91" t="str">
        <f>IFERROR(VLOOKUP($E747, V医療従事者等!$A:$J, $F$4, FALSE), TEXT(E747, "aaa"))</f>
        <v>火</v>
      </c>
      <c r="G747" s="91">
        <f>IFERROR(VLOOKUP($E747, V医療従事者等!$A:$J, $G$4, FALSE), 0)</f>
        <v>0</v>
      </c>
      <c r="H747" s="91">
        <f>IFERROR(VLOOKUP($E747, V医療従事者等!$A:$J, $H$4, FALSE), 0)</f>
        <v>0</v>
      </c>
      <c r="I747" s="91">
        <f>IFERROR(VLOOKUP($E747, V医療従事者等!$A:$J, $I$4, FALSE), 0)</f>
        <v>0</v>
      </c>
      <c r="J747" s="91">
        <f>IFERROR(VLOOKUP($E747, V医療従事者等!$A:$J, $J$4, FALSE), 0)</f>
        <v>0</v>
      </c>
      <c r="K747" s="92">
        <f>IFERROR(VLOOKUP($E747, V一般接種!$A:$G, K$4, FALSE), 0)</f>
        <v>6972</v>
      </c>
      <c r="L747" s="92">
        <f>IFERROR(VLOOKUP($E747, V一般接種!$A:$G, L$4, FALSE), 0)</f>
        <v>259</v>
      </c>
      <c r="M747" s="92">
        <f>IFERROR(VLOOKUP($E747, V一般接種!$A:$G, M$4, FALSE), 0)</f>
        <v>15</v>
      </c>
      <c r="N747" s="93">
        <f>IFERROR(VLOOKUP($E747, V一般接種!$A:$G, N$4, FALSE), 0)</f>
        <v>7023</v>
      </c>
      <c r="O747" s="92">
        <f>SUMIF(V職域接種!$C:$C, 'Conv-vaccine'!$E747, V職域接種!F:F)</f>
        <v>0</v>
      </c>
      <c r="P747" s="92">
        <f>SUMIF(V職域接種!$C:$C, 'Conv-vaccine'!$E747, V職域接種!G:G)</f>
        <v>0</v>
      </c>
      <c r="Q747" s="92">
        <f>_xlfn.MAXIFS(V重複!F:F, V重複!$C:$C, 'Conv-vaccine'!$E747)</f>
        <v>0</v>
      </c>
      <c r="R747" s="92">
        <f>_xlfn.MAXIFS(V重複!G:G, V重複!$C:$C, 'Conv-vaccine'!$E747)</f>
        <v>0</v>
      </c>
      <c r="S747" s="117">
        <f>SUMIF('V3回目-総接種回数'!$A:$A, 'Conv-vaccine'!$E747, 'V3回目-総接種回数'!D:D)</f>
        <v>17988</v>
      </c>
    </row>
    <row r="748" spans="1:19" ht="17.7">
      <c r="A748" s="49">
        <v>44545</v>
      </c>
      <c r="B748" s="109">
        <f>IF(COUNTIF($A$7:$A748, $A748)&gt;1, 0, IF($E748="","",G748+H748+K748+L748+O748-Q748))</f>
        <v>9523</v>
      </c>
      <c r="C748" s="109">
        <f>IF(COUNTIF($A$7:$A748, $A748)&gt;1, 0, IF($E748="", "", I748+J748+M748+N748+P748-R748))</f>
        <v>21207</v>
      </c>
      <c r="D748" s="109">
        <f>IF(COUNTIF($A$7:$A748, $A748)&gt;1, 0, S748)</f>
        <v>22477</v>
      </c>
      <c r="E748" s="110">
        <v>44545</v>
      </c>
      <c r="F748" s="91" t="str">
        <f>IFERROR(VLOOKUP($E748, V医療従事者等!$A:$J, $F$4, FALSE), TEXT(E748, "aaa"))</f>
        <v>水</v>
      </c>
      <c r="G748" s="91">
        <f>IFERROR(VLOOKUP($E748, V医療従事者等!$A:$J, $G$4, FALSE), 0)</f>
        <v>0</v>
      </c>
      <c r="H748" s="91">
        <f>IFERROR(VLOOKUP($E748, V医療従事者等!$A:$J, $H$4, FALSE), 0)</f>
        <v>0</v>
      </c>
      <c r="I748" s="91">
        <f>IFERROR(VLOOKUP($E748, V医療従事者等!$A:$J, $I$4, FALSE), 0)</f>
        <v>0</v>
      </c>
      <c r="J748" s="91">
        <f>IFERROR(VLOOKUP($E748, V医療従事者等!$A:$J, $J$4, FALSE), 0)</f>
        <v>0</v>
      </c>
      <c r="K748" s="92">
        <f>IFERROR(VLOOKUP($E748, V一般接種!$A:$G, K$4, FALSE), 0)</f>
        <v>8921</v>
      </c>
      <c r="L748" s="92">
        <f>IFERROR(VLOOKUP($E748, V一般接種!$A:$G, L$4, FALSE), 0)</f>
        <v>602</v>
      </c>
      <c r="M748" s="92">
        <f>IFERROR(VLOOKUP($E748, V一般接種!$A:$G, M$4, FALSE), 0)</f>
        <v>17</v>
      </c>
      <c r="N748" s="93">
        <f>IFERROR(VLOOKUP($E748, V一般接種!$A:$G, N$4, FALSE), 0)</f>
        <v>21190</v>
      </c>
      <c r="O748" s="92">
        <f>SUMIF(V職域接種!$C:$C, 'Conv-vaccine'!$E748, V職域接種!F:F)</f>
        <v>0</v>
      </c>
      <c r="P748" s="92">
        <f>SUMIF(V職域接種!$C:$C, 'Conv-vaccine'!$E748, V職域接種!G:G)</f>
        <v>0</v>
      </c>
      <c r="Q748" s="92">
        <f>_xlfn.MAXIFS(V重複!F:F, V重複!$C:$C, 'Conv-vaccine'!$E748)</f>
        <v>0</v>
      </c>
      <c r="R748" s="92">
        <f>_xlfn.MAXIFS(V重複!G:G, V重複!$C:$C, 'Conv-vaccine'!$E748)</f>
        <v>0</v>
      </c>
      <c r="S748" s="117">
        <f>SUMIF('V3回目-総接種回数'!$A:$A, 'Conv-vaccine'!$E748, 'V3回目-総接種回数'!D:D)</f>
        <v>22477</v>
      </c>
    </row>
    <row r="749" spans="1:19" ht="17.7">
      <c r="A749" s="49">
        <v>44545</v>
      </c>
      <c r="B749" s="109">
        <f>IF(COUNTIF($A$7:$A749, $A749)&gt;1, 0, IF($E749="","",G749+H749+K749+L749+O749-Q749))</f>
        <v>0</v>
      </c>
      <c r="C749" s="109">
        <f>IF(COUNTIF($A$7:$A749, $A749)&gt;1, 0, IF($E749="", "", I749+J749+M749+N749+P749-R749))</f>
        <v>0</v>
      </c>
      <c r="D749" s="109">
        <f>IF(COUNTIF($A$7:$A749, $A749)&gt;1, 0, S749)</f>
        <v>0</v>
      </c>
      <c r="E749" s="110">
        <v>44545</v>
      </c>
      <c r="F749" s="91" t="str">
        <f>IFERROR(VLOOKUP($E749, V医療従事者等!$A:$J, $F$4, FALSE), TEXT(E749, "aaa"))</f>
        <v>水</v>
      </c>
      <c r="G749" s="91">
        <f>IFERROR(VLOOKUP($E749, V医療従事者等!$A:$J, $G$4, FALSE), 0)</f>
        <v>0</v>
      </c>
      <c r="H749" s="91">
        <f>IFERROR(VLOOKUP($E749, V医療従事者等!$A:$J, $H$4, FALSE), 0)</f>
        <v>0</v>
      </c>
      <c r="I749" s="91">
        <f>IFERROR(VLOOKUP($E749, V医療従事者等!$A:$J, $I$4, FALSE), 0)</f>
        <v>0</v>
      </c>
      <c r="J749" s="91">
        <f>IFERROR(VLOOKUP($E749, V医療従事者等!$A:$J, $J$4, FALSE), 0)</f>
        <v>0</v>
      </c>
      <c r="K749" s="92">
        <f>IFERROR(VLOOKUP($E749, V一般接種!$A:$G, K$4, FALSE), 0)</f>
        <v>8921</v>
      </c>
      <c r="L749" s="92">
        <f>IFERROR(VLOOKUP($E749, V一般接種!$A:$G, L$4, FALSE), 0)</f>
        <v>602</v>
      </c>
      <c r="M749" s="92">
        <f>IFERROR(VLOOKUP($E749, V一般接種!$A:$G, M$4, FALSE), 0)</f>
        <v>17</v>
      </c>
      <c r="N749" s="93">
        <f>IFERROR(VLOOKUP($E749, V一般接種!$A:$G, N$4, FALSE), 0)</f>
        <v>21190</v>
      </c>
      <c r="O749" s="92">
        <f>SUMIF(V職域接種!$C:$C, 'Conv-vaccine'!$E749, V職域接種!F:F)</f>
        <v>0</v>
      </c>
      <c r="P749" s="92">
        <f>SUMIF(V職域接種!$C:$C, 'Conv-vaccine'!$E749, V職域接種!G:G)</f>
        <v>0</v>
      </c>
      <c r="Q749" s="92">
        <f>_xlfn.MAXIFS(V重複!F:F, V重複!$C:$C, 'Conv-vaccine'!$E749)</f>
        <v>0</v>
      </c>
      <c r="R749" s="92">
        <f>_xlfn.MAXIFS(V重複!G:G, V重複!$C:$C, 'Conv-vaccine'!$E749)</f>
        <v>0</v>
      </c>
      <c r="S749" s="117">
        <f>SUMIF('V3回目-総接種回数'!$A:$A, 'Conv-vaccine'!$E749, 'V3回目-総接種回数'!D:D)</f>
        <v>22477</v>
      </c>
    </row>
    <row r="750" spans="1:19" ht="17.7">
      <c r="A750" s="49">
        <v>44545</v>
      </c>
      <c r="B750" s="109">
        <f>IF(COUNTIF($A$7:$A750, $A750)&gt;1, 0, IF($E750="","",G750+H750+K750+L750+O750-Q750))</f>
        <v>0</v>
      </c>
      <c r="C750" s="109">
        <f>IF(COUNTIF($A$7:$A750, $A750)&gt;1, 0, IF($E750="", "", I750+J750+M750+N750+P750-R750))</f>
        <v>0</v>
      </c>
      <c r="D750" s="109">
        <f>IF(COUNTIF($A$7:$A750, $A750)&gt;1, 0, S750)</f>
        <v>0</v>
      </c>
      <c r="E750" s="110">
        <v>44545</v>
      </c>
      <c r="F750" s="91" t="str">
        <f>IFERROR(VLOOKUP($E750, V医療従事者等!$A:$J, $F$4, FALSE), TEXT(E750, "aaa"))</f>
        <v>水</v>
      </c>
      <c r="G750" s="91">
        <f>IFERROR(VLOOKUP($E750, V医療従事者等!$A:$J, $G$4, FALSE), 0)</f>
        <v>0</v>
      </c>
      <c r="H750" s="91">
        <f>IFERROR(VLOOKUP($E750, V医療従事者等!$A:$J, $H$4, FALSE), 0)</f>
        <v>0</v>
      </c>
      <c r="I750" s="91">
        <f>IFERROR(VLOOKUP($E750, V医療従事者等!$A:$J, $I$4, FALSE), 0)</f>
        <v>0</v>
      </c>
      <c r="J750" s="91">
        <f>IFERROR(VLOOKUP($E750, V医療従事者等!$A:$J, $J$4, FALSE), 0)</f>
        <v>0</v>
      </c>
      <c r="K750" s="92">
        <f>IFERROR(VLOOKUP($E750, V一般接種!$A:$G, K$4, FALSE), 0)</f>
        <v>8921</v>
      </c>
      <c r="L750" s="92">
        <f>IFERROR(VLOOKUP($E750, V一般接種!$A:$G, L$4, FALSE), 0)</f>
        <v>602</v>
      </c>
      <c r="M750" s="92">
        <f>IFERROR(VLOOKUP($E750, V一般接種!$A:$G, M$4, FALSE), 0)</f>
        <v>17</v>
      </c>
      <c r="N750" s="93">
        <f>IFERROR(VLOOKUP($E750, V一般接種!$A:$G, N$4, FALSE), 0)</f>
        <v>21190</v>
      </c>
      <c r="O750" s="92">
        <f>SUMIF(V職域接種!$C:$C, 'Conv-vaccine'!$E750, V職域接種!F:F)</f>
        <v>0</v>
      </c>
      <c r="P750" s="92">
        <f>SUMIF(V職域接種!$C:$C, 'Conv-vaccine'!$E750, V職域接種!G:G)</f>
        <v>0</v>
      </c>
      <c r="Q750" s="92">
        <f>_xlfn.MAXIFS(V重複!F:F, V重複!$C:$C, 'Conv-vaccine'!$E750)</f>
        <v>0</v>
      </c>
      <c r="R750" s="92">
        <f>_xlfn.MAXIFS(V重複!G:G, V重複!$C:$C, 'Conv-vaccine'!$E750)</f>
        <v>0</v>
      </c>
      <c r="S750" s="117">
        <f>SUMIF('V3回目-総接種回数'!$A:$A, 'Conv-vaccine'!$E750, 'V3回目-総接種回数'!D:D)</f>
        <v>22477</v>
      </c>
    </row>
    <row r="751" spans="1:19" ht="17.7">
      <c r="A751" s="49">
        <v>44546</v>
      </c>
      <c r="B751" s="109">
        <f>IF(COUNTIF($A$7:$A751, $A751)&gt;1, 0, IF($E751="","",G751+H751+K751+L751+O751-Q751))</f>
        <v>10053</v>
      </c>
      <c r="C751" s="109">
        <f>IF(COUNTIF($A$7:$A751, $A751)&gt;1, 0, IF($E751="", "", I751+J751+M751+N751+P751-R751))</f>
        <v>19273</v>
      </c>
      <c r="D751" s="109">
        <f>IF(COUNTIF($A$7:$A751, $A751)&gt;1, 0, S751)</f>
        <v>24533</v>
      </c>
      <c r="E751" s="110">
        <v>44546</v>
      </c>
      <c r="F751" s="91" t="str">
        <f>IFERROR(VLOOKUP($E751, V医療従事者等!$A:$J, $F$4, FALSE), TEXT(E751, "aaa"))</f>
        <v>木</v>
      </c>
      <c r="G751" s="91">
        <f>IFERROR(VLOOKUP($E751, V医療従事者等!$A:$J, $G$4, FALSE), 0)</f>
        <v>0</v>
      </c>
      <c r="H751" s="91">
        <f>IFERROR(VLOOKUP($E751, V医療従事者等!$A:$J, $H$4, FALSE), 0)</f>
        <v>0</v>
      </c>
      <c r="I751" s="91">
        <f>IFERROR(VLOOKUP($E751, V医療従事者等!$A:$J, $I$4, FALSE), 0)</f>
        <v>0</v>
      </c>
      <c r="J751" s="91">
        <f>IFERROR(VLOOKUP($E751, V医療従事者等!$A:$J, $J$4, FALSE), 0)</f>
        <v>0</v>
      </c>
      <c r="K751" s="92">
        <f>IFERROR(VLOOKUP($E751, V一般接種!$A:$G, K$4, FALSE), 0)</f>
        <v>9390</v>
      </c>
      <c r="L751" s="92">
        <f>IFERROR(VLOOKUP($E751, V一般接種!$A:$G, L$4, FALSE), 0)</f>
        <v>663</v>
      </c>
      <c r="M751" s="92">
        <f>IFERROR(VLOOKUP($E751, V一般接種!$A:$G, M$4, FALSE), 0)</f>
        <v>5</v>
      </c>
      <c r="N751" s="93">
        <f>IFERROR(VLOOKUP($E751, V一般接種!$A:$G, N$4, FALSE), 0)</f>
        <v>19268</v>
      </c>
      <c r="O751" s="92">
        <f>SUMIF(V職域接種!$C:$C, 'Conv-vaccine'!$E751, V職域接種!F:F)</f>
        <v>0</v>
      </c>
      <c r="P751" s="92">
        <f>SUMIF(V職域接種!$C:$C, 'Conv-vaccine'!$E751, V職域接種!G:G)</f>
        <v>0</v>
      </c>
      <c r="Q751" s="92">
        <f>_xlfn.MAXIFS(V重複!F:F, V重複!$C:$C, 'Conv-vaccine'!$E751)</f>
        <v>0</v>
      </c>
      <c r="R751" s="92">
        <f>_xlfn.MAXIFS(V重複!G:G, V重複!$C:$C, 'Conv-vaccine'!$E751)</f>
        <v>0</v>
      </c>
      <c r="S751" s="117">
        <f>SUMIF('V3回目-総接種回数'!$A:$A, 'Conv-vaccine'!$E751, 'V3回目-総接種回数'!D:D)</f>
        <v>24533</v>
      </c>
    </row>
    <row r="752" spans="1:19" ht="17.7">
      <c r="A752" s="49">
        <v>44546</v>
      </c>
      <c r="B752" s="109">
        <f>IF(COUNTIF($A$7:$A752, $A752)&gt;1, 0, IF($E752="","",G752+H752+K752+L752+O752-Q752))</f>
        <v>0</v>
      </c>
      <c r="C752" s="109">
        <f>IF(COUNTIF($A$7:$A752, $A752)&gt;1, 0, IF($E752="", "", I752+J752+M752+N752+P752-R752))</f>
        <v>0</v>
      </c>
      <c r="D752" s="109">
        <f>IF(COUNTIF($A$7:$A752, $A752)&gt;1, 0, S752)</f>
        <v>0</v>
      </c>
      <c r="E752" s="110">
        <v>44546</v>
      </c>
      <c r="F752" s="91" t="str">
        <f>IFERROR(VLOOKUP($E752, V医療従事者等!$A:$J, $F$4, FALSE), TEXT(E752, "aaa"))</f>
        <v>木</v>
      </c>
      <c r="G752" s="91">
        <f>IFERROR(VLOOKUP($E752, V医療従事者等!$A:$J, $G$4, FALSE), 0)</f>
        <v>0</v>
      </c>
      <c r="H752" s="91">
        <f>IFERROR(VLOOKUP($E752, V医療従事者等!$A:$J, $H$4, FALSE), 0)</f>
        <v>0</v>
      </c>
      <c r="I752" s="91">
        <f>IFERROR(VLOOKUP($E752, V医療従事者等!$A:$J, $I$4, FALSE), 0)</f>
        <v>0</v>
      </c>
      <c r="J752" s="91">
        <f>IFERROR(VLOOKUP($E752, V医療従事者等!$A:$J, $J$4, FALSE), 0)</f>
        <v>0</v>
      </c>
      <c r="K752" s="92">
        <f>IFERROR(VLOOKUP($E752, V一般接種!$A:$G, K$4, FALSE), 0)</f>
        <v>9390</v>
      </c>
      <c r="L752" s="92">
        <f>IFERROR(VLOOKUP($E752, V一般接種!$A:$G, L$4, FALSE), 0)</f>
        <v>663</v>
      </c>
      <c r="M752" s="92">
        <f>IFERROR(VLOOKUP($E752, V一般接種!$A:$G, M$4, FALSE), 0)</f>
        <v>5</v>
      </c>
      <c r="N752" s="93">
        <f>IFERROR(VLOOKUP($E752, V一般接種!$A:$G, N$4, FALSE), 0)</f>
        <v>19268</v>
      </c>
      <c r="O752" s="92">
        <f>SUMIF(V職域接種!$C:$C, 'Conv-vaccine'!$E752, V職域接種!F:F)</f>
        <v>0</v>
      </c>
      <c r="P752" s="92">
        <f>SUMIF(V職域接種!$C:$C, 'Conv-vaccine'!$E752, V職域接種!G:G)</f>
        <v>0</v>
      </c>
      <c r="Q752" s="92">
        <f>_xlfn.MAXIFS(V重複!F:F, V重複!$C:$C, 'Conv-vaccine'!$E752)</f>
        <v>0</v>
      </c>
      <c r="R752" s="92">
        <f>_xlfn.MAXIFS(V重複!G:G, V重複!$C:$C, 'Conv-vaccine'!$E752)</f>
        <v>0</v>
      </c>
      <c r="S752" s="117">
        <f>SUMIF('V3回目-総接種回数'!$A:$A, 'Conv-vaccine'!$E752, 'V3回目-総接種回数'!D:D)</f>
        <v>24533</v>
      </c>
    </row>
    <row r="753" spans="1:19" ht="17.7">
      <c r="A753" s="49">
        <v>44546</v>
      </c>
      <c r="B753" s="109">
        <f>IF(COUNTIF($A$7:$A753, $A753)&gt;1, 0, IF($E753="","",G753+H753+K753+L753+O753-Q753))</f>
        <v>0</v>
      </c>
      <c r="C753" s="109">
        <f>IF(COUNTIF($A$7:$A753, $A753)&gt;1, 0, IF($E753="", "", I753+J753+M753+N753+P753-R753))</f>
        <v>0</v>
      </c>
      <c r="D753" s="109">
        <f>IF(COUNTIF($A$7:$A753, $A753)&gt;1, 0, S753)</f>
        <v>0</v>
      </c>
      <c r="E753" s="110">
        <v>44546</v>
      </c>
      <c r="F753" s="91" t="str">
        <f>IFERROR(VLOOKUP($E753, V医療従事者等!$A:$J, $F$4, FALSE), TEXT(E753, "aaa"))</f>
        <v>木</v>
      </c>
      <c r="G753" s="91">
        <f>IFERROR(VLOOKUP($E753, V医療従事者等!$A:$J, $G$4, FALSE), 0)</f>
        <v>0</v>
      </c>
      <c r="H753" s="91">
        <f>IFERROR(VLOOKUP($E753, V医療従事者等!$A:$J, $H$4, FALSE), 0)</f>
        <v>0</v>
      </c>
      <c r="I753" s="91">
        <f>IFERROR(VLOOKUP($E753, V医療従事者等!$A:$J, $I$4, FALSE), 0)</f>
        <v>0</v>
      </c>
      <c r="J753" s="91">
        <f>IFERROR(VLOOKUP($E753, V医療従事者等!$A:$J, $J$4, FALSE), 0)</f>
        <v>0</v>
      </c>
      <c r="K753" s="92">
        <f>IFERROR(VLOOKUP($E753, V一般接種!$A:$G, K$4, FALSE), 0)</f>
        <v>9390</v>
      </c>
      <c r="L753" s="92">
        <f>IFERROR(VLOOKUP($E753, V一般接種!$A:$G, L$4, FALSE), 0)</f>
        <v>663</v>
      </c>
      <c r="M753" s="92">
        <f>IFERROR(VLOOKUP($E753, V一般接種!$A:$G, M$4, FALSE), 0)</f>
        <v>5</v>
      </c>
      <c r="N753" s="93">
        <f>IFERROR(VLOOKUP($E753, V一般接種!$A:$G, N$4, FALSE), 0)</f>
        <v>19268</v>
      </c>
      <c r="O753" s="92">
        <f>SUMIF(V職域接種!$C:$C, 'Conv-vaccine'!$E753, V職域接種!F:F)</f>
        <v>0</v>
      </c>
      <c r="P753" s="92">
        <f>SUMIF(V職域接種!$C:$C, 'Conv-vaccine'!$E753, V職域接種!G:G)</f>
        <v>0</v>
      </c>
      <c r="Q753" s="92">
        <f>_xlfn.MAXIFS(V重複!F:F, V重複!$C:$C, 'Conv-vaccine'!$E753)</f>
        <v>0</v>
      </c>
      <c r="R753" s="92">
        <f>_xlfn.MAXIFS(V重複!G:G, V重複!$C:$C, 'Conv-vaccine'!$E753)</f>
        <v>0</v>
      </c>
      <c r="S753" s="117">
        <f>SUMIF('V3回目-総接種回数'!$A:$A, 'Conv-vaccine'!$E753, 'V3回目-総接種回数'!D:D)</f>
        <v>24533</v>
      </c>
    </row>
    <row r="754" spans="1:19" ht="17.7">
      <c r="A754" s="49">
        <v>44547</v>
      </c>
      <c r="B754" s="109">
        <f>IF(COUNTIF($A$7:$A754, $A754)&gt;1, 0, IF($E754="","",G754+H754+K754+L754+O754-Q754))</f>
        <v>22720</v>
      </c>
      <c r="C754" s="109">
        <f>IF(COUNTIF($A$7:$A754, $A754)&gt;1, 0, IF($E754="", "", I754+J754+M754+N754+P754-R754))</f>
        <v>38917</v>
      </c>
      <c r="D754" s="109">
        <f>IF(COUNTIF($A$7:$A754, $A754)&gt;1, 0, S754)</f>
        <v>32149</v>
      </c>
      <c r="E754" s="110">
        <v>44547</v>
      </c>
      <c r="F754" s="91" t="str">
        <f>IFERROR(VLOOKUP($E754, V医療従事者等!$A:$J, $F$4, FALSE), TEXT(E754, "aaa"))</f>
        <v>金</v>
      </c>
      <c r="G754" s="91">
        <f>IFERROR(VLOOKUP($E754, V医療従事者等!$A:$J, $G$4, FALSE), 0)</f>
        <v>0</v>
      </c>
      <c r="H754" s="91">
        <f>IFERROR(VLOOKUP($E754, V医療従事者等!$A:$J, $H$4, FALSE), 0)</f>
        <v>0</v>
      </c>
      <c r="I754" s="91">
        <f>IFERROR(VLOOKUP($E754, V医療従事者等!$A:$J, $I$4, FALSE), 0)</f>
        <v>0</v>
      </c>
      <c r="J754" s="91">
        <f>IFERROR(VLOOKUP($E754, V医療従事者等!$A:$J, $J$4, FALSE), 0)</f>
        <v>0</v>
      </c>
      <c r="K754" s="92">
        <f>IFERROR(VLOOKUP($E754, V一般接種!$A:$G, K$4, FALSE), 0)</f>
        <v>21709</v>
      </c>
      <c r="L754" s="92">
        <f>IFERROR(VLOOKUP($E754, V一般接種!$A:$G, L$4, FALSE), 0)</f>
        <v>1011</v>
      </c>
      <c r="M754" s="92">
        <f>IFERROR(VLOOKUP($E754, V一般接種!$A:$G, M$4, FALSE), 0)</f>
        <v>2</v>
      </c>
      <c r="N754" s="93">
        <f>IFERROR(VLOOKUP($E754, V一般接種!$A:$G, N$4, FALSE), 0)</f>
        <v>38915</v>
      </c>
      <c r="O754" s="92">
        <f>SUMIF(V職域接種!$C:$C, 'Conv-vaccine'!$E754, V職域接種!F:F)</f>
        <v>0</v>
      </c>
      <c r="P754" s="92">
        <f>SUMIF(V職域接種!$C:$C, 'Conv-vaccine'!$E754, V職域接種!G:G)</f>
        <v>0</v>
      </c>
      <c r="Q754" s="92">
        <f>_xlfn.MAXIFS(V重複!F:F, V重複!$C:$C, 'Conv-vaccine'!$E754)</f>
        <v>0</v>
      </c>
      <c r="R754" s="92">
        <f>_xlfn.MAXIFS(V重複!G:G, V重複!$C:$C, 'Conv-vaccine'!$E754)</f>
        <v>0</v>
      </c>
      <c r="S754" s="117">
        <f>SUMIF('V3回目-総接種回数'!$A:$A, 'Conv-vaccine'!$E754, 'V3回目-総接種回数'!D:D)</f>
        <v>32149</v>
      </c>
    </row>
    <row r="755" spans="1:19" ht="17.7">
      <c r="A755" s="49">
        <v>44547</v>
      </c>
      <c r="B755" s="109">
        <f>IF(COUNTIF($A$7:$A755, $A755)&gt;1, 0, IF($E755="","",G755+H755+K755+L755+O755-Q755))</f>
        <v>0</v>
      </c>
      <c r="C755" s="109">
        <f>IF(COUNTIF($A$7:$A755, $A755)&gt;1, 0, IF($E755="", "", I755+J755+M755+N755+P755-R755))</f>
        <v>0</v>
      </c>
      <c r="D755" s="109">
        <f>IF(COUNTIF($A$7:$A755, $A755)&gt;1, 0, S755)</f>
        <v>0</v>
      </c>
      <c r="E755" s="110">
        <v>44547</v>
      </c>
      <c r="F755" s="91" t="str">
        <f>IFERROR(VLOOKUP($E755, V医療従事者等!$A:$J, $F$4, FALSE), TEXT(E755, "aaa"))</f>
        <v>金</v>
      </c>
      <c r="G755" s="91">
        <f>IFERROR(VLOOKUP($E755, V医療従事者等!$A:$J, $G$4, FALSE), 0)</f>
        <v>0</v>
      </c>
      <c r="H755" s="91">
        <f>IFERROR(VLOOKUP($E755, V医療従事者等!$A:$J, $H$4, FALSE), 0)</f>
        <v>0</v>
      </c>
      <c r="I755" s="91">
        <f>IFERROR(VLOOKUP($E755, V医療従事者等!$A:$J, $I$4, FALSE), 0)</f>
        <v>0</v>
      </c>
      <c r="J755" s="91">
        <f>IFERROR(VLOOKUP($E755, V医療従事者等!$A:$J, $J$4, FALSE), 0)</f>
        <v>0</v>
      </c>
      <c r="K755" s="92">
        <f>IFERROR(VLOOKUP($E755, V一般接種!$A:$G, K$4, FALSE), 0)</f>
        <v>21709</v>
      </c>
      <c r="L755" s="92">
        <f>IFERROR(VLOOKUP($E755, V一般接種!$A:$G, L$4, FALSE), 0)</f>
        <v>1011</v>
      </c>
      <c r="M755" s="92">
        <f>IFERROR(VLOOKUP($E755, V一般接種!$A:$G, M$4, FALSE), 0)</f>
        <v>2</v>
      </c>
      <c r="N755" s="93">
        <f>IFERROR(VLOOKUP($E755, V一般接種!$A:$G, N$4, FALSE), 0)</f>
        <v>38915</v>
      </c>
      <c r="O755" s="92">
        <f>SUMIF(V職域接種!$C:$C, 'Conv-vaccine'!$E755, V職域接種!F:F)</f>
        <v>0</v>
      </c>
      <c r="P755" s="92">
        <f>SUMIF(V職域接種!$C:$C, 'Conv-vaccine'!$E755, V職域接種!G:G)</f>
        <v>0</v>
      </c>
      <c r="Q755" s="92">
        <f>_xlfn.MAXIFS(V重複!F:F, V重複!$C:$C, 'Conv-vaccine'!$E755)</f>
        <v>0</v>
      </c>
      <c r="R755" s="92">
        <f>_xlfn.MAXIFS(V重複!G:G, V重複!$C:$C, 'Conv-vaccine'!$E755)</f>
        <v>0</v>
      </c>
      <c r="S755" s="117">
        <f>SUMIF('V3回目-総接種回数'!$A:$A, 'Conv-vaccine'!$E755, 'V3回目-総接種回数'!D:D)</f>
        <v>32149</v>
      </c>
    </row>
    <row r="756" spans="1:19" ht="17.7">
      <c r="A756" s="49">
        <v>44547</v>
      </c>
      <c r="B756" s="109">
        <f>IF(COUNTIF($A$7:$A756, $A756)&gt;1, 0, IF($E756="","",G756+H756+K756+L756+O756-Q756))</f>
        <v>0</v>
      </c>
      <c r="C756" s="109">
        <f>IF(COUNTIF($A$7:$A756, $A756)&gt;1, 0, IF($E756="", "", I756+J756+M756+N756+P756-R756))</f>
        <v>0</v>
      </c>
      <c r="D756" s="109">
        <f>IF(COUNTIF($A$7:$A756, $A756)&gt;1, 0, S756)</f>
        <v>0</v>
      </c>
      <c r="E756" s="110">
        <v>44547</v>
      </c>
      <c r="F756" s="91" t="str">
        <f>IFERROR(VLOOKUP($E756, V医療従事者等!$A:$J, $F$4, FALSE), TEXT(E756, "aaa"))</f>
        <v>金</v>
      </c>
      <c r="G756" s="91">
        <f>IFERROR(VLOOKUP($E756, V医療従事者等!$A:$J, $G$4, FALSE), 0)</f>
        <v>0</v>
      </c>
      <c r="H756" s="91">
        <f>IFERROR(VLOOKUP($E756, V医療従事者等!$A:$J, $H$4, FALSE), 0)</f>
        <v>0</v>
      </c>
      <c r="I756" s="91">
        <f>IFERROR(VLOOKUP($E756, V医療従事者等!$A:$J, $I$4, FALSE), 0)</f>
        <v>0</v>
      </c>
      <c r="J756" s="91">
        <f>IFERROR(VLOOKUP($E756, V医療従事者等!$A:$J, $J$4, FALSE), 0)</f>
        <v>0</v>
      </c>
      <c r="K756" s="92">
        <f>IFERROR(VLOOKUP($E756, V一般接種!$A:$G, K$4, FALSE), 0)</f>
        <v>21709</v>
      </c>
      <c r="L756" s="92">
        <f>IFERROR(VLOOKUP($E756, V一般接種!$A:$G, L$4, FALSE), 0)</f>
        <v>1011</v>
      </c>
      <c r="M756" s="92">
        <f>IFERROR(VLOOKUP($E756, V一般接種!$A:$G, M$4, FALSE), 0)</f>
        <v>2</v>
      </c>
      <c r="N756" s="93">
        <f>IFERROR(VLOOKUP($E756, V一般接種!$A:$G, N$4, FALSE), 0)</f>
        <v>38915</v>
      </c>
      <c r="O756" s="92">
        <f>SUMIF(V職域接種!$C:$C, 'Conv-vaccine'!$E756, V職域接種!F:F)</f>
        <v>0</v>
      </c>
      <c r="P756" s="92">
        <f>SUMIF(V職域接種!$C:$C, 'Conv-vaccine'!$E756, V職域接種!G:G)</f>
        <v>0</v>
      </c>
      <c r="Q756" s="92">
        <f>_xlfn.MAXIFS(V重複!F:F, V重複!$C:$C, 'Conv-vaccine'!$E756)</f>
        <v>0</v>
      </c>
      <c r="R756" s="92">
        <f>_xlfn.MAXIFS(V重複!G:G, V重複!$C:$C, 'Conv-vaccine'!$E756)</f>
        <v>0</v>
      </c>
      <c r="S756" s="117">
        <f>SUMIF('V3回目-総接種回数'!$A:$A, 'Conv-vaccine'!$E756, 'V3回目-総接種回数'!D:D)</f>
        <v>32149</v>
      </c>
    </row>
    <row r="757" spans="1:19" ht="17.7">
      <c r="A757" s="49">
        <v>44548</v>
      </c>
      <c r="B757" s="109">
        <f>IF(COUNTIF($A$7:$A757, $A757)&gt;1, 0, IF($E757="","",G757+H757+K757+L757+O757-Q757))</f>
        <v>35082</v>
      </c>
      <c r="C757" s="109">
        <f>IF(COUNTIF($A$7:$A757, $A757)&gt;1, 0, IF($E757="", "", I757+J757+M757+N757+P757-R757))</f>
        <v>56843</v>
      </c>
      <c r="D757" s="109">
        <f>IF(COUNTIF($A$7:$A757, $A757)&gt;1, 0, S757)</f>
        <v>0</v>
      </c>
      <c r="E757" s="110">
        <v>44548</v>
      </c>
      <c r="F757" s="91" t="str">
        <f>IFERROR(VLOOKUP($E757, V医療従事者等!$A:$J, $F$4, FALSE), TEXT(E757, "aaa"))</f>
        <v>土</v>
      </c>
      <c r="G757" s="91">
        <f>IFERROR(VLOOKUP($E757, V医療従事者等!$A:$J, $G$4, FALSE), 0)</f>
        <v>0</v>
      </c>
      <c r="H757" s="91">
        <f>IFERROR(VLOOKUP($E757, V医療従事者等!$A:$J, $H$4, FALSE), 0)</f>
        <v>0</v>
      </c>
      <c r="I757" s="91">
        <f>IFERROR(VLOOKUP($E757, V医療従事者等!$A:$J, $I$4, FALSE), 0)</f>
        <v>0</v>
      </c>
      <c r="J757" s="91">
        <f>IFERROR(VLOOKUP($E757, V医療従事者等!$A:$J, $J$4, FALSE), 0)</f>
        <v>0</v>
      </c>
      <c r="K757" s="92">
        <f>IFERROR(VLOOKUP($E757, V一般接種!$A:$G, K$4, FALSE), 0)</f>
        <v>34409</v>
      </c>
      <c r="L757" s="92">
        <f>IFERROR(VLOOKUP($E757, V一般接種!$A:$G, L$4, FALSE), 0)</f>
        <v>673</v>
      </c>
      <c r="M757" s="92">
        <f>IFERROR(VLOOKUP($E757, V一般接種!$A:$G, M$4, FALSE), 0)</f>
        <v>3</v>
      </c>
      <c r="N757" s="93">
        <f>IFERROR(VLOOKUP($E757, V一般接種!$A:$G, N$4, FALSE), 0)</f>
        <v>56840</v>
      </c>
      <c r="O757" s="92">
        <f>SUMIF(V職域接種!$C:$C, 'Conv-vaccine'!$E757, V職域接種!F:F)</f>
        <v>0</v>
      </c>
      <c r="P757" s="92">
        <f>SUMIF(V職域接種!$C:$C, 'Conv-vaccine'!$E757, V職域接種!G:G)</f>
        <v>0</v>
      </c>
      <c r="Q757" s="92">
        <f>_xlfn.MAXIFS(V重複!F:F, V重複!$C:$C, 'Conv-vaccine'!$E757)</f>
        <v>0</v>
      </c>
      <c r="R757" s="92">
        <f>_xlfn.MAXIFS(V重複!G:G, V重複!$C:$C, 'Conv-vaccine'!$E757)</f>
        <v>0</v>
      </c>
      <c r="S757" s="117">
        <f>SUMIF('V3回目-総接種回数'!$A:$A, 'Conv-vaccine'!$E757, 'V3回目-総接種回数'!D:D)</f>
        <v>0</v>
      </c>
    </row>
    <row r="758" spans="1:19" ht="17.7">
      <c r="A758" s="49">
        <v>44548</v>
      </c>
      <c r="B758" s="109">
        <f>IF(COUNTIF($A$7:$A758, $A758)&gt;1, 0, IF($E758="","",G758+H758+K758+L758+O758-Q758))</f>
        <v>0</v>
      </c>
      <c r="C758" s="109">
        <f>IF(COUNTIF($A$7:$A758, $A758)&gt;1, 0, IF($E758="", "", I758+J758+M758+N758+P758-R758))</f>
        <v>0</v>
      </c>
      <c r="D758" s="109">
        <f>IF(COUNTIF($A$7:$A758, $A758)&gt;1, 0, S758)</f>
        <v>0</v>
      </c>
      <c r="E758" s="110">
        <v>44548</v>
      </c>
      <c r="F758" s="91" t="str">
        <f>IFERROR(VLOOKUP($E758, V医療従事者等!$A:$J, $F$4, FALSE), TEXT(E758, "aaa"))</f>
        <v>土</v>
      </c>
      <c r="G758" s="91">
        <f>IFERROR(VLOOKUP($E758, V医療従事者等!$A:$J, $G$4, FALSE), 0)</f>
        <v>0</v>
      </c>
      <c r="H758" s="91">
        <f>IFERROR(VLOOKUP($E758, V医療従事者等!$A:$J, $H$4, FALSE), 0)</f>
        <v>0</v>
      </c>
      <c r="I758" s="91">
        <f>IFERROR(VLOOKUP($E758, V医療従事者等!$A:$J, $I$4, FALSE), 0)</f>
        <v>0</v>
      </c>
      <c r="J758" s="91">
        <f>IFERROR(VLOOKUP($E758, V医療従事者等!$A:$J, $J$4, FALSE), 0)</f>
        <v>0</v>
      </c>
      <c r="K758" s="92">
        <f>IFERROR(VLOOKUP($E758, V一般接種!$A:$G, K$4, FALSE), 0)</f>
        <v>34409</v>
      </c>
      <c r="L758" s="92">
        <f>IFERROR(VLOOKUP($E758, V一般接種!$A:$G, L$4, FALSE), 0)</f>
        <v>673</v>
      </c>
      <c r="M758" s="92">
        <f>IFERROR(VLOOKUP($E758, V一般接種!$A:$G, M$4, FALSE), 0)</f>
        <v>3</v>
      </c>
      <c r="N758" s="93">
        <f>IFERROR(VLOOKUP($E758, V一般接種!$A:$G, N$4, FALSE), 0)</f>
        <v>56840</v>
      </c>
      <c r="O758" s="92">
        <f>SUMIF(V職域接種!$C:$C, 'Conv-vaccine'!$E758, V職域接種!F:F)</f>
        <v>0</v>
      </c>
      <c r="P758" s="92">
        <f>SUMIF(V職域接種!$C:$C, 'Conv-vaccine'!$E758, V職域接種!G:G)</f>
        <v>0</v>
      </c>
      <c r="Q758" s="92">
        <f>_xlfn.MAXIFS(V重複!F:F, V重複!$C:$C, 'Conv-vaccine'!$E758)</f>
        <v>0</v>
      </c>
      <c r="R758" s="92">
        <f>_xlfn.MAXIFS(V重複!G:G, V重複!$C:$C, 'Conv-vaccine'!$E758)</f>
        <v>0</v>
      </c>
      <c r="S758" s="117">
        <f>SUMIF('V3回目-総接種回数'!$A:$A, 'Conv-vaccine'!$E758, 'V3回目-総接種回数'!D:D)</f>
        <v>0</v>
      </c>
    </row>
    <row r="759" spans="1:19" ht="17.7">
      <c r="A759" s="49">
        <v>44548</v>
      </c>
      <c r="B759" s="109">
        <f>IF(COUNTIF($A$7:$A759, $A759)&gt;1, 0, IF($E759="","",G759+H759+K759+L759+O759-Q759))</f>
        <v>0</v>
      </c>
      <c r="C759" s="109">
        <f>IF(COUNTIF($A$7:$A759, $A759)&gt;1, 0, IF($E759="", "", I759+J759+M759+N759+P759-R759))</f>
        <v>0</v>
      </c>
      <c r="D759" s="109">
        <f>IF(COUNTIF($A$7:$A759, $A759)&gt;1, 0, S759)</f>
        <v>0</v>
      </c>
      <c r="E759" s="110">
        <v>44548</v>
      </c>
      <c r="F759" s="91" t="str">
        <f>IFERROR(VLOOKUP($E759, V医療従事者等!$A:$J, $F$4, FALSE), TEXT(E759, "aaa"))</f>
        <v>土</v>
      </c>
      <c r="G759" s="91">
        <f>IFERROR(VLOOKUP($E759, V医療従事者等!$A:$J, $G$4, FALSE), 0)</f>
        <v>0</v>
      </c>
      <c r="H759" s="91">
        <f>IFERROR(VLOOKUP($E759, V医療従事者等!$A:$J, $H$4, FALSE), 0)</f>
        <v>0</v>
      </c>
      <c r="I759" s="91">
        <f>IFERROR(VLOOKUP($E759, V医療従事者等!$A:$J, $I$4, FALSE), 0)</f>
        <v>0</v>
      </c>
      <c r="J759" s="91">
        <f>IFERROR(VLOOKUP($E759, V医療従事者等!$A:$J, $J$4, FALSE), 0)</f>
        <v>0</v>
      </c>
      <c r="K759" s="92">
        <f>IFERROR(VLOOKUP($E759, V一般接種!$A:$G, K$4, FALSE), 0)</f>
        <v>34409</v>
      </c>
      <c r="L759" s="92">
        <f>IFERROR(VLOOKUP($E759, V一般接種!$A:$G, L$4, FALSE), 0)</f>
        <v>673</v>
      </c>
      <c r="M759" s="92">
        <f>IFERROR(VLOOKUP($E759, V一般接種!$A:$G, M$4, FALSE), 0)</f>
        <v>3</v>
      </c>
      <c r="N759" s="93">
        <f>IFERROR(VLOOKUP($E759, V一般接種!$A:$G, N$4, FALSE), 0)</f>
        <v>56840</v>
      </c>
      <c r="O759" s="92">
        <f>SUMIF(V職域接種!$C:$C, 'Conv-vaccine'!$E759, V職域接種!F:F)</f>
        <v>0</v>
      </c>
      <c r="P759" s="92">
        <f>SUMIF(V職域接種!$C:$C, 'Conv-vaccine'!$E759, V職域接種!G:G)</f>
        <v>0</v>
      </c>
      <c r="Q759" s="92">
        <f>_xlfn.MAXIFS(V重複!F:F, V重複!$C:$C, 'Conv-vaccine'!$E759)</f>
        <v>0</v>
      </c>
      <c r="R759" s="92">
        <f>_xlfn.MAXIFS(V重複!G:G, V重複!$C:$C, 'Conv-vaccine'!$E759)</f>
        <v>0</v>
      </c>
      <c r="S759" s="117">
        <f>SUMIF('V3回目-総接種回数'!$A:$A, 'Conv-vaccine'!$E759, 'V3回目-総接種回数'!D:D)</f>
        <v>0</v>
      </c>
    </row>
    <row r="760" spans="1:19" ht="17.7">
      <c r="A760" s="49">
        <v>44549</v>
      </c>
      <c r="B760" s="109">
        <f>IF(COUNTIF($A$7:$A760, $A760)&gt;1, 0, IF($E760="","",G760+H760+K760+L760+O760-Q760))</f>
        <v>402558</v>
      </c>
      <c r="C760" s="109">
        <f>IF(COUNTIF($A$7:$A760, $A760)&gt;1, 0, IF($E760="", "", I760+J760+M760+N760+P760-R760))</f>
        <v>232774</v>
      </c>
      <c r="D760" s="109">
        <f>IF(COUNTIF($A$7:$A760, $A760)&gt;1, 0, S760)</f>
        <v>0</v>
      </c>
      <c r="E760" s="110">
        <v>44549</v>
      </c>
      <c r="F760" s="91" t="str">
        <f>IFERROR(VLOOKUP($E760, V医療従事者等!$A:$J, $F$4, FALSE), TEXT(E760, "aaa"))</f>
        <v>日</v>
      </c>
      <c r="G760" s="91">
        <f>IFERROR(VLOOKUP($E760, V医療従事者等!$A:$J, $G$4, FALSE), 0)</f>
        <v>0</v>
      </c>
      <c r="H760" s="91">
        <f>IFERROR(VLOOKUP($E760, V医療従事者等!$A:$J, $H$4, FALSE), 0)</f>
        <v>0</v>
      </c>
      <c r="I760" s="91">
        <f>IFERROR(VLOOKUP($E760, V医療従事者等!$A:$J, $I$4, FALSE), 0)</f>
        <v>0</v>
      </c>
      <c r="J760" s="91">
        <f>IFERROR(VLOOKUP($E760, V医療従事者等!$A:$J, $J$4, FALSE), 0)</f>
        <v>0</v>
      </c>
      <c r="K760" s="92">
        <f>IFERROR(VLOOKUP($E760, V一般接種!$A:$G, K$4, FALSE), 0)</f>
        <v>13116</v>
      </c>
      <c r="L760" s="92">
        <f>IFERROR(VLOOKUP($E760, V一般接種!$A:$G, L$4, FALSE), 0)</f>
        <v>1243</v>
      </c>
      <c r="M760" s="92">
        <f>IFERROR(VLOOKUP($E760, V一般接種!$A:$G, M$4, FALSE), 0)</f>
        <v>9</v>
      </c>
      <c r="N760" s="93">
        <f>IFERROR(VLOOKUP($E760, V一般接種!$A:$G, N$4, FALSE), 0)</f>
        <v>20900</v>
      </c>
      <c r="O760" s="92">
        <f>SUMIF(V職域接種!$C:$C, 'Conv-vaccine'!$E760, V職域接種!F:F)</f>
        <v>9800859</v>
      </c>
      <c r="P760" s="92">
        <f>SUMIF(V職域接種!$C:$C, 'Conv-vaccine'!$E760, V職域接種!G:G)</f>
        <v>9516236</v>
      </c>
      <c r="Q760" s="92">
        <f>_xlfn.MAXIFS(V重複!F:F, V重複!$C:$C, 'Conv-vaccine'!$E760)</f>
        <v>9412660</v>
      </c>
      <c r="R760" s="92">
        <f>_xlfn.MAXIFS(V重複!G:G, V重複!$C:$C, 'Conv-vaccine'!$E760)</f>
        <v>9304371</v>
      </c>
      <c r="S760" s="117">
        <f>SUMIF('V3回目-総接種回数'!$A:$A, 'Conv-vaccine'!$E760, 'V3回目-総接種回数'!D:D)</f>
        <v>0</v>
      </c>
    </row>
    <row r="761" spans="1:19" ht="17.7">
      <c r="A761" s="49">
        <v>44549</v>
      </c>
      <c r="B761" s="109">
        <f>IF(COUNTIF($A$7:$A761, $A761)&gt;1, 0, IF($E761="","",G761+H761+K761+L761+O761-Q761))</f>
        <v>0</v>
      </c>
      <c r="C761" s="109">
        <f>IF(COUNTIF($A$7:$A761, $A761)&gt;1, 0, IF($E761="", "", I761+J761+M761+N761+P761-R761))</f>
        <v>0</v>
      </c>
      <c r="D761" s="109">
        <f>IF(COUNTIF($A$7:$A761, $A761)&gt;1, 0, S761)</f>
        <v>0</v>
      </c>
      <c r="E761" s="110">
        <v>44549</v>
      </c>
      <c r="F761" s="91" t="str">
        <f>IFERROR(VLOOKUP($E761, V医療従事者等!$A:$J, $F$4, FALSE), TEXT(E761, "aaa"))</f>
        <v>日</v>
      </c>
      <c r="G761" s="91">
        <f>IFERROR(VLOOKUP($E761, V医療従事者等!$A:$J, $G$4, FALSE), 0)</f>
        <v>0</v>
      </c>
      <c r="H761" s="91">
        <f>IFERROR(VLOOKUP($E761, V医療従事者等!$A:$J, $H$4, FALSE), 0)</f>
        <v>0</v>
      </c>
      <c r="I761" s="91">
        <f>IFERROR(VLOOKUP($E761, V医療従事者等!$A:$J, $I$4, FALSE), 0)</f>
        <v>0</v>
      </c>
      <c r="J761" s="91">
        <f>IFERROR(VLOOKUP($E761, V医療従事者等!$A:$J, $J$4, FALSE), 0)</f>
        <v>0</v>
      </c>
      <c r="K761" s="92">
        <f>IFERROR(VLOOKUP($E761, V一般接種!$A:$G, K$4, FALSE), 0)</f>
        <v>13116</v>
      </c>
      <c r="L761" s="92">
        <f>IFERROR(VLOOKUP($E761, V一般接種!$A:$G, L$4, FALSE), 0)</f>
        <v>1243</v>
      </c>
      <c r="M761" s="92">
        <f>IFERROR(VLOOKUP($E761, V一般接種!$A:$G, M$4, FALSE), 0)</f>
        <v>9</v>
      </c>
      <c r="N761" s="93">
        <f>IFERROR(VLOOKUP($E761, V一般接種!$A:$G, N$4, FALSE), 0)</f>
        <v>20900</v>
      </c>
      <c r="O761" s="92">
        <f>SUMIF(V職域接種!$C:$C, 'Conv-vaccine'!$E761, V職域接種!F:F)</f>
        <v>9800859</v>
      </c>
      <c r="P761" s="92">
        <f>SUMIF(V職域接種!$C:$C, 'Conv-vaccine'!$E761, V職域接種!G:G)</f>
        <v>9516236</v>
      </c>
      <c r="Q761" s="92">
        <f>_xlfn.MAXIFS(V重複!F:F, V重複!$C:$C, 'Conv-vaccine'!$E761)</f>
        <v>9412660</v>
      </c>
      <c r="R761" s="92">
        <f>_xlfn.MAXIFS(V重複!G:G, V重複!$C:$C, 'Conv-vaccine'!$E761)</f>
        <v>9304371</v>
      </c>
      <c r="S761" s="117">
        <f>SUMIF('V3回目-総接種回数'!$A:$A, 'Conv-vaccine'!$E761, 'V3回目-総接種回数'!D:D)</f>
        <v>0</v>
      </c>
    </row>
    <row r="762" spans="1:19" ht="17.7">
      <c r="A762" s="49">
        <v>44549</v>
      </c>
      <c r="B762" s="109">
        <f>IF(COUNTIF($A$7:$A762, $A762)&gt;1, 0, IF($E762="","",G762+H762+K762+L762+O762-Q762))</f>
        <v>0</v>
      </c>
      <c r="C762" s="109">
        <f>IF(COUNTIF($A$7:$A762, $A762)&gt;1, 0, IF($E762="", "", I762+J762+M762+N762+P762-R762))</f>
        <v>0</v>
      </c>
      <c r="D762" s="109">
        <f>IF(COUNTIF($A$7:$A762, $A762)&gt;1, 0, S762)</f>
        <v>0</v>
      </c>
      <c r="E762" s="110">
        <v>44549</v>
      </c>
      <c r="F762" s="91" t="str">
        <f>IFERROR(VLOOKUP($E762, V医療従事者等!$A:$J, $F$4, FALSE), TEXT(E762, "aaa"))</f>
        <v>日</v>
      </c>
      <c r="G762" s="91">
        <f>IFERROR(VLOOKUP($E762, V医療従事者等!$A:$J, $G$4, FALSE), 0)</f>
        <v>0</v>
      </c>
      <c r="H762" s="91">
        <f>IFERROR(VLOOKUP($E762, V医療従事者等!$A:$J, $H$4, FALSE), 0)</f>
        <v>0</v>
      </c>
      <c r="I762" s="91">
        <f>IFERROR(VLOOKUP($E762, V医療従事者等!$A:$J, $I$4, FALSE), 0)</f>
        <v>0</v>
      </c>
      <c r="J762" s="91">
        <f>IFERROR(VLOOKUP($E762, V医療従事者等!$A:$J, $J$4, FALSE), 0)</f>
        <v>0</v>
      </c>
      <c r="K762" s="92">
        <f>IFERROR(VLOOKUP($E762, V一般接種!$A:$G, K$4, FALSE), 0)</f>
        <v>13116</v>
      </c>
      <c r="L762" s="92">
        <f>IFERROR(VLOOKUP($E762, V一般接種!$A:$G, L$4, FALSE), 0)</f>
        <v>1243</v>
      </c>
      <c r="M762" s="92">
        <f>IFERROR(VLOOKUP($E762, V一般接種!$A:$G, M$4, FALSE), 0)</f>
        <v>9</v>
      </c>
      <c r="N762" s="93">
        <f>IFERROR(VLOOKUP($E762, V一般接種!$A:$G, N$4, FALSE), 0)</f>
        <v>20900</v>
      </c>
      <c r="O762" s="92">
        <f>SUMIF(V職域接種!$C:$C, 'Conv-vaccine'!$E762, V職域接種!F:F)</f>
        <v>9800859</v>
      </c>
      <c r="P762" s="92">
        <f>SUMIF(V職域接種!$C:$C, 'Conv-vaccine'!$E762, V職域接種!G:G)</f>
        <v>9516236</v>
      </c>
      <c r="Q762" s="92">
        <f>_xlfn.MAXIFS(V重複!F:F, V重複!$C:$C, 'Conv-vaccine'!$E762)</f>
        <v>9412660</v>
      </c>
      <c r="R762" s="92">
        <f>_xlfn.MAXIFS(V重複!G:G, V重複!$C:$C, 'Conv-vaccine'!$E762)</f>
        <v>9304371</v>
      </c>
      <c r="S762" s="117">
        <f>SUMIF('V3回目-総接種回数'!$A:$A, 'Conv-vaccine'!$E762, 'V3回目-総接種回数'!D:D)</f>
        <v>0</v>
      </c>
    </row>
    <row r="763" spans="1:19" ht="17.7">
      <c r="A763" s="49">
        <v>44550</v>
      </c>
      <c r="B763" s="109">
        <f>IF(COUNTIF($A$7:$A763, $A763)&gt;1, 0, IF($E763="","",G763+H763+K763+L763+O763-Q763))</f>
        <v>6381</v>
      </c>
      <c r="C763" s="109">
        <f>IF(COUNTIF($A$7:$A763, $A763)&gt;1, 0, IF($E763="", "", I763+J763+M763+N763+P763-R763))</f>
        <v>18291</v>
      </c>
      <c r="D763" s="109">
        <f>IF(COUNTIF($A$7:$A763, $A763)&gt;1, 0, S763)</f>
        <v>53618</v>
      </c>
      <c r="E763" s="110">
        <v>44550</v>
      </c>
      <c r="F763" s="91" t="str">
        <f>IFERROR(VLOOKUP($E763, V医療従事者等!$A:$J, $F$4, FALSE), TEXT(E763, "aaa"))</f>
        <v>月</v>
      </c>
      <c r="G763" s="91">
        <f>IFERROR(VLOOKUP($E763, V医療従事者等!$A:$J, $G$4, FALSE), 0)</f>
        <v>0</v>
      </c>
      <c r="H763" s="91">
        <f>IFERROR(VLOOKUP($E763, V医療従事者等!$A:$J, $H$4, FALSE), 0)</f>
        <v>0</v>
      </c>
      <c r="I763" s="91">
        <f>IFERROR(VLOOKUP($E763, V医療従事者等!$A:$J, $I$4, FALSE), 0)</f>
        <v>0</v>
      </c>
      <c r="J763" s="91">
        <f>IFERROR(VLOOKUP($E763, V医療従事者等!$A:$J, $J$4, FALSE), 0)</f>
        <v>0</v>
      </c>
      <c r="K763" s="92">
        <f>IFERROR(VLOOKUP($E763, V一般接種!$A:$G, K$4, FALSE), 0)</f>
        <v>6002</v>
      </c>
      <c r="L763" s="92">
        <f>IFERROR(VLOOKUP($E763, V一般接種!$A:$G, L$4, FALSE), 0)</f>
        <v>379</v>
      </c>
      <c r="M763" s="92">
        <f>IFERROR(VLOOKUP($E763, V一般接種!$A:$G, M$4, FALSE), 0)</f>
        <v>2</v>
      </c>
      <c r="N763" s="93">
        <f>IFERROR(VLOOKUP($E763, V一般接種!$A:$G, N$4, FALSE), 0)</f>
        <v>18289</v>
      </c>
      <c r="O763" s="92">
        <f>SUMIF(V職域接種!$C:$C, 'Conv-vaccine'!$E763, V職域接種!F:F)</f>
        <v>0</v>
      </c>
      <c r="P763" s="92">
        <f>SUMIF(V職域接種!$C:$C, 'Conv-vaccine'!$E763, V職域接種!G:G)</f>
        <v>0</v>
      </c>
      <c r="Q763" s="92">
        <f>_xlfn.MAXIFS(V重複!F:F, V重複!$C:$C, 'Conv-vaccine'!$E763)</f>
        <v>0</v>
      </c>
      <c r="R763" s="92">
        <f>_xlfn.MAXIFS(V重複!G:G, V重複!$C:$C, 'Conv-vaccine'!$E763)</f>
        <v>0</v>
      </c>
      <c r="S763" s="117">
        <f>SUMIF('V3回目-総接種回数'!$A:$A, 'Conv-vaccine'!$E763, 'V3回目-総接種回数'!D:D)</f>
        <v>53618</v>
      </c>
    </row>
    <row r="764" spans="1:19" ht="17.7">
      <c r="A764" s="49">
        <v>44550</v>
      </c>
      <c r="B764" s="109">
        <f>IF(COUNTIF($A$7:$A764, $A764)&gt;1, 0, IF($E764="","",G764+H764+K764+L764+O764-Q764))</f>
        <v>0</v>
      </c>
      <c r="C764" s="109">
        <f>IF(COUNTIF($A$7:$A764, $A764)&gt;1, 0, IF($E764="", "", I764+J764+M764+N764+P764-R764))</f>
        <v>0</v>
      </c>
      <c r="D764" s="109">
        <f>IF(COUNTIF($A$7:$A764, $A764)&gt;1, 0, S764)</f>
        <v>0</v>
      </c>
      <c r="E764" s="110">
        <v>44550</v>
      </c>
      <c r="F764" s="91" t="str">
        <f>IFERROR(VLOOKUP($E764, V医療従事者等!$A:$J, $F$4, FALSE), TEXT(E764, "aaa"))</f>
        <v>月</v>
      </c>
      <c r="G764" s="91">
        <f>IFERROR(VLOOKUP($E764, V医療従事者等!$A:$J, $G$4, FALSE), 0)</f>
        <v>0</v>
      </c>
      <c r="H764" s="91">
        <f>IFERROR(VLOOKUP($E764, V医療従事者等!$A:$J, $H$4, FALSE), 0)</f>
        <v>0</v>
      </c>
      <c r="I764" s="91">
        <f>IFERROR(VLOOKUP($E764, V医療従事者等!$A:$J, $I$4, FALSE), 0)</f>
        <v>0</v>
      </c>
      <c r="J764" s="91">
        <f>IFERROR(VLOOKUP($E764, V医療従事者等!$A:$J, $J$4, FALSE), 0)</f>
        <v>0</v>
      </c>
      <c r="K764" s="92">
        <f>IFERROR(VLOOKUP($E764, V一般接種!$A:$G, K$4, FALSE), 0)</f>
        <v>6002</v>
      </c>
      <c r="L764" s="92">
        <f>IFERROR(VLOOKUP($E764, V一般接種!$A:$G, L$4, FALSE), 0)</f>
        <v>379</v>
      </c>
      <c r="M764" s="92">
        <f>IFERROR(VLOOKUP($E764, V一般接種!$A:$G, M$4, FALSE), 0)</f>
        <v>2</v>
      </c>
      <c r="N764" s="93">
        <f>IFERROR(VLOOKUP($E764, V一般接種!$A:$G, N$4, FALSE), 0)</f>
        <v>18289</v>
      </c>
      <c r="O764" s="92">
        <f>SUMIF(V職域接種!$C:$C, 'Conv-vaccine'!$E764, V職域接種!F:F)</f>
        <v>0</v>
      </c>
      <c r="P764" s="92">
        <f>SUMIF(V職域接種!$C:$C, 'Conv-vaccine'!$E764, V職域接種!G:G)</f>
        <v>0</v>
      </c>
      <c r="Q764" s="92">
        <f>_xlfn.MAXIFS(V重複!F:F, V重複!$C:$C, 'Conv-vaccine'!$E764)</f>
        <v>0</v>
      </c>
      <c r="R764" s="92">
        <f>_xlfn.MAXIFS(V重複!G:G, V重複!$C:$C, 'Conv-vaccine'!$E764)</f>
        <v>0</v>
      </c>
      <c r="S764" s="117">
        <f>SUMIF('V3回目-総接種回数'!$A:$A, 'Conv-vaccine'!$E764, 'V3回目-総接種回数'!D:D)</f>
        <v>53618</v>
      </c>
    </row>
    <row r="765" spans="1:19" ht="17.7">
      <c r="A765" s="49">
        <v>44550</v>
      </c>
      <c r="B765" s="109">
        <f>IF(COUNTIF($A$7:$A765, $A765)&gt;1, 0, IF($E765="","",G765+H765+K765+L765+O765-Q765))</f>
        <v>0</v>
      </c>
      <c r="C765" s="109">
        <f>IF(COUNTIF($A$7:$A765, $A765)&gt;1, 0, IF($E765="", "", I765+J765+M765+N765+P765-R765))</f>
        <v>0</v>
      </c>
      <c r="D765" s="109">
        <f>IF(COUNTIF($A$7:$A765, $A765)&gt;1, 0, S765)</f>
        <v>0</v>
      </c>
      <c r="E765" s="110">
        <v>44550</v>
      </c>
      <c r="F765" s="91" t="str">
        <f>IFERROR(VLOOKUP($E765, V医療従事者等!$A:$J, $F$4, FALSE), TEXT(E765, "aaa"))</f>
        <v>月</v>
      </c>
      <c r="G765" s="91">
        <f>IFERROR(VLOOKUP($E765, V医療従事者等!$A:$J, $G$4, FALSE), 0)</f>
        <v>0</v>
      </c>
      <c r="H765" s="91">
        <f>IFERROR(VLOOKUP($E765, V医療従事者等!$A:$J, $H$4, FALSE), 0)</f>
        <v>0</v>
      </c>
      <c r="I765" s="91">
        <f>IFERROR(VLOOKUP($E765, V医療従事者等!$A:$J, $I$4, FALSE), 0)</f>
        <v>0</v>
      </c>
      <c r="J765" s="91">
        <f>IFERROR(VLOOKUP($E765, V医療従事者等!$A:$J, $J$4, FALSE), 0)</f>
        <v>0</v>
      </c>
      <c r="K765" s="92">
        <f>IFERROR(VLOOKUP($E765, V一般接種!$A:$G, K$4, FALSE), 0)</f>
        <v>6002</v>
      </c>
      <c r="L765" s="92">
        <f>IFERROR(VLOOKUP($E765, V一般接種!$A:$G, L$4, FALSE), 0)</f>
        <v>379</v>
      </c>
      <c r="M765" s="92">
        <f>IFERROR(VLOOKUP($E765, V一般接種!$A:$G, M$4, FALSE), 0)</f>
        <v>2</v>
      </c>
      <c r="N765" s="93">
        <f>IFERROR(VLOOKUP($E765, V一般接種!$A:$G, N$4, FALSE), 0)</f>
        <v>18289</v>
      </c>
      <c r="O765" s="92">
        <f>SUMIF(V職域接種!$C:$C, 'Conv-vaccine'!$E765, V職域接種!F:F)</f>
        <v>0</v>
      </c>
      <c r="P765" s="92">
        <f>SUMIF(V職域接種!$C:$C, 'Conv-vaccine'!$E765, V職域接種!G:G)</f>
        <v>0</v>
      </c>
      <c r="Q765" s="92">
        <f>_xlfn.MAXIFS(V重複!F:F, V重複!$C:$C, 'Conv-vaccine'!$E765)</f>
        <v>0</v>
      </c>
      <c r="R765" s="92">
        <f>_xlfn.MAXIFS(V重複!G:G, V重複!$C:$C, 'Conv-vaccine'!$E765)</f>
        <v>0</v>
      </c>
      <c r="S765" s="117">
        <f>SUMIF('V3回目-総接種回数'!$A:$A, 'Conv-vaccine'!$E765, 'V3回目-総接種回数'!D:D)</f>
        <v>53618</v>
      </c>
    </row>
    <row r="766" spans="1:19" ht="17.7">
      <c r="A766" s="49">
        <v>44551</v>
      </c>
      <c r="B766" s="109">
        <f>IF(COUNTIF($A$7:$A766, $A766)&gt;1, 0, IF($E766="","",G766+H766+K766+L766+O766-Q766))</f>
        <v>12320</v>
      </c>
      <c r="C766" s="109">
        <f>IF(COUNTIF($A$7:$A766, $A766)&gt;1, 0, IF($E766="", "", I766+J766+M766+N766+P766-R766))</f>
        <v>18237</v>
      </c>
      <c r="D766" s="109">
        <f>IF(COUNTIF($A$7:$A766, $A766)&gt;1, 0, S766)</f>
        <v>42491</v>
      </c>
      <c r="E766" s="110">
        <v>44551</v>
      </c>
      <c r="F766" s="91" t="str">
        <f>IFERROR(VLOOKUP($E766, V医療従事者等!$A:$J, $F$4, FALSE), TEXT(E766, "aaa"))</f>
        <v>火</v>
      </c>
      <c r="G766" s="91">
        <f>IFERROR(VLOOKUP($E766, V医療従事者等!$A:$J, $G$4, FALSE), 0)</f>
        <v>0</v>
      </c>
      <c r="H766" s="91">
        <f>IFERROR(VLOOKUP($E766, V医療従事者等!$A:$J, $H$4, FALSE), 0)</f>
        <v>0</v>
      </c>
      <c r="I766" s="91">
        <f>IFERROR(VLOOKUP($E766, V医療従事者等!$A:$J, $I$4, FALSE), 0)</f>
        <v>0</v>
      </c>
      <c r="J766" s="91">
        <f>IFERROR(VLOOKUP($E766, V医療従事者等!$A:$J, $J$4, FALSE), 0)</f>
        <v>0</v>
      </c>
      <c r="K766" s="92">
        <f>IFERROR(VLOOKUP($E766, V一般接種!$A:$G, K$4, FALSE), 0)</f>
        <v>12156</v>
      </c>
      <c r="L766" s="92">
        <f>IFERROR(VLOOKUP($E766, V一般接種!$A:$G, L$4, FALSE), 0)</f>
        <v>164</v>
      </c>
      <c r="M766" s="92">
        <f>IFERROR(VLOOKUP($E766, V一般接種!$A:$G, M$4, FALSE), 0)</f>
        <v>15</v>
      </c>
      <c r="N766" s="93">
        <f>IFERROR(VLOOKUP($E766, V一般接種!$A:$G, N$4, FALSE), 0)</f>
        <v>18222</v>
      </c>
      <c r="O766" s="92">
        <f>SUMIF(V職域接種!$C:$C, 'Conv-vaccine'!$E766, V職域接種!F:F)</f>
        <v>0</v>
      </c>
      <c r="P766" s="92">
        <f>SUMIF(V職域接種!$C:$C, 'Conv-vaccine'!$E766, V職域接種!G:G)</f>
        <v>0</v>
      </c>
      <c r="Q766" s="92">
        <f>_xlfn.MAXIFS(V重複!F:F, V重複!$C:$C, 'Conv-vaccine'!$E766)</f>
        <v>0</v>
      </c>
      <c r="R766" s="92">
        <f>_xlfn.MAXIFS(V重複!G:G, V重複!$C:$C, 'Conv-vaccine'!$E766)</f>
        <v>0</v>
      </c>
      <c r="S766" s="117">
        <f>SUMIF('V3回目-総接種回数'!$A:$A, 'Conv-vaccine'!$E766, 'V3回目-総接種回数'!D:D)</f>
        <v>42491</v>
      </c>
    </row>
    <row r="767" spans="1:19" ht="17.7">
      <c r="A767" s="49">
        <v>44551</v>
      </c>
      <c r="B767" s="109">
        <f>IF(COUNTIF($A$7:$A767, $A767)&gt;1, 0, IF($E767="","",G767+H767+K767+L767+O767-Q767))</f>
        <v>0</v>
      </c>
      <c r="C767" s="109">
        <f>IF(COUNTIF($A$7:$A767, $A767)&gt;1, 0, IF($E767="", "", I767+J767+M767+N767+P767-R767))</f>
        <v>0</v>
      </c>
      <c r="D767" s="109">
        <f>IF(COUNTIF($A$7:$A767, $A767)&gt;1, 0, S767)</f>
        <v>0</v>
      </c>
      <c r="E767" s="110">
        <v>44551</v>
      </c>
      <c r="F767" s="91" t="str">
        <f>IFERROR(VLOOKUP($E767, V医療従事者等!$A:$J, $F$4, FALSE), TEXT(E767, "aaa"))</f>
        <v>火</v>
      </c>
      <c r="G767" s="91">
        <f>IFERROR(VLOOKUP($E767, V医療従事者等!$A:$J, $G$4, FALSE), 0)</f>
        <v>0</v>
      </c>
      <c r="H767" s="91">
        <f>IFERROR(VLOOKUP($E767, V医療従事者等!$A:$J, $H$4, FALSE), 0)</f>
        <v>0</v>
      </c>
      <c r="I767" s="91">
        <f>IFERROR(VLOOKUP($E767, V医療従事者等!$A:$J, $I$4, FALSE), 0)</f>
        <v>0</v>
      </c>
      <c r="J767" s="91">
        <f>IFERROR(VLOOKUP($E767, V医療従事者等!$A:$J, $J$4, FALSE), 0)</f>
        <v>0</v>
      </c>
      <c r="K767" s="92">
        <f>IFERROR(VLOOKUP($E767, V一般接種!$A:$G, K$4, FALSE), 0)</f>
        <v>12156</v>
      </c>
      <c r="L767" s="92">
        <f>IFERROR(VLOOKUP($E767, V一般接種!$A:$G, L$4, FALSE), 0)</f>
        <v>164</v>
      </c>
      <c r="M767" s="92">
        <f>IFERROR(VLOOKUP($E767, V一般接種!$A:$G, M$4, FALSE), 0)</f>
        <v>15</v>
      </c>
      <c r="N767" s="93">
        <f>IFERROR(VLOOKUP($E767, V一般接種!$A:$G, N$4, FALSE), 0)</f>
        <v>18222</v>
      </c>
      <c r="O767" s="92">
        <f>SUMIF(V職域接種!$C:$C, 'Conv-vaccine'!$E767, V職域接種!F:F)</f>
        <v>0</v>
      </c>
      <c r="P767" s="92">
        <f>SUMIF(V職域接種!$C:$C, 'Conv-vaccine'!$E767, V職域接種!G:G)</f>
        <v>0</v>
      </c>
      <c r="Q767" s="92">
        <f>_xlfn.MAXIFS(V重複!F:F, V重複!$C:$C, 'Conv-vaccine'!$E767)</f>
        <v>0</v>
      </c>
      <c r="R767" s="92">
        <f>_xlfn.MAXIFS(V重複!G:G, V重複!$C:$C, 'Conv-vaccine'!$E767)</f>
        <v>0</v>
      </c>
      <c r="S767" s="117">
        <f>SUMIF('V3回目-総接種回数'!$A:$A, 'Conv-vaccine'!$E767, 'V3回目-総接種回数'!D:D)</f>
        <v>42491</v>
      </c>
    </row>
    <row r="768" spans="1:19" ht="17.7">
      <c r="A768" s="49">
        <v>44551</v>
      </c>
      <c r="B768" s="109">
        <f>IF(COUNTIF($A$7:$A768, $A768)&gt;1, 0, IF($E768="","",G768+H768+K768+L768+O768-Q768))</f>
        <v>0</v>
      </c>
      <c r="C768" s="109">
        <f>IF(COUNTIF($A$7:$A768, $A768)&gt;1, 0, IF($E768="", "", I768+J768+M768+N768+P768-R768))</f>
        <v>0</v>
      </c>
      <c r="D768" s="109">
        <f>IF(COUNTIF($A$7:$A768, $A768)&gt;1, 0, S768)</f>
        <v>0</v>
      </c>
      <c r="E768" s="110">
        <v>44551</v>
      </c>
      <c r="F768" s="91" t="str">
        <f>IFERROR(VLOOKUP($E768, V医療従事者等!$A:$J, $F$4, FALSE), TEXT(E768, "aaa"))</f>
        <v>火</v>
      </c>
      <c r="G768" s="91">
        <f>IFERROR(VLOOKUP($E768, V医療従事者等!$A:$J, $G$4, FALSE), 0)</f>
        <v>0</v>
      </c>
      <c r="H768" s="91">
        <f>IFERROR(VLOOKUP($E768, V医療従事者等!$A:$J, $H$4, FALSE), 0)</f>
        <v>0</v>
      </c>
      <c r="I768" s="91">
        <f>IFERROR(VLOOKUP($E768, V医療従事者等!$A:$J, $I$4, FALSE), 0)</f>
        <v>0</v>
      </c>
      <c r="J768" s="91">
        <f>IFERROR(VLOOKUP($E768, V医療従事者等!$A:$J, $J$4, FALSE), 0)</f>
        <v>0</v>
      </c>
      <c r="K768" s="92">
        <f>IFERROR(VLOOKUP($E768, V一般接種!$A:$G, K$4, FALSE), 0)</f>
        <v>12156</v>
      </c>
      <c r="L768" s="92">
        <f>IFERROR(VLOOKUP($E768, V一般接種!$A:$G, L$4, FALSE), 0)</f>
        <v>164</v>
      </c>
      <c r="M768" s="92">
        <f>IFERROR(VLOOKUP($E768, V一般接種!$A:$G, M$4, FALSE), 0)</f>
        <v>15</v>
      </c>
      <c r="N768" s="93">
        <f>IFERROR(VLOOKUP($E768, V一般接種!$A:$G, N$4, FALSE), 0)</f>
        <v>18222</v>
      </c>
      <c r="O768" s="92">
        <f>SUMIF(V職域接種!$C:$C, 'Conv-vaccine'!$E768, V職域接種!F:F)</f>
        <v>0</v>
      </c>
      <c r="P768" s="92">
        <f>SUMIF(V職域接種!$C:$C, 'Conv-vaccine'!$E768, V職域接種!G:G)</f>
        <v>0</v>
      </c>
      <c r="Q768" s="92">
        <f>_xlfn.MAXIFS(V重複!F:F, V重複!$C:$C, 'Conv-vaccine'!$E768)</f>
        <v>0</v>
      </c>
      <c r="R768" s="92">
        <f>_xlfn.MAXIFS(V重複!G:G, V重複!$C:$C, 'Conv-vaccine'!$E768)</f>
        <v>0</v>
      </c>
      <c r="S768" s="117">
        <f>SUMIF('V3回目-総接種回数'!$A:$A, 'Conv-vaccine'!$E768, 'V3回目-総接種回数'!D:D)</f>
        <v>42491</v>
      </c>
    </row>
    <row r="769" spans="1:19" ht="17.7">
      <c r="A769" s="49">
        <v>44552</v>
      </c>
      <c r="B769" s="109">
        <f>IF(COUNTIF($A$7:$A769, $A769)&gt;1, 0, IF($E769="","",G769+H769+K769+L769+O769-Q769))</f>
        <v>12594</v>
      </c>
      <c r="C769" s="109">
        <f>IF(COUNTIF($A$7:$A769, $A769)&gt;1, 0, IF($E769="", "", I769+J769+M769+N769+P769-R769))</f>
        <v>17697</v>
      </c>
      <c r="D769" s="109">
        <f>IF(COUNTIF($A$7:$A769, $A769)&gt;1, 0, S769)</f>
        <v>45324</v>
      </c>
      <c r="E769" s="110">
        <v>44552</v>
      </c>
      <c r="F769" s="91" t="str">
        <f>IFERROR(VLOOKUP($E769, V医療従事者等!$A:$J, $F$4, FALSE), TEXT(E769, "aaa"))</f>
        <v>水</v>
      </c>
      <c r="G769" s="91">
        <f>IFERROR(VLOOKUP($E769, V医療従事者等!$A:$J, $G$4, FALSE), 0)</f>
        <v>0</v>
      </c>
      <c r="H769" s="91">
        <f>IFERROR(VLOOKUP($E769, V医療従事者等!$A:$J, $H$4, FALSE), 0)</f>
        <v>0</v>
      </c>
      <c r="I769" s="91">
        <f>IFERROR(VLOOKUP($E769, V医療従事者等!$A:$J, $I$4, FALSE), 0)</f>
        <v>0</v>
      </c>
      <c r="J769" s="91">
        <f>IFERROR(VLOOKUP($E769, V医療従事者等!$A:$J, $J$4, FALSE), 0)</f>
        <v>0</v>
      </c>
      <c r="K769" s="92">
        <f>IFERROR(VLOOKUP($E769, V一般接種!$A:$G, K$4, FALSE), 0)</f>
        <v>12045</v>
      </c>
      <c r="L769" s="92">
        <f>IFERROR(VLOOKUP($E769, V一般接種!$A:$G, L$4, FALSE), 0)</f>
        <v>549</v>
      </c>
      <c r="M769" s="92">
        <f>IFERROR(VLOOKUP($E769, V一般接種!$A:$G, M$4, FALSE), 0)</f>
        <v>6</v>
      </c>
      <c r="N769" s="93">
        <f>IFERROR(VLOOKUP($E769, V一般接種!$A:$G, N$4, FALSE), 0)</f>
        <v>17691</v>
      </c>
      <c r="O769" s="92">
        <f>SUMIF(V職域接種!$C:$C, 'Conv-vaccine'!$E769, V職域接種!F:F)</f>
        <v>0</v>
      </c>
      <c r="P769" s="92">
        <f>SUMIF(V職域接種!$C:$C, 'Conv-vaccine'!$E769, V職域接種!G:G)</f>
        <v>0</v>
      </c>
      <c r="Q769" s="92">
        <f>_xlfn.MAXIFS(V重複!F:F, V重複!$C:$C, 'Conv-vaccine'!$E769)</f>
        <v>0</v>
      </c>
      <c r="R769" s="92">
        <f>_xlfn.MAXIFS(V重複!G:G, V重複!$C:$C, 'Conv-vaccine'!$E769)</f>
        <v>0</v>
      </c>
      <c r="S769" s="117">
        <f>SUMIF('V3回目-総接種回数'!$A:$A, 'Conv-vaccine'!$E769, 'V3回目-総接種回数'!D:D)</f>
        <v>45324</v>
      </c>
    </row>
    <row r="770" spans="1:19" ht="17.7">
      <c r="A770" s="49">
        <v>44552</v>
      </c>
      <c r="B770" s="109">
        <f>IF(COUNTIF($A$7:$A770, $A770)&gt;1, 0, IF($E770="","",G770+H770+K770+L770+O770-Q770))</f>
        <v>0</v>
      </c>
      <c r="C770" s="109">
        <f>IF(COUNTIF($A$7:$A770, $A770)&gt;1, 0, IF($E770="", "", I770+J770+M770+N770+P770-R770))</f>
        <v>0</v>
      </c>
      <c r="D770" s="109">
        <f>IF(COUNTIF($A$7:$A770, $A770)&gt;1, 0, S770)</f>
        <v>0</v>
      </c>
      <c r="E770" s="110">
        <v>44552</v>
      </c>
      <c r="F770" s="91" t="str">
        <f>IFERROR(VLOOKUP($E770, V医療従事者等!$A:$J, $F$4, FALSE), TEXT(E770, "aaa"))</f>
        <v>水</v>
      </c>
      <c r="G770" s="91">
        <f>IFERROR(VLOOKUP($E770, V医療従事者等!$A:$J, $G$4, FALSE), 0)</f>
        <v>0</v>
      </c>
      <c r="H770" s="91">
        <f>IFERROR(VLOOKUP($E770, V医療従事者等!$A:$J, $H$4, FALSE), 0)</f>
        <v>0</v>
      </c>
      <c r="I770" s="91">
        <f>IFERROR(VLOOKUP($E770, V医療従事者等!$A:$J, $I$4, FALSE), 0)</f>
        <v>0</v>
      </c>
      <c r="J770" s="91">
        <f>IFERROR(VLOOKUP($E770, V医療従事者等!$A:$J, $J$4, FALSE), 0)</f>
        <v>0</v>
      </c>
      <c r="K770" s="92">
        <f>IFERROR(VLOOKUP($E770, V一般接種!$A:$G, K$4, FALSE), 0)</f>
        <v>12045</v>
      </c>
      <c r="L770" s="92">
        <f>IFERROR(VLOOKUP($E770, V一般接種!$A:$G, L$4, FALSE), 0)</f>
        <v>549</v>
      </c>
      <c r="M770" s="92">
        <f>IFERROR(VLOOKUP($E770, V一般接種!$A:$G, M$4, FALSE), 0)</f>
        <v>6</v>
      </c>
      <c r="N770" s="93">
        <f>IFERROR(VLOOKUP($E770, V一般接種!$A:$G, N$4, FALSE), 0)</f>
        <v>17691</v>
      </c>
      <c r="O770" s="92">
        <f>SUMIF(V職域接種!$C:$C, 'Conv-vaccine'!$E770, V職域接種!F:F)</f>
        <v>0</v>
      </c>
      <c r="P770" s="92">
        <f>SUMIF(V職域接種!$C:$C, 'Conv-vaccine'!$E770, V職域接種!G:G)</f>
        <v>0</v>
      </c>
      <c r="Q770" s="92">
        <f>_xlfn.MAXIFS(V重複!F:F, V重複!$C:$C, 'Conv-vaccine'!$E770)</f>
        <v>0</v>
      </c>
      <c r="R770" s="92">
        <f>_xlfn.MAXIFS(V重複!G:G, V重複!$C:$C, 'Conv-vaccine'!$E770)</f>
        <v>0</v>
      </c>
      <c r="S770" s="117">
        <f>SUMIF('V3回目-総接種回数'!$A:$A, 'Conv-vaccine'!$E770, 'V3回目-総接種回数'!D:D)</f>
        <v>45324</v>
      </c>
    </row>
    <row r="771" spans="1:19" ht="17.7">
      <c r="A771" s="49">
        <v>44552</v>
      </c>
      <c r="B771" s="109">
        <f>IF(COUNTIF($A$7:$A771, $A771)&gt;1, 0, IF($E771="","",G771+H771+K771+L771+O771-Q771))</f>
        <v>0</v>
      </c>
      <c r="C771" s="109">
        <f>IF(COUNTIF($A$7:$A771, $A771)&gt;1, 0, IF($E771="", "", I771+J771+M771+N771+P771-R771))</f>
        <v>0</v>
      </c>
      <c r="D771" s="109">
        <f>IF(COUNTIF($A$7:$A771, $A771)&gt;1, 0, S771)</f>
        <v>0</v>
      </c>
      <c r="E771" s="110">
        <v>44552</v>
      </c>
      <c r="F771" s="91" t="str">
        <f>IFERROR(VLOOKUP($E771, V医療従事者等!$A:$J, $F$4, FALSE), TEXT(E771, "aaa"))</f>
        <v>水</v>
      </c>
      <c r="G771" s="91">
        <f>IFERROR(VLOOKUP($E771, V医療従事者等!$A:$J, $G$4, FALSE), 0)</f>
        <v>0</v>
      </c>
      <c r="H771" s="91">
        <f>IFERROR(VLOOKUP($E771, V医療従事者等!$A:$J, $H$4, FALSE), 0)</f>
        <v>0</v>
      </c>
      <c r="I771" s="91">
        <f>IFERROR(VLOOKUP($E771, V医療従事者等!$A:$J, $I$4, FALSE), 0)</f>
        <v>0</v>
      </c>
      <c r="J771" s="91">
        <f>IFERROR(VLOOKUP($E771, V医療従事者等!$A:$J, $J$4, FALSE), 0)</f>
        <v>0</v>
      </c>
      <c r="K771" s="92">
        <f>IFERROR(VLOOKUP($E771, V一般接種!$A:$G, K$4, FALSE), 0)</f>
        <v>12045</v>
      </c>
      <c r="L771" s="92">
        <f>IFERROR(VLOOKUP($E771, V一般接種!$A:$G, L$4, FALSE), 0)</f>
        <v>549</v>
      </c>
      <c r="M771" s="92">
        <f>IFERROR(VLOOKUP($E771, V一般接種!$A:$G, M$4, FALSE), 0)</f>
        <v>6</v>
      </c>
      <c r="N771" s="93">
        <f>IFERROR(VLOOKUP($E771, V一般接種!$A:$G, N$4, FALSE), 0)</f>
        <v>17691</v>
      </c>
      <c r="O771" s="92">
        <f>SUMIF(V職域接種!$C:$C, 'Conv-vaccine'!$E771, V職域接種!F:F)</f>
        <v>0</v>
      </c>
      <c r="P771" s="92">
        <f>SUMIF(V職域接種!$C:$C, 'Conv-vaccine'!$E771, V職域接種!G:G)</f>
        <v>0</v>
      </c>
      <c r="Q771" s="92">
        <f>_xlfn.MAXIFS(V重複!F:F, V重複!$C:$C, 'Conv-vaccine'!$E771)</f>
        <v>0</v>
      </c>
      <c r="R771" s="92">
        <f>_xlfn.MAXIFS(V重複!G:G, V重複!$C:$C, 'Conv-vaccine'!$E771)</f>
        <v>0</v>
      </c>
      <c r="S771" s="117">
        <f>SUMIF('V3回目-総接種回数'!$A:$A, 'Conv-vaccine'!$E771, 'V3回目-総接種回数'!D:D)</f>
        <v>45324</v>
      </c>
    </row>
    <row r="772" spans="1:19" ht="17.7">
      <c r="A772" s="49">
        <v>44553</v>
      </c>
      <c r="B772" s="109">
        <f>IF(COUNTIF($A$7:$A772, $A772)&gt;1, 0, IF($E772="","",G772+H772+K772+L772+O772-Q772))</f>
        <v>10314</v>
      </c>
      <c r="C772" s="109">
        <f>IF(COUNTIF($A$7:$A772, $A772)&gt;1, 0, IF($E772="", "", I772+J772+M772+N772+P772-R772))</f>
        <v>15696</v>
      </c>
      <c r="D772" s="109">
        <f>IF(COUNTIF($A$7:$A772, $A772)&gt;1, 0, S772)</f>
        <v>46653</v>
      </c>
      <c r="E772" s="110">
        <v>44553</v>
      </c>
      <c r="F772" s="91" t="str">
        <f>IFERROR(VLOOKUP($E772, V医療従事者等!$A:$J, $F$4, FALSE), TEXT(E772, "aaa"))</f>
        <v>木</v>
      </c>
      <c r="G772" s="91">
        <f>IFERROR(VLOOKUP($E772, V医療従事者等!$A:$J, $G$4, FALSE), 0)</f>
        <v>0</v>
      </c>
      <c r="H772" s="91">
        <f>IFERROR(VLOOKUP($E772, V医療従事者等!$A:$J, $H$4, FALSE), 0)</f>
        <v>0</v>
      </c>
      <c r="I772" s="91">
        <f>IFERROR(VLOOKUP($E772, V医療従事者等!$A:$J, $I$4, FALSE), 0)</f>
        <v>0</v>
      </c>
      <c r="J772" s="91">
        <f>IFERROR(VLOOKUP($E772, V医療従事者等!$A:$J, $J$4, FALSE), 0)</f>
        <v>0</v>
      </c>
      <c r="K772" s="92">
        <f>IFERROR(VLOOKUP($E772, V一般接種!$A:$G, K$4, FALSE), 0)</f>
        <v>9876</v>
      </c>
      <c r="L772" s="92">
        <f>IFERROR(VLOOKUP($E772, V一般接種!$A:$G, L$4, FALSE), 0)</f>
        <v>438</v>
      </c>
      <c r="M772" s="92">
        <f>IFERROR(VLOOKUP($E772, V一般接種!$A:$G, M$4, FALSE), 0)</f>
        <v>4</v>
      </c>
      <c r="N772" s="93">
        <f>IFERROR(VLOOKUP($E772, V一般接種!$A:$G, N$4, FALSE), 0)</f>
        <v>15692</v>
      </c>
      <c r="O772" s="92">
        <f>SUMIF(V職域接種!$C:$C, 'Conv-vaccine'!$E772, V職域接種!F:F)</f>
        <v>0</v>
      </c>
      <c r="P772" s="92">
        <f>SUMIF(V職域接種!$C:$C, 'Conv-vaccine'!$E772, V職域接種!G:G)</f>
        <v>0</v>
      </c>
      <c r="Q772" s="92">
        <f>_xlfn.MAXIFS(V重複!F:F, V重複!$C:$C, 'Conv-vaccine'!$E772)</f>
        <v>0</v>
      </c>
      <c r="R772" s="92">
        <f>_xlfn.MAXIFS(V重複!G:G, V重複!$C:$C, 'Conv-vaccine'!$E772)</f>
        <v>0</v>
      </c>
      <c r="S772" s="117">
        <f>SUMIF('V3回目-総接種回数'!$A:$A, 'Conv-vaccine'!$E772, 'V3回目-総接種回数'!D:D)</f>
        <v>46653</v>
      </c>
    </row>
    <row r="773" spans="1:19" ht="17.7">
      <c r="A773" s="49">
        <v>44553</v>
      </c>
      <c r="B773" s="109">
        <f>IF(COUNTIF($A$7:$A773, $A773)&gt;1, 0, IF($E773="","",G773+H773+K773+L773+O773-Q773))</f>
        <v>0</v>
      </c>
      <c r="C773" s="109">
        <f>IF(COUNTIF($A$7:$A773, $A773)&gt;1, 0, IF($E773="", "", I773+J773+M773+N773+P773-R773))</f>
        <v>0</v>
      </c>
      <c r="D773" s="109">
        <f>IF(COUNTIF($A$7:$A773, $A773)&gt;1, 0, S773)</f>
        <v>0</v>
      </c>
      <c r="E773" s="110">
        <v>44553</v>
      </c>
      <c r="F773" s="91" t="str">
        <f>IFERROR(VLOOKUP($E773, V医療従事者等!$A:$J, $F$4, FALSE), TEXT(E773, "aaa"))</f>
        <v>木</v>
      </c>
      <c r="G773" s="91">
        <f>IFERROR(VLOOKUP($E773, V医療従事者等!$A:$J, $G$4, FALSE), 0)</f>
        <v>0</v>
      </c>
      <c r="H773" s="91">
        <f>IFERROR(VLOOKUP($E773, V医療従事者等!$A:$J, $H$4, FALSE), 0)</f>
        <v>0</v>
      </c>
      <c r="I773" s="91">
        <f>IFERROR(VLOOKUP($E773, V医療従事者等!$A:$J, $I$4, FALSE), 0)</f>
        <v>0</v>
      </c>
      <c r="J773" s="91">
        <f>IFERROR(VLOOKUP($E773, V医療従事者等!$A:$J, $J$4, FALSE), 0)</f>
        <v>0</v>
      </c>
      <c r="K773" s="92">
        <f>IFERROR(VLOOKUP($E773, V一般接種!$A:$G, K$4, FALSE), 0)</f>
        <v>9876</v>
      </c>
      <c r="L773" s="92">
        <f>IFERROR(VLOOKUP($E773, V一般接種!$A:$G, L$4, FALSE), 0)</f>
        <v>438</v>
      </c>
      <c r="M773" s="92">
        <f>IFERROR(VLOOKUP($E773, V一般接種!$A:$G, M$4, FALSE), 0)</f>
        <v>4</v>
      </c>
      <c r="N773" s="93">
        <f>IFERROR(VLOOKUP($E773, V一般接種!$A:$G, N$4, FALSE), 0)</f>
        <v>15692</v>
      </c>
      <c r="O773" s="92">
        <f>SUMIF(V職域接種!$C:$C, 'Conv-vaccine'!$E773, V職域接種!F:F)</f>
        <v>0</v>
      </c>
      <c r="P773" s="92">
        <f>SUMIF(V職域接種!$C:$C, 'Conv-vaccine'!$E773, V職域接種!G:G)</f>
        <v>0</v>
      </c>
      <c r="Q773" s="92">
        <f>_xlfn.MAXIFS(V重複!F:F, V重複!$C:$C, 'Conv-vaccine'!$E773)</f>
        <v>0</v>
      </c>
      <c r="R773" s="92">
        <f>_xlfn.MAXIFS(V重複!G:G, V重複!$C:$C, 'Conv-vaccine'!$E773)</f>
        <v>0</v>
      </c>
      <c r="S773" s="117">
        <f>SUMIF('V3回目-総接種回数'!$A:$A, 'Conv-vaccine'!$E773, 'V3回目-総接種回数'!D:D)</f>
        <v>46653</v>
      </c>
    </row>
    <row r="774" spans="1:19" ht="17.7">
      <c r="A774" s="49">
        <v>44553</v>
      </c>
      <c r="B774" s="109">
        <f>IF(COUNTIF($A$7:$A774, $A774)&gt;1, 0, IF($E774="","",G774+H774+K774+L774+O774-Q774))</f>
        <v>0</v>
      </c>
      <c r="C774" s="109">
        <f>IF(COUNTIF($A$7:$A774, $A774)&gt;1, 0, IF($E774="", "", I774+J774+M774+N774+P774-R774))</f>
        <v>0</v>
      </c>
      <c r="D774" s="109">
        <f>IF(COUNTIF($A$7:$A774, $A774)&gt;1, 0, S774)</f>
        <v>0</v>
      </c>
      <c r="E774" s="110">
        <v>44553</v>
      </c>
      <c r="F774" s="91" t="str">
        <f>IFERROR(VLOOKUP($E774, V医療従事者等!$A:$J, $F$4, FALSE), TEXT(E774, "aaa"))</f>
        <v>木</v>
      </c>
      <c r="G774" s="91">
        <f>IFERROR(VLOOKUP($E774, V医療従事者等!$A:$J, $G$4, FALSE), 0)</f>
        <v>0</v>
      </c>
      <c r="H774" s="91">
        <f>IFERROR(VLOOKUP($E774, V医療従事者等!$A:$J, $H$4, FALSE), 0)</f>
        <v>0</v>
      </c>
      <c r="I774" s="91">
        <f>IFERROR(VLOOKUP($E774, V医療従事者等!$A:$J, $I$4, FALSE), 0)</f>
        <v>0</v>
      </c>
      <c r="J774" s="91">
        <f>IFERROR(VLOOKUP($E774, V医療従事者等!$A:$J, $J$4, FALSE), 0)</f>
        <v>0</v>
      </c>
      <c r="K774" s="92">
        <f>IFERROR(VLOOKUP($E774, V一般接種!$A:$G, K$4, FALSE), 0)</f>
        <v>9876</v>
      </c>
      <c r="L774" s="92">
        <f>IFERROR(VLOOKUP($E774, V一般接種!$A:$G, L$4, FALSE), 0)</f>
        <v>438</v>
      </c>
      <c r="M774" s="92">
        <f>IFERROR(VLOOKUP($E774, V一般接種!$A:$G, M$4, FALSE), 0)</f>
        <v>4</v>
      </c>
      <c r="N774" s="93">
        <f>IFERROR(VLOOKUP($E774, V一般接種!$A:$G, N$4, FALSE), 0)</f>
        <v>15692</v>
      </c>
      <c r="O774" s="92">
        <f>SUMIF(V職域接種!$C:$C, 'Conv-vaccine'!$E774, V職域接種!F:F)</f>
        <v>0</v>
      </c>
      <c r="P774" s="92">
        <f>SUMIF(V職域接種!$C:$C, 'Conv-vaccine'!$E774, V職域接種!G:G)</f>
        <v>0</v>
      </c>
      <c r="Q774" s="92">
        <f>_xlfn.MAXIFS(V重複!F:F, V重複!$C:$C, 'Conv-vaccine'!$E774)</f>
        <v>0</v>
      </c>
      <c r="R774" s="92">
        <f>_xlfn.MAXIFS(V重複!G:G, V重複!$C:$C, 'Conv-vaccine'!$E774)</f>
        <v>0</v>
      </c>
      <c r="S774" s="117">
        <f>SUMIF('V3回目-総接種回数'!$A:$A, 'Conv-vaccine'!$E774, 'V3回目-総接種回数'!D:D)</f>
        <v>46653</v>
      </c>
    </row>
    <row r="775" spans="1:19" ht="17.7">
      <c r="A775" s="49">
        <v>44554</v>
      </c>
      <c r="B775" s="109">
        <f>IF(COUNTIF($A$7:$A775, $A775)&gt;1, 0, IF($E775="","",G775+H775+K775+L775+O775-Q775))</f>
        <v>18270</v>
      </c>
      <c r="C775" s="109">
        <f>IF(COUNTIF($A$7:$A775, $A775)&gt;1, 0, IF($E775="", "", I775+J775+M775+N775+P775-R775))</f>
        <v>30344</v>
      </c>
      <c r="D775" s="109">
        <f>IF(COUNTIF($A$7:$A775, $A775)&gt;1, 0, S775)</f>
        <v>47239</v>
      </c>
      <c r="E775" s="110">
        <v>44554</v>
      </c>
      <c r="F775" s="91" t="str">
        <f>IFERROR(VLOOKUP($E775, V医療従事者等!$A:$J, $F$4, FALSE), TEXT(E775, "aaa"))</f>
        <v>金</v>
      </c>
      <c r="G775" s="91">
        <f>IFERROR(VLOOKUP($E775, V医療従事者等!$A:$J, $G$4, FALSE), 0)</f>
        <v>0</v>
      </c>
      <c r="H775" s="91">
        <f>IFERROR(VLOOKUP($E775, V医療従事者等!$A:$J, $H$4, FALSE), 0)</f>
        <v>0</v>
      </c>
      <c r="I775" s="91">
        <f>IFERROR(VLOOKUP($E775, V医療従事者等!$A:$J, $I$4, FALSE), 0)</f>
        <v>0</v>
      </c>
      <c r="J775" s="91">
        <f>IFERROR(VLOOKUP($E775, V医療従事者等!$A:$J, $J$4, FALSE), 0)</f>
        <v>0</v>
      </c>
      <c r="K775" s="92">
        <f>IFERROR(VLOOKUP($E775, V一般接種!$A:$G, K$4, FALSE), 0)</f>
        <v>17606</v>
      </c>
      <c r="L775" s="92">
        <f>IFERROR(VLOOKUP($E775, V一般接種!$A:$G, L$4, FALSE), 0)</f>
        <v>664</v>
      </c>
      <c r="M775" s="92">
        <f>IFERROR(VLOOKUP($E775, V一般接種!$A:$G, M$4, FALSE), 0)</f>
        <v>4</v>
      </c>
      <c r="N775" s="93">
        <f>IFERROR(VLOOKUP($E775, V一般接種!$A:$G, N$4, FALSE), 0)</f>
        <v>30340</v>
      </c>
      <c r="O775" s="92">
        <f>SUMIF(V職域接種!$C:$C, 'Conv-vaccine'!$E775, V職域接種!F:F)</f>
        <v>0</v>
      </c>
      <c r="P775" s="92">
        <f>SUMIF(V職域接種!$C:$C, 'Conv-vaccine'!$E775, V職域接種!G:G)</f>
        <v>0</v>
      </c>
      <c r="Q775" s="92">
        <f>_xlfn.MAXIFS(V重複!F:F, V重複!$C:$C, 'Conv-vaccine'!$E775)</f>
        <v>0</v>
      </c>
      <c r="R775" s="92">
        <f>_xlfn.MAXIFS(V重複!G:G, V重複!$C:$C, 'Conv-vaccine'!$E775)</f>
        <v>0</v>
      </c>
      <c r="S775" s="117">
        <f>SUMIF('V3回目-総接種回数'!$A:$A, 'Conv-vaccine'!$E775, 'V3回目-総接種回数'!D:D)</f>
        <v>47239</v>
      </c>
    </row>
    <row r="776" spans="1:19" ht="17.7">
      <c r="A776" s="49">
        <v>44554</v>
      </c>
      <c r="B776" s="109">
        <f>IF(COUNTIF($A$7:$A776, $A776)&gt;1, 0, IF($E776="","",G776+H776+K776+L776+O776-Q776))</f>
        <v>0</v>
      </c>
      <c r="C776" s="109">
        <f>IF(COUNTIF($A$7:$A776, $A776)&gt;1, 0, IF($E776="", "", I776+J776+M776+N776+P776-R776))</f>
        <v>0</v>
      </c>
      <c r="D776" s="109">
        <f>IF(COUNTIF($A$7:$A776, $A776)&gt;1, 0, S776)</f>
        <v>0</v>
      </c>
      <c r="E776" s="110">
        <v>44554</v>
      </c>
      <c r="F776" s="91" t="str">
        <f>IFERROR(VLOOKUP($E776, V医療従事者等!$A:$J, $F$4, FALSE), TEXT(E776, "aaa"))</f>
        <v>金</v>
      </c>
      <c r="G776" s="91">
        <f>IFERROR(VLOOKUP($E776, V医療従事者等!$A:$J, $G$4, FALSE), 0)</f>
        <v>0</v>
      </c>
      <c r="H776" s="91">
        <f>IFERROR(VLOOKUP($E776, V医療従事者等!$A:$J, $H$4, FALSE), 0)</f>
        <v>0</v>
      </c>
      <c r="I776" s="91">
        <f>IFERROR(VLOOKUP($E776, V医療従事者等!$A:$J, $I$4, FALSE), 0)</f>
        <v>0</v>
      </c>
      <c r="J776" s="91">
        <f>IFERROR(VLOOKUP($E776, V医療従事者等!$A:$J, $J$4, FALSE), 0)</f>
        <v>0</v>
      </c>
      <c r="K776" s="92">
        <f>IFERROR(VLOOKUP($E776, V一般接種!$A:$G, K$4, FALSE), 0)</f>
        <v>17606</v>
      </c>
      <c r="L776" s="92">
        <f>IFERROR(VLOOKUP($E776, V一般接種!$A:$G, L$4, FALSE), 0)</f>
        <v>664</v>
      </c>
      <c r="M776" s="92">
        <f>IFERROR(VLOOKUP($E776, V一般接種!$A:$G, M$4, FALSE), 0)</f>
        <v>4</v>
      </c>
      <c r="N776" s="93">
        <f>IFERROR(VLOOKUP($E776, V一般接種!$A:$G, N$4, FALSE), 0)</f>
        <v>30340</v>
      </c>
      <c r="O776" s="92">
        <f>SUMIF(V職域接種!$C:$C, 'Conv-vaccine'!$E776, V職域接種!F:F)</f>
        <v>0</v>
      </c>
      <c r="P776" s="92">
        <f>SUMIF(V職域接種!$C:$C, 'Conv-vaccine'!$E776, V職域接種!G:G)</f>
        <v>0</v>
      </c>
      <c r="Q776" s="92">
        <f>_xlfn.MAXIFS(V重複!F:F, V重複!$C:$C, 'Conv-vaccine'!$E776)</f>
        <v>0</v>
      </c>
      <c r="R776" s="92">
        <f>_xlfn.MAXIFS(V重複!G:G, V重複!$C:$C, 'Conv-vaccine'!$E776)</f>
        <v>0</v>
      </c>
      <c r="S776" s="117">
        <f>SUMIF('V3回目-総接種回数'!$A:$A, 'Conv-vaccine'!$E776, 'V3回目-総接種回数'!D:D)</f>
        <v>47239</v>
      </c>
    </row>
    <row r="777" spans="1:19" ht="17.7">
      <c r="A777" s="49">
        <v>44554</v>
      </c>
      <c r="B777" s="109">
        <f>IF(COUNTIF($A$7:$A777, $A777)&gt;1, 0, IF($E777="","",G777+H777+K777+L777+O777-Q777))</f>
        <v>0</v>
      </c>
      <c r="C777" s="109">
        <f>IF(COUNTIF($A$7:$A777, $A777)&gt;1, 0, IF($E777="", "", I777+J777+M777+N777+P777-R777))</f>
        <v>0</v>
      </c>
      <c r="D777" s="109">
        <f>IF(COUNTIF($A$7:$A777, $A777)&gt;1, 0, S777)</f>
        <v>0</v>
      </c>
      <c r="E777" s="110">
        <v>44554</v>
      </c>
      <c r="F777" s="91" t="str">
        <f>IFERROR(VLOOKUP($E777, V医療従事者等!$A:$J, $F$4, FALSE), TEXT(E777, "aaa"))</f>
        <v>金</v>
      </c>
      <c r="G777" s="91">
        <f>IFERROR(VLOOKUP($E777, V医療従事者等!$A:$J, $G$4, FALSE), 0)</f>
        <v>0</v>
      </c>
      <c r="H777" s="91">
        <f>IFERROR(VLOOKUP($E777, V医療従事者等!$A:$J, $H$4, FALSE), 0)</f>
        <v>0</v>
      </c>
      <c r="I777" s="91">
        <f>IFERROR(VLOOKUP($E777, V医療従事者等!$A:$J, $I$4, FALSE), 0)</f>
        <v>0</v>
      </c>
      <c r="J777" s="91">
        <f>IFERROR(VLOOKUP($E777, V医療従事者等!$A:$J, $J$4, FALSE), 0)</f>
        <v>0</v>
      </c>
      <c r="K777" s="92">
        <f>IFERROR(VLOOKUP($E777, V一般接種!$A:$G, K$4, FALSE), 0)</f>
        <v>17606</v>
      </c>
      <c r="L777" s="92">
        <f>IFERROR(VLOOKUP($E777, V一般接種!$A:$G, L$4, FALSE), 0)</f>
        <v>664</v>
      </c>
      <c r="M777" s="92">
        <f>IFERROR(VLOOKUP($E777, V一般接種!$A:$G, M$4, FALSE), 0)</f>
        <v>4</v>
      </c>
      <c r="N777" s="93">
        <f>IFERROR(VLOOKUP($E777, V一般接種!$A:$G, N$4, FALSE), 0)</f>
        <v>30340</v>
      </c>
      <c r="O777" s="92">
        <f>SUMIF(V職域接種!$C:$C, 'Conv-vaccine'!$E777, V職域接種!F:F)</f>
        <v>0</v>
      </c>
      <c r="P777" s="92">
        <f>SUMIF(V職域接種!$C:$C, 'Conv-vaccine'!$E777, V職域接種!G:G)</f>
        <v>0</v>
      </c>
      <c r="Q777" s="92">
        <f>_xlfn.MAXIFS(V重複!F:F, V重複!$C:$C, 'Conv-vaccine'!$E777)</f>
        <v>0</v>
      </c>
      <c r="R777" s="92">
        <f>_xlfn.MAXIFS(V重複!G:G, V重複!$C:$C, 'Conv-vaccine'!$E777)</f>
        <v>0</v>
      </c>
      <c r="S777" s="117">
        <f>SUMIF('V3回目-総接種回数'!$A:$A, 'Conv-vaccine'!$E777, 'V3回目-総接種回数'!D:D)</f>
        <v>47239</v>
      </c>
    </row>
    <row r="778" spans="1:19" ht="17.7">
      <c r="A778" s="49">
        <v>44555</v>
      </c>
      <c r="B778" s="109">
        <f>IF(COUNTIF($A$7:$A778, $A778)&gt;1, 0, IF($E778="","",G778+H778+K778+L778+O778-Q778))</f>
        <v>27681</v>
      </c>
      <c r="C778" s="109">
        <f>IF(COUNTIF($A$7:$A778, $A778)&gt;1, 0, IF($E778="", "", I778+J778+M778+N778+P778-R778))</f>
        <v>50072</v>
      </c>
      <c r="D778" s="109">
        <f>IF(COUNTIF($A$7:$A778, $A778)&gt;1, 0, S778)</f>
        <v>0</v>
      </c>
      <c r="E778" s="110">
        <v>44555</v>
      </c>
      <c r="F778" s="91" t="str">
        <f>IFERROR(VLOOKUP($E778, V医療従事者等!$A:$J, $F$4, FALSE), TEXT(E778, "aaa"))</f>
        <v>土</v>
      </c>
      <c r="G778" s="91">
        <f>IFERROR(VLOOKUP($E778, V医療従事者等!$A:$J, $G$4, FALSE), 0)</f>
        <v>0</v>
      </c>
      <c r="H778" s="91">
        <f>IFERROR(VLOOKUP($E778, V医療従事者等!$A:$J, $H$4, FALSE), 0)</f>
        <v>0</v>
      </c>
      <c r="I778" s="91">
        <f>IFERROR(VLOOKUP($E778, V医療従事者等!$A:$J, $I$4, FALSE), 0)</f>
        <v>0</v>
      </c>
      <c r="J778" s="91">
        <f>IFERROR(VLOOKUP($E778, V医療従事者等!$A:$J, $J$4, FALSE), 0)</f>
        <v>0</v>
      </c>
      <c r="K778" s="92">
        <f>IFERROR(VLOOKUP($E778, V一般接種!$A:$G, K$4, FALSE), 0)</f>
        <v>26951</v>
      </c>
      <c r="L778" s="92">
        <f>IFERROR(VLOOKUP($E778, V一般接種!$A:$G, L$4, FALSE), 0)</f>
        <v>730</v>
      </c>
      <c r="M778" s="92">
        <f>IFERROR(VLOOKUP($E778, V一般接種!$A:$G, M$4, FALSE), 0)</f>
        <v>43</v>
      </c>
      <c r="N778" s="93">
        <f>IFERROR(VLOOKUP($E778, V一般接種!$A:$G, N$4, FALSE), 0)</f>
        <v>50029</v>
      </c>
      <c r="O778" s="92">
        <f>SUMIF(V職域接種!$C:$C, 'Conv-vaccine'!$E778, V職域接種!F:F)</f>
        <v>0</v>
      </c>
      <c r="P778" s="92">
        <f>SUMIF(V職域接種!$C:$C, 'Conv-vaccine'!$E778, V職域接種!G:G)</f>
        <v>0</v>
      </c>
      <c r="Q778" s="92">
        <f>_xlfn.MAXIFS(V重複!F:F, V重複!$C:$C, 'Conv-vaccine'!$E778)</f>
        <v>0</v>
      </c>
      <c r="R778" s="92">
        <f>_xlfn.MAXIFS(V重複!G:G, V重複!$C:$C, 'Conv-vaccine'!$E778)</f>
        <v>0</v>
      </c>
      <c r="S778" s="117">
        <f>SUMIF('V3回目-総接種回数'!$A:$A, 'Conv-vaccine'!$E778, 'V3回目-総接種回数'!D:D)</f>
        <v>0</v>
      </c>
    </row>
    <row r="779" spans="1:19" ht="17.7">
      <c r="A779" s="49">
        <v>44555</v>
      </c>
      <c r="B779" s="109">
        <f>IF(COUNTIF($A$7:$A779, $A779)&gt;1, 0, IF($E779="","",G779+H779+K779+L779+O779-Q779))</f>
        <v>0</v>
      </c>
      <c r="C779" s="109">
        <f>IF(COUNTIF($A$7:$A779, $A779)&gt;1, 0, IF($E779="", "", I779+J779+M779+N779+P779-R779))</f>
        <v>0</v>
      </c>
      <c r="D779" s="109">
        <f>IF(COUNTIF($A$7:$A779, $A779)&gt;1, 0, S779)</f>
        <v>0</v>
      </c>
      <c r="E779" s="110">
        <v>44555</v>
      </c>
      <c r="F779" s="91" t="str">
        <f>IFERROR(VLOOKUP($E779, V医療従事者等!$A:$J, $F$4, FALSE), TEXT(E779, "aaa"))</f>
        <v>土</v>
      </c>
      <c r="G779" s="91">
        <f>IFERROR(VLOOKUP($E779, V医療従事者等!$A:$J, $G$4, FALSE), 0)</f>
        <v>0</v>
      </c>
      <c r="H779" s="91">
        <f>IFERROR(VLOOKUP($E779, V医療従事者等!$A:$J, $H$4, FALSE), 0)</f>
        <v>0</v>
      </c>
      <c r="I779" s="91">
        <f>IFERROR(VLOOKUP($E779, V医療従事者等!$A:$J, $I$4, FALSE), 0)</f>
        <v>0</v>
      </c>
      <c r="J779" s="91">
        <f>IFERROR(VLOOKUP($E779, V医療従事者等!$A:$J, $J$4, FALSE), 0)</f>
        <v>0</v>
      </c>
      <c r="K779" s="92">
        <f>IFERROR(VLOOKUP($E779, V一般接種!$A:$G, K$4, FALSE), 0)</f>
        <v>26951</v>
      </c>
      <c r="L779" s="92">
        <f>IFERROR(VLOOKUP($E779, V一般接種!$A:$G, L$4, FALSE), 0)</f>
        <v>730</v>
      </c>
      <c r="M779" s="92">
        <f>IFERROR(VLOOKUP($E779, V一般接種!$A:$G, M$4, FALSE), 0)</f>
        <v>43</v>
      </c>
      <c r="N779" s="93">
        <f>IFERROR(VLOOKUP($E779, V一般接種!$A:$G, N$4, FALSE), 0)</f>
        <v>50029</v>
      </c>
      <c r="O779" s="92">
        <f>SUMIF(V職域接種!$C:$C, 'Conv-vaccine'!$E779, V職域接種!F:F)</f>
        <v>0</v>
      </c>
      <c r="P779" s="92">
        <f>SUMIF(V職域接種!$C:$C, 'Conv-vaccine'!$E779, V職域接種!G:G)</f>
        <v>0</v>
      </c>
      <c r="Q779" s="92">
        <f>_xlfn.MAXIFS(V重複!F:F, V重複!$C:$C, 'Conv-vaccine'!$E779)</f>
        <v>0</v>
      </c>
      <c r="R779" s="92">
        <f>_xlfn.MAXIFS(V重複!G:G, V重複!$C:$C, 'Conv-vaccine'!$E779)</f>
        <v>0</v>
      </c>
      <c r="S779" s="117">
        <f>SUMIF('V3回目-総接種回数'!$A:$A, 'Conv-vaccine'!$E779, 'V3回目-総接種回数'!D:D)</f>
        <v>0</v>
      </c>
    </row>
    <row r="780" spans="1:19" ht="17.7">
      <c r="A780" s="49">
        <v>44555</v>
      </c>
      <c r="B780" s="109">
        <f>IF(COUNTIF($A$7:$A780, $A780)&gt;1, 0, IF($E780="","",G780+H780+K780+L780+O780-Q780))</f>
        <v>0</v>
      </c>
      <c r="C780" s="109">
        <f>IF(COUNTIF($A$7:$A780, $A780)&gt;1, 0, IF($E780="", "", I780+J780+M780+N780+P780-R780))</f>
        <v>0</v>
      </c>
      <c r="D780" s="109">
        <f>IF(COUNTIF($A$7:$A780, $A780)&gt;1, 0, S780)</f>
        <v>0</v>
      </c>
      <c r="E780" s="110">
        <v>44555</v>
      </c>
      <c r="F780" s="91" t="str">
        <f>IFERROR(VLOOKUP($E780, V医療従事者等!$A:$J, $F$4, FALSE), TEXT(E780, "aaa"))</f>
        <v>土</v>
      </c>
      <c r="G780" s="91">
        <f>IFERROR(VLOOKUP($E780, V医療従事者等!$A:$J, $G$4, FALSE), 0)</f>
        <v>0</v>
      </c>
      <c r="H780" s="91">
        <f>IFERROR(VLOOKUP($E780, V医療従事者等!$A:$J, $H$4, FALSE), 0)</f>
        <v>0</v>
      </c>
      <c r="I780" s="91">
        <f>IFERROR(VLOOKUP($E780, V医療従事者等!$A:$J, $I$4, FALSE), 0)</f>
        <v>0</v>
      </c>
      <c r="J780" s="91">
        <f>IFERROR(VLOOKUP($E780, V医療従事者等!$A:$J, $J$4, FALSE), 0)</f>
        <v>0</v>
      </c>
      <c r="K780" s="92">
        <f>IFERROR(VLOOKUP($E780, V一般接種!$A:$G, K$4, FALSE), 0)</f>
        <v>26951</v>
      </c>
      <c r="L780" s="92">
        <f>IFERROR(VLOOKUP($E780, V一般接種!$A:$G, L$4, FALSE), 0)</f>
        <v>730</v>
      </c>
      <c r="M780" s="92">
        <f>IFERROR(VLOOKUP($E780, V一般接種!$A:$G, M$4, FALSE), 0)</f>
        <v>43</v>
      </c>
      <c r="N780" s="93">
        <f>IFERROR(VLOOKUP($E780, V一般接種!$A:$G, N$4, FALSE), 0)</f>
        <v>50029</v>
      </c>
      <c r="O780" s="92">
        <f>SUMIF(V職域接種!$C:$C, 'Conv-vaccine'!$E780, V職域接種!F:F)</f>
        <v>0</v>
      </c>
      <c r="P780" s="92">
        <f>SUMIF(V職域接種!$C:$C, 'Conv-vaccine'!$E780, V職域接種!G:G)</f>
        <v>0</v>
      </c>
      <c r="Q780" s="92">
        <f>_xlfn.MAXIFS(V重複!F:F, V重複!$C:$C, 'Conv-vaccine'!$E780)</f>
        <v>0</v>
      </c>
      <c r="R780" s="92">
        <f>_xlfn.MAXIFS(V重複!G:G, V重複!$C:$C, 'Conv-vaccine'!$E780)</f>
        <v>0</v>
      </c>
      <c r="S780" s="117">
        <f>SUMIF('V3回目-総接種回数'!$A:$A, 'Conv-vaccine'!$E780, 'V3回目-総接種回数'!D:D)</f>
        <v>0</v>
      </c>
    </row>
    <row r="781" spans="1:19" ht="17.7">
      <c r="A781" s="49">
        <v>44556</v>
      </c>
      <c r="B781" s="109">
        <f>IF(COUNTIF($A$7:$A781, $A781)&gt;1, 0, IF($E781="","",G781+H781+K781+L781+O781-Q781))</f>
        <v>261170</v>
      </c>
      <c r="C781" s="109">
        <f>IF(COUNTIF($A$7:$A781, $A781)&gt;1, 0, IF($E781="", "", I781+J781+M781+N781+P781-R781))</f>
        <v>102500</v>
      </c>
      <c r="D781" s="109">
        <f>IF(COUNTIF($A$7:$A781, $A781)&gt;1, 0, S781)</f>
        <v>0</v>
      </c>
      <c r="E781" s="110">
        <v>44556</v>
      </c>
      <c r="F781" s="91" t="str">
        <f>IFERROR(VLOOKUP($E781, V医療従事者等!$A:$J, $F$4, FALSE), TEXT(E781, "aaa"))</f>
        <v>日</v>
      </c>
      <c r="G781" s="91">
        <f>IFERROR(VLOOKUP($E781, V医療従事者等!$A:$J, $G$4, FALSE), 0)</f>
        <v>0</v>
      </c>
      <c r="H781" s="91">
        <f>IFERROR(VLOOKUP($E781, V医療従事者等!$A:$J, $H$4, FALSE), 0)</f>
        <v>0</v>
      </c>
      <c r="I781" s="91">
        <f>IFERROR(VLOOKUP($E781, V医療従事者等!$A:$J, $I$4, FALSE), 0)</f>
        <v>0</v>
      </c>
      <c r="J781" s="91">
        <f>IFERROR(VLOOKUP($E781, V医療従事者等!$A:$J, $J$4, FALSE), 0)</f>
        <v>0</v>
      </c>
      <c r="K781" s="92">
        <f>IFERROR(VLOOKUP($E781, V一般接種!$A:$G, K$4, FALSE), 0)</f>
        <v>11161</v>
      </c>
      <c r="L781" s="92">
        <f>IFERROR(VLOOKUP($E781, V一般接種!$A:$G, L$4, FALSE), 0)</f>
        <v>204</v>
      </c>
      <c r="M781" s="92">
        <f>IFERROR(VLOOKUP($E781, V一般接種!$A:$G, M$4, FALSE), 0)</f>
        <v>3</v>
      </c>
      <c r="N781" s="93">
        <f>IFERROR(VLOOKUP($E781, V一般接種!$A:$G, N$4, FALSE), 0)</f>
        <v>20649</v>
      </c>
      <c r="O781" s="92">
        <f>SUMIF(V職域接種!$C:$C, 'Conv-vaccine'!$E781, V職域接種!F:F)</f>
        <v>9800906</v>
      </c>
      <c r="P781" s="92">
        <f>SUMIF(V職域接種!$C:$C, 'Conv-vaccine'!$E781, V職域接種!G:G)</f>
        <v>9520907</v>
      </c>
      <c r="Q781" s="92">
        <f>_xlfn.MAXIFS(V重複!F:F, V重複!$C:$C, 'Conv-vaccine'!$E781)</f>
        <v>9551101</v>
      </c>
      <c r="R781" s="92">
        <f>_xlfn.MAXIFS(V重複!G:G, V重複!$C:$C, 'Conv-vaccine'!$E781)</f>
        <v>9439059</v>
      </c>
      <c r="S781" s="117">
        <f>SUMIF('V3回目-総接種回数'!$A:$A, 'Conv-vaccine'!$E781, 'V3回目-総接種回数'!D:D)</f>
        <v>0</v>
      </c>
    </row>
    <row r="782" spans="1:19" ht="17.7">
      <c r="A782" s="49">
        <v>44556</v>
      </c>
      <c r="B782" s="109">
        <f>IF(COUNTIF($A$7:$A782, $A782)&gt;1, 0, IF($E782="","",G782+H782+K782+L782+O782-Q782))</f>
        <v>0</v>
      </c>
      <c r="C782" s="109">
        <f>IF(COUNTIF($A$7:$A782, $A782)&gt;1, 0, IF($E782="", "", I782+J782+M782+N782+P782-R782))</f>
        <v>0</v>
      </c>
      <c r="D782" s="109">
        <f>IF(COUNTIF($A$7:$A782, $A782)&gt;1, 0, S782)</f>
        <v>0</v>
      </c>
      <c r="E782" s="110">
        <v>44556</v>
      </c>
      <c r="F782" s="91" t="str">
        <f>IFERROR(VLOOKUP($E782, V医療従事者等!$A:$J, $F$4, FALSE), TEXT(E782, "aaa"))</f>
        <v>日</v>
      </c>
      <c r="G782" s="91">
        <f>IFERROR(VLOOKUP($E782, V医療従事者等!$A:$J, $G$4, FALSE), 0)</f>
        <v>0</v>
      </c>
      <c r="H782" s="91">
        <f>IFERROR(VLOOKUP($E782, V医療従事者等!$A:$J, $H$4, FALSE), 0)</f>
        <v>0</v>
      </c>
      <c r="I782" s="91">
        <f>IFERROR(VLOOKUP($E782, V医療従事者等!$A:$J, $I$4, FALSE), 0)</f>
        <v>0</v>
      </c>
      <c r="J782" s="91">
        <f>IFERROR(VLOOKUP($E782, V医療従事者等!$A:$J, $J$4, FALSE), 0)</f>
        <v>0</v>
      </c>
      <c r="K782" s="92">
        <f>IFERROR(VLOOKUP($E782, V一般接種!$A:$G, K$4, FALSE), 0)</f>
        <v>11161</v>
      </c>
      <c r="L782" s="92">
        <f>IFERROR(VLOOKUP($E782, V一般接種!$A:$G, L$4, FALSE), 0)</f>
        <v>204</v>
      </c>
      <c r="M782" s="92">
        <f>IFERROR(VLOOKUP($E782, V一般接種!$A:$G, M$4, FALSE), 0)</f>
        <v>3</v>
      </c>
      <c r="N782" s="93">
        <f>IFERROR(VLOOKUP($E782, V一般接種!$A:$G, N$4, FALSE), 0)</f>
        <v>20649</v>
      </c>
      <c r="O782" s="92">
        <f>SUMIF(V職域接種!$C:$C, 'Conv-vaccine'!$E782, V職域接種!F:F)</f>
        <v>9800906</v>
      </c>
      <c r="P782" s="92">
        <f>SUMIF(V職域接種!$C:$C, 'Conv-vaccine'!$E782, V職域接種!G:G)</f>
        <v>9520907</v>
      </c>
      <c r="Q782" s="92">
        <f>_xlfn.MAXIFS(V重複!F:F, V重複!$C:$C, 'Conv-vaccine'!$E782)</f>
        <v>9551101</v>
      </c>
      <c r="R782" s="92">
        <f>_xlfn.MAXIFS(V重複!G:G, V重複!$C:$C, 'Conv-vaccine'!$E782)</f>
        <v>9439059</v>
      </c>
      <c r="S782" s="117">
        <f>SUMIF('V3回目-総接種回数'!$A:$A, 'Conv-vaccine'!$E782, 'V3回目-総接種回数'!D:D)</f>
        <v>0</v>
      </c>
    </row>
    <row r="783" spans="1:19" ht="17.7">
      <c r="A783" s="49">
        <v>44556</v>
      </c>
      <c r="B783" s="109">
        <f>IF(COUNTIF($A$7:$A783, $A783)&gt;1, 0, IF($E783="","",G783+H783+K783+L783+O783-Q783))</f>
        <v>0</v>
      </c>
      <c r="C783" s="109">
        <f>IF(COUNTIF($A$7:$A783, $A783)&gt;1, 0, IF($E783="", "", I783+J783+M783+N783+P783-R783))</f>
        <v>0</v>
      </c>
      <c r="D783" s="109">
        <f>IF(COUNTIF($A$7:$A783, $A783)&gt;1, 0, S783)</f>
        <v>0</v>
      </c>
      <c r="E783" s="110">
        <v>44556</v>
      </c>
      <c r="F783" s="91" t="str">
        <f>IFERROR(VLOOKUP($E783, V医療従事者等!$A:$J, $F$4, FALSE), TEXT(E783, "aaa"))</f>
        <v>日</v>
      </c>
      <c r="G783" s="91">
        <f>IFERROR(VLOOKUP($E783, V医療従事者等!$A:$J, $G$4, FALSE), 0)</f>
        <v>0</v>
      </c>
      <c r="H783" s="91">
        <f>IFERROR(VLOOKUP($E783, V医療従事者等!$A:$J, $H$4, FALSE), 0)</f>
        <v>0</v>
      </c>
      <c r="I783" s="91">
        <f>IFERROR(VLOOKUP($E783, V医療従事者等!$A:$J, $I$4, FALSE), 0)</f>
        <v>0</v>
      </c>
      <c r="J783" s="91">
        <f>IFERROR(VLOOKUP($E783, V医療従事者等!$A:$J, $J$4, FALSE), 0)</f>
        <v>0</v>
      </c>
      <c r="K783" s="92">
        <f>IFERROR(VLOOKUP($E783, V一般接種!$A:$G, K$4, FALSE), 0)</f>
        <v>11161</v>
      </c>
      <c r="L783" s="92">
        <f>IFERROR(VLOOKUP($E783, V一般接種!$A:$G, L$4, FALSE), 0)</f>
        <v>204</v>
      </c>
      <c r="M783" s="92">
        <f>IFERROR(VLOOKUP($E783, V一般接種!$A:$G, M$4, FALSE), 0)</f>
        <v>3</v>
      </c>
      <c r="N783" s="93">
        <f>IFERROR(VLOOKUP($E783, V一般接種!$A:$G, N$4, FALSE), 0)</f>
        <v>20649</v>
      </c>
      <c r="O783" s="92">
        <f>SUMIF(V職域接種!$C:$C, 'Conv-vaccine'!$E783, V職域接種!F:F)</f>
        <v>9800906</v>
      </c>
      <c r="P783" s="92">
        <f>SUMIF(V職域接種!$C:$C, 'Conv-vaccine'!$E783, V職域接種!G:G)</f>
        <v>9520907</v>
      </c>
      <c r="Q783" s="92">
        <f>_xlfn.MAXIFS(V重複!F:F, V重複!$C:$C, 'Conv-vaccine'!$E783)</f>
        <v>9551101</v>
      </c>
      <c r="R783" s="92">
        <f>_xlfn.MAXIFS(V重複!G:G, V重複!$C:$C, 'Conv-vaccine'!$E783)</f>
        <v>9439059</v>
      </c>
      <c r="S783" s="117">
        <f>SUMIF('V3回目-総接種回数'!$A:$A, 'Conv-vaccine'!$E783, 'V3回目-総接種回数'!D:D)</f>
        <v>0</v>
      </c>
    </row>
    <row r="784" spans="1:19" ht="17.7">
      <c r="A784" s="49">
        <v>44557</v>
      </c>
      <c r="B784" s="109">
        <f>IF(COUNTIF($A$7:$A784, $A784)&gt;1, 0, IF($E784="","",G784+H784+K784+L784+O784-Q784))</f>
        <v>8821</v>
      </c>
      <c r="C784" s="109">
        <f>IF(COUNTIF($A$7:$A784, $A784)&gt;1, 0, IF($E784="", "", I784+J784+M784+N784+P784-R784))</f>
        <v>15557</v>
      </c>
      <c r="D784" s="109">
        <f>IF(COUNTIF($A$7:$A784, $A784)&gt;1, 0, S784)</f>
        <v>83328</v>
      </c>
      <c r="E784" s="110">
        <v>44557</v>
      </c>
      <c r="F784" s="91" t="str">
        <f>IFERROR(VLOOKUP($E784, V医療従事者等!$A:$J, $F$4, FALSE), TEXT(E784, "aaa"))</f>
        <v>月</v>
      </c>
      <c r="G784" s="91">
        <f>IFERROR(VLOOKUP($E784, V医療従事者等!$A:$J, $G$4, FALSE), 0)</f>
        <v>0</v>
      </c>
      <c r="H784" s="91">
        <f>IFERROR(VLOOKUP($E784, V医療従事者等!$A:$J, $H$4, FALSE), 0)</f>
        <v>0</v>
      </c>
      <c r="I784" s="91">
        <f>IFERROR(VLOOKUP($E784, V医療従事者等!$A:$J, $I$4, FALSE), 0)</f>
        <v>0</v>
      </c>
      <c r="J784" s="91">
        <f>IFERROR(VLOOKUP($E784, V医療従事者等!$A:$J, $J$4, FALSE), 0)</f>
        <v>0</v>
      </c>
      <c r="K784" s="92">
        <f>IFERROR(VLOOKUP($E784, V一般接種!$A:$G, K$4, FALSE), 0)</f>
        <v>8586</v>
      </c>
      <c r="L784" s="92">
        <f>IFERROR(VLOOKUP($E784, V一般接種!$A:$G, L$4, FALSE), 0)</f>
        <v>235</v>
      </c>
      <c r="M784" s="92">
        <f>IFERROR(VLOOKUP($E784, V一般接種!$A:$G, M$4, FALSE), 0)</f>
        <v>1</v>
      </c>
      <c r="N784" s="93">
        <f>IFERROR(VLOOKUP($E784, V一般接種!$A:$G, N$4, FALSE), 0)</f>
        <v>15556</v>
      </c>
      <c r="O784" s="92">
        <f>SUMIF(V職域接種!$C:$C, 'Conv-vaccine'!$E784, V職域接種!F:F)</f>
        <v>0</v>
      </c>
      <c r="P784" s="92">
        <f>SUMIF(V職域接種!$C:$C, 'Conv-vaccine'!$E784, V職域接種!G:G)</f>
        <v>0</v>
      </c>
      <c r="Q784" s="92">
        <f>_xlfn.MAXIFS(V重複!F:F, V重複!$C:$C, 'Conv-vaccine'!$E784)</f>
        <v>0</v>
      </c>
      <c r="R784" s="92">
        <f>_xlfn.MAXIFS(V重複!G:G, V重複!$C:$C, 'Conv-vaccine'!$E784)</f>
        <v>0</v>
      </c>
      <c r="S784" s="117">
        <f>SUMIF('V3回目-総接種回数'!$A:$A, 'Conv-vaccine'!$E784, 'V3回目-総接種回数'!D:D)</f>
        <v>83328</v>
      </c>
    </row>
    <row r="785" spans="1:19" ht="17.7">
      <c r="A785" s="49">
        <v>44557</v>
      </c>
      <c r="B785" s="109">
        <f>IF(COUNTIF($A$7:$A785, $A785)&gt;1, 0, IF($E785="","",G785+H785+K785+L785+O785-Q785))</f>
        <v>0</v>
      </c>
      <c r="C785" s="109">
        <f>IF(COUNTIF($A$7:$A785, $A785)&gt;1, 0, IF($E785="", "", I785+J785+M785+N785+P785-R785))</f>
        <v>0</v>
      </c>
      <c r="D785" s="109">
        <f>IF(COUNTIF($A$7:$A785, $A785)&gt;1, 0, S785)</f>
        <v>0</v>
      </c>
      <c r="E785" s="110">
        <v>44557</v>
      </c>
      <c r="F785" s="91" t="str">
        <f>IFERROR(VLOOKUP($E785, V医療従事者等!$A:$J, $F$4, FALSE), TEXT(E785, "aaa"))</f>
        <v>月</v>
      </c>
      <c r="G785" s="91">
        <f>IFERROR(VLOOKUP($E785, V医療従事者等!$A:$J, $G$4, FALSE), 0)</f>
        <v>0</v>
      </c>
      <c r="H785" s="91">
        <f>IFERROR(VLOOKUP($E785, V医療従事者等!$A:$J, $H$4, FALSE), 0)</f>
        <v>0</v>
      </c>
      <c r="I785" s="91">
        <f>IFERROR(VLOOKUP($E785, V医療従事者等!$A:$J, $I$4, FALSE), 0)</f>
        <v>0</v>
      </c>
      <c r="J785" s="91">
        <f>IFERROR(VLOOKUP($E785, V医療従事者等!$A:$J, $J$4, FALSE), 0)</f>
        <v>0</v>
      </c>
      <c r="K785" s="92">
        <f>IFERROR(VLOOKUP($E785, V一般接種!$A:$G, K$4, FALSE), 0)</f>
        <v>8586</v>
      </c>
      <c r="L785" s="92">
        <f>IFERROR(VLOOKUP($E785, V一般接種!$A:$G, L$4, FALSE), 0)</f>
        <v>235</v>
      </c>
      <c r="M785" s="92">
        <f>IFERROR(VLOOKUP($E785, V一般接種!$A:$G, M$4, FALSE), 0)</f>
        <v>1</v>
      </c>
      <c r="N785" s="93">
        <f>IFERROR(VLOOKUP($E785, V一般接種!$A:$G, N$4, FALSE), 0)</f>
        <v>15556</v>
      </c>
      <c r="O785" s="92">
        <f>SUMIF(V職域接種!$C:$C, 'Conv-vaccine'!$E785, V職域接種!F:F)</f>
        <v>0</v>
      </c>
      <c r="P785" s="92">
        <f>SUMIF(V職域接種!$C:$C, 'Conv-vaccine'!$E785, V職域接種!G:G)</f>
        <v>0</v>
      </c>
      <c r="Q785" s="92">
        <f>_xlfn.MAXIFS(V重複!F:F, V重複!$C:$C, 'Conv-vaccine'!$E785)</f>
        <v>0</v>
      </c>
      <c r="R785" s="92">
        <f>_xlfn.MAXIFS(V重複!G:G, V重複!$C:$C, 'Conv-vaccine'!$E785)</f>
        <v>0</v>
      </c>
      <c r="S785" s="117">
        <f>SUMIF('V3回目-総接種回数'!$A:$A, 'Conv-vaccine'!$E785, 'V3回目-総接種回数'!D:D)</f>
        <v>83328</v>
      </c>
    </row>
    <row r="786" spans="1:19" ht="17.7">
      <c r="A786" s="49">
        <v>44557</v>
      </c>
      <c r="B786" s="109">
        <f>IF(COUNTIF($A$7:$A786, $A786)&gt;1, 0, IF($E786="","",G786+H786+K786+L786+O786-Q786))</f>
        <v>0</v>
      </c>
      <c r="C786" s="109">
        <f>IF(COUNTIF($A$7:$A786, $A786)&gt;1, 0, IF($E786="", "", I786+J786+M786+N786+P786-R786))</f>
        <v>0</v>
      </c>
      <c r="D786" s="109">
        <f>IF(COUNTIF($A$7:$A786, $A786)&gt;1, 0, S786)</f>
        <v>0</v>
      </c>
      <c r="E786" s="110">
        <v>44557</v>
      </c>
      <c r="F786" s="91" t="str">
        <f>IFERROR(VLOOKUP($E786, V医療従事者等!$A:$J, $F$4, FALSE), TEXT(E786, "aaa"))</f>
        <v>月</v>
      </c>
      <c r="G786" s="91">
        <f>IFERROR(VLOOKUP($E786, V医療従事者等!$A:$J, $G$4, FALSE), 0)</f>
        <v>0</v>
      </c>
      <c r="H786" s="91">
        <f>IFERROR(VLOOKUP($E786, V医療従事者等!$A:$J, $H$4, FALSE), 0)</f>
        <v>0</v>
      </c>
      <c r="I786" s="91">
        <f>IFERROR(VLOOKUP($E786, V医療従事者等!$A:$J, $I$4, FALSE), 0)</f>
        <v>0</v>
      </c>
      <c r="J786" s="91">
        <f>IFERROR(VLOOKUP($E786, V医療従事者等!$A:$J, $J$4, FALSE), 0)</f>
        <v>0</v>
      </c>
      <c r="K786" s="92">
        <f>IFERROR(VLOOKUP($E786, V一般接種!$A:$G, K$4, FALSE), 0)</f>
        <v>8586</v>
      </c>
      <c r="L786" s="92">
        <f>IFERROR(VLOOKUP($E786, V一般接種!$A:$G, L$4, FALSE), 0)</f>
        <v>235</v>
      </c>
      <c r="M786" s="92">
        <f>IFERROR(VLOOKUP($E786, V一般接種!$A:$G, M$4, FALSE), 0)</f>
        <v>1</v>
      </c>
      <c r="N786" s="93">
        <f>IFERROR(VLOOKUP($E786, V一般接種!$A:$G, N$4, FALSE), 0)</f>
        <v>15556</v>
      </c>
      <c r="O786" s="92">
        <f>SUMIF(V職域接種!$C:$C, 'Conv-vaccine'!$E786, V職域接種!F:F)</f>
        <v>0</v>
      </c>
      <c r="P786" s="92">
        <f>SUMIF(V職域接種!$C:$C, 'Conv-vaccine'!$E786, V職域接種!G:G)</f>
        <v>0</v>
      </c>
      <c r="Q786" s="92">
        <f>_xlfn.MAXIFS(V重複!F:F, V重複!$C:$C, 'Conv-vaccine'!$E786)</f>
        <v>0</v>
      </c>
      <c r="R786" s="92">
        <f>_xlfn.MAXIFS(V重複!G:G, V重複!$C:$C, 'Conv-vaccine'!$E786)</f>
        <v>0</v>
      </c>
      <c r="S786" s="117">
        <f>SUMIF('V3回目-総接種回数'!$A:$A, 'Conv-vaccine'!$E786, 'V3回目-総接種回数'!D:D)</f>
        <v>83328</v>
      </c>
    </row>
    <row r="787" spans="1:19" ht="17.7">
      <c r="A787" s="49">
        <v>44558</v>
      </c>
      <c r="B787" s="109">
        <f>IF(COUNTIF($A$7:$A787, $A787)&gt;1, 0, IF($E787="","",G787+H787+K787+L787+O787-Q787))</f>
        <v>7049</v>
      </c>
      <c r="C787" s="109">
        <f>IF(COUNTIF($A$7:$A787, $A787)&gt;1, 0, IF($E787="", "", I787+J787+M787+N787+P787-R787))</f>
        <v>12150</v>
      </c>
      <c r="D787" s="109">
        <f>IF(COUNTIF($A$7:$A787, $A787)&gt;1, 0, S787)</f>
        <v>62759</v>
      </c>
      <c r="E787" s="110">
        <v>44558</v>
      </c>
      <c r="F787" s="91" t="str">
        <f>IFERROR(VLOOKUP($E787, V医療従事者等!$A:$J, $F$4, FALSE), TEXT(E787, "aaa"))</f>
        <v>火</v>
      </c>
      <c r="G787" s="91">
        <f>IFERROR(VLOOKUP($E787, V医療従事者等!$A:$J, $G$4, FALSE), 0)</f>
        <v>0</v>
      </c>
      <c r="H787" s="91">
        <f>IFERROR(VLOOKUP($E787, V医療従事者等!$A:$J, $H$4, FALSE), 0)</f>
        <v>0</v>
      </c>
      <c r="I787" s="91">
        <f>IFERROR(VLOOKUP($E787, V医療従事者等!$A:$J, $I$4, FALSE), 0)</f>
        <v>0</v>
      </c>
      <c r="J787" s="91">
        <f>IFERROR(VLOOKUP($E787, V医療従事者等!$A:$J, $J$4, FALSE), 0)</f>
        <v>0</v>
      </c>
      <c r="K787" s="92">
        <f>IFERROR(VLOOKUP($E787, V一般接種!$A:$G, K$4, FALSE), 0)</f>
        <v>6793</v>
      </c>
      <c r="L787" s="92">
        <f>IFERROR(VLOOKUP($E787, V一般接種!$A:$G, L$4, FALSE), 0)</f>
        <v>256</v>
      </c>
      <c r="M787" s="92">
        <f>IFERROR(VLOOKUP($E787, V一般接種!$A:$G, M$4, FALSE), 0)</f>
        <v>3</v>
      </c>
      <c r="N787" s="93">
        <f>IFERROR(VLOOKUP($E787, V一般接種!$A:$G, N$4, FALSE), 0)</f>
        <v>12147</v>
      </c>
      <c r="O787" s="92">
        <f>SUMIF(V職域接種!$C:$C, 'Conv-vaccine'!$E787, V職域接種!F:F)</f>
        <v>0</v>
      </c>
      <c r="P787" s="92">
        <f>SUMIF(V職域接種!$C:$C, 'Conv-vaccine'!$E787, V職域接種!G:G)</f>
        <v>0</v>
      </c>
      <c r="Q787" s="92">
        <f>_xlfn.MAXIFS(V重複!F:F, V重複!$C:$C, 'Conv-vaccine'!$E787)</f>
        <v>0</v>
      </c>
      <c r="R787" s="92">
        <f>_xlfn.MAXIFS(V重複!G:G, V重複!$C:$C, 'Conv-vaccine'!$E787)</f>
        <v>0</v>
      </c>
      <c r="S787" s="117">
        <f>SUMIF('V3回目-総接種回数'!$A:$A, 'Conv-vaccine'!$E787, 'V3回目-総接種回数'!D:D)</f>
        <v>62759</v>
      </c>
    </row>
    <row r="788" spans="1:19" ht="17.7">
      <c r="A788" s="49">
        <v>44558</v>
      </c>
      <c r="B788" s="109">
        <f>IF(COUNTIF($A$7:$A788, $A788)&gt;1, 0, IF($E788="","",G788+H788+K788+L788+O788-Q788))</f>
        <v>0</v>
      </c>
      <c r="C788" s="109">
        <f>IF(COUNTIF($A$7:$A788, $A788)&gt;1, 0, IF($E788="", "", I788+J788+M788+N788+P788-R788))</f>
        <v>0</v>
      </c>
      <c r="D788" s="109">
        <f>IF(COUNTIF($A$7:$A788, $A788)&gt;1, 0, S788)</f>
        <v>0</v>
      </c>
      <c r="E788" s="110">
        <v>44558</v>
      </c>
      <c r="F788" s="91" t="str">
        <f>IFERROR(VLOOKUP($E788, V医療従事者等!$A:$J, $F$4, FALSE), TEXT(E788, "aaa"))</f>
        <v>火</v>
      </c>
      <c r="G788" s="91">
        <f>IFERROR(VLOOKUP($E788, V医療従事者等!$A:$J, $G$4, FALSE), 0)</f>
        <v>0</v>
      </c>
      <c r="H788" s="91">
        <f>IFERROR(VLOOKUP($E788, V医療従事者等!$A:$J, $H$4, FALSE), 0)</f>
        <v>0</v>
      </c>
      <c r="I788" s="91">
        <f>IFERROR(VLOOKUP($E788, V医療従事者等!$A:$J, $I$4, FALSE), 0)</f>
        <v>0</v>
      </c>
      <c r="J788" s="91">
        <f>IFERROR(VLOOKUP($E788, V医療従事者等!$A:$J, $J$4, FALSE), 0)</f>
        <v>0</v>
      </c>
      <c r="K788" s="92">
        <f>IFERROR(VLOOKUP($E788, V一般接種!$A:$G, K$4, FALSE), 0)</f>
        <v>6793</v>
      </c>
      <c r="L788" s="92">
        <f>IFERROR(VLOOKUP($E788, V一般接種!$A:$G, L$4, FALSE), 0)</f>
        <v>256</v>
      </c>
      <c r="M788" s="92">
        <f>IFERROR(VLOOKUP($E788, V一般接種!$A:$G, M$4, FALSE), 0)</f>
        <v>3</v>
      </c>
      <c r="N788" s="93">
        <f>IFERROR(VLOOKUP($E788, V一般接種!$A:$G, N$4, FALSE), 0)</f>
        <v>12147</v>
      </c>
      <c r="O788" s="92">
        <f>SUMIF(V職域接種!$C:$C, 'Conv-vaccine'!$E788, V職域接種!F:F)</f>
        <v>0</v>
      </c>
      <c r="P788" s="92">
        <f>SUMIF(V職域接種!$C:$C, 'Conv-vaccine'!$E788, V職域接種!G:G)</f>
        <v>0</v>
      </c>
      <c r="Q788" s="92">
        <f>_xlfn.MAXIFS(V重複!F:F, V重複!$C:$C, 'Conv-vaccine'!$E788)</f>
        <v>0</v>
      </c>
      <c r="R788" s="92">
        <f>_xlfn.MAXIFS(V重複!G:G, V重複!$C:$C, 'Conv-vaccine'!$E788)</f>
        <v>0</v>
      </c>
      <c r="S788" s="117">
        <f>SUMIF('V3回目-総接種回数'!$A:$A, 'Conv-vaccine'!$E788, 'V3回目-総接種回数'!D:D)</f>
        <v>62759</v>
      </c>
    </row>
    <row r="789" spans="1:19" ht="17.7">
      <c r="A789" s="49">
        <v>44558</v>
      </c>
      <c r="B789" s="109">
        <f>IF(COUNTIF($A$7:$A789, $A789)&gt;1, 0, IF($E789="","",G789+H789+K789+L789+O789-Q789))</f>
        <v>0</v>
      </c>
      <c r="C789" s="109">
        <f>IF(COUNTIF($A$7:$A789, $A789)&gt;1, 0, IF($E789="", "", I789+J789+M789+N789+P789-R789))</f>
        <v>0</v>
      </c>
      <c r="D789" s="109">
        <f>IF(COUNTIF($A$7:$A789, $A789)&gt;1, 0, S789)</f>
        <v>0</v>
      </c>
      <c r="E789" s="110">
        <v>44558</v>
      </c>
      <c r="F789" s="91" t="str">
        <f>IFERROR(VLOOKUP($E789, V医療従事者等!$A:$J, $F$4, FALSE), TEXT(E789, "aaa"))</f>
        <v>火</v>
      </c>
      <c r="G789" s="91">
        <f>IFERROR(VLOOKUP($E789, V医療従事者等!$A:$J, $G$4, FALSE), 0)</f>
        <v>0</v>
      </c>
      <c r="H789" s="91">
        <f>IFERROR(VLOOKUP($E789, V医療従事者等!$A:$J, $H$4, FALSE), 0)</f>
        <v>0</v>
      </c>
      <c r="I789" s="91">
        <f>IFERROR(VLOOKUP($E789, V医療従事者等!$A:$J, $I$4, FALSE), 0)</f>
        <v>0</v>
      </c>
      <c r="J789" s="91">
        <f>IFERROR(VLOOKUP($E789, V医療従事者等!$A:$J, $J$4, FALSE), 0)</f>
        <v>0</v>
      </c>
      <c r="K789" s="92">
        <f>IFERROR(VLOOKUP($E789, V一般接種!$A:$G, K$4, FALSE), 0)</f>
        <v>6793</v>
      </c>
      <c r="L789" s="92">
        <f>IFERROR(VLOOKUP($E789, V一般接種!$A:$G, L$4, FALSE), 0)</f>
        <v>256</v>
      </c>
      <c r="M789" s="92">
        <f>IFERROR(VLOOKUP($E789, V一般接種!$A:$G, M$4, FALSE), 0)</f>
        <v>3</v>
      </c>
      <c r="N789" s="93">
        <f>IFERROR(VLOOKUP($E789, V一般接種!$A:$G, N$4, FALSE), 0)</f>
        <v>12147</v>
      </c>
      <c r="O789" s="92">
        <f>SUMIF(V職域接種!$C:$C, 'Conv-vaccine'!$E789, V職域接種!F:F)</f>
        <v>0</v>
      </c>
      <c r="P789" s="92">
        <f>SUMIF(V職域接種!$C:$C, 'Conv-vaccine'!$E789, V職域接種!G:G)</f>
        <v>0</v>
      </c>
      <c r="Q789" s="92">
        <f>_xlfn.MAXIFS(V重複!F:F, V重複!$C:$C, 'Conv-vaccine'!$E789)</f>
        <v>0</v>
      </c>
      <c r="R789" s="92">
        <f>_xlfn.MAXIFS(V重複!G:G, V重複!$C:$C, 'Conv-vaccine'!$E789)</f>
        <v>0</v>
      </c>
      <c r="S789" s="117">
        <f>SUMIF('V3回目-総接種回数'!$A:$A, 'Conv-vaccine'!$E789, 'V3回目-総接種回数'!D:D)</f>
        <v>62759</v>
      </c>
    </row>
    <row r="790" spans="1:19" ht="17.7">
      <c r="A790" s="49">
        <v>44559</v>
      </c>
      <c r="B790" s="109">
        <f>IF(COUNTIF($A$7:$A790, $A790)&gt;1, 0, IF($E790="","",G790+H790+K790+L790+O790-Q790))</f>
        <v>2891</v>
      </c>
      <c r="C790" s="109">
        <f>IF(COUNTIF($A$7:$A790, $A790)&gt;1, 0, IF($E790="", "", I790+J790+M790+N790+P790-R790))</f>
        <v>4420</v>
      </c>
      <c r="D790" s="109">
        <f>IF(COUNTIF($A$7:$A790, $A790)&gt;1, 0, S790)</f>
        <v>0</v>
      </c>
      <c r="E790" s="110">
        <v>44559</v>
      </c>
      <c r="F790" s="91" t="str">
        <f>IFERROR(VLOOKUP($E790, V医療従事者等!$A:$J, $F$4, FALSE), TEXT(E790, "aaa"))</f>
        <v>水</v>
      </c>
      <c r="G790" s="91">
        <f>IFERROR(VLOOKUP($E790, V医療従事者等!$A:$J, $G$4, FALSE), 0)</f>
        <v>0</v>
      </c>
      <c r="H790" s="91">
        <f>IFERROR(VLOOKUP($E790, V医療従事者等!$A:$J, $H$4, FALSE), 0)</f>
        <v>0</v>
      </c>
      <c r="I790" s="91">
        <f>IFERROR(VLOOKUP($E790, V医療従事者等!$A:$J, $I$4, FALSE), 0)</f>
        <v>0</v>
      </c>
      <c r="J790" s="91">
        <f>IFERROR(VLOOKUP($E790, V医療従事者等!$A:$J, $J$4, FALSE), 0)</f>
        <v>0</v>
      </c>
      <c r="K790" s="92">
        <f>IFERROR(VLOOKUP($E790, V一般接種!$A:$G, K$4, FALSE), 0)</f>
        <v>2874</v>
      </c>
      <c r="L790" s="92">
        <f>IFERROR(VLOOKUP($E790, V一般接種!$A:$G, L$4, FALSE), 0)</f>
        <v>17</v>
      </c>
      <c r="M790" s="92">
        <f>IFERROR(VLOOKUP($E790, V一般接種!$A:$G, M$4, FALSE), 0)</f>
        <v>0</v>
      </c>
      <c r="N790" s="93">
        <f>IFERROR(VLOOKUP($E790, V一般接種!$A:$G, N$4, FALSE), 0)</f>
        <v>4420</v>
      </c>
      <c r="O790" s="92">
        <f>SUMIF(V職域接種!$C:$C, 'Conv-vaccine'!$E790, V職域接種!F:F)</f>
        <v>0</v>
      </c>
      <c r="P790" s="92">
        <f>SUMIF(V職域接種!$C:$C, 'Conv-vaccine'!$E790, V職域接種!G:G)</f>
        <v>0</v>
      </c>
      <c r="Q790" s="92">
        <f>_xlfn.MAXIFS(V重複!F:F, V重複!$C:$C, 'Conv-vaccine'!$E790)</f>
        <v>0</v>
      </c>
      <c r="R790" s="92">
        <f>_xlfn.MAXIFS(V重複!G:G, V重複!$C:$C, 'Conv-vaccine'!$E790)</f>
        <v>0</v>
      </c>
      <c r="S790" s="117">
        <f>SUMIF('V3回目-総接種回数'!$A:$A, 'Conv-vaccine'!$E790, 'V3回目-総接種回数'!D:D)</f>
        <v>0</v>
      </c>
    </row>
    <row r="791" spans="1:19" ht="17.7">
      <c r="A791" s="49">
        <v>44559</v>
      </c>
      <c r="B791" s="109">
        <f>IF(COUNTIF($A$7:$A791, $A791)&gt;1, 0, IF($E791="","",G791+H791+K791+L791+O791-Q791))</f>
        <v>0</v>
      </c>
      <c r="C791" s="109">
        <f>IF(COUNTIF($A$7:$A791, $A791)&gt;1, 0, IF($E791="", "", I791+J791+M791+N791+P791-R791))</f>
        <v>0</v>
      </c>
      <c r="D791" s="109">
        <f>IF(COUNTIF($A$7:$A791, $A791)&gt;1, 0, S791)</f>
        <v>0</v>
      </c>
      <c r="E791" s="110">
        <v>44559</v>
      </c>
      <c r="F791" s="91" t="str">
        <f>IFERROR(VLOOKUP($E791, V医療従事者等!$A:$J, $F$4, FALSE), TEXT(E791, "aaa"))</f>
        <v>水</v>
      </c>
      <c r="G791" s="91">
        <f>IFERROR(VLOOKUP($E791, V医療従事者等!$A:$J, $G$4, FALSE), 0)</f>
        <v>0</v>
      </c>
      <c r="H791" s="91">
        <f>IFERROR(VLOOKUP($E791, V医療従事者等!$A:$J, $H$4, FALSE), 0)</f>
        <v>0</v>
      </c>
      <c r="I791" s="91">
        <f>IFERROR(VLOOKUP($E791, V医療従事者等!$A:$J, $I$4, FALSE), 0)</f>
        <v>0</v>
      </c>
      <c r="J791" s="91">
        <f>IFERROR(VLOOKUP($E791, V医療従事者等!$A:$J, $J$4, FALSE), 0)</f>
        <v>0</v>
      </c>
      <c r="K791" s="92">
        <f>IFERROR(VLOOKUP($E791, V一般接種!$A:$G, K$4, FALSE), 0)</f>
        <v>2874</v>
      </c>
      <c r="L791" s="92">
        <f>IFERROR(VLOOKUP($E791, V一般接種!$A:$G, L$4, FALSE), 0)</f>
        <v>17</v>
      </c>
      <c r="M791" s="92">
        <f>IFERROR(VLOOKUP($E791, V一般接種!$A:$G, M$4, FALSE), 0)</f>
        <v>0</v>
      </c>
      <c r="N791" s="93">
        <f>IFERROR(VLOOKUP($E791, V一般接種!$A:$G, N$4, FALSE), 0)</f>
        <v>4420</v>
      </c>
      <c r="O791" s="92">
        <f>SUMIF(V職域接種!$C:$C, 'Conv-vaccine'!$E791, V職域接種!F:F)</f>
        <v>0</v>
      </c>
      <c r="P791" s="92">
        <f>SUMIF(V職域接種!$C:$C, 'Conv-vaccine'!$E791, V職域接種!G:G)</f>
        <v>0</v>
      </c>
      <c r="Q791" s="92">
        <f>_xlfn.MAXIFS(V重複!F:F, V重複!$C:$C, 'Conv-vaccine'!$E791)</f>
        <v>0</v>
      </c>
      <c r="R791" s="92">
        <f>_xlfn.MAXIFS(V重複!G:G, V重複!$C:$C, 'Conv-vaccine'!$E791)</f>
        <v>0</v>
      </c>
      <c r="S791" s="117">
        <f>SUMIF('V3回目-総接種回数'!$A:$A, 'Conv-vaccine'!$E791, 'V3回目-総接種回数'!D:D)</f>
        <v>0</v>
      </c>
    </row>
    <row r="792" spans="1:19" ht="17.7">
      <c r="A792" s="49">
        <v>44559</v>
      </c>
      <c r="B792" s="109">
        <f>IF(COUNTIF($A$7:$A792, $A792)&gt;1, 0, IF($E792="","",G792+H792+K792+L792+O792-Q792))</f>
        <v>0</v>
      </c>
      <c r="C792" s="109">
        <f>IF(COUNTIF($A$7:$A792, $A792)&gt;1, 0, IF($E792="", "", I792+J792+M792+N792+P792-R792))</f>
        <v>0</v>
      </c>
      <c r="D792" s="109">
        <f>IF(COUNTIF($A$7:$A792, $A792)&gt;1, 0, S792)</f>
        <v>0</v>
      </c>
      <c r="E792" s="110">
        <v>44559</v>
      </c>
      <c r="F792" s="91" t="str">
        <f>IFERROR(VLOOKUP($E792, V医療従事者等!$A:$J, $F$4, FALSE), TEXT(E792, "aaa"))</f>
        <v>水</v>
      </c>
      <c r="G792" s="91">
        <f>IFERROR(VLOOKUP($E792, V医療従事者等!$A:$J, $G$4, FALSE), 0)</f>
        <v>0</v>
      </c>
      <c r="H792" s="91">
        <f>IFERROR(VLOOKUP($E792, V医療従事者等!$A:$J, $H$4, FALSE), 0)</f>
        <v>0</v>
      </c>
      <c r="I792" s="91">
        <f>IFERROR(VLOOKUP($E792, V医療従事者等!$A:$J, $I$4, FALSE), 0)</f>
        <v>0</v>
      </c>
      <c r="J792" s="91">
        <f>IFERROR(VLOOKUP($E792, V医療従事者等!$A:$J, $J$4, FALSE), 0)</f>
        <v>0</v>
      </c>
      <c r="K792" s="92">
        <f>IFERROR(VLOOKUP($E792, V一般接種!$A:$G, K$4, FALSE), 0)</f>
        <v>2874</v>
      </c>
      <c r="L792" s="92">
        <f>IFERROR(VLOOKUP($E792, V一般接種!$A:$G, L$4, FALSE), 0)</f>
        <v>17</v>
      </c>
      <c r="M792" s="92">
        <f>IFERROR(VLOOKUP($E792, V一般接種!$A:$G, M$4, FALSE), 0)</f>
        <v>0</v>
      </c>
      <c r="N792" s="93">
        <f>IFERROR(VLOOKUP($E792, V一般接種!$A:$G, N$4, FALSE), 0)</f>
        <v>4420</v>
      </c>
      <c r="O792" s="92">
        <f>SUMIF(V職域接種!$C:$C, 'Conv-vaccine'!$E792, V職域接種!F:F)</f>
        <v>0</v>
      </c>
      <c r="P792" s="92">
        <f>SUMIF(V職域接種!$C:$C, 'Conv-vaccine'!$E792, V職域接種!G:G)</f>
        <v>0</v>
      </c>
      <c r="Q792" s="92">
        <f>_xlfn.MAXIFS(V重複!F:F, V重複!$C:$C, 'Conv-vaccine'!$E792)</f>
        <v>0</v>
      </c>
      <c r="R792" s="92">
        <f>_xlfn.MAXIFS(V重複!G:G, V重複!$C:$C, 'Conv-vaccine'!$E792)</f>
        <v>0</v>
      </c>
      <c r="S792" s="117">
        <f>SUMIF('V3回目-総接種回数'!$A:$A, 'Conv-vaccine'!$E792, 'V3回目-総接種回数'!D:D)</f>
        <v>0</v>
      </c>
    </row>
    <row r="793" spans="1:19" ht="17.7">
      <c r="A793" s="49">
        <v>44560</v>
      </c>
      <c r="B793" s="109">
        <f>IF(COUNTIF($A$7:$A793, $A793)&gt;1, 0, IF($E793="","",G793+H793+K793+L793+O793-Q793))</f>
        <v>906</v>
      </c>
      <c r="C793" s="109">
        <f>IF(COUNTIF($A$7:$A793, $A793)&gt;1, 0, IF($E793="", "", I793+J793+M793+N793+P793-R793))</f>
        <v>1104</v>
      </c>
      <c r="D793" s="109">
        <f>IF(COUNTIF($A$7:$A793, $A793)&gt;1, 0, S793)</f>
        <v>0</v>
      </c>
      <c r="E793" s="110">
        <v>44560</v>
      </c>
      <c r="F793" s="91" t="str">
        <f>IFERROR(VLOOKUP($E793, V医療従事者等!$A:$J, $F$4, FALSE), TEXT(E793, "aaa"))</f>
        <v>木</v>
      </c>
      <c r="G793" s="91">
        <f>IFERROR(VLOOKUP($E793, V医療従事者等!$A:$J, $G$4, FALSE), 0)</f>
        <v>0</v>
      </c>
      <c r="H793" s="91">
        <f>IFERROR(VLOOKUP($E793, V医療従事者等!$A:$J, $H$4, FALSE), 0)</f>
        <v>0</v>
      </c>
      <c r="I793" s="91">
        <f>IFERROR(VLOOKUP($E793, V医療従事者等!$A:$J, $I$4, FALSE), 0)</f>
        <v>0</v>
      </c>
      <c r="J793" s="91">
        <f>IFERROR(VLOOKUP($E793, V医療従事者等!$A:$J, $J$4, FALSE), 0)</f>
        <v>0</v>
      </c>
      <c r="K793" s="92">
        <f>IFERROR(VLOOKUP($E793, V一般接種!$A:$G, K$4, FALSE), 0)</f>
        <v>892</v>
      </c>
      <c r="L793" s="92">
        <f>IFERROR(VLOOKUP($E793, V一般接種!$A:$G, L$4, FALSE), 0)</f>
        <v>14</v>
      </c>
      <c r="M793" s="92">
        <f>IFERROR(VLOOKUP($E793, V一般接種!$A:$G, M$4, FALSE), 0)</f>
        <v>0</v>
      </c>
      <c r="N793" s="93">
        <f>IFERROR(VLOOKUP($E793, V一般接種!$A:$G, N$4, FALSE), 0)</f>
        <v>1104</v>
      </c>
      <c r="O793" s="92">
        <f>SUMIF(V職域接種!$C:$C, 'Conv-vaccine'!$E793, V職域接種!F:F)</f>
        <v>0</v>
      </c>
      <c r="P793" s="92">
        <f>SUMIF(V職域接種!$C:$C, 'Conv-vaccine'!$E793, V職域接種!G:G)</f>
        <v>0</v>
      </c>
      <c r="Q793" s="92">
        <f>_xlfn.MAXIFS(V重複!F:F, V重複!$C:$C, 'Conv-vaccine'!$E793)</f>
        <v>0</v>
      </c>
      <c r="R793" s="92">
        <f>_xlfn.MAXIFS(V重複!G:G, V重複!$C:$C, 'Conv-vaccine'!$E793)</f>
        <v>0</v>
      </c>
      <c r="S793" s="117">
        <f>SUMIF('V3回目-総接種回数'!$A:$A, 'Conv-vaccine'!$E793, 'V3回目-総接種回数'!D:D)</f>
        <v>0</v>
      </c>
    </row>
    <row r="794" spans="1:19" ht="17.7">
      <c r="A794" s="49">
        <v>44560</v>
      </c>
      <c r="B794" s="109">
        <f>IF(COUNTIF($A$7:$A794, $A794)&gt;1, 0, IF($E794="","",G794+H794+K794+L794+O794-Q794))</f>
        <v>0</v>
      </c>
      <c r="C794" s="109">
        <f>IF(COUNTIF($A$7:$A794, $A794)&gt;1, 0, IF($E794="", "", I794+J794+M794+N794+P794-R794))</f>
        <v>0</v>
      </c>
      <c r="D794" s="109">
        <f>IF(COUNTIF($A$7:$A794, $A794)&gt;1, 0, S794)</f>
        <v>0</v>
      </c>
      <c r="E794" s="110">
        <v>44560</v>
      </c>
      <c r="F794" s="91" t="str">
        <f>IFERROR(VLOOKUP($E794, V医療従事者等!$A:$J, $F$4, FALSE), TEXT(E794, "aaa"))</f>
        <v>木</v>
      </c>
      <c r="G794" s="91">
        <f>IFERROR(VLOOKUP($E794, V医療従事者等!$A:$J, $G$4, FALSE), 0)</f>
        <v>0</v>
      </c>
      <c r="H794" s="91">
        <f>IFERROR(VLOOKUP($E794, V医療従事者等!$A:$J, $H$4, FALSE), 0)</f>
        <v>0</v>
      </c>
      <c r="I794" s="91">
        <f>IFERROR(VLOOKUP($E794, V医療従事者等!$A:$J, $I$4, FALSE), 0)</f>
        <v>0</v>
      </c>
      <c r="J794" s="91">
        <f>IFERROR(VLOOKUP($E794, V医療従事者等!$A:$J, $J$4, FALSE), 0)</f>
        <v>0</v>
      </c>
      <c r="K794" s="92">
        <f>IFERROR(VLOOKUP($E794, V一般接種!$A:$G, K$4, FALSE), 0)</f>
        <v>892</v>
      </c>
      <c r="L794" s="92">
        <f>IFERROR(VLOOKUP($E794, V一般接種!$A:$G, L$4, FALSE), 0)</f>
        <v>14</v>
      </c>
      <c r="M794" s="92">
        <f>IFERROR(VLOOKUP($E794, V一般接種!$A:$G, M$4, FALSE), 0)</f>
        <v>0</v>
      </c>
      <c r="N794" s="93">
        <f>IFERROR(VLOOKUP($E794, V一般接種!$A:$G, N$4, FALSE), 0)</f>
        <v>1104</v>
      </c>
      <c r="O794" s="92">
        <f>SUMIF(V職域接種!$C:$C, 'Conv-vaccine'!$E794, V職域接種!F:F)</f>
        <v>0</v>
      </c>
      <c r="P794" s="92">
        <f>SUMIF(V職域接種!$C:$C, 'Conv-vaccine'!$E794, V職域接種!G:G)</f>
        <v>0</v>
      </c>
      <c r="Q794" s="92">
        <f>_xlfn.MAXIFS(V重複!F:F, V重複!$C:$C, 'Conv-vaccine'!$E794)</f>
        <v>0</v>
      </c>
      <c r="R794" s="92">
        <f>_xlfn.MAXIFS(V重複!G:G, V重複!$C:$C, 'Conv-vaccine'!$E794)</f>
        <v>0</v>
      </c>
      <c r="S794" s="117">
        <f>SUMIF('V3回目-総接種回数'!$A:$A, 'Conv-vaccine'!$E794, 'V3回目-総接種回数'!D:D)</f>
        <v>0</v>
      </c>
    </row>
    <row r="795" spans="1:19" ht="17.7">
      <c r="A795" s="49">
        <v>44560</v>
      </c>
      <c r="B795" s="109">
        <f>IF(COUNTIF($A$7:$A795, $A795)&gt;1, 0, IF($E795="","",G795+H795+K795+L795+O795-Q795))</f>
        <v>0</v>
      </c>
      <c r="C795" s="109">
        <f>IF(COUNTIF($A$7:$A795, $A795)&gt;1, 0, IF($E795="", "", I795+J795+M795+N795+P795-R795))</f>
        <v>0</v>
      </c>
      <c r="D795" s="109">
        <f>IF(COUNTIF($A$7:$A795, $A795)&gt;1, 0, S795)</f>
        <v>0</v>
      </c>
      <c r="E795" s="110">
        <v>44560</v>
      </c>
      <c r="F795" s="91" t="str">
        <f>IFERROR(VLOOKUP($E795, V医療従事者等!$A:$J, $F$4, FALSE), TEXT(E795, "aaa"))</f>
        <v>木</v>
      </c>
      <c r="G795" s="91">
        <f>IFERROR(VLOOKUP($E795, V医療従事者等!$A:$J, $G$4, FALSE), 0)</f>
        <v>0</v>
      </c>
      <c r="H795" s="91">
        <f>IFERROR(VLOOKUP($E795, V医療従事者等!$A:$J, $H$4, FALSE), 0)</f>
        <v>0</v>
      </c>
      <c r="I795" s="91">
        <f>IFERROR(VLOOKUP($E795, V医療従事者等!$A:$J, $I$4, FALSE), 0)</f>
        <v>0</v>
      </c>
      <c r="J795" s="91">
        <f>IFERROR(VLOOKUP($E795, V医療従事者等!$A:$J, $J$4, FALSE), 0)</f>
        <v>0</v>
      </c>
      <c r="K795" s="92">
        <f>IFERROR(VLOOKUP($E795, V一般接種!$A:$G, K$4, FALSE), 0)</f>
        <v>892</v>
      </c>
      <c r="L795" s="92">
        <f>IFERROR(VLOOKUP($E795, V一般接種!$A:$G, L$4, FALSE), 0)</f>
        <v>14</v>
      </c>
      <c r="M795" s="92">
        <f>IFERROR(VLOOKUP($E795, V一般接種!$A:$G, M$4, FALSE), 0)</f>
        <v>0</v>
      </c>
      <c r="N795" s="93">
        <f>IFERROR(VLOOKUP($E795, V一般接種!$A:$G, N$4, FALSE), 0)</f>
        <v>1104</v>
      </c>
      <c r="O795" s="92">
        <f>SUMIF(V職域接種!$C:$C, 'Conv-vaccine'!$E795, V職域接種!F:F)</f>
        <v>0</v>
      </c>
      <c r="P795" s="92">
        <f>SUMIF(V職域接種!$C:$C, 'Conv-vaccine'!$E795, V職域接種!G:G)</f>
        <v>0</v>
      </c>
      <c r="Q795" s="92">
        <f>_xlfn.MAXIFS(V重複!F:F, V重複!$C:$C, 'Conv-vaccine'!$E795)</f>
        <v>0</v>
      </c>
      <c r="R795" s="92">
        <f>_xlfn.MAXIFS(V重複!G:G, V重複!$C:$C, 'Conv-vaccine'!$E795)</f>
        <v>0</v>
      </c>
      <c r="S795" s="117">
        <f>SUMIF('V3回目-総接種回数'!$A:$A, 'Conv-vaccine'!$E795, 'V3回目-総接種回数'!D:D)</f>
        <v>0</v>
      </c>
    </row>
    <row r="796" spans="1:19" ht="17.7">
      <c r="A796" s="49">
        <v>44561</v>
      </c>
      <c r="B796" s="109">
        <f>IF(COUNTIF($A$7:$A796, $A796)&gt;1, 0, IF($E796="","",G796+H796+K796+L796+O796-Q796))</f>
        <v>198</v>
      </c>
      <c r="C796" s="109">
        <f>IF(COUNTIF($A$7:$A796, $A796)&gt;1, 0, IF($E796="", "", I796+J796+M796+N796+P796-R796))</f>
        <v>130</v>
      </c>
      <c r="D796" s="109">
        <f>IF(COUNTIF($A$7:$A796, $A796)&gt;1, 0, S796)</f>
        <v>0</v>
      </c>
      <c r="E796" s="110">
        <v>44561</v>
      </c>
      <c r="F796" s="91" t="str">
        <f>IFERROR(VLOOKUP($E796, V医療従事者等!$A:$J, $F$4, FALSE), TEXT(E796, "aaa"))</f>
        <v>金</v>
      </c>
      <c r="G796" s="91">
        <f>IFERROR(VLOOKUP($E796, V医療従事者等!$A:$J, $G$4, FALSE), 0)</f>
        <v>0</v>
      </c>
      <c r="H796" s="91">
        <f>IFERROR(VLOOKUP($E796, V医療従事者等!$A:$J, $H$4, FALSE), 0)</f>
        <v>0</v>
      </c>
      <c r="I796" s="91">
        <f>IFERROR(VLOOKUP($E796, V医療従事者等!$A:$J, $I$4, FALSE), 0)</f>
        <v>0</v>
      </c>
      <c r="J796" s="91">
        <f>IFERROR(VLOOKUP($E796, V医療従事者等!$A:$J, $J$4, FALSE), 0)</f>
        <v>0</v>
      </c>
      <c r="K796" s="92">
        <f>IFERROR(VLOOKUP($E796, V一般接種!$A:$G, K$4, FALSE), 0)</f>
        <v>180</v>
      </c>
      <c r="L796" s="92">
        <f>IFERROR(VLOOKUP($E796, V一般接種!$A:$G, L$4, FALSE), 0)</f>
        <v>18</v>
      </c>
      <c r="M796" s="92">
        <f>IFERROR(VLOOKUP($E796, V一般接種!$A:$G, M$4, FALSE), 0)</f>
        <v>1</v>
      </c>
      <c r="N796" s="93">
        <f>IFERROR(VLOOKUP($E796, V一般接種!$A:$G, N$4, FALSE), 0)</f>
        <v>129</v>
      </c>
      <c r="O796" s="92">
        <f>SUMIF(V職域接種!$C:$C, 'Conv-vaccine'!$E796, V職域接種!F:F)</f>
        <v>0</v>
      </c>
      <c r="P796" s="92">
        <f>SUMIF(V職域接種!$C:$C, 'Conv-vaccine'!$E796, V職域接種!G:G)</f>
        <v>0</v>
      </c>
      <c r="Q796" s="92">
        <f>_xlfn.MAXIFS(V重複!F:F, V重複!$C:$C, 'Conv-vaccine'!$E796)</f>
        <v>0</v>
      </c>
      <c r="R796" s="92">
        <f>_xlfn.MAXIFS(V重複!G:G, V重複!$C:$C, 'Conv-vaccine'!$E796)</f>
        <v>0</v>
      </c>
      <c r="S796" s="117">
        <f>SUMIF('V3回目-総接種回数'!$A:$A, 'Conv-vaccine'!$E796, 'V3回目-総接種回数'!D:D)</f>
        <v>0</v>
      </c>
    </row>
    <row r="797" spans="1:19" ht="17.7">
      <c r="A797" s="49">
        <v>44561</v>
      </c>
      <c r="B797" s="109">
        <f>IF(COUNTIF($A$7:$A797, $A797)&gt;1, 0, IF($E797="","",G797+H797+K797+L797+O797-Q797))</f>
        <v>0</v>
      </c>
      <c r="C797" s="109">
        <f>IF(COUNTIF($A$7:$A797, $A797)&gt;1, 0, IF($E797="", "", I797+J797+M797+N797+P797-R797))</f>
        <v>0</v>
      </c>
      <c r="D797" s="109">
        <f>IF(COUNTIF($A$7:$A797, $A797)&gt;1, 0, S797)</f>
        <v>0</v>
      </c>
      <c r="E797" s="110">
        <v>44561</v>
      </c>
      <c r="F797" s="91" t="str">
        <f>IFERROR(VLOOKUP($E797, V医療従事者等!$A:$J, $F$4, FALSE), TEXT(E797, "aaa"))</f>
        <v>金</v>
      </c>
      <c r="G797" s="91">
        <f>IFERROR(VLOOKUP($E797, V医療従事者等!$A:$J, $G$4, FALSE), 0)</f>
        <v>0</v>
      </c>
      <c r="H797" s="91">
        <f>IFERROR(VLOOKUP($E797, V医療従事者等!$A:$J, $H$4, FALSE), 0)</f>
        <v>0</v>
      </c>
      <c r="I797" s="91">
        <f>IFERROR(VLOOKUP($E797, V医療従事者等!$A:$J, $I$4, FALSE), 0)</f>
        <v>0</v>
      </c>
      <c r="J797" s="91">
        <f>IFERROR(VLOOKUP($E797, V医療従事者等!$A:$J, $J$4, FALSE), 0)</f>
        <v>0</v>
      </c>
      <c r="K797" s="92">
        <f>IFERROR(VLOOKUP($E797, V一般接種!$A:$G, K$4, FALSE), 0)</f>
        <v>180</v>
      </c>
      <c r="L797" s="92">
        <f>IFERROR(VLOOKUP($E797, V一般接種!$A:$G, L$4, FALSE), 0)</f>
        <v>18</v>
      </c>
      <c r="M797" s="92">
        <f>IFERROR(VLOOKUP($E797, V一般接種!$A:$G, M$4, FALSE), 0)</f>
        <v>1</v>
      </c>
      <c r="N797" s="93">
        <f>IFERROR(VLOOKUP($E797, V一般接種!$A:$G, N$4, FALSE), 0)</f>
        <v>129</v>
      </c>
      <c r="O797" s="92">
        <f>SUMIF(V職域接種!$C:$C, 'Conv-vaccine'!$E797, V職域接種!F:F)</f>
        <v>0</v>
      </c>
      <c r="P797" s="92">
        <f>SUMIF(V職域接種!$C:$C, 'Conv-vaccine'!$E797, V職域接種!G:G)</f>
        <v>0</v>
      </c>
      <c r="Q797" s="92">
        <f>_xlfn.MAXIFS(V重複!F:F, V重複!$C:$C, 'Conv-vaccine'!$E797)</f>
        <v>0</v>
      </c>
      <c r="R797" s="92">
        <f>_xlfn.MAXIFS(V重複!G:G, V重複!$C:$C, 'Conv-vaccine'!$E797)</f>
        <v>0</v>
      </c>
      <c r="S797" s="117">
        <f>SUMIF('V3回目-総接種回数'!$A:$A, 'Conv-vaccine'!$E797, 'V3回目-総接種回数'!D:D)</f>
        <v>0</v>
      </c>
    </row>
    <row r="798" spans="1:19" ht="17.7">
      <c r="A798" s="49">
        <v>44561</v>
      </c>
      <c r="B798" s="109">
        <f>IF(COUNTIF($A$7:$A798, $A798)&gt;1, 0, IF($E798="","",G798+H798+K798+L798+O798-Q798))</f>
        <v>0</v>
      </c>
      <c r="C798" s="109">
        <f>IF(COUNTIF($A$7:$A798, $A798)&gt;1, 0, IF($E798="", "", I798+J798+M798+N798+P798-R798))</f>
        <v>0</v>
      </c>
      <c r="D798" s="109">
        <f>IF(COUNTIF($A$7:$A798, $A798)&gt;1, 0, S798)</f>
        <v>0</v>
      </c>
      <c r="E798" s="110">
        <v>44561</v>
      </c>
      <c r="F798" s="91" t="str">
        <f>IFERROR(VLOOKUP($E798, V医療従事者等!$A:$J, $F$4, FALSE), TEXT(E798, "aaa"))</f>
        <v>金</v>
      </c>
      <c r="G798" s="91">
        <f>IFERROR(VLOOKUP($E798, V医療従事者等!$A:$J, $G$4, FALSE), 0)</f>
        <v>0</v>
      </c>
      <c r="H798" s="91">
        <f>IFERROR(VLOOKUP($E798, V医療従事者等!$A:$J, $H$4, FALSE), 0)</f>
        <v>0</v>
      </c>
      <c r="I798" s="91">
        <f>IFERROR(VLOOKUP($E798, V医療従事者等!$A:$J, $I$4, FALSE), 0)</f>
        <v>0</v>
      </c>
      <c r="J798" s="91">
        <f>IFERROR(VLOOKUP($E798, V医療従事者等!$A:$J, $J$4, FALSE), 0)</f>
        <v>0</v>
      </c>
      <c r="K798" s="92">
        <f>IFERROR(VLOOKUP($E798, V一般接種!$A:$G, K$4, FALSE), 0)</f>
        <v>180</v>
      </c>
      <c r="L798" s="92">
        <f>IFERROR(VLOOKUP($E798, V一般接種!$A:$G, L$4, FALSE), 0)</f>
        <v>18</v>
      </c>
      <c r="M798" s="92">
        <f>IFERROR(VLOOKUP($E798, V一般接種!$A:$G, M$4, FALSE), 0)</f>
        <v>1</v>
      </c>
      <c r="N798" s="93">
        <f>IFERROR(VLOOKUP($E798, V一般接種!$A:$G, N$4, FALSE), 0)</f>
        <v>129</v>
      </c>
      <c r="O798" s="92">
        <f>SUMIF(V職域接種!$C:$C, 'Conv-vaccine'!$E798, V職域接種!F:F)</f>
        <v>0</v>
      </c>
      <c r="P798" s="92">
        <f>SUMIF(V職域接種!$C:$C, 'Conv-vaccine'!$E798, V職域接種!G:G)</f>
        <v>0</v>
      </c>
      <c r="Q798" s="92">
        <f>_xlfn.MAXIFS(V重複!F:F, V重複!$C:$C, 'Conv-vaccine'!$E798)</f>
        <v>0</v>
      </c>
      <c r="R798" s="92">
        <f>_xlfn.MAXIFS(V重複!G:G, V重複!$C:$C, 'Conv-vaccine'!$E798)</f>
        <v>0</v>
      </c>
      <c r="S798" s="117">
        <f>SUMIF('V3回目-総接種回数'!$A:$A, 'Conv-vaccine'!$E798, 'V3回目-総接種回数'!D:D)</f>
        <v>0</v>
      </c>
    </row>
    <row r="799" spans="1:19" ht="17.7">
      <c r="A799" s="49">
        <v>44562</v>
      </c>
      <c r="B799" s="109">
        <f>IF(COUNTIF($A$7:$A799, $A799)&gt;1, 0, IF($E799="","",G799+H799+K799+L799+O799-Q799))</f>
        <v>15</v>
      </c>
      <c r="C799" s="109">
        <f>IF(COUNTIF($A$7:$A799, $A799)&gt;1, 0, IF($E799="", "", I799+J799+M799+N799+P799-R799))</f>
        <v>26</v>
      </c>
      <c r="D799" s="109">
        <f>IF(COUNTIF($A$7:$A799, $A799)&gt;1, 0, S799)</f>
        <v>0</v>
      </c>
      <c r="E799" s="110">
        <v>44562</v>
      </c>
      <c r="F799" s="91" t="str">
        <f>IFERROR(VLOOKUP($E799, V医療従事者等!$A:$J, $F$4, FALSE), TEXT(E799, "aaa"))</f>
        <v>土</v>
      </c>
      <c r="G799" s="91">
        <f>IFERROR(VLOOKUP($E799, V医療従事者等!$A:$J, $G$4, FALSE), 0)</f>
        <v>0</v>
      </c>
      <c r="H799" s="91">
        <f>IFERROR(VLOOKUP($E799, V医療従事者等!$A:$J, $H$4, FALSE), 0)</f>
        <v>0</v>
      </c>
      <c r="I799" s="91">
        <f>IFERROR(VLOOKUP($E799, V医療従事者等!$A:$J, $I$4, FALSE), 0)</f>
        <v>0</v>
      </c>
      <c r="J799" s="91">
        <f>IFERROR(VLOOKUP($E799, V医療従事者等!$A:$J, $J$4, FALSE), 0)</f>
        <v>0</v>
      </c>
      <c r="K799" s="92">
        <f>IFERROR(VLOOKUP($E799, V一般接種!$A:$G, K$4, FALSE), 0)</f>
        <v>15</v>
      </c>
      <c r="L799" s="92">
        <f>IFERROR(VLOOKUP($E799, V一般接種!$A:$G, L$4, FALSE), 0)</f>
        <v>0</v>
      </c>
      <c r="M799" s="92">
        <f>IFERROR(VLOOKUP($E799, V一般接種!$A:$G, M$4, FALSE), 0)</f>
        <v>0</v>
      </c>
      <c r="N799" s="93">
        <f>IFERROR(VLOOKUP($E799, V一般接種!$A:$G, N$4, FALSE), 0)</f>
        <v>26</v>
      </c>
      <c r="O799" s="92">
        <f>SUMIF(V職域接種!$C:$C, 'Conv-vaccine'!$E799, V職域接種!F:F)</f>
        <v>0</v>
      </c>
      <c r="P799" s="92">
        <f>SUMIF(V職域接種!$C:$C, 'Conv-vaccine'!$E799, V職域接種!G:G)</f>
        <v>0</v>
      </c>
      <c r="Q799" s="92">
        <f>_xlfn.MAXIFS(V重複!F:F, V重複!$C:$C, 'Conv-vaccine'!$E799)</f>
        <v>0</v>
      </c>
      <c r="R799" s="92">
        <f>_xlfn.MAXIFS(V重複!G:G, V重複!$C:$C, 'Conv-vaccine'!$E799)</f>
        <v>0</v>
      </c>
      <c r="S799" s="117">
        <f>SUMIF('V3回目-総接種回数'!$A:$A, 'Conv-vaccine'!$E799, 'V3回目-総接種回数'!D:D)</f>
        <v>0</v>
      </c>
    </row>
    <row r="800" spans="1:19" ht="17.7">
      <c r="A800" s="49">
        <v>44562</v>
      </c>
      <c r="B800" s="109">
        <f>IF(COUNTIF($A$7:$A800, $A800)&gt;1, 0, IF($E800="","",G800+H800+K800+L800+O800-Q800))</f>
        <v>0</v>
      </c>
      <c r="C800" s="109">
        <f>IF(COUNTIF($A$7:$A800, $A800)&gt;1, 0, IF($E800="", "", I800+J800+M800+N800+P800-R800))</f>
        <v>0</v>
      </c>
      <c r="D800" s="109">
        <f>IF(COUNTIF($A$7:$A800, $A800)&gt;1, 0, S800)</f>
        <v>0</v>
      </c>
      <c r="E800" s="110">
        <v>44562</v>
      </c>
      <c r="F800" s="91" t="str">
        <f>IFERROR(VLOOKUP($E800, V医療従事者等!$A:$J, $F$4, FALSE), TEXT(E800, "aaa"))</f>
        <v>土</v>
      </c>
      <c r="G800" s="91">
        <f>IFERROR(VLOOKUP($E800, V医療従事者等!$A:$J, $G$4, FALSE), 0)</f>
        <v>0</v>
      </c>
      <c r="H800" s="91">
        <f>IFERROR(VLOOKUP($E800, V医療従事者等!$A:$J, $H$4, FALSE), 0)</f>
        <v>0</v>
      </c>
      <c r="I800" s="91">
        <f>IFERROR(VLOOKUP($E800, V医療従事者等!$A:$J, $I$4, FALSE), 0)</f>
        <v>0</v>
      </c>
      <c r="J800" s="91">
        <f>IFERROR(VLOOKUP($E800, V医療従事者等!$A:$J, $J$4, FALSE), 0)</f>
        <v>0</v>
      </c>
      <c r="K800" s="92">
        <f>IFERROR(VLOOKUP($E800, V一般接種!$A:$G, K$4, FALSE), 0)</f>
        <v>15</v>
      </c>
      <c r="L800" s="92">
        <f>IFERROR(VLOOKUP($E800, V一般接種!$A:$G, L$4, FALSE), 0)</f>
        <v>0</v>
      </c>
      <c r="M800" s="92">
        <f>IFERROR(VLOOKUP($E800, V一般接種!$A:$G, M$4, FALSE), 0)</f>
        <v>0</v>
      </c>
      <c r="N800" s="93">
        <f>IFERROR(VLOOKUP($E800, V一般接種!$A:$G, N$4, FALSE), 0)</f>
        <v>26</v>
      </c>
      <c r="O800" s="92">
        <f>SUMIF(V職域接種!$C:$C, 'Conv-vaccine'!$E800, V職域接種!F:F)</f>
        <v>0</v>
      </c>
      <c r="P800" s="92">
        <f>SUMIF(V職域接種!$C:$C, 'Conv-vaccine'!$E800, V職域接種!G:G)</f>
        <v>0</v>
      </c>
      <c r="Q800" s="92">
        <f>_xlfn.MAXIFS(V重複!F:F, V重複!$C:$C, 'Conv-vaccine'!$E800)</f>
        <v>0</v>
      </c>
      <c r="R800" s="92">
        <f>_xlfn.MAXIFS(V重複!G:G, V重複!$C:$C, 'Conv-vaccine'!$E800)</f>
        <v>0</v>
      </c>
      <c r="S800" s="117">
        <f>SUMIF('V3回目-総接種回数'!$A:$A, 'Conv-vaccine'!$E800, 'V3回目-総接種回数'!D:D)</f>
        <v>0</v>
      </c>
    </row>
    <row r="801" spans="1:19" ht="17.7">
      <c r="A801" s="49">
        <v>44562</v>
      </c>
      <c r="B801" s="109">
        <f>IF(COUNTIF($A$7:$A801, $A801)&gt;1, 0, IF($E801="","",G801+H801+K801+L801+O801-Q801))</f>
        <v>0</v>
      </c>
      <c r="C801" s="109">
        <f>IF(COUNTIF($A$7:$A801, $A801)&gt;1, 0, IF($E801="", "", I801+J801+M801+N801+P801-R801))</f>
        <v>0</v>
      </c>
      <c r="D801" s="109">
        <f>IF(COUNTIF($A$7:$A801, $A801)&gt;1, 0, S801)</f>
        <v>0</v>
      </c>
      <c r="E801" s="110">
        <v>44562</v>
      </c>
      <c r="F801" s="91" t="str">
        <f>IFERROR(VLOOKUP($E801, V医療従事者等!$A:$J, $F$4, FALSE), TEXT(E801, "aaa"))</f>
        <v>土</v>
      </c>
      <c r="G801" s="91">
        <f>IFERROR(VLOOKUP($E801, V医療従事者等!$A:$J, $G$4, FALSE), 0)</f>
        <v>0</v>
      </c>
      <c r="H801" s="91">
        <f>IFERROR(VLOOKUP($E801, V医療従事者等!$A:$J, $H$4, FALSE), 0)</f>
        <v>0</v>
      </c>
      <c r="I801" s="91">
        <f>IFERROR(VLOOKUP($E801, V医療従事者等!$A:$J, $I$4, FALSE), 0)</f>
        <v>0</v>
      </c>
      <c r="J801" s="91">
        <f>IFERROR(VLOOKUP($E801, V医療従事者等!$A:$J, $J$4, FALSE), 0)</f>
        <v>0</v>
      </c>
      <c r="K801" s="92">
        <f>IFERROR(VLOOKUP($E801, V一般接種!$A:$G, K$4, FALSE), 0)</f>
        <v>15</v>
      </c>
      <c r="L801" s="92">
        <f>IFERROR(VLOOKUP($E801, V一般接種!$A:$G, L$4, FALSE), 0)</f>
        <v>0</v>
      </c>
      <c r="M801" s="92">
        <f>IFERROR(VLOOKUP($E801, V一般接種!$A:$G, M$4, FALSE), 0)</f>
        <v>0</v>
      </c>
      <c r="N801" s="93">
        <f>IFERROR(VLOOKUP($E801, V一般接種!$A:$G, N$4, FALSE), 0)</f>
        <v>26</v>
      </c>
      <c r="O801" s="92">
        <f>SUMIF(V職域接種!$C:$C, 'Conv-vaccine'!$E801, V職域接種!F:F)</f>
        <v>0</v>
      </c>
      <c r="P801" s="92">
        <f>SUMIF(V職域接種!$C:$C, 'Conv-vaccine'!$E801, V職域接種!G:G)</f>
        <v>0</v>
      </c>
      <c r="Q801" s="92">
        <f>_xlfn.MAXIFS(V重複!F:F, V重複!$C:$C, 'Conv-vaccine'!$E801)</f>
        <v>0</v>
      </c>
      <c r="R801" s="92">
        <f>_xlfn.MAXIFS(V重複!G:G, V重複!$C:$C, 'Conv-vaccine'!$E801)</f>
        <v>0</v>
      </c>
      <c r="S801" s="117">
        <f>SUMIF('V3回目-総接種回数'!$A:$A, 'Conv-vaccine'!$E801, 'V3回目-総接種回数'!D:D)</f>
        <v>0</v>
      </c>
    </row>
    <row r="802" spans="1:19" ht="17.7">
      <c r="A802" s="49">
        <v>44563</v>
      </c>
      <c r="B802" s="109">
        <f>IF(COUNTIF($A$7:$A802, $A802)&gt;1, 0, IF($E802="","",G802+H802+K802+L802+O802-Q802))</f>
        <v>242609</v>
      </c>
      <c r="C802" s="109">
        <f>IF(COUNTIF($A$7:$A802, $A802)&gt;1, 0, IF($E802="", "", I802+J802+M802+N802+P802-R802))</f>
        <v>82416</v>
      </c>
      <c r="D802" s="109">
        <f>IF(COUNTIF($A$7:$A802, $A802)&gt;1, 0, S802)</f>
        <v>0</v>
      </c>
      <c r="E802" s="110">
        <v>44563</v>
      </c>
      <c r="F802" s="91" t="str">
        <f>IFERROR(VLOOKUP($E802, V医療従事者等!$A:$J, $F$4, FALSE), TEXT(E802, "aaa"))</f>
        <v>日</v>
      </c>
      <c r="G802" s="91">
        <f>IFERROR(VLOOKUP($E802, V医療従事者等!$A:$J, $G$4, FALSE), 0)</f>
        <v>0</v>
      </c>
      <c r="H802" s="91">
        <f>IFERROR(VLOOKUP($E802, V医療従事者等!$A:$J, $H$4, FALSE), 0)</f>
        <v>0</v>
      </c>
      <c r="I802" s="91">
        <f>IFERROR(VLOOKUP($E802, V医療従事者等!$A:$J, $I$4, FALSE), 0)</f>
        <v>0</v>
      </c>
      <c r="J802" s="91">
        <f>IFERROR(VLOOKUP($E802, V医療従事者等!$A:$J, $J$4, FALSE), 0)</f>
        <v>0</v>
      </c>
      <c r="K802" s="92">
        <f>IFERROR(VLOOKUP($E802, V一般接種!$A:$G, K$4, FALSE), 0)</f>
        <v>114</v>
      </c>
      <c r="L802" s="92">
        <f>IFERROR(VLOOKUP($E802, V一般接種!$A:$G, L$4, FALSE), 0)</f>
        <v>9</v>
      </c>
      <c r="M802" s="92">
        <f>IFERROR(VLOOKUP($E802, V一般接種!$A:$G, M$4, FALSE), 0)</f>
        <v>0</v>
      </c>
      <c r="N802" s="93">
        <f>IFERROR(VLOOKUP($E802, V一般接種!$A:$G, N$4, FALSE), 0)</f>
        <v>59</v>
      </c>
      <c r="O802" s="92">
        <f>SUMIF(V職域接種!$C:$C, 'Conv-vaccine'!$E802, V職域接種!F:F)</f>
        <v>9799599</v>
      </c>
      <c r="P802" s="92">
        <f>SUMIF(V職域接種!$C:$C, 'Conv-vaccine'!$E802, V職域接種!G:G)</f>
        <v>9526030</v>
      </c>
      <c r="Q802" s="92">
        <f>_xlfn.MAXIFS(V重複!F:F, V重複!$C:$C, 'Conv-vaccine'!$E802)</f>
        <v>9557113</v>
      </c>
      <c r="R802" s="92">
        <f>_xlfn.MAXIFS(V重複!G:G, V重複!$C:$C, 'Conv-vaccine'!$E802)</f>
        <v>9443673</v>
      </c>
      <c r="S802" s="117">
        <f>SUMIF('V3回目-総接種回数'!$A:$A, 'Conv-vaccine'!$E802, 'V3回目-総接種回数'!D:D)</f>
        <v>0</v>
      </c>
    </row>
    <row r="803" spans="1:19" ht="17.7">
      <c r="A803" s="49">
        <v>44563</v>
      </c>
      <c r="B803" s="109">
        <f>IF(COUNTIF($A$7:$A803, $A803)&gt;1, 0, IF($E803="","",G803+H803+K803+L803+O803-Q803))</f>
        <v>0</v>
      </c>
      <c r="C803" s="109">
        <f>IF(COUNTIF($A$7:$A803, $A803)&gt;1, 0, IF($E803="", "", I803+J803+M803+N803+P803-R803))</f>
        <v>0</v>
      </c>
      <c r="D803" s="109">
        <f>IF(COUNTIF($A$7:$A803, $A803)&gt;1, 0, S803)</f>
        <v>0</v>
      </c>
      <c r="E803" s="110">
        <v>44563</v>
      </c>
      <c r="F803" s="91" t="str">
        <f>IFERROR(VLOOKUP($E803, V医療従事者等!$A:$J, $F$4, FALSE), TEXT(E803, "aaa"))</f>
        <v>日</v>
      </c>
      <c r="G803" s="91">
        <f>IFERROR(VLOOKUP($E803, V医療従事者等!$A:$J, $G$4, FALSE), 0)</f>
        <v>0</v>
      </c>
      <c r="H803" s="91">
        <f>IFERROR(VLOOKUP($E803, V医療従事者等!$A:$J, $H$4, FALSE), 0)</f>
        <v>0</v>
      </c>
      <c r="I803" s="91">
        <f>IFERROR(VLOOKUP($E803, V医療従事者等!$A:$J, $I$4, FALSE), 0)</f>
        <v>0</v>
      </c>
      <c r="J803" s="91">
        <f>IFERROR(VLOOKUP($E803, V医療従事者等!$A:$J, $J$4, FALSE), 0)</f>
        <v>0</v>
      </c>
      <c r="K803" s="92">
        <f>IFERROR(VLOOKUP($E803, V一般接種!$A:$G, K$4, FALSE), 0)</f>
        <v>114</v>
      </c>
      <c r="L803" s="92">
        <f>IFERROR(VLOOKUP($E803, V一般接種!$A:$G, L$4, FALSE), 0)</f>
        <v>9</v>
      </c>
      <c r="M803" s="92">
        <f>IFERROR(VLOOKUP($E803, V一般接種!$A:$G, M$4, FALSE), 0)</f>
        <v>0</v>
      </c>
      <c r="N803" s="93">
        <f>IFERROR(VLOOKUP($E803, V一般接種!$A:$G, N$4, FALSE), 0)</f>
        <v>59</v>
      </c>
      <c r="O803" s="92">
        <f>SUMIF(V職域接種!$C:$C, 'Conv-vaccine'!$E803, V職域接種!F:F)</f>
        <v>9799599</v>
      </c>
      <c r="P803" s="92">
        <f>SUMIF(V職域接種!$C:$C, 'Conv-vaccine'!$E803, V職域接種!G:G)</f>
        <v>9526030</v>
      </c>
      <c r="Q803" s="92">
        <f>_xlfn.MAXIFS(V重複!F:F, V重複!$C:$C, 'Conv-vaccine'!$E803)</f>
        <v>9557113</v>
      </c>
      <c r="R803" s="92">
        <f>_xlfn.MAXIFS(V重複!G:G, V重複!$C:$C, 'Conv-vaccine'!$E803)</f>
        <v>9443673</v>
      </c>
      <c r="S803" s="117">
        <f>SUMIF('V3回目-総接種回数'!$A:$A, 'Conv-vaccine'!$E803, 'V3回目-総接種回数'!D:D)</f>
        <v>0</v>
      </c>
    </row>
    <row r="804" spans="1:19" ht="17.7">
      <c r="A804" s="49">
        <v>44563</v>
      </c>
      <c r="B804" s="109">
        <f>IF(COUNTIF($A$7:$A804, $A804)&gt;1, 0, IF($E804="","",G804+H804+K804+L804+O804-Q804))</f>
        <v>0</v>
      </c>
      <c r="C804" s="109">
        <f>IF(COUNTIF($A$7:$A804, $A804)&gt;1, 0, IF($E804="", "", I804+J804+M804+N804+P804-R804))</f>
        <v>0</v>
      </c>
      <c r="D804" s="109">
        <f>IF(COUNTIF($A$7:$A804, $A804)&gt;1, 0, S804)</f>
        <v>0</v>
      </c>
      <c r="E804" s="110">
        <v>44563</v>
      </c>
      <c r="F804" s="91" t="str">
        <f>IFERROR(VLOOKUP($E804, V医療従事者等!$A:$J, $F$4, FALSE), TEXT(E804, "aaa"))</f>
        <v>日</v>
      </c>
      <c r="G804" s="91">
        <f>IFERROR(VLOOKUP($E804, V医療従事者等!$A:$J, $G$4, FALSE), 0)</f>
        <v>0</v>
      </c>
      <c r="H804" s="91">
        <f>IFERROR(VLOOKUP($E804, V医療従事者等!$A:$J, $H$4, FALSE), 0)</f>
        <v>0</v>
      </c>
      <c r="I804" s="91">
        <f>IFERROR(VLOOKUP($E804, V医療従事者等!$A:$J, $I$4, FALSE), 0)</f>
        <v>0</v>
      </c>
      <c r="J804" s="91">
        <f>IFERROR(VLOOKUP($E804, V医療従事者等!$A:$J, $J$4, FALSE), 0)</f>
        <v>0</v>
      </c>
      <c r="K804" s="92">
        <f>IFERROR(VLOOKUP($E804, V一般接種!$A:$G, K$4, FALSE), 0)</f>
        <v>114</v>
      </c>
      <c r="L804" s="92">
        <f>IFERROR(VLOOKUP($E804, V一般接種!$A:$G, L$4, FALSE), 0)</f>
        <v>9</v>
      </c>
      <c r="M804" s="92">
        <f>IFERROR(VLOOKUP($E804, V一般接種!$A:$G, M$4, FALSE), 0)</f>
        <v>0</v>
      </c>
      <c r="N804" s="93">
        <f>IFERROR(VLOOKUP($E804, V一般接種!$A:$G, N$4, FALSE), 0)</f>
        <v>59</v>
      </c>
      <c r="O804" s="92">
        <f>SUMIF(V職域接種!$C:$C, 'Conv-vaccine'!$E804, V職域接種!F:F)</f>
        <v>9799599</v>
      </c>
      <c r="P804" s="92">
        <f>SUMIF(V職域接種!$C:$C, 'Conv-vaccine'!$E804, V職域接種!G:G)</f>
        <v>9526030</v>
      </c>
      <c r="Q804" s="92">
        <f>_xlfn.MAXIFS(V重複!F:F, V重複!$C:$C, 'Conv-vaccine'!$E804)</f>
        <v>9557113</v>
      </c>
      <c r="R804" s="92">
        <f>_xlfn.MAXIFS(V重複!G:G, V重複!$C:$C, 'Conv-vaccine'!$E804)</f>
        <v>9443673</v>
      </c>
      <c r="S804" s="117">
        <f>SUMIF('V3回目-総接種回数'!$A:$A, 'Conv-vaccine'!$E804, 'V3回目-総接種回数'!D:D)</f>
        <v>0</v>
      </c>
    </row>
    <row r="805" spans="1:19" ht="17.7">
      <c r="A805" s="49">
        <v>44564</v>
      </c>
      <c r="B805" s="109">
        <f>IF(COUNTIF($A$7:$A805, $A805)&gt;1, 0, IF($E805="","",G805+H805+K805+L805+O805-Q805))</f>
        <v>113</v>
      </c>
      <c r="C805" s="109">
        <f>IF(COUNTIF($A$7:$A805, $A805)&gt;1, 0, IF($E805="", "", I805+J805+M805+N805+P805-R805))</f>
        <v>153</v>
      </c>
      <c r="D805" s="109">
        <f>IF(COUNTIF($A$7:$A805, $A805)&gt;1, 0, S805)</f>
        <v>0</v>
      </c>
      <c r="E805" s="110">
        <v>44564</v>
      </c>
      <c r="F805" s="91" t="str">
        <f>IFERROR(VLOOKUP($E805, V医療従事者等!$A:$J, $F$4, FALSE), TEXT(E805, "aaa"))</f>
        <v>月</v>
      </c>
      <c r="G805" s="91">
        <f>IFERROR(VLOOKUP($E805, V医療従事者等!$A:$J, $G$4, FALSE), 0)</f>
        <v>0</v>
      </c>
      <c r="H805" s="91">
        <f>IFERROR(VLOOKUP($E805, V医療従事者等!$A:$J, $H$4, FALSE), 0)</f>
        <v>0</v>
      </c>
      <c r="I805" s="91">
        <f>IFERROR(VLOOKUP($E805, V医療従事者等!$A:$J, $I$4, FALSE), 0)</f>
        <v>0</v>
      </c>
      <c r="J805" s="91">
        <f>IFERROR(VLOOKUP($E805, V医療従事者等!$A:$J, $J$4, FALSE), 0)</f>
        <v>0</v>
      </c>
      <c r="K805" s="92">
        <f>IFERROR(VLOOKUP($E805, V一般接種!$A:$G, K$4, FALSE), 0)</f>
        <v>101</v>
      </c>
      <c r="L805" s="92">
        <f>IFERROR(VLOOKUP($E805, V一般接種!$A:$G, L$4, FALSE), 0)</f>
        <v>12</v>
      </c>
      <c r="M805" s="92">
        <f>IFERROR(VLOOKUP($E805, V一般接種!$A:$G, M$4, FALSE), 0)</f>
        <v>0</v>
      </c>
      <c r="N805" s="93">
        <f>IFERROR(VLOOKUP($E805, V一般接種!$A:$G, N$4, FALSE), 0)</f>
        <v>153</v>
      </c>
      <c r="O805" s="92">
        <f>SUMIF(V職域接種!$C:$C, 'Conv-vaccine'!$E805, V職域接種!F:F)</f>
        <v>0</v>
      </c>
      <c r="P805" s="92">
        <f>SUMIF(V職域接種!$C:$C, 'Conv-vaccine'!$E805, V職域接種!G:G)</f>
        <v>0</v>
      </c>
      <c r="Q805" s="92">
        <f>_xlfn.MAXIFS(V重複!F:F, V重複!$C:$C, 'Conv-vaccine'!$E805)</f>
        <v>0</v>
      </c>
      <c r="R805" s="92">
        <f>_xlfn.MAXIFS(V重複!G:G, V重複!$C:$C, 'Conv-vaccine'!$E805)</f>
        <v>0</v>
      </c>
      <c r="S805" s="117">
        <f>SUMIF('V3回目-総接種回数'!$A:$A, 'Conv-vaccine'!$E805, 'V3回目-総接種回数'!D:D)</f>
        <v>0</v>
      </c>
    </row>
    <row r="806" spans="1:19" ht="17.7">
      <c r="A806" s="49">
        <v>44564</v>
      </c>
      <c r="B806" s="109">
        <f>IF(COUNTIF($A$7:$A806, $A806)&gt;1, 0, IF($E806="","",G806+H806+K806+L806+O806-Q806))</f>
        <v>0</v>
      </c>
      <c r="C806" s="109">
        <f>IF(COUNTIF($A$7:$A806, $A806)&gt;1, 0, IF($E806="", "", I806+J806+M806+N806+P806-R806))</f>
        <v>0</v>
      </c>
      <c r="D806" s="109">
        <f>IF(COUNTIF($A$7:$A806, $A806)&gt;1, 0, S806)</f>
        <v>0</v>
      </c>
      <c r="E806" s="110">
        <v>44564</v>
      </c>
      <c r="F806" s="91" t="str">
        <f>IFERROR(VLOOKUP($E806, V医療従事者等!$A:$J, $F$4, FALSE), TEXT(E806, "aaa"))</f>
        <v>月</v>
      </c>
      <c r="G806" s="91">
        <f>IFERROR(VLOOKUP($E806, V医療従事者等!$A:$J, $G$4, FALSE), 0)</f>
        <v>0</v>
      </c>
      <c r="H806" s="91">
        <f>IFERROR(VLOOKUP($E806, V医療従事者等!$A:$J, $H$4, FALSE), 0)</f>
        <v>0</v>
      </c>
      <c r="I806" s="91">
        <f>IFERROR(VLOOKUP($E806, V医療従事者等!$A:$J, $I$4, FALSE), 0)</f>
        <v>0</v>
      </c>
      <c r="J806" s="91">
        <f>IFERROR(VLOOKUP($E806, V医療従事者等!$A:$J, $J$4, FALSE), 0)</f>
        <v>0</v>
      </c>
      <c r="K806" s="92">
        <f>IFERROR(VLOOKUP($E806, V一般接種!$A:$G, K$4, FALSE), 0)</f>
        <v>101</v>
      </c>
      <c r="L806" s="92">
        <f>IFERROR(VLOOKUP($E806, V一般接種!$A:$G, L$4, FALSE), 0)</f>
        <v>12</v>
      </c>
      <c r="M806" s="92">
        <f>IFERROR(VLOOKUP($E806, V一般接種!$A:$G, M$4, FALSE), 0)</f>
        <v>0</v>
      </c>
      <c r="N806" s="93">
        <f>IFERROR(VLOOKUP($E806, V一般接種!$A:$G, N$4, FALSE), 0)</f>
        <v>153</v>
      </c>
      <c r="O806" s="92">
        <f>SUMIF(V職域接種!$C:$C, 'Conv-vaccine'!$E806, V職域接種!F:F)</f>
        <v>0</v>
      </c>
      <c r="P806" s="92">
        <f>SUMIF(V職域接種!$C:$C, 'Conv-vaccine'!$E806, V職域接種!G:G)</f>
        <v>0</v>
      </c>
      <c r="Q806" s="92">
        <f>_xlfn.MAXIFS(V重複!F:F, V重複!$C:$C, 'Conv-vaccine'!$E806)</f>
        <v>0</v>
      </c>
      <c r="R806" s="92">
        <f>_xlfn.MAXIFS(V重複!G:G, V重複!$C:$C, 'Conv-vaccine'!$E806)</f>
        <v>0</v>
      </c>
      <c r="S806" s="117">
        <f>SUMIF('V3回目-総接種回数'!$A:$A, 'Conv-vaccine'!$E806, 'V3回目-総接種回数'!D:D)</f>
        <v>0</v>
      </c>
    </row>
    <row r="807" spans="1:19" ht="17.7">
      <c r="A807" s="49">
        <v>44564</v>
      </c>
      <c r="B807" s="109">
        <f>IF(COUNTIF($A$7:$A807, $A807)&gt;1, 0, IF($E807="","",G807+H807+K807+L807+O807-Q807))</f>
        <v>0</v>
      </c>
      <c r="C807" s="109">
        <f>IF(COUNTIF($A$7:$A807, $A807)&gt;1, 0, IF($E807="", "", I807+J807+M807+N807+P807-R807))</f>
        <v>0</v>
      </c>
      <c r="D807" s="109">
        <f>IF(COUNTIF($A$7:$A807, $A807)&gt;1, 0, S807)</f>
        <v>0</v>
      </c>
      <c r="E807" s="110">
        <v>44564</v>
      </c>
      <c r="F807" s="91" t="str">
        <f>IFERROR(VLOOKUP($E807, V医療従事者等!$A:$J, $F$4, FALSE), TEXT(E807, "aaa"))</f>
        <v>月</v>
      </c>
      <c r="G807" s="91">
        <f>IFERROR(VLOOKUP($E807, V医療従事者等!$A:$J, $G$4, FALSE), 0)</f>
        <v>0</v>
      </c>
      <c r="H807" s="91">
        <f>IFERROR(VLOOKUP($E807, V医療従事者等!$A:$J, $H$4, FALSE), 0)</f>
        <v>0</v>
      </c>
      <c r="I807" s="91">
        <f>IFERROR(VLOOKUP($E807, V医療従事者等!$A:$J, $I$4, FALSE), 0)</f>
        <v>0</v>
      </c>
      <c r="J807" s="91">
        <f>IFERROR(VLOOKUP($E807, V医療従事者等!$A:$J, $J$4, FALSE), 0)</f>
        <v>0</v>
      </c>
      <c r="K807" s="92">
        <f>IFERROR(VLOOKUP($E807, V一般接種!$A:$G, K$4, FALSE), 0)</f>
        <v>101</v>
      </c>
      <c r="L807" s="92">
        <f>IFERROR(VLOOKUP($E807, V一般接種!$A:$G, L$4, FALSE), 0)</f>
        <v>12</v>
      </c>
      <c r="M807" s="92">
        <f>IFERROR(VLOOKUP($E807, V一般接種!$A:$G, M$4, FALSE), 0)</f>
        <v>0</v>
      </c>
      <c r="N807" s="93">
        <f>IFERROR(VLOOKUP($E807, V一般接種!$A:$G, N$4, FALSE), 0)</f>
        <v>153</v>
      </c>
      <c r="O807" s="92">
        <f>SUMIF(V職域接種!$C:$C, 'Conv-vaccine'!$E807, V職域接種!F:F)</f>
        <v>0</v>
      </c>
      <c r="P807" s="92">
        <f>SUMIF(V職域接種!$C:$C, 'Conv-vaccine'!$E807, V職域接種!G:G)</f>
        <v>0</v>
      </c>
      <c r="Q807" s="92">
        <f>_xlfn.MAXIFS(V重複!F:F, V重複!$C:$C, 'Conv-vaccine'!$E807)</f>
        <v>0</v>
      </c>
      <c r="R807" s="92">
        <f>_xlfn.MAXIFS(V重複!G:G, V重複!$C:$C, 'Conv-vaccine'!$E807)</f>
        <v>0</v>
      </c>
      <c r="S807" s="117">
        <f>SUMIF('V3回目-総接種回数'!$A:$A, 'Conv-vaccine'!$E807, 'V3回目-総接種回数'!D:D)</f>
        <v>0</v>
      </c>
    </row>
    <row r="808" spans="1:19" ht="17.7">
      <c r="A808" s="49">
        <v>44565</v>
      </c>
      <c r="B808" s="109">
        <f>IF(COUNTIF($A$7:$A808, $A808)&gt;1, 0, IF($E808="","",G808+H808+K808+L808+O808-Q808))</f>
        <v>3232</v>
      </c>
      <c r="C808" s="109">
        <f>IF(COUNTIF($A$7:$A808, $A808)&gt;1, 0, IF($E808="", "", I808+J808+M808+N808+P808-R808))</f>
        <v>6290</v>
      </c>
      <c r="D808" s="109">
        <f>IF(COUNTIF($A$7:$A808, $A808)&gt;1, 0, S808)</f>
        <v>104946</v>
      </c>
      <c r="E808" s="110">
        <v>44565</v>
      </c>
      <c r="F808" s="91" t="str">
        <f>IFERROR(VLOOKUP($E808, V医療従事者等!$A:$J, $F$4, FALSE), TEXT(E808, "aaa"))</f>
        <v>火</v>
      </c>
      <c r="G808" s="91">
        <f>IFERROR(VLOOKUP($E808, V医療従事者等!$A:$J, $G$4, FALSE), 0)</f>
        <v>0</v>
      </c>
      <c r="H808" s="91">
        <f>IFERROR(VLOOKUP($E808, V医療従事者等!$A:$J, $H$4, FALSE), 0)</f>
        <v>0</v>
      </c>
      <c r="I808" s="91">
        <f>IFERROR(VLOOKUP($E808, V医療従事者等!$A:$J, $I$4, FALSE), 0)</f>
        <v>0</v>
      </c>
      <c r="J808" s="91">
        <f>IFERROR(VLOOKUP($E808, V医療従事者等!$A:$J, $J$4, FALSE), 0)</f>
        <v>0</v>
      </c>
      <c r="K808" s="92">
        <f>IFERROR(VLOOKUP($E808, V一般接種!$A:$G, K$4, FALSE), 0)</f>
        <v>3194</v>
      </c>
      <c r="L808" s="92">
        <f>IFERROR(VLOOKUP($E808, V一般接種!$A:$G, L$4, FALSE), 0)</f>
        <v>38</v>
      </c>
      <c r="M808" s="92">
        <f>IFERROR(VLOOKUP($E808, V一般接種!$A:$G, M$4, FALSE), 0)</f>
        <v>1</v>
      </c>
      <c r="N808" s="93">
        <f>IFERROR(VLOOKUP($E808, V一般接種!$A:$G, N$4, FALSE), 0)</f>
        <v>6289</v>
      </c>
      <c r="O808" s="92">
        <f>SUMIF(V職域接種!$C:$C, 'Conv-vaccine'!$E808, V職域接種!F:F)</f>
        <v>0</v>
      </c>
      <c r="P808" s="92">
        <f>SUMIF(V職域接種!$C:$C, 'Conv-vaccine'!$E808, V職域接種!G:G)</f>
        <v>0</v>
      </c>
      <c r="Q808" s="92">
        <f>_xlfn.MAXIFS(V重複!F:F, V重複!$C:$C, 'Conv-vaccine'!$E808)</f>
        <v>0</v>
      </c>
      <c r="R808" s="92">
        <f>_xlfn.MAXIFS(V重複!G:G, V重複!$C:$C, 'Conv-vaccine'!$E808)</f>
        <v>0</v>
      </c>
      <c r="S808" s="117">
        <f>SUMIF('V3回目-総接種回数'!$A:$A, 'Conv-vaccine'!$E808, 'V3回目-総接種回数'!D:D)</f>
        <v>104946</v>
      </c>
    </row>
    <row r="809" spans="1:19" ht="17.7">
      <c r="A809" s="49">
        <v>44565</v>
      </c>
      <c r="B809" s="109">
        <f>IF(COUNTIF($A$7:$A809, $A809)&gt;1, 0, IF($E809="","",G809+H809+K809+L809+O809-Q809))</f>
        <v>0</v>
      </c>
      <c r="C809" s="109">
        <f>IF(COUNTIF($A$7:$A809, $A809)&gt;1, 0, IF($E809="", "", I809+J809+M809+N809+P809-R809))</f>
        <v>0</v>
      </c>
      <c r="D809" s="109">
        <f>IF(COUNTIF($A$7:$A809, $A809)&gt;1, 0, S809)</f>
        <v>0</v>
      </c>
      <c r="E809" s="110">
        <v>44565</v>
      </c>
      <c r="F809" s="91" t="str">
        <f>IFERROR(VLOOKUP($E809, V医療従事者等!$A:$J, $F$4, FALSE), TEXT(E809, "aaa"))</f>
        <v>火</v>
      </c>
      <c r="G809" s="91">
        <f>IFERROR(VLOOKUP($E809, V医療従事者等!$A:$J, $G$4, FALSE), 0)</f>
        <v>0</v>
      </c>
      <c r="H809" s="91">
        <f>IFERROR(VLOOKUP($E809, V医療従事者等!$A:$J, $H$4, FALSE), 0)</f>
        <v>0</v>
      </c>
      <c r="I809" s="91">
        <f>IFERROR(VLOOKUP($E809, V医療従事者等!$A:$J, $I$4, FALSE), 0)</f>
        <v>0</v>
      </c>
      <c r="J809" s="91">
        <f>IFERROR(VLOOKUP($E809, V医療従事者等!$A:$J, $J$4, FALSE), 0)</f>
        <v>0</v>
      </c>
      <c r="K809" s="92">
        <f>IFERROR(VLOOKUP($E809, V一般接種!$A:$G, K$4, FALSE), 0)</f>
        <v>3194</v>
      </c>
      <c r="L809" s="92">
        <f>IFERROR(VLOOKUP($E809, V一般接種!$A:$G, L$4, FALSE), 0)</f>
        <v>38</v>
      </c>
      <c r="M809" s="92">
        <f>IFERROR(VLOOKUP($E809, V一般接種!$A:$G, M$4, FALSE), 0)</f>
        <v>1</v>
      </c>
      <c r="N809" s="93">
        <f>IFERROR(VLOOKUP($E809, V一般接種!$A:$G, N$4, FALSE), 0)</f>
        <v>6289</v>
      </c>
      <c r="O809" s="92">
        <f>SUMIF(V職域接種!$C:$C, 'Conv-vaccine'!$E809, V職域接種!F:F)</f>
        <v>0</v>
      </c>
      <c r="P809" s="92">
        <f>SUMIF(V職域接種!$C:$C, 'Conv-vaccine'!$E809, V職域接種!G:G)</f>
        <v>0</v>
      </c>
      <c r="Q809" s="92">
        <f>_xlfn.MAXIFS(V重複!F:F, V重複!$C:$C, 'Conv-vaccine'!$E809)</f>
        <v>0</v>
      </c>
      <c r="R809" s="92">
        <f>_xlfn.MAXIFS(V重複!G:G, V重複!$C:$C, 'Conv-vaccine'!$E809)</f>
        <v>0</v>
      </c>
      <c r="S809" s="117">
        <f>SUMIF('V3回目-総接種回数'!$A:$A, 'Conv-vaccine'!$E809, 'V3回目-総接種回数'!D:D)</f>
        <v>104946</v>
      </c>
    </row>
    <row r="810" spans="1:19" ht="17.7">
      <c r="A810" s="49">
        <v>44565</v>
      </c>
      <c r="B810" s="109">
        <f>IF(COUNTIF($A$7:$A810, $A810)&gt;1, 0, IF($E810="","",G810+H810+K810+L810+O810-Q810))</f>
        <v>0</v>
      </c>
      <c r="C810" s="109">
        <f>IF(COUNTIF($A$7:$A810, $A810)&gt;1, 0, IF($E810="", "", I810+J810+M810+N810+P810-R810))</f>
        <v>0</v>
      </c>
      <c r="D810" s="109">
        <f>IF(COUNTIF($A$7:$A810, $A810)&gt;1, 0, S810)</f>
        <v>0</v>
      </c>
      <c r="E810" s="110">
        <v>44565</v>
      </c>
      <c r="F810" s="91" t="str">
        <f>IFERROR(VLOOKUP($E810, V医療従事者等!$A:$J, $F$4, FALSE), TEXT(E810, "aaa"))</f>
        <v>火</v>
      </c>
      <c r="G810" s="91">
        <f>IFERROR(VLOOKUP($E810, V医療従事者等!$A:$J, $G$4, FALSE), 0)</f>
        <v>0</v>
      </c>
      <c r="H810" s="91">
        <f>IFERROR(VLOOKUP($E810, V医療従事者等!$A:$J, $H$4, FALSE), 0)</f>
        <v>0</v>
      </c>
      <c r="I810" s="91">
        <f>IFERROR(VLOOKUP($E810, V医療従事者等!$A:$J, $I$4, FALSE), 0)</f>
        <v>0</v>
      </c>
      <c r="J810" s="91">
        <f>IFERROR(VLOOKUP($E810, V医療従事者等!$A:$J, $J$4, FALSE), 0)</f>
        <v>0</v>
      </c>
      <c r="K810" s="92">
        <f>IFERROR(VLOOKUP($E810, V一般接種!$A:$G, K$4, FALSE), 0)</f>
        <v>3194</v>
      </c>
      <c r="L810" s="92">
        <f>IFERROR(VLOOKUP($E810, V一般接種!$A:$G, L$4, FALSE), 0)</f>
        <v>38</v>
      </c>
      <c r="M810" s="92">
        <f>IFERROR(VLOOKUP($E810, V一般接種!$A:$G, M$4, FALSE), 0)</f>
        <v>1</v>
      </c>
      <c r="N810" s="93">
        <f>IFERROR(VLOOKUP($E810, V一般接種!$A:$G, N$4, FALSE), 0)</f>
        <v>6289</v>
      </c>
      <c r="O810" s="92">
        <f>SUMIF(V職域接種!$C:$C, 'Conv-vaccine'!$E810, V職域接種!F:F)</f>
        <v>0</v>
      </c>
      <c r="P810" s="92">
        <f>SUMIF(V職域接種!$C:$C, 'Conv-vaccine'!$E810, V職域接種!G:G)</f>
        <v>0</v>
      </c>
      <c r="Q810" s="92">
        <f>_xlfn.MAXIFS(V重複!F:F, V重複!$C:$C, 'Conv-vaccine'!$E810)</f>
        <v>0</v>
      </c>
      <c r="R810" s="92">
        <f>_xlfn.MAXIFS(V重複!G:G, V重複!$C:$C, 'Conv-vaccine'!$E810)</f>
        <v>0</v>
      </c>
      <c r="S810" s="117">
        <f>SUMIF('V3回目-総接種回数'!$A:$A, 'Conv-vaccine'!$E810, 'V3回目-総接種回数'!D:D)</f>
        <v>104946</v>
      </c>
    </row>
    <row r="811" spans="1:19" ht="17.7">
      <c r="A811" s="49">
        <v>44566</v>
      </c>
      <c r="B811" s="109">
        <f>IF(COUNTIF($A$7:$A811, $A811)&gt;1, 0, IF($E811="","",G811+H811+K811+L811+O811-Q811))</f>
        <v>5899</v>
      </c>
      <c r="C811" s="109">
        <f>IF(COUNTIF($A$7:$A811, $A811)&gt;1, 0, IF($E811="", "", I811+J811+M811+N811+P811-R811))</f>
        <v>9785</v>
      </c>
      <c r="D811" s="109">
        <f>IF(COUNTIF($A$7:$A811, $A811)&gt;1, 0, S811)</f>
        <v>33369</v>
      </c>
      <c r="E811" s="110">
        <v>44566</v>
      </c>
      <c r="F811" s="91" t="str">
        <f>IFERROR(VLOOKUP($E811, V医療従事者等!$A:$J, $F$4, FALSE), TEXT(E811, "aaa"))</f>
        <v>水</v>
      </c>
      <c r="G811" s="91">
        <f>IFERROR(VLOOKUP($E811, V医療従事者等!$A:$J, $G$4, FALSE), 0)</f>
        <v>0</v>
      </c>
      <c r="H811" s="91">
        <f>IFERROR(VLOOKUP($E811, V医療従事者等!$A:$J, $H$4, FALSE), 0)</f>
        <v>0</v>
      </c>
      <c r="I811" s="91">
        <f>IFERROR(VLOOKUP($E811, V医療従事者等!$A:$J, $I$4, FALSE), 0)</f>
        <v>0</v>
      </c>
      <c r="J811" s="91">
        <f>IFERROR(VLOOKUP($E811, V医療従事者等!$A:$J, $J$4, FALSE), 0)</f>
        <v>0</v>
      </c>
      <c r="K811" s="92">
        <f>IFERROR(VLOOKUP($E811, V一般接種!$A:$G, K$4, FALSE), 0)</f>
        <v>5738</v>
      </c>
      <c r="L811" s="92">
        <f>IFERROR(VLOOKUP($E811, V一般接種!$A:$G, L$4, FALSE), 0)</f>
        <v>161</v>
      </c>
      <c r="M811" s="92">
        <f>IFERROR(VLOOKUP($E811, V一般接種!$A:$G, M$4, FALSE), 0)</f>
        <v>5</v>
      </c>
      <c r="N811" s="93">
        <f>IFERROR(VLOOKUP($E811, V一般接種!$A:$G, N$4, FALSE), 0)</f>
        <v>9780</v>
      </c>
      <c r="O811" s="92">
        <f>SUMIF(V職域接種!$C:$C, 'Conv-vaccine'!$E811, V職域接種!F:F)</f>
        <v>0</v>
      </c>
      <c r="P811" s="92">
        <f>SUMIF(V職域接種!$C:$C, 'Conv-vaccine'!$E811, V職域接種!G:G)</f>
        <v>0</v>
      </c>
      <c r="Q811" s="92">
        <f>_xlfn.MAXIFS(V重複!F:F, V重複!$C:$C, 'Conv-vaccine'!$E811)</f>
        <v>0</v>
      </c>
      <c r="R811" s="92">
        <f>_xlfn.MAXIFS(V重複!G:G, V重複!$C:$C, 'Conv-vaccine'!$E811)</f>
        <v>0</v>
      </c>
      <c r="S811" s="117">
        <f>SUMIF('V3回目-総接種回数'!$A:$A, 'Conv-vaccine'!$E811, 'V3回目-総接種回数'!D:D)</f>
        <v>33369</v>
      </c>
    </row>
    <row r="812" spans="1:19" ht="17.7">
      <c r="A812" s="49">
        <v>44566</v>
      </c>
      <c r="B812" s="109">
        <f>IF(COUNTIF($A$7:$A812, $A812)&gt;1, 0, IF($E812="","",G812+H812+K812+L812+O812-Q812))</f>
        <v>0</v>
      </c>
      <c r="C812" s="109">
        <f>IF(COUNTIF($A$7:$A812, $A812)&gt;1, 0, IF($E812="", "", I812+J812+M812+N812+P812-R812))</f>
        <v>0</v>
      </c>
      <c r="D812" s="109">
        <f>IF(COUNTIF($A$7:$A812, $A812)&gt;1, 0, S812)</f>
        <v>0</v>
      </c>
      <c r="E812" s="110">
        <v>44566</v>
      </c>
      <c r="F812" s="91" t="str">
        <f>IFERROR(VLOOKUP($E812, V医療従事者等!$A:$J, $F$4, FALSE), TEXT(E812, "aaa"))</f>
        <v>水</v>
      </c>
      <c r="G812" s="91">
        <f>IFERROR(VLOOKUP($E812, V医療従事者等!$A:$J, $G$4, FALSE), 0)</f>
        <v>0</v>
      </c>
      <c r="H812" s="91">
        <f>IFERROR(VLOOKUP($E812, V医療従事者等!$A:$J, $H$4, FALSE), 0)</f>
        <v>0</v>
      </c>
      <c r="I812" s="91">
        <f>IFERROR(VLOOKUP($E812, V医療従事者等!$A:$J, $I$4, FALSE), 0)</f>
        <v>0</v>
      </c>
      <c r="J812" s="91">
        <f>IFERROR(VLOOKUP($E812, V医療従事者等!$A:$J, $J$4, FALSE), 0)</f>
        <v>0</v>
      </c>
      <c r="K812" s="92">
        <f>IFERROR(VLOOKUP($E812, V一般接種!$A:$G, K$4, FALSE), 0)</f>
        <v>5738</v>
      </c>
      <c r="L812" s="92">
        <f>IFERROR(VLOOKUP($E812, V一般接種!$A:$G, L$4, FALSE), 0)</f>
        <v>161</v>
      </c>
      <c r="M812" s="92">
        <f>IFERROR(VLOOKUP($E812, V一般接種!$A:$G, M$4, FALSE), 0)</f>
        <v>5</v>
      </c>
      <c r="N812" s="93">
        <f>IFERROR(VLOOKUP($E812, V一般接種!$A:$G, N$4, FALSE), 0)</f>
        <v>9780</v>
      </c>
      <c r="O812" s="92">
        <f>SUMIF(V職域接種!$C:$C, 'Conv-vaccine'!$E812, V職域接種!F:F)</f>
        <v>0</v>
      </c>
      <c r="P812" s="92">
        <f>SUMIF(V職域接種!$C:$C, 'Conv-vaccine'!$E812, V職域接種!G:G)</f>
        <v>0</v>
      </c>
      <c r="Q812" s="92">
        <f>_xlfn.MAXIFS(V重複!F:F, V重複!$C:$C, 'Conv-vaccine'!$E812)</f>
        <v>0</v>
      </c>
      <c r="R812" s="92">
        <f>_xlfn.MAXIFS(V重複!G:G, V重複!$C:$C, 'Conv-vaccine'!$E812)</f>
        <v>0</v>
      </c>
      <c r="S812" s="117">
        <f>SUMIF('V3回目-総接種回数'!$A:$A, 'Conv-vaccine'!$E812, 'V3回目-総接種回数'!D:D)</f>
        <v>33369</v>
      </c>
    </row>
    <row r="813" spans="1:19" ht="17.7">
      <c r="A813" s="49">
        <v>44566</v>
      </c>
      <c r="B813" s="109">
        <f>IF(COUNTIF($A$7:$A813, $A813)&gt;1, 0, IF($E813="","",G813+H813+K813+L813+O813-Q813))</f>
        <v>0</v>
      </c>
      <c r="C813" s="109">
        <f>IF(COUNTIF($A$7:$A813, $A813)&gt;1, 0, IF($E813="", "", I813+J813+M813+N813+P813-R813))</f>
        <v>0</v>
      </c>
      <c r="D813" s="109">
        <f>IF(COUNTIF($A$7:$A813, $A813)&gt;1, 0, S813)</f>
        <v>0</v>
      </c>
      <c r="E813" s="110">
        <v>44566</v>
      </c>
      <c r="F813" s="91" t="str">
        <f>IFERROR(VLOOKUP($E813, V医療従事者等!$A:$J, $F$4, FALSE), TEXT(E813, "aaa"))</f>
        <v>水</v>
      </c>
      <c r="G813" s="91">
        <f>IFERROR(VLOOKUP($E813, V医療従事者等!$A:$J, $G$4, FALSE), 0)</f>
        <v>0</v>
      </c>
      <c r="H813" s="91">
        <f>IFERROR(VLOOKUP($E813, V医療従事者等!$A:$J, $H$4, FALSE), 0)</f>
        <v>0</v>
      </c>
      <c r="I813" s="91">
        <f>IFERROR(VLOOKUP($E813, V医療従事者等!$A:$J, $I$4, FALSE), 0)</f>
        <v>0</v>
      </c>
      <c r="J813" s="91">
        <f>IFERROR(VLOOKUP($E813, V医療従事者等!$A:$J, $J$4, FALSE), 0)</f>
        <v>0</v>
      </c>
      <c r="K813" s="92">
        <f>IFERROR(VLOOKUP($E813, V一般接種!$A:$G, K$4, FALSE), 0)</f>
        <v>5738</v>
      </c>
      <c r="L813" s="92">
        <f>IFERROR(VLOOKUP($E813, V一般接種!$A:$G, L$4, FALSE), 0)</f>
        <v>161</v>
      </c>
      <c r="M813" s="92">
        <f>IFERROR(VLOOKUP($E813, V一般接種!$A:$G, M$4, FALSE), 0)</f>
        <v>5</v>
      </c>
      <c r="N813" s="93">
        <f>IFERROR(VLOOKUP($E813, V一般接種!$A:$G, N$4, FALSE), 0)</f>
        <v>9780</v>
      </c>
      <c r="O813" s="92">
        <f>SUMIF(V職域接種!$C:$C, 'Conv-vaccine'!$E813, V職域接種!F:F)</f>
        <v>0</v>
      </c>
      <c r="P813" s="92">
        <f>SUMIF(V職域接種!$C:$C, 'Conv-vaccine'!$E813, V職域接種!G:G)</f>
        <v>0</v>
      </c>
      <c r="Q813" s="92">
        <f>_xlfn.MAXIFS(V重複!F:F, V重複!$C:$C, 'Conv-vaccine'!$E813)</f>
        <v>0</v>
      </c>
      <c r="R813" s="92">
        <f>_xlfn.MAXIFS(V重複!G:G, V重複!$C:$C, 'Conv-vaccine'!$E813)</f>
        <v>0</v>
      </c>
      <c r="S813" s="117">
        <f>SUMIF('V3回目-総接種回数'!$A:$A, 'Conv-vaccine'!$E813, 'V3回目-総接種回数'!D:D)</f>
        <v>33369</v>
      </c>
    </row>
    <row r="814" spans="1:19" ht="17.7">
      <c r="A814" s="49">
        <v>44567</v>
      </c>
      <c r="B814" s="109">
        <f>IF(COUNTIF($A$7:$A814, $A814)&gt;1, 0, IF($E814="","",G814+H814+K814+L814+O814-Q814))</f>
        <v>6565</v>
      </c>
      <c r="C814" s="109">
        <f>IF(COUNTIF($A$7:$A814, $A814)&gt;1, 0, IF($E814="", "", I814+J814+M814+N814+P814-R814))</f>
        <v>10102</v>
      </c>
      <c r="D814" s="109">
        <f>IF(COUNTIF($A$7:$A814, $A814)&gt;1, 0, S814)</f>
        <v>39489</v>
      </c>
      <c r="E814" s="110">
        <v>44567</v>
      </c>
      <c r="F814" s="91" t="str">
        <f>IFERROR(VLOOKUP($E814, V医療従事者等!$A:$J, $F$4, FALSE), TEXT(E814, "aaa"))</f>
        <v>木</v>
      </c>
      <c r="G814" s="91">
        <f>IFERROR(VLOOKUP($E814, V医療従事者等!$A:$J, $G$4, FALSE), 0)</f>
        <v>0</v>
      </c>
      <c r="H814" s="91">
        <f>IFERROR(VLOOKUP($E814, V医療従事者等!$A:$J, $H$4, FALSE), 0)</f>
        <v>0</v>
      </c>
      <c r="I814" s="91">
        <f>IFERROR(VLOOKUP($E814, V医療従事者等!$A:$J, $I$4, FALSE), 0)</f>
        <v>0</v>
      </c>
      <c r="J814" s="91">
        <f>IFERROR(VLOOKUP($E814, V医療従事者等!$A:$J, $J$4, FALSE), 0)</f>
        <v>0</v>
      </c>
      <c r="K814" s="92">
        <f>IFERROR(VLOOKUP($E814, V一般接種!$A:$G, K$4, FALSE), 0)</f>
        <v>6364</v>
      </c>
      <c r="L814" s="92">
        <f>IFERROR(VLOOKUP($E814, V一般接種!$A:$G, L$4, FALSE), 0)</f>
        <v>201</v>
      </c>
      <c r="M814" s="92">
        <f>IFERROR(VLOOKUP($E814, V一般接種!$A:$G, M$4, FALSE), 0)</f>
        <v>4</v>
      </c>
      <c r="N814" s="93">
        <f>IFERROR(VLOOKUP($E814, V一般接種!$A:$G, N$4, FALSE), 0)</f>
        <v>10098</v>
      </c>
      <c r="O814" s="92">
        <f>SUMIF(V職域接種!$C:$C, 'Conv-vaccine'!$E814, V職域接種!F:F)</f>
        <v>0</v>
      </c>
      <c r="P814" s="92">
        <f>SUMIF(V職域接種!$C:$C, 'Conv-vaccine'!$E814, V職域接種!G:G)</f>
        <v>0</v>
      </c>
      <c r="Q814" s="92">
        <f>_xlfn.MAXIFS(V重複!F:F, V重複!$C:$C, 'Conv-vaccine'!$E814)</f>
        <v>0</v>
      </c>
      <c r="R814" s="92">
        <f>_xlfn.MAXIFS(V重複!G:G, V重複!$C:$C, 'Conv-vaccine'!$E814)</f>
        <v>0</v>
      </c>
      <c r="S814" s="117">
        <f>SUMIF('V3回目-総接種回数'!$A:$A, 'Conv-vaccine'!$E814, 'V3回目-総接種回数'!D:D)</f>
        <v>39489</v>
      </c>
    </row>
    <row r="815" spans="1:19" ht="17.7">
      <c r="A815" s="49">
        <v>44567</v>
      </c>
      <c r="B815" s="109">
        <f>IF(COUNTIF($A$7:$A815, $A815)&gt;1, 0, IF($E815="","",G815+H815+K815+L815+O815-Q815))</f>
        <v>0</v>
      </c>
      <c r="C815" s="109">
        <f>IF(COUNTIF($A$7:$A815, $A815)&gt;1, 0, IF($E815="", "", I815+J815+M815+N815+P815-R815))</f>
        <v>0</v>
      </c>
      <c r="D815" s="109">
        <f>IF(COUNTIF($A$7:$A815, $A815)&gt;1, 0, S815)</f>
        <v>0</v>
      </c>
      <c r="E815" s="110">
        <v>44567</v>
      </c>
      <c r="F815" s="91" t="str">
        <f>IFERROR(VLOOKUP($E815, V医療従事者等!$A:$J, $F$4, FALSE), TEXT(E815, "aaa"))</f>
        <v>木</v>
      </c>
      <c r="G815" s="91">
        <f>IFERROR(VLOOKUP($E815, V医療従事者等!$A:$J, $G$4, FALSE), 0)</f>
        <v>0</v>
      </c>
      <c r="H815" s="91">
        <f>IFERROR(VLOOKUP($E815, V医療従事者等!$A:$J, $H$4, FALSE), 0)</f>
        <v>0</v>
      </c>
      <c r="I815" s="91">
        <f>IFERROR(VLOOKUP($E815, V医療従事者等!$A:$J, $I$4, FALSE), 0)</f>
        <v>0</v>
      </c>
      <c r="J815" s="91">
        <f>IFERROR(VLOOKUP($E815, V医療従事者等!$A:$J, $J$4, FALSE), 0)</f>
        <v>0</v>
      </c>
      <c r="K815" s="92">
        <f>IFERROR(VLOOKUP($E815, V一般接種!$A:$G, K$4, FALSE), 0)</f>
        <v>6364</v>
      </c>
      <c r="L815" s="92">
        <f>IFERROR(VLOOKUP($E815, V一般接種!$A:$G, L$4, FALSE), 0)</f>
        <v>201</v>
      </c>
      <c r="M815" s="92">
        <f>IFERROR(VLOOKUP($E815, V一般接種!$A:$G, M$4, FALSE), 0)</f>
        <v>4</v>
      </c>
      <c r="N815" s="93">
        <f>IFERROR(VLOOKUP($E815, V一般接種!$A:$G, N$4, FALSE), 0)</f>
        <v>10098</v>
      </c>
      <c r="O815" s="92">
        <f>SUMIF(V職域接種!$C:$C, 'Conv-vaccine'!$E815, V職域接種!F:F)</f>
        <v>0</v>
      </c>
      <c r="P815" s="92">
        <f>SUMIF(V職域接種!$C:$C, 'Conv-vaccine'!$E815, V職域接種!G:G)</f>
        <v>0</v>
      </c>
      <c r="Q815" s="92">
        <f>_xlfn.MAXIFS(V重複!F:F, V重複!$C:$C, 'Conv-vaccine'!$E815)</f>
        <v>0</v>
      </c>
      <c r="R815" s="92">
        <f>_xlfn.MAXIFS(V重複!G:G, V重複!$C:$C, 'Conv-vaccine'!$E815)</f>
        <v>0</v>
      </c>
      <c r="S815" s="117">
        <f>SUMIF('V3回目-総接種回数'!$A:$A, 'Conv-vaccine'!$E815, 'V3回目-総接種回数'!D:D)</f>
        <v>39489</v>
      </c>
    </row>
    <row r="816" spans="1:19" ht="17.7">
      <c r="A816" s="49">
        <v>44567</v>
      </c>
      <c r="B816" s="109">
        <f>IF(COUNTIF($A$7:$A816, $A816)&gt;1, 0, IF($E816="","",G816+H816+K816+L816+O816-Q816))</f>
        <v>0</v>
      </c>
      <c r="C816" s="109">
        <f>IF(COUNTIF($A$7:$A816, $A816)&gt;1, 0, IF($E816="", "", I816+J816+M816+N816+P816-R816))</f>
        <v>0</v>
      </c>
      <c r="D816" s="109">
        <f>IF(COUNTIF($A$7:$A816, $A816)&gt;1, 0, S816)</f>
        <v>0</v>
      </c>
      <c r="E816" s="110">
        <v>44567</v>
      </c>
      <c r="F816" s="91" t="str">
        <f>IFERROR(VLOOKUP($E816, V医療従事者等!$A:$J, $F$4, FALSE), TEXT(E816, "aaa"))</f>
        <v>木</v>
      </c>
      <c r="G816" s="91">
        <f>IFERROR(VLOOKUP($E816, V医療従事者等!$A:$J, $G$4, FALSE), 0)</f>
        <v>0</v>
      </c>
      <c r="H816" s="91">
        <f>IFERROR(VLOOKUP($E816, V医療従事者等!$A:$J, $H$4, FALSE), 0)</f>
        <v>0</v>
      </c>
      <c r="I816" s="91">
        <f>IFERROR(VLOOKUP($E816, V医療従事者等!$A:$J, $I$4, FALSE), 0)</f>
        <v>0</v>
      </c>
      <c r="J816" s="91">
        <f>IFERROR(VLOOKUP($E816, V医療従事者等!$A:$J, $J$4, FALSE), 0)</f>
        <v>0</v>
      </c>
      <c r="K816" s="92">
        <f>IFERROR(VLOOKUP($E816, V一般接種!$A:$G, K$4, FALSE), 0)</f>
        <v>6364</v>
      </c>
      <c r="L816" s="92">
        <f>IFERROR(VLOOKUP($E816, V一般接種!$A:$G, L$4, FALSE), 0)</f>
        <v>201</v>
      </c>
      <c r="M816" s="92">
        <f>IFERROR(VLOOKUP($E816, V一般接種!$A:$G, M$4, FALSE), 0)</f>
        <v>4</v>
      </c>
      <c r="N816" s="93">
        <f>IFERROR(VLOOKUP($E816, V一般接種!$A:$G, N$4, FALSE), 0)</f>
        <v>10098</v>
      </c>
      <c r="O816" s="92">
        <f>SUMIF(V職域接種!$C:$C, 'Conv-vaccine'!$E816, V職域接種!F:F)</f>
        <v>0</v>
      </c>
      <c r="P816" s="92">
        <f>SUMIF(V職域接種!$C:$C, 'Conv-vaccine'!$E816, V職域接種!G:G)</f>
        <v>0</v>
      </c>
      <c r="Q816" s="92">
        <f>_xlfn.MAXIFS(V重複!F:F, V重複!$C:$C, 'Conv-vaccine'!$E816)</f>
        <v>0</v>
      </c>
      <c r="R816" s="92">
        <f>_xlfn.MAXIFS(V重複!G:G, V重複!$C:$C, 'Conv-vaccine'!$E816)</f>
        <v>0</v>
      </c>
      <c r="S816" s="117">
        <f>SUMIF('V3回目-総接種回数'!$A:$A, 'Conv-vaccine'!$E816, 'V3回目-総接種回数'!D:D)</f>
        <v>39489</v>
      </c>
    </row>
    <row r="817" spans="1:19" ht="17.7">
      <c r="A817" s="49">
        <v>44568</v>
      </c>
      <c r="B817" s="109">
        <f>IF(COUNTIF($A$7:$A817, $A817)&gt;1, 0, IF($E817="","",G817+H817+K817+L817+O817-Q817))</f>
        <v>16127</v>
      </c>
      <c r="C817" s="109">
        <f>IF(COUNTIF($A$7:$A817, $A817)&gt;1, 0, IF($E817="", "", I817+J817+M817+N817+P817-R817))</f>
        <v>24128</v>
      </c>
      <c r="D817" s="109">
        <f>IF(COUNTIF($A$7:$A817, $A817)&gt;1, 0, S817)</f>
        <v>43699</v>
      </c>
      <c r="E817" s="110">
        <v>44568</v>
      </c>
      <c r="F817" s="91" t="str">
        <f>IFERROR(VLOOKUP($E817, V医療従事者等!$A:$J, $F$4, FALSE), TEXT(E817, "aaa"))</f>
        <v>金</v>
      </c>
      <c r="G817" s="91">
        <f>IFERROR(VLOOKUP($E817, V医療従事者等!$A:$J, $G$4, FALSE), 0)</f>
        <v>0</v>
      </c>
      <c r="H817" s="91">
        <f>IFERROR(VLOOKUP($E817, V医療従事者等!$A:$J, $H$4, FALSE), 0)</f>
        <v>0</v>
      </c>
      <c r="I817" s="91">
        <f>IFERROR(VLOOKUP($E817, V医療従事者等!$A:$J, $I$4, FALSE), 0)</f>
        <v>0</v>
      </c>
      <c r="J817" s="91">
        <f>IFERROR(VLOOKUP($E817, V医療従事者等!$A:$J, $J$4, FALSE), 0)</f>
        <v>0</v>
      </c>
      <c r="K817" s="92">
        <f>IFERROR(VLOOKUP($E817, V一般接種!$A:$G, K$4, FALSE), 0)</f>
        <v>15793</v>
      </c>
      <c r="L817" s="92">
        <f>IFERROR(VLOOKUP($E817, V一般接種!$A:$G, L$4, FALSE), 0)</f>
        <v>334</v>
      </c>
      <c r="M817" s="92">
        <f>IFERROR(VLOOKUP($E817, V一般接種!$A:$G, M$4, FALSE), 0)</f>
        <v>4</v>
      </c>
      <c r="N817" s="93">
        <f>IFERROR(VLOOKUP($E817, V一般接種!$A:$G, N$4, FALSE), 0)</f>
        <v>24124</v>
      </c>
      <c r="O817" s="92">
        <f>SUMIF(V職域接種!$C:$C, 'Conv-vaccine'!$E817, V職域接種!F:F)</f>
        <v>0</v>
      </c>
      <c r="P817" s="92">
        <f>SUMIF(V職域接種!$C:$C, 'Conv-vaccine'!$E817, V職域接種!G:G)</f>
        <v>0</v>
      </c>
      <c r="Q817" s="92">
        <f>_xlfn.MAXIFS(V重複!F:F, V重複!$C:$C, 'Conv-vaccine'!$E817)</f>
        <v>0</v>
      </c>
      <c r="R817" s="92">
        <f>_xlfn.MAXIFS(V重複!G:G, V重複!$C:$C, 'Conv-vaccine'!$E817)</f>
        <v>0</v>
      </c>
      <c r="S817" s="117">
        <f>SUMIF('V3回目-総接種回数'!$A:$A, 'Conv-vaccine'!$E817, 'V3回目-総接種回数'!D:D)</f>
        <v>43699</v>
      </c>
    </row>
    <row r="818" spans="1:19" ht="17.7">
      <c r="A818" s="49">
        <v>44568</v>
      </c>
      <c r="B818" s="109">
        <f>IF(COUNTIF($A$7:$A818, $A818)&gt;1, 0, IF($E818="","",G818+H818+K818+L818+O818-Q818))</f>
        <v>0</v>
      </c>
      <c r="C818" s="109">
        <f>IF(COUNTIF($A$7:$A818, $A818)&gt;1, 0, IF($E818="", "", I818+J818+M818+N818+P818-R818))</f>
        <v>0</v>
      </c>
      <c r="D818" s="109">
        <f>IF(COUNTIF($A$7:$A818, $A818)&gt;1, 0, S818)</f>
        <v>0</v>
      </c>
      <c r="E818" s="110">
        <v>44568</v>
      </c>
      <c r="F818" s="91" t="str">
        <f>IFERROR(VLOOKUP($E818, V医療従事者等!$A:$J, $F$4, FALSE), TEXT(E818, "aaa"))</f>
        <v>金</v>
      </c>
      <c r="G818" s="91">
        <f>IFERROR(VLOOKUP($E818, V医療従事者等!$A:$J, $G$4, FALSE), 0)</f>
        <v>0</v>
      </c>
      <c r="H818" s="91">
        <f>IFERROR(VLOOKUP($E818, V医療従事者等!$A:$J, $H$4, FALSE), 0)</f>
        <v>0</v>
      </c>
      <c r="I818" s="91">
        <f>IFERROR(VLOOKUP($E818, V医療従事者等!$A:$J, $I$4, FALSE), 0)</f>
        <v>0</v>
      </c>
      <c r="J818" s="91">
        <f>IFERROR(VLOOKUP($E818, V医療従事者等!$A:$J, $J$4, FALSE), 0)</f>
        <v>0</v>
      </c>
      <c r="K818" s="92">
        <f>IFERROR(VLOOKUP($E818, V一般接種!$A:$G, K$4, FALSE), 0)</f>
        <v>15793</v>
      </c>
      <c r="L818" s="92">
        <f>IFERROR(VLOOKUP($E818, V一般接種!$A:$G, L$4, FALSE), 0)</f>
        <v>334</v>
      </c>
      <c r="M818" s="92">
        <f>IFERROR(VLOOKUP($E818, V一般接種!$A:$G, M$4, FALSE), 0)</f>
        <v>4</v>
      </c>
      <c r="N818" s="93">
        <f>IFERROR(VLOOKUP($E818, V一般接種!$A:$G, N$4, FALSE), 0)</f>
        <v>24124</v>
      </c>
      <c r="O818" s="92">
        <f>SUMIF(V職域接種!$C:$C, 'Conv-vaccine'!$E818, V職域接種!F:F)</f>
        <v>0</v>
      </c>
      <c r="P818" s="92">
        <f>SUMIF(V職域接種!$C:$C, 'Conv-vaccine'!$E818, V職域接種!G:G)</f>
        <v>0</v>
      </c>
      <c r="Q818" s="92">
        <f>_xlfn.MAXIFS(V重複!F:F, V重複!$C:$C, 'Conv-vaccine'!$E818)</f>
        <v>0</v>
      </c>
      <c r="R818" s="92">
        <f>_xlfn.MAXIFS(V重複!G:G, V重複!$C:$C, 'Conv-vaccine'!$E818)</f>
        <v>0</v>
      </c>
      <c r="S818" s="117">
        <f>SUMIF('V3回目-総接種回数'!$A:$A, 'Conv-vaccine'!$E818, 'V3回目-総接種回数'!D:D)</f>
        <v>43699</v>
      </c>
    </row>
    <row r="819" spans="1:19" ht="17.7">
      <c r="A819" s="49">
        <v>44568</v>
      </c>
      <c r="B819" s="109">
        <f>IF(COUNTIF($A$7:$A819, $A819)&gt;1, 0, IF($E819="","",G819+H819+K819+L819+O819-Q819))</f>
        <v>0</v>
      </c>
      <c r="C819" s="109">
        <f>IF(COUNTIF($A$7:$A819, $A819)&gt;1, 0, IF($E819="", "", I819+J819+M819+N819+P819-R819))</f>
        <v>0</v>
      </c>
      <c r="D819" s="109">
        <f>IF(COUNTIF($A$7:$A819, $A819)&gt;1, 0, S819)</f>
        <v>0</v>
      </c>
      <c r="E819" s="110">
        <v>44568</v>
      </c>
      <c r="F819" s="91" t="str">
        <f>IFERROR(VLOOKUP($E819, V医療従事者等!$A:$J, $F$4, FALSE), TEXT(E819, "aaa"))</f>
        <v>金</v>
      </c>
      <c r="G819" s="91">
        <f>IFERROR(VLOOKUP($E819, V医療従事者等!$A:$J, $G$4, FALSE), 0)</f>
        <v>0</v>
      </c>
      <c r="H819" s="91">
        <f>IFERROR(VLOOKUP($E819, V医療従事者等!$A:$J, $H$4, FALSE), 0)</f>
        <v>0</v>
      </c>
      <c r="I819" s="91">
        <f>IFERROR(VLOOKUP($E819, V医療従事者等!$A:$J, $I$4, FALSE), 0)</f>
        <v>0</v>
      </c>
      <c r="J819" s="91">
        <f>IFERROR(VLOOKUP($E819, V医療従事者等!$A:$J, $J$4, FALSE), 0)</f>
        <v>0</v>
      </c>
      <c r="K819" s="92">
        <f>IFERROR(VLOOKUP($E819, V一般接種!$A:$G, K$4, FALSE), 0)</f>
        <v>15793</v>
      </c>
      <c r="L819" s="92">
        <f>IFERROR(VLOOKUP($E819, V一般接種!$A:$G, L$4, FALSE), 0)</f>
        <v>334</v>
      </c>
      <c r="M819" s="92">
        <f>IFERROR(VLOOKUP($E819, V一般接種!$A:$G, M$4, FALSE), 0)</f>
        <v>4</v>
      </c>
      <c r="N819" s="93">
        <f>IFERROR(VLOOKUP($E819, V一般接種!$A:$G, N$4, FALSE), 0)</f>
        <v>24124</v>
      </c>
      <c r="O819" s="92">
        <f>SUMIF(V職域接種!$C:$C, 'Conv-vaccine'!$E819, V職域接種!F:F)</f>
        <v>0</v>
      </c>
      <c r="P819" s="92">
        <f>SUMIF(V職域接種!$C:$C, 'Conv-vaccine'!$E819, V職域接種!G:G)</f>
        <v>0</v>
      </c>
      <c r="Q819" s="92">
        <f>_xlfn.MAXIFS(V重複!F:F, V重複!$C:$C, 'Conv-vaccine'!$E819)</f>
        <v>0</v>
      </c>
      <c r="R819" s="92">
        <f>_xlfn.MAXIFS(V重複!G:G, V重複!$C:$C, 'Conv-vaccine'!$E819)</f>
        <v>0</v>
      </c>
      <c r="S819" s="117">
        <f>SUMIF('V3回目-総接種回数'!$A:$A, 'Conv-vaccine'!$E819, 'V3回目-総接種回数'!D:D)</f>
        <v>43699</v>
      </c>
    </row>
    <row r="820" spans="1:19" ht="17.7">
      <c r="A820" s="49">
        <v>44569</v>
      </c>
      <c r="B820" s="109">
        <f>IF(COUNTIF($A$7:$A820, $A820)&gt;1, 0, IF($E820="","",G820+H820+K820+L820+O820-Q820))</f>
        <v>26891</v>
      </c>
      <c r="C820" s="109">
        <f>IF(COUNTIF($A$7:$A820, $A820)&gt;1, 0, IF($E820="", "", I820+J820+M820+N820+P820-R820))</f>
        <v>38921</v>
      </c>
      <c r="D820" s="109">
        <f>IF(COUNTIF($A$7:$A820, $A820)&gt;1, 0, S820)</f>
        <v>0</v>
      </c>
      <c r="E820" s="110">
        <v>44569</v>
      </c>
      <c r="F820" s="91" t="str">
        <f>IFERROR(VLOOKUP($E820, V医療従事者等!$A:$J, $F$4, FALSE), TEXT(E820, "aaa"))</f>
        <v>土</v>
      </c>
      <c r="G820" s="91">
        <f>IFERROR(VLOOKUP($E820, V医療従事者等!$A:$J, $G$4, FALSE), 0)</f>
        <v>0</v>
      </c>
      <c r="H820" s="91">
        <f>IFERROR(VLOOKUP($E820, V医療従事者等!$A:$J, $H$4, FALSE), 0)</f>
        <v>0</v>
      </c>
      <c r="I820" s="91">
        <f>IFERROR(VLOOKUP($E820, V医療従事者等!$A:$J, $I$4, FALSE), 0)</f>
        <v>0</v>
      </c>
      <c r="J820" s="91">
        <f>IFERROR(VLOOKUP($E820, V医療従事者等!$A:$J, $J$4, FALSE), 0)</f>
        <v>0</v>
      </c>
      <c r="K820" s="92">
        <f>IFERROR(VLOOKUP($E820, V一般接種!$A:$G, K$4, FALSE), 0)</f>
        <v>26545</v>
      </c>
      <c r="L820" s="92">
        <f>IFERROR(VLOOKUP($E820, V一般接種!$A:$G, L$4, FALSE), 0)</f>
        <v>346</v>
      </c>
      <c r="M820" s="92">
        <f>IFERROR(VLOOKUP($E820, V一般接種!$A:$G, M$4, FALSE), 0)</f>
        <v>3</v>
      </c>
      <c r="N820" s="93">
        <f>IFERROR(VLOOKUP($E820, V一般接種!$A:$G, N$4, FALSE), 0)</f>
        <v>38918</v>
      </c>
      <c r="O820" s="92">
        <f>SUMIF(V職域接種!$C:$C, 'Conv-vaccine'!$E820, V職域接種!F:F)</f>
        <v>0</v>
      </c>
      <c r="P820" s="92">
        <f>SUMIF(V職域接種!$C:$C, 'Conv-vaccine'!$E820, V職域接種!G:G)</f>
        <v>0</v>
      </c>
      <c r="Q820" s="92">
        <f>_xlfn.MAXIFS(V重複!F:F, V重複!$C:$C, 'Conv-vaccine'!$E820)</f>
        <v>0</v>
      </c>
      <c r="R820" s="92">
        <f>_xlfn.MAXIFS(V重複!G:G, V重複!$C:$C, 'Conv-vaccine'!$E820)</f>
        <v>0</v>
      </c>
      <c r="S820" s="117">
        <f>SUMIF('V3回目-総接種回数'!$A:$A, 'Conv-vaccine'!$E820, 'V3回目-総接種回数'!D:D)</f>
        <v>0</v>
      </c>
    </row>
    <row r="821" spans="1:19" ht="17.7">
      <c r="A821" s="49">
        <v>44569</v>
      </c>
      <c r="B821" s="109">
        <f>IF(COUNTIF($A$7:$A821, $A821)&gt;1, 0, IF($E821="","",G821+H821+K821+L821+O821-Q821))</f>
        <v>0</v>
      </c>
      <c r="C821" s="109">
        <f>IF(COUNTIF($A$7:$A821, $A821)&gt;1, 0, IF($E821="", "", I821+J821+M821+N821+P821-R821))</f>
        <v>0</v>
      </c>
      <c r="D821" s="109">
        <f>IF(COUNTIF($A$7:$A821, $A821)&gt;1, 0, S821)</f>
        <v>0</v>
      </c>
      <c r="E821" s="110">
        <v>44569</v>
      </c>
      <c r="F821" s="91" t="str">
        <f>IFERROR(VLOOKUP($E821, V医療従事者等!$A:$J, $F$4, FALSE), TEXT(E821, "aaa"))</f>
        <v>土</v>
      </c>
      <c r="G821" s="91">
        <f>IFERROR(VLOOKUP($E821, V医療従事者等!$A:$J, $G$4, FALSE), 0)</f>
        <v>0</v>
      </c>
      <c r="H821" s="91">
        <f>IFERROR(VLOOKUP($E821, V医療従事者等!$A:$J, $H$4, FALSE), 0)</f>
        <v>0</v>
      </c>
      <c r="I821" s="91">
        <f>IFERROR(VLOOKUP($E821, V医療従事者等!$A:$J, $I$4, FALSE), 0)</f>
        <v>0</v>
      </c>
      <c r="J821" s="91">
        <f>IFERROR(VLOOKUP($E821, V医療従事者等!$A:$J, $J$4, FALSE), 0)</f>
        <v>0</v>
      </c>
      <c r="K821" s="92">
        <f>IFERROR(VLOOKUP($E821, V一般接種!$A:$G, K$4, FALSE), 0)</f>
        <v>26545</v>
      </c>
      <c r="L821" s="92">
        <f>IFERROR(VLOOKUP($E821, V一般接種!$A:$G, L$4, FALSE), 0)</f>
        <v>346</v>
      </c>
      <c r="M821" s="92">
        <f>IFERROR(VLOOKUP($E821, V一般接種!$A:$G, M$4, FALSE), 0)</f>
        <v>3</v>
      </c>
      <c r="N821" s="93">
        <f>IFERROR(VLOOKUP($E821, V一般接種!$A:$G, N$4, FALSE), 0)</f>
        <v>38918</v>
      </c>
      <c r="O821" s="92">
        <f>SUMIF(V職域接種!$C:$C, 'Conv-vaccine'!$E821, V職域接種!F:F)</f>
        <v>0</v>
      </c>
      <c r="P821" s="92">
        <f>SUMIF(V職域接種!$C:$C, 'Conv-vaccine'!$E821, V職域接種!G:G)</f>
        <v>0</v>
      </c>
      <c r="Q821" s="92">
        <f>_xlfn.MAXIFS(V重複!F:F, V重複!$C:$C, 'Conv-vaccine'!$E821)</f>
        <v>0</v>
      </c>
      <c r="R821" s="92">
        <f>_xlfn.MAXIFS(V重複!G:G, V重複!$C:$C, 'Conv-vaccine'!$E821)</f>
        <v>0</v>
      </c>
      <c r="S821" s="117">
        <f>SUMIF('V3回目-総接種回数'!$A:$A, 'Conv-vaccine'!$E821, 'V3回目-総接種回数'!D:D)</f>
        <v>0</v>
      </c>
    </row>
    <row r="822" spans="1:19" ht="17.7">
      <c r="A822" s="49">
        <v>44569</v>
      </c>
      <c r="B822" s="109">
        <f>IF(COUNTIF($A$7:$A822, $A822)&gt;1, 0, IF($E822="","",G822+H822+K822+L822+O822-Q822))</f>
        <v>0</v>
      </c>
      <c r="C822" s="109">
        <f>IF(COUNTIF($A$7:$A822, $A822)&gt;1, 0, IF($E822="", "", I822+J822+M822+N822+P822-R822))</f>
        <v>0</v>
      </c>
      <c r="D822" s="109">
        <f>IF(COUNTIF($A$7:$A822, $A822)&gt;1, 0, S822)</f>
        <v>0</v>
      </c>
      <c r="E822" s="110">
        <v>44569</v>
      </c>
      <c r="F822" s="91" t="str">
        <f>IFERROR(VLOOKUP($E822, V医療従事者等!$A:$J, $F$4, FALSE), TEXT(E822, "aaa"))</f>
        <v>土</v>
      </c>
      <c r="G822" s="91">
        <f>IFERROR(VLOOKUP($E822, V医療従事者等!$A:$J, $G$4, FALSE), 0)</f>
        <v>0</v>
      </c>
      <c r="H822" s="91">
        <f>IFERROR(VLOOKUP($E822, V医療従事者等!$A:$J, $H$4, FALSE), 0)</f>
        <v>0</v>
      </c>
      <c r="I822" s="91">
        <f>IFERROR(VLOOKUP($E822, V医療従事者等!$A:$J, $I$4, FALSE), 0)</f>
        <v>0</v>
      </c>
      <c r="J822" s="91">
        <f>IFERROR(VLOOKUP($E822, V医療従事者等!$A:$J, $J$4, FALSE), 0)</f>
        <v>0</v>
      </c>
      <c r="K822" s="92">
        <f>IFERROR(VLOOKUP($E822, V一般接種!$A:$G, K$4, FALSE), 0)</f>
        <v>26545</v>
      </c>
      <c r="L822" s="92">
        <f>IFERROR(VLOOKUP($E822, V一般接種!$A:$G, L$4, FALSE), 0)</f>
        <v>346</v>
      </c>
      <c r="M822" s="92">
        <f>IFERROR(VLOOKUP($E822, V一般接種!$A:$G, M$4, FALSE), 0)</f>
        <v>3</v>
      </c>
      <c r="N822" s="93">
        <f>IFERROR(VLOOKUP($E822, V一般接種!$A:$G, N$4, FALSE), 0)</f>
        <v>38918</v>
      </c>
      <c r="O822" s="92">
        <f>SUMIF(V職域接種!$C:$C, 'Conv-vaccine'!$E822, V職域接種!F:F)</f>
        <v>0</v>
      </c>
      <c r="P822" s="92">
        <f>SUMIF(V職域接種!$C:$C, 'Conv-vaccine'!$E822, V職域接種!G:G)</f>
        <v>0</v>
      </c>
      <c r="Q822" s="92">
        <f>_xlfn.MAXIFS(V重複!F:F, V重複!$C:$C, 'Conv-vaccine'!$E822)</f>
        <v>0</v>
      </c>
      <c r="R822" s="92">
        <f>_xlfn.MAXIFS(V重複!G:G, V重複!$C:$C, 'Conv-vaccine'!$E822)</f>
        <v>0</v>
      </c>
      <c r="S822" s="117">
        <f>SUMIF('V3回目-総接種回数'!$A:$A, 'Conv-vaccine'!$E822, 'V3回目-総接種回数'!D:D)</f>
        <v>0</v>
      </c>
    </row>
    <row r="823" spans="1:19" ht="17.7">
      <c r="A823" s="49">
        <v>44570</v>
      </c>
      <c r="B823" s="109">
        <f>IF(COUNTIF($A$7:$A823, $A823)&gt;1, 0, IF($E823="","",G823+H823+K823+L823+O823-Q823))</f>
        <v>224124</v>
      </c>
      <c r="C823" s="109">
        <f>IF(COUNTIF($A$7:$A823, $A823)&gt;1, 0, IF($E823="", "", I823+J823+M823+N823+P823-R823))</f>
        <v>80657</v>
      </c>
      <c r="D823" s="109">
        <f>IF(COUNTIF($A$7:$A823, $A823)&gt;1, 0, S823)</f>
        <v>0</v>
      </c>
      <c r="E823" s="110">
        <v>44570</v>
      </c>
      <c r="F823" s="91" t="str">
        <f>IFERROR(VLOOKUP($E823, V医療従事者等!$A:$J, $F$4, FALSE), TEXT(E823, "aaa"))</f>
        <v>日</v>
      </c>
      <c r="G823" s="91">
        <f>IFERROR(VLOOKUP($E823, V医療従事者等!$A:$J, $G$4, FALSE), 0)</f>
        <v>0</v>
      </c>
      <c r="H823" s="91">
        <f>IFERROR(VLOOKUP($E823, V医療従事者等!$A:$J, $H$4, FALSE), 0)</f>
        <v>0</v>
      </c>
      <c r="I823" s="91">
        <f>IFERROR(VLOOKUP($E823, V医療従事者等!$A:$J, $I$4, FALSE), 0)</f>
        <v>0</v>
      </c>
      <c r="J823" s="91">
        <f>IFERROR(VLOOKUP($E823, V医療従事者等!$A:$J, $J$4, FALSE), 0)</f>
        <v>0</v>
      </c>
      <c r="K823" s="92">
        <f>IFERROR(VLOOKUP($E823, V一般接種!$A:$G, K$4, FALSE), 0)</f>
        <v>10205</v>
      </c>
      <c r="L823" s="92">
        <f>IFERROR(VLOOKUP($E823, V一般接種!$A:$G, L$4, FALSE), 0)</f>
        <v>165</v>
      </c>
      <c r="M823" s="92">
        <f>IFERROR(VLOOKUP($E823, V一般接種!$A:$G, M$4, FALSE), 0)</f>
        <v>1</v>
      </c>
      <c r="N823" s="93">
        <f>IFERROR(VLOOKUP($E823, V一般接種!$A:$G, N$4, FALSE), 0)</f>
        <v>13852</v>
      </c>
      <c r="O823" s="92">
        <f>SUMIF(V職域接種!$C:$C, 'Conv-vaccine'!$E823, V職域接種!F:F)</f>
        <v>9800077</v>
      </c>
      <c r="P823" s="92">
        <f>SUMIF(V職域接種!$C:$C, 'Conv-vaccine'!$E823, V職域接種!G:G)</f>
        <v>9533710</v>
      </c>
      <c r="Q823" s="92">
        <f>_xlfn.MAXIFS(V重複!F:F, V重複!$C:$C, 'Conv-vaccine'!$E823)</f>
        <v>9586323</v>
      </c>
      <c r="R823" s="92">
        <f>_xlfn.MAXIFS(V重複!G:G, V重複!$C:$C, 'Conv-vaccine'!$E823)</f>
        <v>9466906</v>
      </c>
      <c r="S823" s="117">
        <f>SUMIF('V3回目-総接種回数'!$A:$A, 'Conv-vaccine'!$E823, 'V3回目-総接種回数'!D:D)</f>
        <v>0</v>
      </c>
    </row>
    <row r="824" spans="1:19" ht="17.7">
      <c r="A824" s="49">
        <v>44570</v>
      </c>
      <c r="B824" s="109">
        <f>IF(COUNTIF($A$7:$A824, $A824)&gt;1, 0, IF($E824="","",G824+H824+K824+L824+O824-Q824))</f>
        <v>0</v>
      </c>
      <c r="C824" s="109">
        <f>IF(COUNTIF($A$7:$A824, $A824)&gt;1, 0, IF($E824="", "", I824+J824+M824+N824+P824-R824))</f>
        <v>0</v>
      </c>
      <c r="D824" s="109">
        <f>IF(COUNTIF($A$7:$A824, $A824)&gt;1, 0, S824)</f>
        <v>0</v>
      </c>
      <c r="E824" s="110">
        <v>44570</v>
      </c>
      <c r="F824" s="91" t="str">
        <f>IFERROR(VLOOKUP($E824, V医療従事者等!$A:$J, $F$4, FALSE), TEXT(E824, "aaa"))</f>
        <v>日</v>
      </c>
      <c r="G824" s="91">
        <f>IFERROR(VLOOKUP($E824, V医療従事者等!$A:$J, $G$4, FALSE), 0)</f>
        <v>0</v>
      </c>
      <c r="H824" s="91">
        <f>IFERROR(VLOOKUP($E824, V医療従事者等!$A:$J, $H$4, FALSE), 0)</f>
        <v>0</v>
      </c>
      <c r="I824" s="91">
        <f>IFERROR(VLOOKUP($E824, V医療従事者等!$A:$J, $I$4, FALSE), 0)</f>
        <v>0</v>
      </c>
      <c r="J824" s="91">
        <f>IFERROR(VLOOKUP($E824, V医療従事者等!$A:$J, $J$4, FALSE), 0)</f>
        <v>0</v>
      </c>
      <c r="K824" s="92">
        <f>IFERROR(VLOOKUP($E824, V一般接種!$A:$G, K$4, FALSE), 0)</f>
        <v>10205</v>
      </c>
      <c r="L824" s="92">
        <f>IFERROR(VLOOKUP($E824, V一般接種!$A:$G, L$4, FALSE), 0)</f>
        <v>165</v>
      </c>
      <c r="M824" s="92">
        <f>IFERROR(VLOOKUP($E824, V一般接種!$A:$G, M$4, FALSE), 0)</f>
        <v>1</v>
      </c>
      <c r="N824" s="93">
        <f>IFERROR(VLOOKUP($E824, V一般接種!$A:$G, N$4, FALSE), 0)</f>
        <v>13852</v>
      </c>
      <c r="O824" s="92">
        <f>SUMIF(V職域接種!$C:$C, 'Conv-vaccine'!$E824, V職域接種!F:F)</f>
        <v>9800077</v>
      </c>
      <c r="P824" s="92">
        <f>SUMIF(V職域接種!$C:$C, 'Conv-vaccine'!$E824, V職域接種!G:G)</f>
        <v>9533710</v>
      </c>
      <c r="Q824" s="92">
        <f>_xlfn.MAXIFS(V重複!F:F, V重複!$C:$C, 'Conv-vaccine'!$E824)</f>
        <v>9586323</v>
      </c>
      <c r="R824" s="92">
        <f>_xlfn.MAXIFS(V重複!G:G, V重複!$C:$C, 'Conv-vaccine'!$E824)</f>
        <v>9466906</v>
      </c>
      <c r="S824" s="117">
        <f>SUMIF('V3回目-総接種回数'!$A:$A, 'Conv-vaccine'!$E824, 'V3回目-総接種回数'!D:D)</f>
        <v>0</v>
      </c>
    </row>
    <row r="825" spans="1:19" ht="17.7">
      <c r="A825" s="49">
        <v>44570</v>
      </c>
      <c r="B825" s="109">
        <f>IF(COUNTIF($A$7:$A825, $A825)&gt;1, 0, IF($E825="","",G825+H825+K825+L825+O825-Q825))</f>
        <v>0</v>
      </c>
      <c r="C825" s="109">
        <f>IF(COUNTIF($A$7:$A825, $A825)&gt;1, 0, IF($E825="", "", I825+J825+M825+N825+P825-R825))</f>
        <v>0</v>
      </c>
      <c r="D825" s="109">
        <f>IF(COUNTIF($A$7:$A825, $A825)&gt;1, 0, S825)</f>
        <v>0</v>
      </c>
      <c r="E825" s="110">
        <v>44570</v>
      </c>
      <c r="F825" s="91" t="str">
        <f>IFERROR(VLOOKUP($E825, V医療従事者等!$A:$J, $F$4, FALSE), TEXT(E825, "aaa"))</f>
        <v>日</v>
      </c>
      <c r="G825" s="91">
        <f>IFERROR(VLOOKUP($E825, V医療従事者等!$A:$J, $G$4, FALSE), 0)</f>
        <v>0</v>
      </c>
      <c r="H825" s="91">
        <f>IFERROR(VLOOKUP($E825, V医療従事者等!$A:$J, $H$4, FALSE), 0)</f>
        <v>0</v>
      </c>
      <c r="I825" s="91">
        <f>IFERROR(VLOOKUP($E825, V医療従事者等!$A:$J, $I$4, FALSE), 0)</f>
        <v>0</v>
      </c>
      <c r="J825" s="91">
        <f>IFERROR(VLOOKUP($E825, V医療従事者等!$A:$J, $J$4, FALSE), 0)</f>
        <v>0</v>
      </c>
      <c r="K825" s="92">
        <f>IFERROR(VLOOKUP($E825, V一般接種!$A:$G, K$4, FALSE), 0)</f>
        <v>10205</v>
      </c>
      <c r="L825" s="92">
        <f>IFERROR(VLOOKUP($E825, V一般接種!$A:$G, L$4, FALSE), 0)</f>
        <v>165</v>
      </c>
      <c r="M825" s="92">
        <f>IFERROR(VLOOKUP($E825, V一般接種!$A:$G, M$4, FALSE), 0)</f>
        <v>1</v>
      </c>
      <c r="N825" s="93">
        <f>IFERROR(VLOOKUP($E825, V一般接種!$A:$G, N$4, FALSE), 0)</f>
        <v>13852</v>
      </c>
      <c r="O825" s="92">
        <f>SUMIF(V職域接種!$C:$C, 'Conv-vaccine'!$E825, V職域接種!F:F)</f>
        <v>9800077</v>
      </c>
      <c r="P825" s="92">
        <f>SUMIF(V職域接種!$C:$C, 'Conv-vaccine'!$E825, V職域接種!G:G)</f>
        <v>9533710</v>
      </c>
      <c r="Q825" s="92">
        <f>_xlfn.MAXIFS(V重複!F:F, V重複!$C:$C, 'Conv-vaccine'!$E825)</f>
        <v>9586323</v>
      </c>
      <c r="R825" s="92">
        <f>_xlfn.MAXIFS(V重複!G:G, V重複!$C:$C, 'Conv-vaccine'!$E825)</f>
        <v>9466906</v>
      </c>
      <c r="S825" s="117">
        <f>SUMIF('V3回目-総接種回数'!$A:$A, 'Conv-vaccine'!$E825, 'V3回目-総接種回数'!D:D)</f>
        <v>0</v>
      </c>
    </row>
    <row r="826" spans="1:19" ht="17.7">
      <c r="A826" s="49">
        <v>44571</v>
      </c>
      <c r="B826" s="109">
        <f>IF(COUNTIF($A$7:$A826, $A826)&gt;1, 0, IF($E826="","",G826+H826+K826+L826+O826-Q826))</f>
        <v>1307</v>
      </c>
      <c r="C826" s="109">
        <f>IF(COUNTIF($A$7:$A826, $A826)&gt;1, 0, IF($E826="", "", I826+J826+M826+N826+P826-R826))</f>
        <v>2170</v>
      </c>
      <c r="D826" s="109">
        <f>IF(COUNTIF($A$7:$A826, $A826)&gt;1, 0, S826)</f>
        <v>0</v>
      </c>
      <c r="E826" s="110">
        <v>44571</v>
      </c>
      <c r="F826" s="91" t="str">
        <f>IFERROR(VLOOKUP($E826, V医療従事者等!$A:$J, $F$4, FALSE), TEXT(E826, "aaa"))</f>
        <v>月</v>
      </c>
      <c r="G826" s="91">
        <f>IFERROR(VLOOKUP($E826, V医療従事者等!$A:$J, $G$4, FALSE), 0)</f>
        <v>0</v>
      </c>
      <c r="H826" s="91">
        <f>IFERROR(VLOOKUP($E826, V医療従事者等!$A:$J, $H$4, FALSE), 0)</f>
        <v>0</v>
      </c>
      <c r="I826" s="91">
        <f>IFERROR(VLOOKUP($E826, V医療従事者等!$A:$J, $I$4, FALSE), 0)</f>
        <v>0</v>
      </c>
      <c r="J826" s="91">
        <f>IFERROR(VLOOKUP($E826, V医療従事者等!$A:$J, $J$4, FALSE), 0)</f>
        <v>0</v>
      </c>
      <c r="K826" s="92">
        <f>IFERROR(VLOOKUP($E826, V一般接種!$A:$G, K$4, FALSE), 0)</f>
        <v>1217</v>
      </c>
      <c r="L826" s="92">
        <f>IFERROR(VLOOKUP($E826, V一般接種!$A:$G, L$4, FALSE), 0)</f>
        <v>90</v>
      </c>
      <c r="M826" s="92">
        <f>IFERROR(VLOOKUP($E826, V一般接種!$A:$G, M$4, FALSE), 0)</f>
        <v>0</v>
      </c>
      <c r="N826" s="93">
        <f>IFERROR(VLOOKUP($E826, V一般接種!$A:$G, N$4, FALSE), 0)</f>
        <v>2170</v>
      </c>
      <c r="O826" s="92">
        <f>SUMIF(V職域接種!$C:$C, 'Conv-vaccine'!$E826, V職域接種!F:F)</f>
        <v>0</v>
      </c>
      <c r="P826" s="92">
        <f>SUMIF(V職域接種!$C:$C, 'Conv-vaccine'!$E826, V職域接種!G:G)</f>
        <v>0</v>
      </c>
      <c r="Q826" s="92">
        <f>_xlfn.MAXIFS(V重複!F:F, V重複!$C:$C, 'Conv-vaccine'!$E826)</f>
        <v>0</v>
      </c>
      <c r="R826" s="92">
        <f>_xlfn.MAXIFS(V重複!G:G, V重複!$C:$C, 'Conv-vaccine'!$E826)</f>
        <v>0</v>
      </c>
      <c r="S826" s="117">
        <f>SUMIF('V3回目-総接種回数'!$A:$A, 'Conv-vaccine'!$E826, 'V3回目-総接種回数'!D:D)</f>
        <v>0</v>
      </c>
    </row>
    <row r="827" spans="1:19" ht="17.7">
      <c r="A827" s="49">
        <v>44571</v>
      </c>
      <c r="B827" s="109">
        <f>IF(COUNTIF($A$7:$A827, $A827)&gt;1, 0, IF($E827="","",G827+H827+K827+L827+O827-Q827))</f>
        <v>0</v>
      </c>
      <c r="C827" s="109">
        <f>IF(COUNTIF($A$7:$A827, $A827)&gt;1, 0, IF($E827="", "", I827+J827+M827+N827+P827-R827))</f>
        <v>0</v>
      </c>
      <c r="D827" s="109">
        <f>IF(COUNTIF($A$7:$A827, $A827)&gt;1, 0, S827)</f>
        <v>0</v>
      </c>
      <c r="E827" s="110">
        <v>44571</v>
      </c>
      <c r="F827" s="91" t="str">
        <f>IFERROR(VLOOKUP($E827, V医療従事者等!$A:$J, $F$4, FALSE), TEXT(E827, "aaa"))</f>
        <v>月</v>
      </c>
      <c r="G827" s="91">
        <f>IFERROR(VLOOKUP($E827, V医療従事者等!$A:$J, $G$4, FALSE), 0)</f>
        <v>0</v>
      </c>
      <c r="H827" s="91">
        <f>IFERROR(VLOOKUP($E827, V医療従事者等!$A:$J, $H$4, FALSE), 0)</f>
        <v>0</v>
      </c>
      <c r="I827" s="91">
        <f>IFERROR(VLOOKUP($E827, V医療従事者等!$A:$J, $I$4, FALSE), 0)</f>
        <v>0</v>
      </c>
      <c r="J827" s="91">
        <f>IFERROR(VLOOKUP($E827, V医療従事者等!$A:$J, $J$4, FALSE), 0)</f>
        <v>0</v>
      </c>
      <c r="K827" s="92">
        <f>IFERROR(VLOOKUP($E827, V一般接種!$A:$G, K$4, FALSE), 0)</f>
        <v>1217</v>
      </c>
      <c r="L827" s="92">
        <f>IFERROR(VLOOKUP($E827, V一般接種!$A:$G, L$4, FALSE), 0)</f>
        <v>90</v>
      </c>
      <c r="M827" s="92">
        <f>IFERROR(VLOOKUP($E827, V一般接種!$A:$G, M$4, FALSE), 0)</f>
        <v>0</v>
      </c>
      <c r="N827" s="93">
        <f>IFERROR(VLOOKUP($E827, V一般接種!$A:$G, N$4, FALSE), 0)</f>
        <v>2170</v>
      </c>
      <c r="O827" s="92">
        <f>SUMIF(V職域接種!$C:$C, 'Conv-vaccine'!$E827, V職域接種!F:F)</f>
        <v>0</v>
      </c>
      <c r="P827" s="92">
        <f>SUMIF(V職域接種!$C:$C, 'Conv-vaccine'!$E827, V職域接種!G:G)</f>
        <v>0</v>
      </c>
      <c r="Q827" s="92">
        <f>_xlfn.MAXIFS(V重複!F:F, V重複!$C:$C, 'Conv-vaccine'!$E827)</f>
        <v>0</v>
      </c>
      <c r="R827" s="92">
        <f>_xlfn.MAXIFS(V重複!G:G, V重複!$C:$C, 'Conv-vaccine'!$E827)</f>
        <v>0</v>
      </c>
      <c r="S827" s="117">
        <f>SUMIF('V3回目-総接種回数'!$A:$A, 'Conv-vaccine'!$E827, 'V3回目-総接種回数'!D:D)</f>
        <v>0</v>
      </c>
    </row>
    <row r="828" spans="1:19" ht="17.7">
      <c r="A828" s="49">
        <v>44571</v>
      </c>
      <c r="B828" s="109">
        <f>IF(COUNTIF($A$7:$A828, $A828)&gt;1, 0, IF($E828="","",G828+H828+K828+L828+O828-Q828))</f>
        <v>0</v>
      </c>
      <c r="C828" s="109">
        <f>IF(COUNTIF($A$7:$A828, $A828)&gt;1, 0, IF($E828="", "", I828+J828+M828+N828+P828-R828))</f>
        <v>0</v>
      </c>
      <c r="D828" s="109">
        <f>IF(COUNTIF($A$7:$A828, $A828)&gt;1, 0, S828)</f>
        <v>0</v>
      </c>
      <c r="E828" s="110">
        <v>44571</v>
      </c>
      <c r="F828" s="91" t="str">
        <f>IFERROR(VLOOKUP($E828, V医療従事者等!$A:$J, $F$4, FALSE), TEXT(E828, "aaa"))</f>
        <v>月</v>
      </c>
      <c r="G828" s="91">
        <f>IFERROR(VLOOKUP($E828, V医療従事者等!$A:$J, $G$4, FALSE), 0)</f>
        <v>0</v>
      </c>
      <c r="H828" s="91">
        <f>IFERROR(VLOOKUP($E828, V医療従事者等!$A:$J, $H$4, FALSE), 0)</f>
        <v>0</v>
      </c>
      <c r="I828" s="91">
        <f>IFERROR(VLOOKUP($E828, V医療従事者等!$A:$J, $I$4, FALSE), 0)</f>
        <v>0</v>
      </c>
      <c r="J828" s="91">
        <f>IFERROR(VLOOKUP($E828, V医療従事者等!$A:$J, $J$4, FALSE), 0)</f>
        <v>0</v>
      </c>
      <c r="K828" s="92">
        <f>IFERROR(VLOOKUP($E828, V一般接種!$A:$G, K$4, FALSE), 0)</f>
        <v>1217</v>
      </c>
      <c r="L828" s="92">
        <f>IFERROR(VLOOKUP($E828, V一般接種!$A:$G, L$4, FALSE), 0)</f>
        <v>90</v>
      </c>
      <c r="M828" s="92">
        <f>IFERROR(VLOOKUP($E828, V一般接種!$A:$G, M$4, FALSE), 0)</f>
        <v>0</v>
      </c>
      <c r="N828" s="93">
        <f>IFERROR(VLOOKUP($E828, V一般接種!$A:$G, N$4, FALSE), 0)</f>
        <v>2170</v>
      </c>
      <c r="O828" s="92">
        <f>SUMIF(V職域接種!$C:$C, 'Conv-vaccine'!$E828, V職域接種!F:F)</f>
        <v>0</v>
      </c>
      <c r="P828" s="92">
        <f>SUMIF(V職域接種!$C:$C, 'Conv-vaccine'!$E828, V職域接種!G:G)</f>
        <v>0</v>
      </c>
      <c r="Q828" s="92">
        <f>_xlfn.MAXIFS(V重複!F:F, V重複!$C:$C, 'Conv-vaccine'!$E828)</f>
        <v>0</v>
      </c>
      <c r="R828" s="92">
        <f>_xlfn.MAXIFS(V重複!G:G, V重複!$C:$C, 'Conv-vaccine'!$E828)</f>
        <v>0</v>
      </c>
      <c r="S828" s="117">
        <f>SUMIF('V3回目-総接種回数'!$A:$A, 'Conv-vaccine'!$E828, 'V3回目-総接種回数'!D:D)</f>
        <v>0</v>
      </c>
    </row>
    <row r="829" spans="1:19" ht="17.7">
      <c r="A829" s="49">
        <v>44572</v>
      </c>
      <c r="B829" s="109">
        <f>IF(COUNTIF($A$7:$A829, $A829)&gt;1, 0, IF($E829="","",G829+H829+K829+L829+O829-Q829))</f>
        <v>8843</v>
      </c>
      <c r="C829" s="109">
        <f>IF(COUNTIF($A$7:$A829, $A829)&gt;1, 0, IF($E829="", "", I829+J829+M829+N829+P829-R829))</f>
        <v>14647</v>
      </c>
      <c r="D829" s="109">
        <f>IF(COUNTIF($A$7:$A829, $A829)&gt;1, 0, S829)</f>
        <v>120611</v>
      </c>
      <c r="E829" s="110">
        <v>44572</v>
      </c>
      <c r="F829" s="91" t="str">
        <f>IFERROR(VLOOKUP($E829, V医療従事者等!$A:$J, $F$4, FALSE), TEXT(E829, "aaa"))</f>
        <v>火</v>
      </c>
      <c r="G829" s="91">
        <f>IFERROR(VLOOKUP($E829, V医療従事者等!$A:$J, $G$4, FALSE), 0)</f>
        <v>0</v>
      </c>
      <c r="H829" s="91">
        <f>IFERROR(VLOOKUP($E829, V医療従事者等!$A:$J, $H$4, FALSE), 0)</f>
        <v>0</v>
      </c>
      <c r="I829" s="91">
        <f>IFERROR(VLOOKUP($E829, V医療従事者等!$A:$J, $I$4, FALSE), 0)</f>
        <v>0</v>
      </c>
      <c r="J829" s="91">
        <f>IFERROR(VLOOKUP($E829, V医療従事者等!$A:$J, $J$4, FALSE), 0)</f>
        <v>0</v>
      </c>
      <c r="K829" s="92">
        <f>IFERROR(VLOOKUP($E829, V一般接種!$A:$G, K$4, FALSE), 0)</f>
        <v>8446</v>
      </c>
      <c r="L829" s="92">
        <f>IFERROR(VLOOKUP($E829, V一般接種!$A:$G, L$4, FALSE), 0)</f>
        <v>397</v>
      </c>
      <c r="M829" s="92">
        <f>IFERROR(VLOOKUP($E829, V一般接種!$A:$G, M$4, FALSE), 0)</f>
        <v>1</v>
      </c>
      <c r="N829" s="93">
        <f>IFERROR(VLOOKUP($E829, V一般接種!$A:$G, N$4, FALSE), 0)</f>
        <v>14646</v>
      </c>
      <c r="O829" s="92">
        <f>SUMIF(V職域接種!$C:$C, 'Conv-vaccine'!$E829, V職域接種!F:F)</f>
        <v>0</v>
      </c>
      <c r="P829" s="92">
        <f>SUMIF(V職域接種!$C:$C, 'Conv-vaccine'!$E829, V職域接種!G:G)</f>
        <v>0</v>
      </c>
      <c r="Q829" s="92">
        <f>_xlfn.MAXIFS(V重複!F:F, V重複!$C:$C, 'Conv-vaccine'!$E829)</f>
        <v>0</v>
      </c>
      <c r="R829" s="92">
        <f>_xlfn.MAXIFS(V重複!G:G, V重複!$C:$C, 'Conv-vaccine'!$E829)</f>
        <v>0</v>
      </c>
      <c r="S829" s="117">
        <f>SUMIF('V3回目-総接種回数'!$A:$A, 'Conv-vaccine'!$E829, 'V3回目-総接種回数'!D:D)</f>
        <v>120611</v>
      </c>
    </row>
    <row r="830" spans="1:19" ht="17.7">
      <c r="A830" s="49">
        <v>44572</v>
      </c>
      <c r="B830" s="109">
        <f>IF(COUNTIF($A$7:$A830, $A830)&gt;1, 0, IF($E830="","",G830+H830+K830+L830+O830-Q830))</f>
        <v>0</v>
      </c>
      <c r="C830" s="109">
        <f>IF(COUNTIF($A$7:$A830, $A830)&gt;1, 0, IF($E830="", "", I830+J830+M830+N830+P830-R830))</f>
        <v>0</v>
      </c>
      <c r="D830" s="109">
        <f>IF(COUNTIF($A$7:$A830, $A830)&gt;1, 0, S830)</f>
        <v>0</v>
      </c>
      <c r="E830" s="110">
        <v>44572</v>
      </c>
      <c r="F830" s="91" t="str">
        <f>IFERROR(VLOOKUP($E830, V医療従事者等!$A:$J, $F$4, FALSE), TEXT(E830, "aaa"))</f>
        <v>火</v>
      </c>
      <c r="G830" s="91">
        <f>IFERROR(VLOOKUP($E830, V医療従事者等!$A:$J, $G$4, FALSE), 0)</f>
        <v>0</v>
      </c>
      <c r="H830" s="91">
        <f>IFERROR(VLOOKUP($E830, V医療従事者等!$A:$J, $H$4, FALSE), 0)</f>
        <v>0</v>
      </c>
      <c r="I830" s="91">
        <f>IFERROR(VLOOKUP($E830, V医療従事者等!$A:$J, $I$4, FALSE), 0)</f>
        <v>0</v>
      </c>
      <c r="J830" s="91">
        <f>IFERROR(VLOOKUP($E830, V医療従事者等!$A:$J, $J$4, FALSE), 0)</f>
        <v>0</v>
      </c>
      <c r="K830" s="92">
        <f>IFERROR(VLOOKUP($E830, V一般接種!$A:$G, K$4, FALSE), 0)</f>
        <v>8446</v>
      </c>
      <c r="L830" s="92">
        <f>IFERROR(VLOOKUP($E830, V一般接種!$A:$G, L$4, FALSE), 0)</f>
        <v>397</v>
      </c>
      <c r="M830" s="92">
        <f>IFERROR(VLOOKUP($E830, V一般接種!$A:$G, M$4, FALSE), 0)</f>
        <v>1</v>
      </c>
      <c r="N830" s="93">
        <f>IFERROR(VLOOKUP($E830, V一般接種!$A:$G, N$4, FALSE), 0)</f>
        <v>14646</v>
      </c>
      <c r="O830" s="92">
        <f>SUMIF(V職域接種!$C:$C, 'Conv-vaccine'!$E830, V職域接種!F:F)</f>
        <v>0</v>
      </c>
      <c r="P830" s="92">
        <f>SUMIF(V職域接種!$C:$C, 'Conv-vaccine'!$E830, V職域接種!G:G)</f>
        <v>0</v>
      </c>
      <c r="Q830" s="92">
        <f>_xlfn.MAXIFS(V重複!F:F, V重複!$C:$C, 'Conv-vaccine'!$E830)</f>
        <v>0</v>
      </c>
      <c r="R830" s="92">
        <f>_xlfn.MAXIFS(V重複!G:G, V重複!$C:$C, 'Conv-vaccine'!$E830)</f>
        <v>0</v>
      </c>
      <c r="S830" s="117">
        <f>SUMIF('V3回目-総接種回数'!$A:$A, 'Conv-vaccine'!$E830, 'V3回目-総接種回数'!D:D)</f>
        <v>120611</v>
      </c>
    </row>
    <row r="831" spans="1:19" ht="17.7">
      <c r="A831" s="49">
        <v>44572</v>
      </c>
      <c r="B831" s="109">
        <f>IF(COUNTIF($A$7:$A831, $A831)&gt;1, 0, IF($E831="","",G831+H831+K831+L831+O831-Q831))</f>
        <v>0</v>
      </c>
      <c r="C831" s="109">
        <f>IF(COUNTIF($A$7:$A831, $A831)&gt;1, 0, IF($E831="", "", I831+J831+M831+N831+P831-R831))</f>
        <v>0</v>
      </c>
      <c r="D831" s="109">
        <f>IF(COUNTIF($A$7:$A831, $A831)&gt;1, 0, S831)</f>
        <v>0</v>
      </c>
      <c r="E831" s="110">
        <v>44572</v>
      </c>
      <c r="F831" s="91" t="str">
        <f>IFERROR(VLOOKUP($E831, V医療従事者等!$A:$J, $F$4, FALSE), TEXT(E831, "aaa"))</f>
        <v>火</v>
      </c>
      <c r="G831" s="91">
        <f>IFERROR(VLOOKUP($E831, V医療従事者等!$A:$J, $G$4, FALSE), 0)</f>
        <v>0</v>
      </c>
      <c r="H831" s="91">
        <f>IFERROR(VLOOKUP($E831, V医療従事者等!$A:$J, $H$4, FALSE), 0)</f>
        <v>0</v>
      </c>
      <c r="I831" s="91">
        <f>IFERROR(VLOOKUP($E831, V医療従事者等!$A:$J, $I$4, FALSE), 0)</f>
        <v>0</v>
      </c>
      <c r="J831" s="91">
        <f>IFERROR(VLOOKUP($E831, V医療従事者等!$A:$J, $J$4, FALSE), 0)</f>
        <v>0</v>
      </c>
      <c r="K831" s="92">
        <f>IFERROR(VLOOKUP($E831, V一般接種!$A:$G, K$4, FALSE), 0)</f>
        <v>8446</v>
      </c>
      <c r="L831" s="92">
        <f>IFERROR(VLOOKUP($E831, V一般接種!$A:$G, L$4, FALSE), 0)</f>
        <v>397</v>
      </c>
      <c r="M831" s="92">
        <f>IFERROR(VLOOKUP($E831, V一般接種!$A:$G, M$4, FALSE), 0)</f>
        <v>1</v>
      </c>
      <c r="N831" s="93">
        <f>IFERROR(VLOOKUP($E831, V一般接種!$A:$G, N$4, FALSE), 0)</f>
        <v>14646</v>
      </c>
      <c r="O831" s="92">
        <f>SUMIF(V職域接種!$C:$C, 'Conv-vaccine'!$E831, V職域接種!F:F)</f>
        <v>0</v>
      </c>
      <c r="P831" s="92">
        <f>SUMIF(V職域接種!$C:$C, 'Conv-vaccine'!$E831, V職域接種!G:G)</f>
        <v>0</v>
      </c>
      <c r="Q831" s="92">
        <f>_xlfn.MAXIFS(V重複!F:F, V重複!$C:$C, 'Conv-vaccine'!$E831)</f>
        <v>0</v>
      </c>
      <c r="R831" s="92">
        <f>_xlfn.MAXIFS(V重複!G:G, V重複!$C:$C, 'Conv-vaccine'!$E831)</f>
        <v>0</v>
      </c>
      <c r="S831" s="117">
        <f>SUMIF('V3回目-総接種回数'!$A:$A, 'Conv-vaccine'!$E831, 'V3回目-総接種回数'!D:D)</f>
        <v>120611</v>
      </c>
    </row>
    <row r="832" spans="1:19" ht="17.7">
      <c r="A832" s="49">
        <v>44573</v>
      </c>
      <c r="B832" s="109">
        <f>IF(COUNTIF($A$7:$A832, $A832)&gt;1, 0, IF($E832="","",G832+H832+K832+L832+O832-Q832))</f>
        <v>8933</v>
      </c>
      <c r="C832" s="109">
        <f>IF(COUNTIF($A$7:$A832, $A832)&gt;1, 0, IF($E832="", "", I832+J832+M832+N832+P832-R832))</f>
        <v>13049</v>
      </c>
      <c r="D832" s="109">
        <f>IF(COUNTIF($A$7:$A832, $A832)&gt;1, 0, S832)</f>
        <v>77644</v>
      </c>
      <c r="E832" s="110">
        <v>44573</v>
      </c>
      <c r="F832" s="91" t="str">
        <f>IFERROR(VLOOKUP($E832, V医療従事者等!$A:$J, $F$4, FALSE), TEXT(E832, "aaa"))</f>
        <v>水</v>
      </c>
      <c r="G832" s="91">
        <f>IFERROR(VLOOKUP($E832, V医療従事者等!$A:$J, $G$4, FALSE), 0)</f>
        <v>0</v>
      </c>
      <c r="H832" s="91">
        <f>IFERROR(VLOOKUP($E832, V医療従事者等!$A:$J, $H$4, FALSE), 0)</f>
        <v>0</v>
      </c>
      <c r="I832" s="91">
        <f>IFERROR(VLOOKUP($E832, V医療従事者等!$A:$J, $I$4, FALSE), 0)</f>
        <v>0</v>
      </c>
      <c r="J832" s="91">
        <f>IFERROR(VLOOKUP($E832, V医療従事者等!$A:$J, $J$4, FALSE), 0)</f>
        <v>0</v>
      </c>
      <c r="K832" s="92">
        <f>IFERROR(VLOOKUP($E832, V一般接種!$A:$G, K$4, FALSE), 0)</f>
        <v>8508</v>
      </c>
      <c r="L832" s="92">
        <f>IFERROR(VLOOKUP($E832, V一般接種!$A:$G, L$4, FALSE), 0)</f>
        <v>425</v>
      </c>
      <c r="M832" s="92">
        <f>IFERROR(VLOOKUP($E832, V一般接種!$A:$G, M$4, FALSE), 0)</f>
        <v>0</v>
      </c>
      <c r="N832" s="93">
        <f>IFERROR(VLOOKUP($E832, V一般接種!$A:$G, N$4, FALSE), 0)</f>
        <v>13049</v>
      </c>
      <c r="O832" s="92">
        <f>SUMIF(V職域接種!$C:$C, 'Conv-vaccine'!$E832, V職域接種!F:F)</f>
        <v>0</v>
      </c>
      <c r="P832" s="92">
        <f>SUMIF(V職域接種!$C:$C, 'Conv-vaccine'!$E832, V職域接種!G:G)</f>
        <v>0</v>
      </c>
      <c r="Q832" s="92">
        <f>_xlfn.MAXIFS(V重複!F:F, V重複!$C:$C, 'Conv-vaccine'!$E832)</f>
        <v>0</v>
      </c>
      <c r="R832" s="92">
        <f>_xlfn.MAXIFS(V重複!G:G, V重複!$C:$C, 'Conv-vaccine'!$E832)</f>
        <v>0</v>
      </c>
      <c r="S832" s="117">
        <f>SUMIF('V3回目-総接種回数'!$A:$A, 'Conv-vaccine'!$E832, 'V3回目-総接種回数'!D:D)</f>
        <v>77644</v>
      </c>
    </row>
    <row r="833" spans="1:19" ht="17.7">
      <c r="A833" s="49">
        <v>44573</v>
      </c>
      <c r="B833" s="109">
        <f>IF(COUNTIF($A$7:$A833, $A833)&gt;1, 0, IF($E833="","",G833+H833+K833+L833+O833-Q833))</f>
        <v>0</v>
      </c>
      <c r="C833" s="109">
        <f>IF(COUNTIF($A$7:$A833, $A833)&gt;1, 0, IF($E833="", "", I833+J833+M833+N833+P833-R833))</f>
        <v>0</v>
      </c>
      <c r="D833" s="109">
        <f>IF(COUNTIF($A$7:$A833, $A833)&gt;1, 0, S833)</f>
        <v>0</v>
      </c>
      <c r="E833" s="110">
        <v>44573</v>
      </c>
      <c r="F833" s="91" t="str">
        <f>IFERROR(VLOOKUP($E833, V医療従事者等!$A:$J, $F$4, FALSE), TEXT(E833, "aaa"))</f>
        <v>水</v>
      </c>
      <c r="G833" s="91">
        <f>IFERROR(VLOOKUP($E833, V医療従事者等!$A:$J, $G$4, FALSE), 0)</f>
        <v>0</v>
      </c>
      <c r="H833" s="91">
        <f>IFERROR(VLOOKUP($E833, V医療従事者等!$A:$J, $H$4, FALSE), 0)</f>
        <v>0</v>
      </c>
      <c r="I833" s="91">
        <f>IFERROR(VLOOKUP($E833, V医療従事者等!$A:$J, $I$4, FALSE), 0)</f>
        <v>0</v>
      </c>
      <c r="J833" s="91">
        <f>IFERROR(VLOOKUP($E833, V医療従事者等!$A:$J, $J$4, FALSE), 0)</f>
        <v>0</v>
      </c>
      <c r="K833" s="92">
        <f>IFERROR(VLOOKUP($E833, V一般接種!$A:$G, K$4, FALSE), 0)</f>
        <v>8508</v>
      </c>
      <c r="L833" s="92">
        <f>IFERROR(VLOOKUP($E833, V一般接種!$A:$G, L$4, FALSE), 0)</f>
        <v>425</v>
      </c>
      <c r="M833" s="92">
        <f>IFERROR(VLOOKUP($E833, V一般接種!$A:$G, M$4, FALSE), 0)</f>
        <v>0</v>
      </c>
      <c r="N833" s="93">
        <f>IFERROR(VLOOKUP($E833, V一般接種!$A:$G, N$4, FALSE), 0)</f>
        <v>13049</v>
      </c>
      <c r="O833" s="92">
        <f>SUMIF(V職域接種!$C:$C, 'Conv-vaccine'!$E833, V職域接種!F:F)</f>
        <v>0</v>
      </c>
      <c r="P833" s="92">
        <f>SUMIF(V職域接種!$C:$C, 'Conv-vaccine'!$E833, V職域接種!G:G)</f>
        <v>0</v>
      </c>
      <c r="Q833" s="92">
        <f>_xlfn.MAXIFS(V重複!F:F, V重複!$C:$C, 'Conv-vaccine'!$E833)</f>
        <v>0</v>
      </c>
      <c r="R833" s="92">
        <f>_xlfn.MAXIFS(V重複!G:G, V重複!$C:$C, 'Conv-vaccine'!$E833)</f>
        <v>0</v>
      </c>
      <c r="S833" s="117">
        <f>SUMIF('V3回目-総接種回数'!$A:$A, 'Conv-vaccine'!$E833, 'V3回目-総接種回数'!D:D)</f>
        <v>77644</v>
      </c>
    </row>
    <row r="834" spans="1:19" ht="17.7">
      <c r="A834" s="49">
        <v>44573</v>
      </c>
      <c r="B834" s="109">
        <f>IF(COUNTIF($A$7:$A834, $A834)&gt;1, 0, IF($E834="","",G834+H834+K834+L834+O834-Q834))</f>
        <v>0</v>
      </c>
      <c r="C834" s="109">
        <f>IF(COUNTIF($A$7:$A834, $A834)&gt;1, 0, IF($E834="", "", I834+J834+M834+N834+P834-R834))</f>
        <v>0</v>
      </c>
      <c r="D834" s="109">
        <f>IF(COUNTIF($A$7:$A834, $A834)&gt;1, 0, S834)</f>
        <v>0</v>
      </c>
      <c r="E834" s="110">
        <v>44573</v>
      </c>
      <c r="F834" s="91" t="str">
        <f>IFERROR(VLOOKUP($E834, V医療従事者等!$A:$J, $F$4, FALSE), TEXT(E834, "aaa"))</f>
        <v>水</v>
      </c>
      <c r="G834" s="91">
        <f>IFERROR(VLOOKUP($E834, V医療従事者等!$A:$J, $G$4, FALSE), 0)</f>
        <v>0</v>
      </c>
      <c r="H834" s="91">
        <f>IFERROR(VLOOKUP($E834, V医療従事者等!$A:$J, $H$4, FALSE), 0)</f>
        <v>0</v>
      </c>
      <c r="I834" s="91">
        <f>IFERROR(VLOOKUP($E834, V医療従事者等!$A:$J, $I$4, FALSE), 0)</f>
        <v>0</v>
      </c>
      <c r="J834" s="91">
        <f>IFERROR(VLOOKUP($E834, V医療従事者等!$A:$J, $J$4, FALSE), 0)</f>
        <v>0</v>
      </c>
      <c r="K834" s="92">
        <f>IFERROR(VLOOKUP($E834, V一般接種!$A:$G, K$4, FALSE), 0)</f>
        <v>8508</v>
      </c>
      <c r="L834" s="92">
        <f>IFERROR(VLOOKUP($E834, V一般接種!$A:$G, L$4, FALSE), 0)</f>
        <v>425</v>
      </c>
      <c r="M834" s="92">
        <f>IFERROR(VLOOKUP($E834, V一般接種!$A:$G, M$4, FALSE), 0)</f>
        <v>0</v>
      </c>
      <c r="N834" s="93">
        <f>IFERROR(VLOOKUP($E834, V一般接種!$A:$G, N$4, FALSE), 0)</f>
        <v>13049</v>
      </c>
      <c r="O834" s="92">
        <f>SUMIF(V職域接種!$C:$C, 'Conv-vaccine'!$E834, V職域接種!F:F)</f>
        <v>0</v>
      </c>
      <c r="P834" s="92">
        <f>SUMIF(V職域接種!$C:$C, 'Conv-vaccine'!$E834, V職域接種!G:G)</f>
        <v>0</v>
      </c>
      <c r="Q834" s="92">
        <f>_xlfn.MAXIFS(V重複!F:F, V重複!$C:$C, 'Conv-vaccine'!$E834)</f>
        <v>0</v>
      </c>
      <c r="R834" s="92">
        <f>_xlfn.MAXIFS(V重複!G:G, V重複!$C:$C, 'Conv-vaccine'!$E834)</f>
        <v>0</v>
      </c>
      <c r="S834" s="117">
        <f>SUMIF('V3回目-総接種回数'!$A:$A, 'Conv-vaccine'!$E834, 'V3回目-総接種回数'!D:D)</f>
        <v>77644</v>
      </c>
    </row>
    <row r="835" spans="1:19" ht="17.7">
      <c r="A835" s="49">
        <v>44574</v>
      </c>
      <c r="B835" s="109">
        <f>IF(COUNTIF($A$7:$A835, $A835)&gt;1, 0, IF($E835="","",G835+H835+K835+L835+O835-Q835))</f>
        <v>8066</v>
      </c>
      <c r="C835" s="109">
        <f>IF(COUNTIF($A$7:$A835, $A835)&gt;1, 0, IF($E835="", "", I835+J835+M835+N835+P835-R835))</f>
        <v>10374</v>
      </c>
      <c r="D835" s="109">
        <f>IF(COUNTIF($A$7:$A835, $A835)&gt;1, 0, S835)</f>
        <v>84911</v>
      </c>
      <c r="E835" s="110">
        <v>44574</v>
      </c>
      <c r="F835" s="91" t="str">
        <f>IFERROR(VLOOKUP($E835, V医療従事者等!$A:$J, $F$4, FALSE), TEXT(E835, "aaa"))</f>
        <v>木</v>
      </c>
      <c r="G835" s="91">
        <f>IFERROR(VLOOKUP($E835, V医療従事者等!$A:$J, $G$4, FALSE), 0)</f>
        <v>0</v>
      </c>
      <c r="H835" s="91">
        <f>IFERROR(VLOOKUP($E835, V医療従事者等!$A:$J, $H$4, FALSE), 0)</f>
        <v>0</v>
      </c>
      <c r="I835" s="91">
        <f>IFERROR(VLOOKUP($E835, V医療従事者等!$A:$J, $I$4, FALSE), 0)</f>
        <v>0</v>
      </c>
      <c r="J835" s="91">
        <f>IFERROR(VLOOKUP($E835, V医療従事者等!$A:$J, $J$4, FALSE), 0)</f>
        <v>0</v>
      </c>
      <c r="K835" s="92">
        <f>IFERROR(VLOOKUP($E835, V一般接種!$A:$G, K$4, FALSE), 0)</f>
        <v>7739</v>
      </c>
      <c r="L835" s="92">
        <f>IFERROR(VLOOKUP($E835, V一般接種!$A:$G, L$4, FALSE), 0)</f>
        <v>327</v>
      </c>
      <c r="M835" s="92">
        <f>IFERROR(VLOOKUP($E835, V一般接種!$A:$G, M$4, FALSE), 0)</f>
        <v>2</v>
      </c>
      <c r="N835" s="93">
        <f>IFERROR(VLOOKUP($E835, V一般接種!$A:$G, N$4, FALSE), 0)</f>
        <v>10372</v>
      </c>
      <c r="O835" s="92">
        <f>SUMIF(V職域接種!$C:$C, 'Conv-vaccine'!$E835, V職域接種!F:F)</f>
        <v>0</v>
      </c>
      <c r="P835" s="92">
        <f>SUMIF(V職域接種!$C:$C, 'Conv-vaccine'!$E835, V職域接種!G:G)</f>
        <v>0</v>
      </c>
      <c r="Q835" s="92">
        <f>_xlfn.MAXIFS(V重複!F:F, V重複!$C:$C, 'Conv-vaccine'!$E835)</f>
        <v>0</v>
      </c>
      <c r="R835" s="92">
        <f>_xlfn.MAXIFS(V重複!G:G, V重複!$C:$C, 'Conv-vaccine'!$E835)</f>
        <v>0</v>
      </c>
      <c r="S835" s="117">
        <f>SUMIF('V3回目-総接種回数'!$A:$A, 'Conv-vaccine'!$E835, 'V3回目-総接種回数'!D:D)</f>
        <v>84911</v>
      </c>
    </row>
    <row r="836" spans="1:19" ht="17.7">
      <c r="A836" s="49">
        <v>44574</v>
      </c>
      <c r="B836" s="109">
        <f>IF(COUNTIF($A$7:$A836, $A836)&gt;1, 0, IF($E836="","",G836+H836+K836+L836+O836-Q836))</f>
        <v>0</v>
      </c>
      <c r="C836" s="109">
        <f>IF(COUNTIF($A$7:$A836, $A836)&gt;1, 0, IF($E836="", "", I836+J836+M836+N836+P836-R836))</f>
        <v>0</v>
      </c>
      <c r="D836" s="109">
        <f>IF(COUNTIF($A$7:$A836, $A836)&gt;1, 0, S836)</f>
        <v>0</v>
      </c>
      <c r="E836" s="110">
        <v>44574</v>
      </c>
      <c r="F836" s="91" t="str">
        <f>IFERROR(VLOOKUP($E836, V医療従事者等!$A:$J, $F$4, FALSE), TEXT(E836, "aaa"))</f>
        <v>木</v>
      </c>
      <c r="G836" s="91">
        <f>IFERROR(VLOOKUP($E836, V医療従事者等!$A:$J, $G$4, FALSE), 0)</f>
        <v>0</v>
      </c>
      <c r="H836" s="91">
        <f>IFERROR(VLOOKUP($E836, V医療従事者等!$A:$J, $H$4, FALSE), 0)</f>
        <v>0</v>
      </c>
      <c r="I836" s="91">
        <f>IFERROR(VLOOKUP($E836, V医療従事者等!$A:$J, $I$4, FALSE), 0)</f>
        <v>0</v>
      </c>
      <c r="J836" s="91">
        <f>IFERROR(VLOOKUP($E836, V医療従事者等!$A:$J, $J$4, FALSE), 0)</f>
        <v>0</v>
      </c>
      <c r="K836" s="92">
        <f>IFERROR(VLOOKUP($E836, V一般接種!$A:$G, K$4, FALSE), 0)</f>
        <v>7739</v>
      </c>
      <c r="L836" s="92">
        <f>IFERROR(VLOOKUP($E836, V一般接種!$A:$G, L$4, FALSE), 0)</f>
        <v>327</v>
      </c>
      <c r="M836" s="92">
        <f>IFERROR(VLOOKUP($E836, V一般接種!$A:$G, M$4, FALSE), 0)</f>
        <v>2</v>
      </c>
      <c r="N836" s="93">
        <f>IFERROR(VLOOKUP($E836, V一般接種!$A:$G, N$4, FALSE), 0)</f>
        <v>10372</v>
      </c>
      <c r="O836" s="92">
        <f>SUMIF(V職域接種!$C:$C, 'Conv-vaccine'!$E836, V職域接種!F:F)</f>
        <v>0</v>
      </c>
      <c r="P836" s="92">
        <f>SUMIF(V職域接種!$C:$C, 'Conv-vaccine'!$E836, V職域接種!G:G)</f>
        <v>0</v>
      </c>
      <c r="Q836" s="92">
        <f>_xlfn.MAXIFS(V重複!F:F, V重複!$C:$C, 'Conv-vaccine'!$E836)</f>
        <v>0</v>
      </c>
      <c r="R836" s="92">
        <f>_xlfn.MAXIFS(V重複!G:G, V重複!$C:$C, 'Conv-vaccine'!$E836)</f>
        <v>0</v>
      </c>
      <c r="S836" s="117">
        <f>SUMIF('V3回目-総接種回数'!$A:$A, 'Conv-vaccine'!$E836, 'V3回目-総接種回数'!D:D)</f>
        <v>84911</v>
      </c>
    </row>
    <row r="837" spans="1:19" ht="17.7">
      <c r="A837" s="49">
        <v>44574</v>
      </c>
      <c r="B837" s="109">
        <f>IF(COUNTIF($A$7:$A837, $A837)&gt;1, 0, IF($E837="","",G837+H837+K837+L837+O837-Q837))</f>
        <v>0</v>
      </c>
      <c r="C837" s="109">
        <f>IF(COUNTIF($A$7:$A837, $A837)&gt;1, 0, IF($E837="", "", I837+J837+M837+N837+P837-R837))</f>
        <v>0</v>
      </c>
      <c r="D837" s="109">
        <f>IF(COUNTIF($A$7:$A837, $A837)&gt;1, 0, S837)</f>
        <v>0</v>
      </c>
      <c r="E837" s="110">
        <v>44574</v>
      </c>
      <c r="F837" s="91" t="str">
        <f>IFERROR(VLOOKUP($E837, V医療従事者等!$A:$J, $F$4, FALSE), TEXT(E837, "aaa"))</f>
        <v>木</v>
      </c>
      <c r="G837" s="91">
        <f>IFERROR(VLOOKUP($E837, V医療従事者等!$A:$J, $G$4, FALSE), 0)</f>
        <v>0</v>
      </c>
      <c r="H837" s="91">
        <f>IFERROR(VLOOKUP($E837, V医療従事者等!$A:$J, $H$4, FALSE), 0)</f>
        <v>0</v>
      </c>
      <c r="I837" s="91">
        <f>IFERROR(VLOOKUP($E837, V医療従事者等!$A:$J, $I$4, FALSE), 0)</f>
        <v>0</v>
      </c>
      <c r="J837" s="91">
        <f>IFERROR(VLOOKUP($E837, V医療従事者等!$A:$J, $J$4, FALSE), 0)</f>
        <v>0</v>
      </c>
      <c r="K837" s="92">
        <f>IFERROR(VLOOKUP($E837, V一般接種!$A:$G, K$4, FALSE), 0)</f>
        <v>7739</v>
      </c>
      <c r="L837" s="92">
        <f>IFERROR(VLOOKUP($E837, V一般接種!$A:$G, L$4, FALSE), 0)</f>
        <v>327</v>
      </c>
      <c r="M837" s="92">
        <f>IFERROR(VLOOKUP($E837, V一般接種!$A:$G, M$4, FALSE), 0)</f>
        <v>2</v>
      </c>
      <c r="N837" s="93">
        <f>IFERROR(VLOOKUP($E837, V一般接種!$A:$G, N$4, FALSE), 0)</f>
        <v>10372</v>
      </c>
      <c r="O837" s="92">
        <f>SUMIF(V職域接種!$C:$C, 'Conv-vaccine'!$E837, V職域接種!F:F)</f>
        <v>0</v>
      </c>
      <c r="P837" s="92">
        <f>SUMIF(V職域接種!$C:$C, 'Conv-vaccine'!$E837, V職域接種!G:G)</f>
        <v>0</v>
      </c>
      <c r="Q837" s="92">
        <f>_xlfn.MAXIFS(V重複!F:F, V重複!$C:$C, 'Conv-vaccine'!$E837)</f>
        <v>0</v>
      </c>
      <c r="R837" s="92">
        <f>_xlfn.MAXIFS(V重複!G:G, V重複!$C:$C, 'Conv-vaccine'!$E837)</f>
        <v>0</v>
      </c>
      <c r="S837" s="117">
        <f>SUMIF('V3回目-総接種回数'!$A:$A, 'Conv-vaccine'!$E837, 'V3回目-総接種回数'!D:D)</f>
        <v>84911</v>
      </c>
    </row>
    <row r="838" spans="1:19" ht="17.7">
      <c r="A838" s="49">
        <v>44575</v>
      </c>
      <c r="B838" s="109">
        <f>IF(COUNTIF($A$7:$A838, $A838)&gt;1, 0, IF($E838="","",G838+H838+K838+L838+O838-Q838))</f>
        <v>17048</v>
      </c>
      <c r="C838" s="109">
        <f>IF(COUNTIF($A$7:$A838, $A838)&gt;1, 0, IF($E838="", "", I838+J838+M838+N838+P838-R838))</f>
        <v>19066</v>
      </c>
      <c r="D838" s="109">
        <f>IF(COUNTIF($A$7:$A838, $A838)&gt;1, 0, S838)</f>
        <v>83416</v>
      </c>
      <c r="E838" s="110">
        <v>44575</v>
      </c>
      <c r="F838" s="91" t="str">
        <f>IFERROR(VLOOKUP($E838, V医療従事者等!$A:$J, $F$4, FALSE), TEXT(E838, "aaa"))</f>
        <v>金</v>
      </c>
      <c r="G838" s="91">
        <f>IFERROR(VLOOKUP($E838, V医療従事者等!$A:$J, $G$4, FALSE), 0)</f>
        <v>0</v>
      </c>
      <c r="H838" s="91">
        <f>IFERROR(VLOOKUP($E838, V医療従事者等!$A:$J, $H$4, FALSE), 0)</f>
        <v>0</v>
      </c>
      <c r="I838" s="91">
        <f>IFERROR(VLOOKUP($E838, V医療従事者等!$A:$J, $I$4, FALSE), 0)</f>
        <v>0</v>
      </c>
      <c r="J838" s="91">
        <f>IFERROR(VLOOKUP($E838, V医療従事者等!$A:$J, $J$4, FALSE), 0)</f>
        <v>0</v>
      </c>
      <c r="K838" s="92">
        <f>IFERROR(VLOOKUP($E838, V一般接種!$A:$G, K$4, FALSE), 0)</f>
        <v>16484</v>
      </c>
      <c r="L838" s="92">
        <f>IFERROR(VLOOKUP($E838, V一般接種!$A:$G, L$4, FALSE), 0)</f>
        <v>564</v>
      </c>
      <c r="M838" s="92">
        <f>IFERROR(VLOOKUP($E838, V一般接種!$A:$G, M$4, FALSE), 0)</f>
        <v>5</v>
      </c>
      <c r="N838" s="93">
        <f>IFERROR(VLOOKUP($E838, V一般接種!$A:$G, N$4, FALSE), 0)</f>
        <v>19061</v>
      </c>
      <c r="O838" s="92">
        <f>SUMIF(V職域接種!$C:$C, 'Conv-vaccine'!$E838, V職域接種!F:F)</f>
        <v>0</v>
      </c>
      <c r="P838" s="92">
        <f>SUMIF(V職域接種!$C:$C, 'Conv-vaccine'!$E838, V職域接種!G:G)</f>
        <v>0</v>
      </c>
      <c r="Q838" s="92">
        <f>_xlfn.MAXIFS(V重複!F:F, V重複!$C:$C, 'Conv-vaccine'!$E838)</f>
        <v>0</v>
      </c>
      <c r="R838" s="92">
        <f>_xlfn.MAXIFS(V重複!G:G, V重複!$C:$C, 'Conv-vaccine'!$E838)</f>
        <v>0</v>
      </c>
      <c r="S838" s="117">
        <f>SUMIF('V3回目-総接種回数'!$A:$A, 'Conv-vaccine'!$E838, 'V3回目-総接種回数'!D:D)</f>
        <v>83416</v>
      </c>
    </row>
    <row r="839" spans="1:19" ht="17.7">
      <c r="A839" s="49">
        <v>44575</v>
      </c>
      <c r="B839" s="109">
        <f>IF(COUNTIF($A$7:$A839, $A839)&gt;1, 0, IF($E839="","",G839+H839+K839+L839+O839-Q839))</f>
        <v>0</v>
      </c>
      <c r="C839" s="109">
        <f>IF(COUNTIF($A$7:$A839, $A839)&gt;1, 0, IF($E839="", "", I839+J839+M839+N839+P839-R839))</f>
        <v>0</v>
      </c>
      <c r="D839" s="109">
        <f>IF(COUNTIF($A$7:$A839, $A839)&gt;1, 0, S839)</f>
        <v>0</v>
      </c>
      <c r="E839" s="110">
        <v>44575</v>
      </c>
      <c r="F839" s="91" t="str">
        <f>IFERROR(VLOOKUP($E839, V医療従事者等!$A:$J, $F$4, FALSE), TEXT(E839, "aaa"))</f>
        <v>金</v>
      </c>
      <c r="G839" s="91">
        <f>IFERROR(VLOOKUP($E839, V医療従事者等!$A:$J, $G$4, FALSE), 0)</f>
        <v>0</v>
      </c>
      <c r="H839" s="91">
        <f>IFERROR(VLOOKUP($E839, V医療従事者等!$A:$J, $H$4, FALSE), 0)</f>
        <v>0</v>
      </c>
      <c r="I839" s="91">
        <f>IFERROR(VLOOKUP($E839, V医療従事者等!$A:$J, $I$4, FALSE), 0)</f>
        <v>0</v>
      </c>
      <c r="J839" s="91">
        <f>IFERROR(VLOOKUP($E839, V医療従事者等!$A:$J, $J$4, FALSE), 0)</f>
        <v>0</v>
      </c>
      <c r="K839" s="92">
        <f>IFERROR(VLOOKUP($E839, V一般接種!$A:$G, K$4, FALSE), 0)</f>
        <v>16484</v>
      </c>
      <c r="L839" s="92">
        <f>IFERROR(VLOOKUP($E839, V一般接種!$A:$G, L$4, FALSE), 0)</f>
        <v>564</v>
      </c>
      <c r="M839" s="92">
        <f>IFERROR(VLOOKUP($E839, V一般接種!$A:$G, M$4, FALSE), 0)</f>
        <v>5</v>
      </c>
      <c r="N839" s="93">
        <f>IFERROR(VLOOKUP($E839, V一般接種!$A:$G, N$4, FALSE), 0)</f>
        <v>19061</v>
      </c>
      <c r="O839" s="92">
        <f>SUMIF(V職域接種!$C:$C, 'Conv-vaccine'!$E839, V職域接種!F:F)</f>
        <v>0</v>
      </c>
      <c r="P839" s="92">
        <f>SUMIF(V職域接種!$C:$C, 'Conv-vaccine'!$E839, V職域接種!G:G)</f>
        <v>0</v>
      </c>
      <c r="Q839" s="92">
        <f>_xlfn.MAXIFS(V重複!F:F, V重複!$C:$C, 'Conv-vaccine'!$E839)</f>
        <v>0</v>
      </c>
      <c r="R839" s="92">
        <f>_xlfn.MAXIFS(V重複!G:G, V重複!$C:$C, 'Conv-vaccine'!$E839)</f>
        <v>0</v>
      </c>
      <c r="S839" s="117">
        <f>SUMIF('V3回目-総接種回数'!$A:$A, 'Conv-vaccine'!$E839, 'V3回目-総接種回数'!D:D)</f>
        <v>83416</v>
      </c>
    </row>
    <row r="840" spans="1:19" ht="17.7">
      <c r="A840" s="49">
        <v>44575</v>
      </c>
      <c r="B840" s="109">
        <f>IF(COUNTIF($A$7:$A840, $A840)&gt;1, 0, IF($E840="","",G840+H840+K840+L840+O840-Q840))</f>
        <v>0</v>
      </c>
      <c r="C840" s="109">
        <f>IF(COUNTIF($A$7:$A840, $A840)&gt;1, 0, IF($E840="", "", I840+J840+M840+N840+P840-R840))</f>
        <v>0</v>
      </c>
      <c r="D840" s="109">
        <f>IF(COUNTIF($A$7:$A840, $A840)&gt;1, 0, S840)</f>
        <v>0</v>
      </c>
      <c r="E840" s="110">
        <v>44575</v>
      </c>
      <c r="F840" s="91" t="str">
        <f>IFERROR(VLOOKUP($E840, V医療従事者等!$A:$J, $F$4, FALSE), TEXT(E840, "aaa"))</f>
        <v>金</v>
      </c>
      <c r="G840" s="91">
        <f>IFERROR(VLOOKUP($E840, V医療従事者等!$A:$J, $G$4, FALSE), 0)</f>
        <v>0</v>
      </c>
      <c r="H840" s="91">
        <f>IFERROR(VLOOKUP($E840, V医療従事者等!$A:$J, $H$4, FALSE), 0)</f>
        <v>0</v>
      </c>
      <c r="I840" s="91">
        <f>IFERROR(VLOOKUP($E840, V医療従事者等!$A:$J, $I$4, FALSE), 0)</f>
        <v>0</v>
      </c>
      <c r="J840" s="91">
        <f>IFERROR(VLOOKUP($E840, V医療従事者等!$A:$J, $J$4, FALSE), 0)</f>
        <v>0</v>
      </c>
      <c r="K840" s="92">
        <f>IFERROR(VLOOKUP($E840, V一般接種!$A:$G, K$4, FALSE), 0)</f>
        <v>16484</v>
      </c>
      <c r="L840" s="92">
        <f>IFERROR(VLOOKUP($E840, V一般接種!$A:$G, L$4, FALSE), 0)</f>
        <v>564</v>
      </c>
      <c r="M840" s="92">
        <f>IFERROR(VLOOKUP($E840, V一般接種!$A:$G, M$4, FALSE), 0)</f>
        <v>5</v>
      </c>
      <c r="N840" s="93">
        <f>IFERROR(VLOOKUP($E840, V一般接種!$A:$G, N$4, FALSE), 0)</f>
        <v>19061</v>
      </c>
      <c r="O840" s="92">
        <f>SUMIF(V職域接種!$C:$C, 'Conv-vaccine'!$E840, V職域接種!F:F)</f>
        <v>0</v>
      </c>
      <c r="P840" s="92">
        <f>SUMIF(V職域接種!$C:$C, 'Conv-vaccine'!$E840, V職域接種!G:G)</f>
        <v>0</v>
      </c>
      <c r="Q840" s="92">
        <f>_xlfn.MAXIFS(V重複!F:F, V重複!$C:$C, 'Conv-vaccine'!$E840)</f>
        <v>0</v>
      </c>
      <c r="R840" s="92">
        <f>_xlfn.MAXIFS(V重複!G:G, V重複!$C:$C, 'Conv-vaccine'!$E840)</f>
        <v>0</v>
      </c>
      <c r="S840" s="117">
        <f>SUMIF('V3回目-総接種回数'!$A:$A, 'Conv-vaccine'!$E840, 'V3回目-総接種回数'!D:D)</f>
        <v>83416</v>
      </c>
    </row>
    <row r="841" spans="1:19" ht="17.7">
      <c r="A841" s="49">
        <v>44576</v>
      </c>
      <c r="B841" s="109">
        <f>IF(COUNTIF($A$7:$A841, $A841)&gt;1, 0, IF($E841="","",G841+H841+K841+L841+O841-Q841))</f>
        <v>26719</v>
      </c>
      <c r="C841" s="109">
        <f>IF(COUNTIF($A$7:$A841, $A841)&gt;1, 0, IF($E841="", "", I841+J841+M841+N841+P841-R841))</f>
        <v>30594</v>
      </c>
      <c r="D841" s="109">
        <f>IF(COUNTIF($A$7:$A841, $A841)&gt;1, 0, S841)</f>
        <v>0</v>
      </c>
      <c r="E841" s="110">
        <v>44576</v>
      </c>
      <c r="F841" s="91" t="str">
        <f>IFERROR(VLOOKUP($E841, V医療従事者等!$A:$J, $F$4, FALSE), TEXT(E841, "aaa"))</f>
        <v>土</v>
      </c>
      <c r="G841" s="91">
        <f>IFERROR(VLOOKUP($E841, V医療従事者等!$A:$J, $G$4, FALSE), 0)</f>
        <v>0</v>
      </c>
      <c r="H841" s="91">
        <f>IFERROR(VLOOKUP($E841, V医療従事者等!$A:$J, $H$4, FALSE), 0)</f>
        <v>0</v>
      </c>
      <c r="I841" s="91">
        <f>IFERROR(VLOOKUP($E841, V医療従事者等!$A:$J, $I$4, FALSE), 0)</f>
        <v>0</v>
      </c>
      <c r="J841" s="91">
        <f>IFERROR(VLOOKUP($E841, V医療従事者等!$A:$J, $J$4, FALSE), 0)</f>
        <v>0</v>
      </c>
      <c r="K841" s="92">
        <f>IFERROR(VLOOKUP($E841, V一般接種!$A:$G, K$4, FALSE), 0)</f>
        <v>25712</v>
      </c>
      <c r="L841" s="92">
        <f>IFERROR(VLOOKUP($E841, V一般接種!$A:$G, L$4, FALSE), 0)</f>
        <v>1007</v>
      </c>
      <c r="M841" s="92">
        <f>IFERROR(VLOOKUP($E841, V一般接種!$A:$G, M$4, FALSE), 0)</f>
        <v>1</v>
      </c>
      <c r="N841" s="93">
        <f>IFERROR(VLOOKUP($E841, V一般接種!$A:$G, N$4, FALSE), 0)</f>
        <v>30593</v>
      </c>
      <c r="O841" s="92">
        <f>SUMIF(V職域接種!$C:$C, 'Conv-vaccine'!$E841, V職域接種!F:F)</f>
        <v>0</v>
      </c>
      <c r="P841" s="92">
        <f>SUMIF(V職域接種!$C:$C, 'Conv-vaccine'!$E841, V職域接種!G:G)</f>
        <v>0</v>
      </c>
      <c r="Q841" s="92">
        <f>_xlfn.MAXIFS(V重複!F:F, V重複!$C:$C, 'Conv-vaccine'!$E841)</f>
        <v>0</v>
      </c>
      <c r="R841" s="92">
        <f>_xlfn.MAXIFS(V重複!G:G, V重複!$C:$C, 'Conv-vaccine'!$E841)</f>
        <v>0</v>
      </c>
      <c r="S841" s="117">
        <f>SUMIF('V3回目-総接種回数'!$A:$A, 'Conv-vaccine'!$E841, 'V3回目-総接種回数'!D:D)</f>
        <v>0</v>
      </c>
    </row>
    <row r="842" spans="1:19" ht="17.7">
      <c r="A842" s="49">
        <v>44576</v>
      </c>
      <c r="B842" s="109">
        <f>IF(COUNTIF($A$7:$A842, $A842)&gt;1, 0, IF($E842="","",G842+H842+K842+L842+O842-Q842))</f>
        <v>0</v>
      </c>
      <c r="C842" s="109">
        <f>IF(COUNTIF($A$7:$A842, $A842)&gt;1, 0, IF($E842="", "", I842+J842+M842+N842+P842-R842))</f>
        <v>0</v>
      </c>
      <c r="D842" s="109">
        <f>IF(COUNTIF($A$7:$A842, $A842)&gt;1, 0, S842)</f>
        <v>0</v>
      </c>
      <c r="E842" s="110">
        <v>44576</v>
      </c>
      <c r="F842" s="91" t="str">
        <f>IFERROR(VLOOKUP($E842, V医療従事者等!$A:$J, $F$4, FALSE), TEXT(E842, "aaa"))</f>
        <v>土</v>
      </c>
      <c r="G842" s="91">
        <f>IFERROR(VLOOKUP($E842, V医療従事者等!$A:$J, $G$4, FALSE), 0)</f>
        <v>0</v>
      </c>
      <c r="H842" s="91">
        <f>IFERROR(VLOOKUP($E842, V医療従事者等!$A:$J, $H$4, FALSE), 0)</f>
        <v>0</v>
      </c>
      <c r="I842" s="91">
        <f>IFERROR(VLOOKUP($E842, V医療従事者等!$A:$J, $I$4, FALSE), 0)</f>
        <v>0</v>
      </c>
      <c r="J842" s="91">
        <f>IFERROR(VLOOKUP($E842, V医療従事者等!$A:$J, $J$4, FALSE), 0)</f>
        <v>0</v>
      </c>
      <c r="K842" s="92">
        <f>IFERROR(VLOOKUP($E842, V一般接種!$A:$G, K$4, FALSE), 0)</f>
        <v>25712</v>
      </c>
      <c r="L842" s="92">
        <f>IFERROR(VLOOKUP($E842, V一般接種!$A:$G, L$4, FALSE), 0)</f>
        <v>1007</v>
      </c>
      <c r="M842" s="92">
        <f>IFERROR(VLOOKUP($E842, V一般接種!$A:$G, M$4, FALSE), 0)</f>
        <v>1</v>
      </c>
      <c r="N842" s="93">
        <f>IFERROR(VLOOKUP($E842, V一般接種!$A:$G, N$4, FALSE), 0)</f>
        <v>30593</v>
      </c>
      <c r="O842" s="92">
        <f>SUMIF(V職域接種!$C:$C, 'Conv-vaccine'!$E842, V職域接種!F:F)</f>
        <v>0</v>
      </c>
      <c r="P842" s="92">
        <f>SUMIF(V職域接種!$C:$C, 'Conv-vaccine'!$E842, V職域接種!G:G)</f>
        <v>0</v>
      </c>
      <c r="Q842" s="92">
        <f>_xlfn.MAXIFS(V重複!F:F, V重複!$C:$C, 'Conv-vaccine'!$E842)</f>
        <v>0</v>
      </c>
      <c r="R842" s="92">
        <f>_xlfn.MAXIFS(V重複!G:G, V重複!$C:$C, 'Conv-vaccine'!$E842)</f>
        <v>0</v>
      </c>
      <c r="S842" s="117">
        <f>SUMIF('V3回目-総接種回数'!$A:$A, 'Conv-vaccine'!$E842, 'V3回目-総接種回数'!D:D)</f>
        <v>0</v>
      </c>
    </row>
    <row r="843" spans="1:19" ht="17.7">
      <c r="A843" s="49">
        <v>44576</v>
      </c>
      <c r="B843" s="109">
        <f>IF(COUNTIF($A$7:$A843, $A843)&gt;1, 0, IF($E843="","",G843+H843+K843+L843+O843-Q843))</f>
        <v>0</v>
      </c>
      <c r="C843" s="109">
        <f>IF(COUNTIF($A$7:$A843, $A843)&gt;1, 0, IF($E843="", "", I843+J843+M843+N843+P843-R843))</f>
        <v>0</v>
      </c>
      <c r="D843" s="109">
        <f>IF(COUNTIF($A$7:$A843, $A843)&gt;1, 0, S843)</f>
        <v>0</v>
      </c>
      <c r="E843" s="110">
        <v>44576</v>
      </c>
      <c r="F843" s="91" t="str">
        <f>IFERROR(VLOOKUP($E843, V医療従事者等!$A:$J, $F$4, FALSE), TEXT(E843, "aaa"))</f>
        <v>土</v>
      </c>
      <c r="G843" s="91">
        <f>IFERROR(VLOOKUP($E843, V医療従事者等!$A:$J, $G$4, FALSE), 0)</f>
        <v>0</v>
      </c>
      <c r="H843" s="91">
        <f>IFERROR(VLOOKUP($E843, V医療従事者等!$A:$J, $H$4, FALSE), 0)</f>
        <v>0</v>
      </c>
      <c r="I843" s="91">
        <f>IFERROR(VLOOKUP($E843, V医療従事者等!$A:$J, $I$4, FALSE), 0)</f>
        <v>0</v>
      </c>
      <c r="J843" s="91">
        <f>IFERROR(VLOOKUP($E843, V医療従事者等!$A:$J, $J$4, FALSE), 0)</f>
        <v>0</v>
      </c>
      <c r="K843" s="92">
        <f>IFERROR(VLOOKUP($E843, V一般接種!$A:$G, K$4, FALSE), 0)</f>
        <v>25712</v>
      </c>
      <c r="L843" s="92">
        <f>IFERROR(VLOOKUP($E843, V一般接種!$A:$G, L$4, FALSE), 0)</f>
        <v>1007</v>
      </c>
      <c r="M843" s="92">
        <f>IFERROR(VLOOKUP($E843, V一般接種!$A:$G, M$4, FALSE), 0)</f>
        <v>1</v>
      </c>
      <c r="N843" s="93">
        <f>IFERROR(VLOOKUP($E843, V一般接種!$A:$G, N$4, FALSE), 0)</f>
        <v>30593</v>
      </c>
      <c r="O843" s="92">
        <f>SUMIF(V職域接種!$C:$C, 'Conv-vaccine'!$E843, V職域接種!F:F)</f>
        <v>0</v>
      </c>
      <c r="P843" s="92">
        <f>SUMIF(V職域接種!$C:$C, 'Conv-vaccine'!$E843, V職域接種!G:G)</f>
        <v>0</v>
      </c>
      <c r="Q843" s="92">
        <f>_xlfn.MAXIFS(V重複!F:F, V重複!$C:$C, 'Conv-vaccine'!$E843)</f>
        <v>0</v>
      </c>
      <c r="R843" s="92">
        <f>_xlfn.MAXIFS(V重複!G:G, V重複!$C:$C, 'Conv-vaccine'!$E843)</f>
        <v>0</v>
      </c>
      <c r="S843" s="117">
        <f>SUMIF('V3回目-総接種回数'!$A:$A, 'Conv-vaccine'!$E843, 'V3回目-総接種回数'!D:D)</f>
        <v>0</v>
      </c>
    </row>
    <row r="844" spans="1:19" ht="17.7">
      <c r="A844" s="49">
        <v>44577</v>
      </c>
      <c r="B844" s="109">
        <f>IF(COUNTIF($A$7:$A844, $A844)&gt;1, 0, IF($E844="","",G844+H844+K844+L844+O844-Q844))</f>
        <v>10660</v>
      </c>
      <c r="C844" s="109">
        <f>IF(COUNTIF($A$7:$A844, $A844)&gt;1, 0, IF($E844="", "", I844+J844+M844+N844+P844-R844))</f>
        <v>11776</v>
      </c>
      <c r="D844" s="109">
        <f>IF(COUNTIF($A$7:$A844, $A844)&gt;1, 0, S844)</f>
        <v>0</v>
      </c>
      <c r="E844" s="110">
        <v>44577</v>
      </c>
      <c r="F844" s="91" t="str">
        <f>IFERROR(VLOOKUP($E844, V医療従事者等!$A:$J, $F$4, FALSE), TEXT(E844, "aaa"))</f>
        <v>日</v>
      </c>
      <c r="G844" s="91">
        <f>IFERROR(VLOOKUP($E844, V医療従事者等!$A:$J, $G$4, FALSE), 0)</f>
        <v>0</v>
      </c>
      <c r="H844" s="91">
        <f>IFERROR(VLOOKUP($E844, V医療従事者等!$A:$J, $H$4, FALSE), 0)</f>
        <v>0</v>
      </c>
      <c r="I844" s="91">
        <f>IFERROR(VLOOKUP($E844, V医療従事者等!$A:$J, $I$4, FALSE), 0)</f>
        <v>0</v>
      </c>
      <c r="J844" s="91">
        <f>IFERROR(VLOOKUP($E844, V医療従事者等!$A:$J, $J$4, FALSE), 0)</f>
        <v>0</v>
      </c>
      <c r="K844" s="92">
        <f>IFERROR(VLOOKUP($E844, V一般接種!$A:$G, K$4, FALSE), 0)</f>
        <v>10004</v>
      </c>
      <c r="L844" s="92">
        <f>IFERROR(VLOOKUP($E844, V一般接種!$A:$G, L$4, FALSE), 0)</f>
        <v>656</v>
      </c>
      <c r="M844" s="92">
        <f>IFERROR(VLOOKUP($E844, V一般接種!$A:$G, M$4, FALSE), 0)</f>
        <v>1</v>
      </c>
      <c r="N844" s="93">
        <f>IFERROR(VLOOKUP($E844, V一般接種!$A:$G, N$4, FALSE), 0)</f>
        <v>11775</v>
      </c>
      <c r="O844" s="92">
        <f>SUMIF(V職域接種!$C:$C, 'Conv-vaccine'!$E844, V職域接種!F:F)</f>
        <v>0</v>
      </c>
      <c r="P844" s="92">
        <f>SUMIF(V職域接種!$C:$C, 'Conv-vaccine'!$E844, V職域接種!G:G)</f>
        <v>0</v>
      </c>
      <c r="Q844" s="92">
        <f>_xlfn.MAXIFS(V重複!F:F, V重複!$C:$C, 'Conv-vaccine'!$E844)</f>
        <v>0</v>
      </c>
      <c r="R844" s="92">
        <f>_xlfn.MAXIFS(V重複!G:G, V重複!$C:$C, 'Conv-vaccine'!$E844)</f>
        <v>0</v>
      </c>
      <c r="S844" s="117">
        <f>SUMIF('V3回目-総接種回数'!$A:$A, 'Conv-vaccine'!$E844, 'V3回目-総接種回数'!D:D)</f>
        <v>0</v>
      </c>
    </row>
    <row r="845" spans="1:19" ht="17.7">
      <c r="A845" s="49">
        <v>44577</v>
      </c>
      <c r="B845" s="109">
        <f>IF(COUNTIF($A$7:$A845, $A845)&gt;1, 0, IF($E845="","",G845+H845+K845+L845+O845-Q845))</f>
        <v>0</v>
      </c>
      <c r="C845" s="109">
        <f>IF(COUNTIF($A$7:$A845, $A845)&gt;1, 0, IF($E845="", "", I845+J845+M845+N845+P845-R845))</f>
        <v>0</v>
      </c>
      <c r="D845" s="109">
        <f>IF(COUNTIF($A$7:$A845, $A845)&gt;1, 0, S845)</f>
        <v>0</v>
      </c>
      <c r="E845" s="110">
        <v>44577</v>
      </c>
      <c r="F845" s="91" t="str">
        <f>IFERROR(VLOOKUP($E845, V医療従事者等!$A:$J, $F$4, FALSE), TEXT(E845, "aaa"))</f>
        <v>日</v>
      </c>
      <c r="G845" s="91">
        <f>IFERROR(VLOOKUP($E845, V医療従事者等!$A:$J, $G$4, FALSE), 0)</f>
        <v>0</v>
      </c>
      <c r="H845" s="91">
        <f>IFERROR(VLOOKUP($E845, V医療従事者等!$A:$J, $H$4, FALSE), 0)</f>
        <v>0</v>
      </c>
      <c r="I845" s="91">
        <f>IFERROR(VLOOKUP($E845, V医療従事者等!$A:$J, $I$4, FALSE), 0)</f>
        <v>0</v>
      </c>
      <c r="J845" s="91">
        <f>IFERROR(VLOOKUP($E845, V医療従事者等!$A:$J, $J$4, FALSE), 0)</f>
        <v>0</v>
      </c>
      <c r="K845" s="92">
        <f>IFERROR(VLOOKUP($E845, V一般接種!$A:$G, K$4, FALSE), 0)</f>
        <v>10004</v>
      </c>
      <c r="L845" s="92">
        <f>IFERROR(VLOOKUP($E845, V一般接種!$A:$G, L$4, FALSE), 0)</f>
        <v>656</v>
      </c>
      <c r="M845" s="92">
        <f>IFERROR(VLOOKUP($E845, V一般接種!$A:$G, M$4, FALSE), 0)</f>
        <v>1</v>
      </c>
      <c r="N845" s="93">
        <f>IFERROR(VLOOKUP($E845, V一般接種!$A:$G, N$4, FALSE), 0)</f>
        <v>11775</v>
      </c>
      <c r="O845" s="92">
        <f>SUMIF(V職域接種!$C:$C, 'Conv-vaccine'!$E845, V職域接種!F:F)</f>
        <v>0</v>
      </c>
      <c r="P845" s="92">
        <f>SUMIF(V職域接種!$C:$C, 'Conv-vaccine'!$E845, V職域接種!G:G)</f>
        <v>0</v>
      </c>
      <c r="Q845" s="92">
        <f>_xlfn.MAXIFS(V重複!F:F, V重複!$C:$C, 'Conv-vaccine'!$E845)</f>
        <v>0</v>
      </c>
      <c r="R845" s="92">
        <f>_xlfn.MAXIFS(V重複!G:G, V重複!$C:$C, 'Conv-vaccine'!$E845)</f>
        <v>0</v>
      </c>
      <c r="S845" s="117">
        <f>SUMIF('V3回目-総接種回数'!$A:$A, 'Conv-vaccine'!$E845, 'V3回目-総接種回数'!D:D)</f>
        <v>0</v>
      </c>
    </row>
    <row r="846" spans="1:19" ht="17.7">
      <c r="A846" s="49">
        <v>44577</v>
      </c>
      <c r="B846" s="109">
        <f>IF(COUNTIF($A$7:$A846, $A846)&gt;1, 0, IF($E846="","",G846+H846+K846+L846+O846-Q846))</f>
        <v>0</v>
      </c>
      <c r="C846" s="109">
        <f>IF(COUNTIF($A$7:$A846, $A846)&gt;1, 0, IF($E846="", "", I846+J846+M846+N846+P846-R846))</f>
        <v>0</v>
      </c>
      <c r="D846" s="109">
        <f>IF(COUNTIF($A$7:$A846, $A846)&gt;1, 0, S846)</f>
        <v>0</v>
      </c>
      <c r="E846" s="110">
        <v>44577</v>
      </c>
      <c r="F846" s="91" t="str">
        <f>IFERROR(VLOOKUP($E846, V医療従事者等!$A:$J, $F$4, FALSE), TEXT(E846, "aaa"))</f>
        <v>日</v>
      </c>
      <c r="G846" s="91">
        <f>IFERROR(VLOOKUP($E846, V医療従事者等!$A:$J, $G$4, FALSE), 0)</f>
        <v>0</v>
      </c>
      <c r="H846" s="91">
        <f>IFERROR(VLOOKUP($E846, V医療従事者等!$A:$J, $H$4, FALSE), 0)</f>
        <v>0</v>
      </c>
      <c r="I846" s="91">
        <f>IFERROR(VLOOKUP($E846, V医療従事者等!$A:$J, $I$4, FALSE), 0)</f>
        <v>0</v>
      </c>
      <c r="J846" s="91">
        <f>IFERROR(VLOOKUP($E846, V医療従事者等!$A:$J, $J$4, FALSE), 0)</f>
        <v>0</v>
      </c>
      <c r="K846" s="92">
        <f>IFERROR(VLOOKUP($E846, V一般接種!$A:$G, K$4, FALSE), 0)</f>
        <v>10004</v>
      </c>
      <c r="L846" s="92">
        <f>IFERROR(VLOOKUP($E846, V一般接種!$A:$G, L$4, FALSE), 0)</f>
        <v>656</v>
      </c>
      <c r="M846" s="92">
        <f>IFERROR(VLOOKUP($E846, V一般接種!$A:$G, M$4, FALSE), 0)</f>
        <v>1</v>
      </c>
      <c r="N846" s="93">
        <f>IFERROR(VLOOKUP($E846, V一般接種!$A:$G, N$4, FALSE), 0)</f>
        <v>11775</v>
      </c>
      <c r="O846" s="92">
        <f>SUMIF(V職域接種!$C:$C, 'Conv-vaccine'!$E846, V職域接種!F:F)</f>
        <v>0</v>
      </c>
      <c r="P846" s="92">
        <f>SUMIF(V職域接種!$C:$C, 'Conv-vaccine'!$E846, V職域接種!G:G)</f>
        <v>0</v>
      </c>
      <c r="Q846" s="92">
        <f>_xlfn.MAXIFS(V重複!F:F, V重複!$C:$C, 'Conv-vaccine'!$E846)</f>
        <v>0</v>
      </c>
      <c r="R846" s="92">
        <f>_xlfn.MAXIFS(V重複!G:G, V重複!$C:$C, 'Conv-vaccine'!$E846)</f>
        <v>0</v>
      </c>
      <c r="S846" s="117">
        <f>SUMIF('V3回目-総接種回数'!$A:$A, 'Conv-vaccine'!$E846, 'V3回目-総接種回数'!D:D)</f>
        <v>0</v>
      </c>
    </row>
    <row r="847" spans="1:19" ht="17.7">
      <c r="A847" s="49">
        <v>44578</v>
      </c>
      <c r="B847" s="109">
        <f>IF(COUNTIF($A$7:$A847, $A847)&gt;1, 0, IF($E847="","",G847+H847+K847+L847+O847-Q847))</f>
        <v>10769</v>
      </c>
      <c r="C847" s="109">
        <f>IF(COUNTIF($A$7:$A847, $A847)&gt;1, 0, IF($E847="", "", I847+J847+M847+N847+P847-R847))</f>
        <v>9736</v>
      </c>
      <c r="D847" s="109">
        <f>IF(COUNTIF($A$7:$A847, $A847)&gt;1, 0, S847)</f>
        <v>225759</v>
      </c>
      <c r="E847" s="110">
        <v>44578</v>
      </c>
      <c r="F847" s="91" t="str">
        <f>IFERROR(VLOOKUP($E847, V医療従事者等!$A:$J, $F$4, FALSE), TEXT(E847, "aaa"))</f>
        <v>月</v>
      </c>
      <c r="G847" s="91">
        <f>IFERROR(VLOOKUP($E847, V医療従事者等!$A:$J, $G$4, FALSE), 0)</f>
        <v>0</v>
      </c>
      <c r="H847" s="91">
        <f>IFERROR(VLOOKUP($E847, V医療従事者等!$A:$J, $H$4, FALSE), 0)</f>
        <v>0</v>
      </c>
      <c r="I847" s="91">
        <f>IFERROR(VLOOKUP($E847, V医療従事者等!$A:$J, $I$4, FALSE), 0)</f>
        <v>0</v>
      </c>
      <c r="J847" s="91">
        <f>IFERROR(VLOOKUP($E847, V医療従事者等!$A:$J, $J$4, FALSE), 0)</f>
        <v>0</v>
      </c>
      <c r="K847" s="92">
        <f>IFERROR(VLOOKUP($E847, V一般接種!$A:$G, K$4, FALSE), 0)</f>
        <v>10463</v>
      </c>
      <c r="L847" s="92">
        <f>IFERROR(VLOOKUP($E847, V一般接種!$A:$G, L$4, FALSE), 0)</f>
        <v>306</v>
      </c>
      <c r="M847" s="92">
        <f>IFERROR(VLOOKUP($E847, V一般接種!$A:$G, M$4, FALSE), 0)</f>
        <v>1</v>
      </c>
      <c r="N847" s="93">
        <f>IFERROR(VLOOKUP($E847, V一般接種!$A:$G, N$4, FALSE), 0)</f>
        <v>9735</v>
      </c>
      <c r="O847" s="92">
        <f>SUMIF(V職域接種!$C:$C, 'Conv-vaccine'!$E847, V職域接種!F:F)</f>
        <v>0</v>
      </c>
      <c r="P847" s="92">
        <f>SUMIF(V職域接種!$C:$C, 'Conv-vaccine'!$E847, V職域接種!G:G)</f>
        <v>0</v>
      </c>
      <c r="Q847" s="92">
        <f>_xlfn.MAXIFS(V重複!F:F, V重複!$C:$C, 'Conv-vaccine'!$E847)</f>
        <v>0</v>
      </c>
      <c r="R847" s="92">
        <f>_xlfn.MAXIFS(V重複!G:G, V重複!$C:$C, 'Conv-vaccine'!$E847)</f>
        <v>0</v>
      </c>
      <c r="S847" s="117">
        <f>SUMIF('V3回目-総接種回数'!$A:$A, 'Conv-vaccine'!$E847, 'V3回目-総接種回数'!D:D)</f>
        <v>225759</v>
      </c>
    </row>
    <row r="848" spans="1:19" ht="17.7">
      <c r="A848" s="49">
        <v>44578</v>
      </c>
      <c r="B848" s="109">
        <f>IF(COUNTIF($A$7:$A848, $A848)&gt;1, 0, IF($E848="","",G848+H848+K848+L848+O848-Q848))</f>
        <v>0</v>
      </c>
      <c r="C848" s="109">
        <f>IF(COUNTIF($A$7:$A848, $A848)&gt;1, 0, IF($E848="", "", I848+J848+M848+N848+P848-R848))</f>
        <v>0</v>
      </c>
      <c r="D848" s="109">
        <f>IF(COUNTIF($A$7:$A848, $A848)&gt;1, 0, S848)</f>
        <v>0</v>
      </c>
      <c r="E848" s="110">
        <v>44578</v>
      </c>
      <c r="F848" s="91" t="str">
        <f>IFERROR(VLOOKUP($E848, V医療従事者等!$A:$J, $F$4, FALSE), TEXT(E848, "aaa"))</f>
        <v>月</v>
      </c>
      <c r="G848" s="91">
        <f>IFERROR(VLOOKUP($E848, V医療従事者等!$A:$J, $G$4, FALSE), 0)</f>
        <v>0</v>
      </c>
      <c r="H848" s="91">
        <f>IFERROR(VLOOKUP($E848, V医療従事者等!$A:$J, $H$4, FALSE), 0)</f>
        <v>0</v>
      </c>
      <c r="I848" s="91">
        <f>IFERROR(VLOOKUP($E848, V医療従事者等!$A:$J, $I$4, FALSE), 0)</f>
        <v>0</v>
      </c>
      <c r="J848" s="91">
        <f>IFERROR(VLOOKUP($E848, V医療従事者等!$A:$J, $J$4, FALSE), 0)</f>
        <v>0</v>
      </c>
      <c r="K848" s="92">
        <f>IFERROR(VLOOKUP($E848, V一般接種!$A:$G, K$4, FALSE), 0)</f>
        <v>10463</v>
      </c>
      <c r="L848" s="92">
        <f>IFERROR(VLOOKUP($E848, V一般接種!$A:$G, L$4, FALSE), 0)</f>
        <v>306</v>
      </c>
      <c r="M848" s="92">
        <f>IFERROR(VLOOKUP($E848, V一般接種!$A:$G, M$4, FALSE), 0)</f>
        <v>1</v>
      </c>
      <c r="N848" s="93">
        <f>IFERROR(VLOOKUP($E848, V一般接種!$A:$G, N$4, FALSE), 0)</f>
        <v>9735</v>
      </c>
      <c r="O848" s="92">
        <f>SUMIF(V職域接種!$C:$C, 'Conv-vaccine'!$E848, V職域接種!F:F)</f>
        <v>0</v>
      </c>
      <c r="P848" s="92">
        <f>SUMIF(V職域接種!$C:$C, 'Conv-vaccine'!$E848, V職域接種!G:G)</f>
        <v>0</v>
      </c>
      <c r="Q848" s="92">
        <f>_xlfn.MAXIFS(V重複!F:F, V重複!$C:$C, 'Conv-vaccine'!$E848)</f>
        <v>0</v>
      </c>
      <c r="R848" s="92">
        <f>_xlfn.MAXIFS(V重複!G:G, V重複!$C:$C, 'Conv-vaccine'!$E848)</f>
        <v>0</v>
      </c>
      <c r="S848" s="117">
        <f>SUMIF('V3回目-総接種回数'!$A:$A, 'Conv-vaccine'!$E848, 'V3回目-総接種回数'!D:D)</f>
        <v>225759</v>
      </c>
    </row>
    <row r="849" spans="1:19" ht="17.7">
      <c r="A849" s="49">
        <v>44578</v>
      </c>
      <c r="B849" s="109">
        <f>IF(COUNTIF($A$7:$A849, $A849)&gt;1, 0, IF($E849="","",G849+H849+K849+L849+O849-Q849))</f>
        <v>0</v>
      </c>
      <c r="C849" s="109">
        <f>IF(COUNTIF($A$7:$A849, $A849)&gt;1, 0, IF($E849="", "", I849+J849+M849+N849+P849-R849))</f>
        <v>0</v>
      </c>
      <c r="D849" s="109">
        <f>IF(COUNTIF($A$7:$A849, $A849)&gt;1, 0, S849)</f>
        <v>0</v>
      </c>
      <c r="E849" s="110">
        <v>44578</v>
      </c>
      <c r="F849" s="91" t="str">
        <f>IFERROR(VLOOKUP($E849, V医療従事者等!$A:$J, $F$4, FALSE), TEXT(E849, "aaa"))</f>
        <v>月</v>
      </c>
      <c r="G849" s="91">
        <f>IFERROR(VLOOKUP($E849, V医療従事者等!$A:$J, $G$4, FALSE), 0)</f>
        <v>0</v>
      </c>
      <c r="H849" s="91">
        <f>IFERROR(VLOOKUP($E849, V医療従事者等!$A:$J, $H$4, FALSE), 0)</f>
        <v>0</v>
      </c>
      <c r="I849" s="91">
        <f>IFERROR(VLOOKUP($E849, V医療従事者等!$A:$J, $I$4, FALSE), 0)</f>
        <v>0</v>
      </c>
      <c r="J849" s="91">
        <f>IFERROR(VLOOKUP($E849, V医療従事者等!$A:$J, $J$4, FALSE), 0)</f>
        <v>0</v>
      </c>
      <c r="K849" s="92">
        <f>IFERROR(VLOOKUP($E849, V一般接種!$A:$G, K$4, FALSE), 0)</f>
        <v>10463</v>
      </c>
      <c r="L849" s="92">
        <f>IFERROR(VLOOKUP($E849, V一般接種!$A:$G, L$4, FALSE), 0)</f>
        <v>306</v>
      </c>
      <c r="M849" s="92">
        <f>IFERROR(VLOOKUP($E849, V一般接種!$A:$G, M$4, FALSE), 0)</f>
        <v>1</v>
      </c>
      <c r="N849" s="93">
        <f>IFERROR(VLOOKUP($E849, V一般接種!$A:$G, N$4, FALSE), 0)</f>
        <v>9735</v>
      </c>
      <c r="O849" s="92">
        <f>SUMIF(V職域接種!$C:$C, 'Conv-vaccine'!$E849, V職域接種!F:F)</f>
        <v>0</v>
      </c>
      <c r="P849" s="92">
        <f>SUMIF(V職域接種!$C:$C, 'Conv-vaccine'!$E849, V職域接種!G:G)</f>
        <v>0</v>
      </c>
      <c r="Q849" s="92">
        <f>_xlfn.MAXIFS(V重複!F:F, V重複!$C:$C, 'Conv-vaccine'!$E849)</f>
        <v>0</v>
      </c>
      <c r="R849" s="92">
        <f>_xlfn.MAXIFS(V重複!G:G, V重複!$C:$C, 'Conv-vaccine'!$E849)</f>
        <v>0</v>
      </c>
      <c r="S849" s="117">
        <f>SUMIF('V3回目-総接種回数'!$A:$A, 'Conv-vaccine'!$E849, 'V3回目-総接種回数'!D:D)</f>
        <v>225759</v>
      </c>
    </row>
    <row r="850" spans="1:19" ht="17.7">
      <c r="A850" s="49">
        <v>44579</v>
      </c>
      <c r="B850" s="109">
        <f>IF(COUNTIF($A$7:$A850, $A850)&gt;1, 0, IF($E850="","",G850+H850+K850+L850+O850-Q850))</f>
        <v>11096</v>
      </c>
      <c r="C850" s="109">
        <f>IF(COUNTIF($A$7:$A850, $A850)&gt;1, 0, IF($E850="", "", I850+J850+M850+N850+P850-R850))</f>
        <v>7220</v>
      </c>
      <c r="D850" s="109">
        <f>IF(COUNTIF($A$7:$A850, $A850)&gt;1, 0, S850)</f>
        <v>138396</v>
      </c>
      <c r="E850" s="110">
        <v>44579</v>
      </c>
      <c r="F850" s="91" t="str">
        <f>IFERROR(VLOOKUP($E850, V医療従事者等!$A:$J, $F$4, FALSE), TEXT(E850, "aaa"))</f>
        <v>火</v>
      </c>
      <c r="G850" s="91">
        <f>IFERROR(VLOOKUP($E850, V医療従事者等!$A:$J, $G$4, FALSE), 0)</f>
        <v>0</v>
      </c>
      <c r="H850" s="91">
        <f>IFERROR(VLOOKUP($E850, V医療従事者等!$A:$J, $H$4, FALSE), 0)</f>
        <v>0</v>
      </c>
      <c r="I850" s="91">
        <f>IFERROR(VLOOKUP($E850, V医療従事者等!$A:$J, $I$4, FALSE), 0)</f>
        <v>0</v>
      </c>
      <c r="J850" s="91">
        <f>IFERROR(VLOOKUP($E850, V医療従事者等!$A:$J, $J$4, FALSE), 0)</f>
        <v>0</v>
      </c>
      <c r="K850" s="92">
        <f>IFERROR(VLOOKUP($E850, V一般接種!$A:$G, K$4, FALSE), 0)</f>
        <v>10809</v>
      </c>
      <c r="L850" s="92">
        <f>IFERROR(VLOOKUP($E850, V一般接種!$A:$G, L$4, FALSE), 0)</f>
        <v>287</v>
      </c>
      <c r="M850" s="92">
        <f>IFERROR(VLOOKUP($E850, V一般接種!$A:$G, M$4, FALSE), 0)</f>
        <v>3</v>
      </c>
      <c r="N850" s="93">
        <f>IFERROR(VLOOKUP($E850, V一般接種!$A:$G, N$4, FALSE), 0)</f>
        <v>7217</v>
      </c>
      <c r="O850" s="92">
        <f>SUMIF(V職域接種!$C:$C, 'Conv-vaccine'!$E850, V職域接種!F:F)</f>
        <v>0</v>
      </c>
      <c r="P850" s="92">
        <f>SUMIF(V職域接種!$C:$C, 'Conv-vaccine'!$E850, V職域接種!G:G)</f>
        <v>0</v>
      </c>
      <c r="Q850" s="92">
        <f>_xlfn.MAXIFS(V重複!F:F, V重複!$C:$C, 'Conv-vaccine'!$E850)</f>
        <v>0</v>
      </c>
      <c r="R850" s="92">
        <f>_xlfn.MAXIFS(V重複!G:G, V重複!$C:$C, 'Conv-vaccine'!$E850)</f>
        <v>0</v>
      </c>
      <c r="S850" s="117">
        <f>SUMIF('V3回目-総接種回数'!$A:$A, 'Conv-vaccine'!$E850, 'V3回目-総接種回数'!D:D)</f>
        <v>138396</v>
      </c>
    </row>
    <row r="851" spans="1:19" ht="17.7">
      <c r="A851" s="49">
        <v>44579</v>
      </c>
      <c r="B851" s="109">
        <f>IF(COUNTIF($A$7:$A851, $A851)&gt;1, 0, IF($E851="","",G851+H851+K851+L851+O851-Q851))</f>
        <v>0</v>
      </c>
      <c r="C851" s="109">
        <f>IF(COUNTIF($A$7:$A851, $A851)&gt;1, 0, IF($E851="", "", I851+J851+M851+N851+P851-R851))</f>
        <v>0</v>
      </c>
      <c r="D851" s="109">
        <f>IF(COUNTIF($A$7:$A851, $A851)&gt;1, 0, S851)</f>
        <v>0</v>
      </c>
      <c r="E851" s="110">
        <v>44579</v>
      </c>
      <c r="F851" s="91" t="str">
        <f>IFERROR(VLOOKUP($E851, V医療従事者等!$A:$J, $F$4, FALSE), TEXT(E851, "aaa"))</f>
        <v>火</v>
      </c>
      <c r="G851" s="91">
        <f>IFERROR(VLOOKUP($E851, V医療従事者等!$A:$J, $G$4, FALSE), 0)</f>
        <v>0</v>
      </c>
      <c r="H851" s="91">
        <f>IFERROR(VLOOKUP($E851, V医療従事者等!$A:$J, $H$4, FALSE), 0)</f>
        <v>0</v>
      </c>
      <c r="I851" s="91">
        <f>IFERROR(VLOOKUP($E851, V医療従事者等!$A:$J, $I$4, FALSE), 0)</f>
        <v>0</v>
      </c>
      <c r="J851" s="91">
        <f>IFERROR(VLOOKUP($E851, V医療従事者等!$A:$J, $J$4, FALSE), 0)</f>
        <v>0</v>
      </c>
      <c r="K851" s="92">
        <f>IFERROR(VLOOKUP($E851, V一般接種!$A:$G, K$4, FALSE), 0)</f>
        <v>10809</v>
      </c>
      <c r="L851" s="92">
        <f>IFERROR(VLOOKUP($E851, V一般接種!$A:$G, L$4, FALSE), 0)</f>
        <v>287</v>
      </c>
      <c r="M851" s="92">
        <f>IFERROR(VLOOKUP($E851, V一般接種!$A:$G, M$4, FALSE), 0)</f>
        <v>3</v>
      </c>
      <c r="N851" s="93">
        <f>IFERROR(VLOOKUP($E851, V一般接種!$A:$G, N$4, FALSE), 0)</f>
        <v>7217</v>
      </c>
      <c r="O851" s="92">
        <f>SUMIF(V職域接種!$C:$C, 'Conv-vaccine'!$E851, V職域接種!F:F)</f>
        <v>0</v>
      </c>
      <c r="P851" s="92">
        <f>SUMIF(V職域接種!$C:$C, 'Conv-vaccine'!$E851, V職域接種!G:G)</f>
        <v>0</v>
      </c>
      <c r="Q851" s="92">
        <f>_xlfn.MAXIFS(V重複!F:F, V重複!$C:$C, 'Conv-vaccine'!$E851)</f>
        <v>0</v>
      </c>
      <c r="R851" s="92">
        <f>_xlfn.MAXIFS(V重複!G:G, V重複!$C:$C, 'Conv-vaccine'!$E851)</f>
        <v>0</v>
      </c>
      <c r="S851" s="117">
        <f>SUMIF('V3回目-総接種回数'!$A:$A, 'Conv-vaccine'!$E851, 'V3回目-総接種回数'!D:D)</f>
        <v>138396</v>
      </c>
    </row>
    <row r="852" spans="1:19" ht="17.7">
      <c r="A852" s="49">
        <v>44579</v>
      </c>
      <c r="B852" s="109">
        <f>IF(COUNTIF($A$7:$A852, $A852)&gt;1, 0, IF($E852="","",G852+H852+K852+L852+O852-Q852))</f>
        <v>0</v>
      </c>
      <c r="C852" s="109">
        <f>IF(COUNTIF($A$7:$A852, $A852)&gt;1, 0, IF($E852="", "", I852+J852+M852+N852+P852-R852))</f>
        <v>0</v>
      </c>
      <c r="D852" s="109">
        <f>IF(COUNTIF($A$7:$A852, $A852)&gt;1, 0, S852)</f>
        <v>0</v>
      </c>
      <c r="E852" s="110">
        <v>44579</v>
      </c>
      <c r="F852" s="91" t="str">
        <f>IFERROR(VLOOKUP($E852, V医療従事者等!$A:$J, $F$4, FALSE), TEXT(E852, "aaa"))</f>
        <v>火</v>
      </c>
      <c r="G852" s="91">
        <f>IFERROR(VLOOKUP($E852, V医療従事者等!$A:$J, $G$4, FALSE), 0)</f>
        <v>0</v>
      </c>
      <c r="H852" s="91">
        <f>IFERROR(VLOOKUP($E852, V医療従事者等!$A:$J, $H$4, FALSE), 0)</f>
        <v>0</v>
      </c>
      <c r="I852" s="91">
        <f>IFERROR(VLOOKUP($E852, V医療従事者等!$A:$J, $I$4, FALSE), 0)</f>
        <v>0</v>
      </c>
      <c r="J852" s="91">
        <f>IFERROR(VLOOKUP($E852, V医療従事者等!$A:$J, $J$4, FALSE), 0)</f>
        <v>0</v>
      </c>
      <c r="K852" s="92">
        <f>IFERROR(VLOOKUP($E852, V一般接種!$A:$G, K$4, FALSE), 0)</f>
        <v>10809</v>
      </c>
      <c r="L852" s="92">
        <f>IFERROR(VLOOKUP($E852, V一般接種!$A:$G, L$4, FALSE), 0)</f>
        <v>287</v>
      </c>
      <c r="M852" s="92">
        <f>IFERROR(VLOOKUP($E852, V一般接種!$A:$G, M$4, FALSE), 0)</f>
        <v>3</v>
      </c>
      <c r="N852" s="93">
        <f>IFERROR(VLOOKUP($E852, V一般接種!$A:$G, N$4, FALSE), 0)</f>
        <v>7217</v>
      </c>
      <c r="O852" s="92">
        <f>SUMIF(V職域接種!$C:$C, 'Conv-vaccine'!$E852, V職域接種!F:F)</f>
        <v>0</v>
      </c>
      <c r="P852" s="92">
        <f>SUMIF(V職域接種!$C:$C, 'Conv-vaccine'!$E852, V職域接種!G:G)</f>
        <v>0</v>
      </c>
      <c r="Q852" s="92">
        <f>_xlfn.MAXIFS(V重複!F:F, V重複!$C:$C, 'Conv-vaccine'!$E852)</f>
        <v>0</v>
      </c>
      <c r="R852" s="92">
        <f>_xlfn.MAXIFS(V重複!G:G, V重複!$C:$C, 'Conv-vaccine'!$E852)</f>
        <v>0</v>
      </c>
      <c r="S852" s="117">
        <f>SUMIF('V3回目-総接種回数'!$A:$A, 'Conv-vaccine'!$E852, 'V3回目-総接種回数'!D:D)</f>
        <v>138396</v>
      </c>
    </row>
    <row r="853" spans="1:19" ht="17.7">
      <c r="A853" s="49">
        <v>44580</v>
      </c>
      <c r="B853" s="109">
        <f>IF(COUNTIF($A$7:$A853, $A853)&gt;1, 0, IF($E853="","",G853+H853+K853+L853+O853-Q853))</f>
        <v>10492</v>
      </c>
      <c r="C853" s="109">
        <f>IF(COUNTIF($A$7:$A853, $A853)&gt;1, 0, IF($E853="", "", I853+J853+M853+N853+P853-R853))</f>
        <v>4704</v>
      </c>
      <c r="D853" s="109">
        <f>IF(COUNTIF($A$7:$A853, $A853)&gt;1, 0, S853)</f>
        <v>145724</v>
      </c>
      <c r="E853" s="110">
        <v>44580</v>
      </c>
      <c r="F853" s="91" t="str">
        <f>IFERROR(VLOOKUP($E853, V医療従事者等!$A:$J, $F$4, FALSE), TEXT(E853, "aaa"))</f>
        <v>水</v>
      </c>
      <c r="G853" s="91">
        <f>IFERROR(VLOOKUP($E853, V医療従事者等!$A:$J, $G$4, FALSE), 0)</f>
        <v>0</v>
      </c>
      <c r="H853" s="91">
        <f>IFERROR(VLOOKUP($E853, V医療従事者等!$A:$J, $H$4, FALSE), 0)</f>
        <v>0</v>
      </c>
      <c r="I853" s="91">
        <f>IFERROR(VLOOKUP($E853, V医療従事者等!$A:$J, $I$4, FALSE), 0)</f>
        <v>0</v>
      </c>
      <c r="J853" s="91">
        <f>IFERROR(VLOOKUP($E853, V医療従事者等!$A:$J, $J$4, FALSE), 0)</f>
        <v>0</v>
      </c>
      <c r="K853" s="92">
        <f>IFERROR(VLOOKUP($E853, V一般接種!$A:$G, K$4, FALSE), 0)</f>
        <v>10004</v>
      </c>
      <c r="L853" s="92">
        <f>IFERROR(VLOOKUP($E853, V一般接種!$A:$G, L$4, FALSE), 0)</f>
        <v>488</v>
      </c>
      <c r="M853" s="92">
        <f>IFERROR(VLOOKUP($E853, V一般接種!$A:$G, M$4, FALSE), 0)</f>
        <v>2</v>
      </c>
      <c r="N853" s="93">
        <f>IFERROR(VLOOKUP($E853, V一般接種!$A:$G, N$4, FALSE), 0)</f>
        <v>4702</v>
      </c>
      <c r="O853" s="92">
        <f>SUMIF(V職域接種!$C:$C, 'Conv-vaccine'!$E853, V職域接種!F:F)</f>
        <v>0</v>
      </c>
      <c r="P853" s="92">
        <f>SUMIF(V職域接種!$C:$C, 'Conv-vaccine'!$E853, V職域接種!G:G)</f>
        <v>0</v>
      </c>
      <c r="Q853" s="92">
        <f>_xlfn.MAXIFS(V重複!F:F, V重複!$C:$C, 'Conv-vaccine'!$E853)</f>
        <v>0</v>
      </c>
      <c r="R853" s="92">
        <f>_xlfn.MAXIFS(V重複!G:G, V重複!$C:$C, 'Conv-vaccine'!$E853)</f>
        <v>0</v>
      </c>
      <c r="S853" s="117">
        <f>SUMIF('V3回目-総接種回数'!$A:$A, 'Conv-vaccine'!$E853, 'V3回目-総接種回数'!D:D)</f>
        <v>145724</v>
      </c>
    </row>
    <row r="854" spans="1:19" ht="17.7">
      <c r="A854" s="49">
        <v>44580</v>
      </c>
      <c r="B854" s="109">
        <f>IF(COUNTIF($A$7:$A854, $A854)&gt;1, 0, IF($E854="","",G854+H854+K854+L854+O854-Q854))</f>
        <v>0</v>
      </c>
      <c r="C854" s="109">
        <f>IF(COUNTIF($A$7:$A854, $A854)&gt;1, 0, IF($E854="", "", I854+J854+M854+N854+P854-R854))</f>
        <v>0</v>
      </c>
      <c r="D854" s="109">
        <f>IF(COUNTIF($A$7:$A854, $A854)&gt;1, 0, S854)</f>
        <v>0</v>
      </c>
      <c r="E854" s="110">
        <v>44580</v>
      </c>
      <c r="F854" s="91" t="str">
        <f>IFERROR(VLOOKUP($E854, V医療従事者等!$A:$J, $F$4, FALSE), TEXT(E854, "aaa"))</f>
        <v>水</v>
      </c>
      <c r="G854" s="91">
        <f>IFERROR(VLOOKUP($E854, V医療従事者等!$A:$J, $G$4, FALSE), 0)</f>
        <v>0</v>
      </c>
      <c r="H854" s="91">
        <f>IFERROR(VLOOKUP($E854, V医療従事者等!$A:$J, $H$4, FALSE), 0)</f>
        <v>0</v>
      </c>
      <c r="I854" s="91">
        <f>IFERROR(VLOOKUP($E854, V医療従事者等!$A:$J, $I$4, FALSE), 0)</f>
        <v>0</v>
      </c>
      <c r="J854" s="91">
        <f>IFERROR(VLOOKUP($E854, V医療従事者等!$A:$J, $J$4, FALSE), 0)</f>
        <v>0</v>
      </c>
      <c r="K854" s="92">
        <f>IFERROR(VLOOKUP($E854, V一般接種!$A:$G, K$4, FALSE), 0)</f>
        <v>10004</v>
      </c>
      <c r="L854" s="92">
        <f>IFERROR(VLOOKUP($E854, V一般接種!$A:$G, L$4, FALSE), 0)</f>
        <v>488</v>
      </c>
      <c r="M854" s="92">
        <f>IFERROR(VLOOKUP($E854, V一般接種!$A:$G, M$4, FALSE), 0)</f>
        <v>2</v>
      </c>
      <c r="N854" s="93">
        <f>IFERROR(VLOOKUP($E854, V一般接種!$A:$G, N$4, FALSE), 0)</f>
        <v>4702</v>
      </c>
      <c r="O854" s="92">
        <f>SUMIF(V職域接種!$C:$C, 'Conv-vaccine'!$E854, V職域接種!F:F)</f>
        <v>0</v>
      </c>
      <c r="P854" s="92">
        <f>SUMIF(V職域接種!$C:$C, 'Conv-vaccine'!$E854, V職域接種!G:G)</f>
        <v>0</v>
      </c>
      <c r="Q854" s="92">
        <f>_xlfn.MAXIFS(V重複!F:F, V重複!$C:$C, 'Conv-vaccine'!$E854)</f>
        <v>0</v>
      </c>
      <c r="R854" s="92">
        <f>_xlfn.MAXIFS(V重複!G:G, V重複!$C:$C, 'Conv-vaccine'!$E854)</f>
        <v>0</v>
      </c>
      <c r="S854" s="117">
        <f>SUMIF('V3回目-総接種回数'!$A:$A, 'Conv-vaccine'!$E854, 'V3回目-総接種回数'!D:D)</f>
        <v>145724</v>
      </c>
    </row>
    <row r="855" spans="1:19" ht="17.7">
      <c r="A855" s="49">
        <v>44580</v>
      </c>
      <c r="B855" s="109">
        <f>IF(COUNTIF($A$7:$A855, $A855)&gt;1, 0, IF($E855="","",G855+H855+K855+L855+O855-Q855))</f>
        <v>0</v>
      </c>
      <c r="C855" s="109">
        <f>IF(COUNTIF($A$7:$A855, $A855)&gt;1, 0, IF($E855="", "", I855+J855+M855+N855+P855-R855))</f>
        <v>0</v>
      </c>
      <c r="D855" s="109">
        <f>IF(COUNTIF($A$7:$A855, $A855)&gt;1, 0, S855)</f>
        <v>0</v>
      </c>
      <c r="E855" s="110">
        <v>44580</v>
      </c>
      <c r="F855" s="91" t="str">
        <f>IFERROR(VLOOKUP($E855, V医療従事者等!$A:$J, $F$4, FALSE), TEXT(E855, "aaa"))</f>
        <v>水</v>
      </c>
      <c r="G855" s="91">
        <f>IFERROR(VLOOKUP($E855, V医療従事者等!$A:$J, $G$4, FALSE), 0)</f>
        <v>0</v>
      </c>
      <c r="H855" s="91">
        <f>IFERROR(VLOOKUP($E855, V医療従事者等!$A:$J, $H$4, FALSE), 0)</f>
        <v>0</v>
      </c>
      <c r="I855" s="91">
        <f>IFERROR(VLOOKUP($E855, V医療従事者等!$A:$J, $I$4, FALSE), 0)</f>
        <v>0</v>
      </c>
      <c r="J855" s="91">
        <f>IFERROR(VLOOKUP($E855, V医療従事者等!$A:$J, $J$4, FALSE), 0)</f>
        <v>0</v>
      </c>
      <c r="K855" s="92">
        <f>IFERROR(VLOOKUP($E855, V一般接種!$A:$G, K$4, FALSE), 0)</f>
        <v>10004</v>
      </c>
      <c r="L855" s="92">
        <f>IFERROR(VLOOKUP($E855, V一般接種!$A:$G, L$4, FALSE), 0)</f>
        <v>488</v>
      </c>
      <c r="M855" s="92">
        <f>IFERROR(VLOOKUP($E855, V一般接種!$A:$G, M$4, FALSE), 0)</f>
        <v>2</v>
      </c>
      <c r="N855" s="93">
        <f>IFERROR(VLOOKUP($E855, V一般接種!$A:$G, N$4, FALSE), 0)</f>
        <v>4702</v>
      </c>
      <c r="O855" s="92">
        <f>SUMIF(V職域接種!$C:$C, 'Conv-vaccine'!$E855, V職域接種!F:F)</f>
        <v>0</v>
      </c>
      <c r="P855" s="92">
        <f>SUMIF(V職域接種!$C:$C, 'Conv-vaccine'!$E855, V職域接種!G:G)</f>
        <v>0</v>
      </c>
      <c r="Q855" s="92">
        <f>_xlfn.MAXIFS(V重複!F:F, V重複!$C:$C, 'Conv-vaccine'!$E855)</f>
        <v>0</v>
      </c>
      <c r="R855" s="92">
        <f>_xlfn.MAXIFS(V重複!G:G, V重複!$C:$C, 'Conv-vaccine'!$E855)</f>
        <v>0</v>
      </c>
      <c r="S855" s="117">
        <f>SUMIF('V3回目-総接種回数'!$A:$A, 'Conv-vaccine'!$E855, 'V3回目-総接種回数'!D:D)</f>
        <v>145724</v>
      </c>
    </row>
    <row r="856" spans="1:19" ht="17.7">
      <c r="A856" s="49">
        <v>44581</v>
      </c>
      <c r="B856" s="109">
        <f>IF(COUNTIF($A$7:$A856, $A856)&gt;1, 0, IF($E856="","",G856+H856+K856+L856+O856-Q856))</f>
        <v>10024</v>
      </c>
      <c r="C856" s="109">
        <f>IF(COUNTIF($A$7:$A856, $A856)&gt;1, 0, IF($E856="", "", I856+J856+M856+N856+P856-R856))</f>
        <v>3090</v>
      </c>
      <c r="D856" s="109">
        <f>IF(COUNTIF($A$7:$A856, $A856)&gt;1, 0, S856)</f>
        <v>151279</v>
      </c>
      <c r="E856" s="110">
        <v>44581</v>
      </c>
      <c r="F856" s="91" t="str">
        <f>IFERROR(VLOOKUP($E856, V医療従事者等!$A:$J, $F$4, FALSE), TEXT(E856, "aaa"))</f>
        <v>木</v>
      </c>
      <c r="G856" s="91">
        <f>IFERROR(VLOOKUP($E856, V医療従事者等!$A:$J, $G$4, FALSE), 0)</f>
        <v>0</v>
      </c>
      <c r="H856" s="91">
        <f>IFERROR(VLOOKUP($E856, V医療従事者等!$A:$J, $H$4, FALSE), 0)</f>
        <v>0</v>
      </c>
      <c r="I856" s="91">
        <f>IFERROR(VLOOKUP($E856, V医療従事者等!$A:$J, $I$4, FALSE), 0)</f>
        <v>0</v>
      </c>
      <c r="J856" s="91">
        <f>IFERROR(VLOOKUP($E856, V医療従事者等!$A:$J, $J$4, FALSE), 0)</f>
        <v>0</v>
      </c>
      <c r="K856" s="92">
        <f>IFERROR(VLOOKUP($E856, V一般接種!$A:$G, K$4, FALSE), 0)</f>
        <v>9538</v>
      </c>
      <c r="L856" s="92">
        <f>IFERROR(VLOOKUP($E856, V一般接種!$A:$G, L$4, FALSE), 0)</f>
        <v>486</v>
      </c>
      <c r="M856" s="92">
        <f>IFERROR(VLOOKUP($E856, V一般接種!$A:$G, M$4, FALSE), 0)</f>
        <v>6</v>
      </c>
      <c r="N856" s="93">
        <f>IFERROR(VLOOKUP($E856, V一般接種!$A:$G, N$4, FALSE), 0)</f>
        <v>3084</v>
      </c>
      <c r="O856" s="92">
        <f>SUMIF(V職域接種!$C:$C, 'Conv-vaccine'!$E856, V職域接種!F:F)</f>
        <v>0</v>
      </c>
      <c r="P856" s="92">
        <f>SUMIF(V職域接種!$C:$C, 'Conv-vaccine'!$E856, V職域接種!G:G)</f>
        <v>0</v>
      </c>
      <c r="Q856" s="92">
        <f>_xlfn.MAXIFS(V重複!F:F, V重複!$C:$C, 'Conv-vaccine'!$E856)</f>
        <v>0</v>
      </c>
      <c r="R856" s="92">
        <f>_xlfn.MAXIFS(V重複!G:G, V重複!$C:$C, 'Conv-vaccine'!$E856)</f>
        <v>0</v>
      </c>
      <c r="S856" s="117">
        <f>SUMIF('V3回目-総接種回数'!$A:$A, 'Conv-vaccine'!$E856, 'V3回目-総接種回数'!D:D)</f>
        <v>151279</v>
      </c>
    </row>
    <row r="857" spans="1:19" ht="17.7">
      <c r="A857" s="49">
        <v>44581</v>
      </c>
      <c r="B857" s="109">
        <f>IF(COUNTIF($A$7:$A857, $A857)&gt;1, 0, IF($E857="","",G857+H857+K857+L857+O857-Q857))</f>
        <v>0</v>
      </c>
      <c r="C857" s="109">
        <f>IF(COUNTIF($A$7:$A857, $A857)&gt;1, 0, IF($E857="", "", I857+J857+M857+N857+P857-R857))</f>
        <v>0</v>
      </c>
      <c r="D857" s="109">
        <f>IF(COUNTIF($A$7:$A857, $A857)&gt;1, 0, S857)</f>
        <v>0</v>
      </c>
      <c r="E857" s="110">
        <v>44581</v>
      </c>
      <c r="F857" s="91" t="str">
        <f>IFERROR(VLOOKUP($E857, V医療従事者等!$A:$J, $F$4, FALSE), TEXT(E857, "aaa"))</f>
        <v>木</v>
      </c>
      <c r="G857" s="91">
        <f>IFERROR(VLOOKUP($E857, V医療従事者等!$A:$J, $G$4, FALSE), 0)</f>
        <v>0</v>
      </c>
      <c r="H857" s="91">
        <f>IFERROR(VLOOKUP($E857, V医療従事者等!$A:$J, $H$4, FALSE), 0)</f>
        <v>0</v>
      </c>
      <c r="I857" s="91">
        <f>IFERROR(VLOOKUP($E857, V医療従事者等!$A:$J, $I$4, FALSE), 0)</f>
        <v>0</v>
      </c>
      <c r="J857" s="91">
        <f>IFERROR(VLOOKUP($E857, V医療従事者等!$A:$J, $J$4, FALSE), 0)</f>
        <v>0</v>
      </c>
      <c r="K857" s="92">
        <f>IFERROR(VLOOKUP($E857, V一般接種!$A:$G, K$4, FALSE), 0)</f>
        <v>9538</v>
      </c>
      <c r="L857" s="92">
        <f>IFERROR(VLOOKUP($E857, V一般接種!$A:$G, L$4, FALSE), 0)</f>
        <v>486</v>
      </c>
      <c r="M857" s="92">
        <f>IFERROR(VLOOKUP($E857, V一般接種!$A:$G, M$4, FALSE), 0)</f>
        <v>6</v>
      </c>
      <c r="N857" s="93">
        <f>IFERROR(VLOOKUP($E857, V一般接種!$A:$G, N$4, FALSE), 0)</f>
        <v>3084</v>
      </c>
      <c r="O857" s="92">
        <f>SUMIF(V職域接種!$C:$C, 'Conv-vaccine'!$E857, V職域接種!F:F)</f>
        <v>0</v>
      </c>
      <c r="P857" s="92">
        <f>SUMIF(V職域接種!$C:$C, 'Conv-vaccine'!$E857, V職域接種!G:G)</f>
        <v>0</v>
      </c>
      <c r="Q857" s="92">
        <f>_xlfn.MAXIFS(V重複!F:F, V重複!$C:$C, 'Conv-vaccine'!$E857)</f>
        <v>0</v>
      </c>
      <c r="R857" s="92">
        <f>_xlfn.MAXIFS(V重複!G:G, V重複!$C:$C, 'Conv-vaccine'!$E857)</f>
        <v>0</v>
      </c>
      <c r="S857" s="117">
        <f>SUMIF('V3回目-総接種回数'!$A:$A, 'Conv-vaccine'!$E857, 'V3回目-総接種回数'!D:D)</f>
        <v>151279</v>
      </c>
    </row>
    <row r="858" spans="1:19" ht="17.7">
      <c r="A858" s="49">
        <v>44581</v>
      </c>
      <c r="B858" s="109">
        <f>IF(COUNTIF($A$7:$A858, $A858)&gt;1, 0, IF($E858="","",G858+H858+K858+L858+O858-Q858))</f>
        <v>0</v>
      </c>
      <c r="C858" s="109">
        <f>IF(COUNTIF($A$7:$A858, $A858)&gt;1, 0, IF($E858="", "", I858+J858+M858+N858+P858-R858))</f>
        <v>0</v>
      </c>
      <c r="D858" s="109">
        <f>IF(COUNTIF($A$7:$A858, $A858)&gt;1, 0, S858)</f>
        <v>0</v>
      </c>
      <c r="E858" s="110">
        <v>44581</v>
      </c>
      <c r="F858" s="91" t="str">
        <f>IFERROR(VLOOKUP($E858, V医療従事者等!$A:$J, $F$4, FALSE), TEXT(E858, "aaa"))</f>
        <v>木</v>
      </c>
      <c r="G858" s="91">
        <f>IFERROR(VLOOKUP($E858, V医療従事者等!$A:$J, $G$4, FALSE), 0)</f>
        <v>0</v>
      </c>
      <c r="H858" s="91">
        <f>IFERROR(VLOOKUP($E858, V医療従事者等!$A:$J, $H$4, FALSE), 0)</f>
        <v>0</v>
      </c>
      <c r="I858" s="91">
        <f>IFERROR(VLOOKUP($E858, V医療従事者等!$A:$J, $I$4, FALSE), 0)</f>
        <v>0</v>
      </c>
      <c r="J858" s="91">
        <f>IFERROR(VLOOKUP($E858, V医療従事者等!$A:$J, $J$4, FALSE), 0)</f>
        <v>0</v>
      </c>
      <c r="K858" s="92">
        <f>IFERROR(VLOOKUP($E858, V一般接種!$A:$G, K$4, FALSE), 0)</f>
        <v>9538</v>
      </c>
      <c r="L858" s="92">
        <f>IFERROR(VLOOKUP($E858, V一般接種!$A:$G, L$4, FALSE), 0)</f>
        <v>486</v>
      </c>
      <c r="M858" s="92">
        <f>IFERROR(VLOOKUP($E858, V一般接種!$A:$G, M$4, FALSE), 0)</f>
        <v>6</v>
      </c>
      <c r="N858" s="93">
        <f>IFERROR(VLOOKUP($E858, V一般接種!$A:$G, N$4, FALSE), 0)</f>
        <v>3084</v>
      </c>
      <c r="O858" s="92">
        <f>SUMIF(V職域接種!$C:$C, 'Conv-vaccine'!$E858, V職域接種!F:F)</f>
        <v>0</v>
      </c>
      <c r="P858" s="92">
        <f>SUMIF(V職域接種!$C:$C, 'Conv-vaccine'!$E858, V職域接種!G:G)</f>
        <v>0</v>
      </c>
      <c r="Q858" s="92">
        <f>_xlfn.MAXIFS(V重複!F:F, V重複!$C:$C, 'Conv-vaccine'!$E858)</f>
        <v>0</v>
      </c>
      <c r="R858" s="92">
        <f>_xlfn.MAXIFS(V重複!G:G, V重複!$C:$C, 'Conv-vaccine'!$E858)</f>
        <v>0</v>
      </c>
      <c r="S858" s="117">
        <f>SUMIF('V3回目-総接種回数'!$A:$A, 'Conv-vaccine'!$E858, 'V3回目-総接種回数'!D:D)</f>
        <v>151279</v>
      </c>
    </row>
    <row r="859" spans="1:19" ht="17.7">
      <c r="A859" s="49">
        <v>44582</v>
      </c>
      <c r="B859" s="109">
        <f>IF(COUNTIF($A$7:$A859, $A859)&gt;1, 0, IF($E859="","",G859+H859+K859+L859+O859-Q859))</f>
        <v>11905</v>
      </c>
      <c r="C859" s="109">
        <f>IF(COUNTIF($A$7:$A859, $A859)&gt;1, 0, IF($E859="", "", I859+J859+M859+N859+P859-R859))</f>
        <v>5187</v>
      </c>
      <c r="D859" s="109">
        <f>IF(COUNTIF($A$7:$A859, $A859)&gt;1, 0, S859)</f>
        <v>163693</v>
      </c>
      <c r="E859" s="110">
        <v>44582</v>
      </c>
      <c r="F859" s="91" t="str">
        <f>IFERROR(VLOOKUP($E859, V医療従事者等!$A:$J, $F$4, FALSE), TEXT(E859, "aaa"))</f>
        <v>金</v>
      </c>
      <c r="G859" s="91">
        <f>IFERROR(VLOOKUP($E859, V医療従事者等!$A:$J, $G$4, FALSE), 0)</f>
        <v>0</v>
      </c>
      <c r="H859" s="91">
        <f>IFERROR(VLOOKUP($E859, V医療従事者等!$A:$J, $H$4, FALSE), 0)</f>
        <v>0</v>
      </c>
      <c r="I859" s="91">
        <f>IFERROR(VLOOKUP($E859, V医療従事者等!$A:$J, $I$4, FALSE), 0)</f>
        <v>0</v>
      </c>
      <c r="J859" s="91">
        <f>IFERROR(VLOOKUP($E859, V医療従事者等!$A:$J, $J$4, FALSE), 0)</f>
        <v>0</v>
      </c>
      <c r="K859" s="92">
        <f>IFERROR(VLOOKUP($E859, V一般接種!$A:$G, K$4, FALSE), 0)</f>
        <v>11021</v>
      </c>
      <c r="L859" s="92">
        <f>IFERROR(VLOOKUP($E859, V一般接種!$A:$G, L$4, FALSE), 0)</f>
        <v>884</v>
      </c>
      <c r="M859" s="92">
        <f>IFERROR(VLOOKUP($E859, V一般接種!$A:$G, M$4, FALSE), 0)</f>
        <v>3</v>
      </c>
      <c r="N859" s="93">
        <f>IFERROR(VLOOKUP($E859, V一般接種!$A:$G, N$4, FALSE), 0)</f>
        <v>5184</v>
      </c>
      <c r="O859" s="92">
        <f>SUMIF(V職域接種!$C:$C, 'Conv-vaccine'!$E859, V職域接種!F:F)</f>
        <v>0</v>
      </c>
      <c r="P859" s="92">
        <f>SUMIF(V職域接種!$C:$C, 'Conv-vaccine'!$E859, V職域接種!G:G)</f>
        <v>0</v>
      </c>
      <c r="Q859" s="92">
        <f>_xlfn.MAXIFS(V重複!F:F, V重複!$C:$C, 'Conv-vaccine'!$E859)</f>
        <v>0</v>
      </c>
      <c r="R859" s="92">
        <f>_xlfn.MAXIFS(V重複!G:G, V重複!$C:$C, 'Conv-vaccine'!$E859)</f>
        <v>0</v>
      </c>
      <c r="S859" s="117">
        <f>SUMIF('V3回目-総接種回数'!$A:$A, 'Conv-vaccine'!$E859, 'V3回目-総接種回数'!D:D)</f>
        <v>163693</v>
      </c>
    </row>
    <row r="860" spans="1:19" ht="17.7">
      <c r="A860" s="49">
        <v>44582</v>
      </c>
      <c r="B860" s="109">
        <f>IF(COUNTIF($A$7:$A860, $A860)&gt;1, 0, IF($E860="","",G860+H860+K860+L860+O860-Q860))</f>
        <v>0</v>
      </c>
      <c r="C860" s="109">
        <f>IF(COUNTIF($A$7:$A860, $A860)&gt;1, 0, IF($E860="", "", I860+J860+M860+N860+P860-R860))</f>
        <v>0</v>
      </c>
      <c r="D860" s="109">
        <f>IF(COUNTIF($A$7:$A860, $A860)&gt;1, 0, S860)</f>
        <v>0</v>
      </c>
      <c r="E860" s="110">
        <v>44582</v>
      </c>
      <c r="F860" s="91" t="str">
        <f>IFERROR(VLOOKUP($E860, V医療従事者等!$A:$J, $F$4, FALSE), TEXT(E860, "aaa"))</f>
        <v>金</v>
      </c>
      <c r="G860" s="91">
        <f>IFERROR(VLOOKUP($E860, V医療従事者等!$A:$J, $G$4, FALSE), 0)</f>
        <v>0</v>
      </c>
      <c r="H860" s="91">
        <f>IFERROR(VLOOKUP($E860, V医療従事者等!$A:$J, $H$4, FALSE), 0)</f>
        <v>0</v>
      </c>
      <c r="I860" s="91">
        <f>IFERROR(VLOOKUP($E860, V医療従事者等!$A:$J, $I$4, FALSE), 0)</f>
        <v>0</v>
      </c>
      <c r="J860" s="91">
        <f>IFERROR(VLOOKUP($E860, V医療従事者等!$A:$J, $J$4, FALSE), 0)</f>
        <v>0</v>
      </c>
      <c r="K860" s="92">
        <f>IFERROR(VLOOKUP($E860, V一般接種!$A:$G, K$4, FALSE), 0)</f>
        <v>11021</v>
      </c>
      <c r="L860" s="92">
        <f>IFERROR(VLOOKUP($E860, V一般接種!$A:$G, L$4, FALSE), 0)</f>
        <v>884</v>
      </c>
      <c r="M860" s="92">
        <f>IFERROR(VLOOKUP($E860, V一般接種!$A:$G, M$4, FALSE), 0)</f>
        <v>3</v>
      </c>
      <c r="N860" s="93">
        <f>IFERROR(VLOOKUP($E860, V一般接種!$A:$G, N$4, FALSE), 0)</f>
        <v>5184</v>
      </c>
      <c r="O860" s="92">
        <f>SUMIF(V職域接種!$C:$C, 'Conv-vaccine'!$E860, V職域接種!F:F)</f>
        <v>0</v>
      </c>
      <c r="P860" s="92">
        <f>SUMIF(V職域接種!$C:$C, 'Conv-vaccine'!$E860, V職域接種!G:G)</f>
        <v>0</v>
      </c>
      <c r="Q860" s="92">
        <f>_xlfn.MAXIFS(V重複!F:F, V重複!$C:$C, 'Conv-vaccine'!$E860)</f>
        <v>0</v>
      </c>
      <c r="R860" s="92">
        <f>_xlfn.MAXIFS(V重複!G:G, V重複!$C:$C, 'Conv-vaccine'!$E860)</f>
        <v>0</v>
      </c>
      <c r="S860" s="117">
        <f>SUMIF('V3回目-総接種回数'!$A:$A, 'Conv-vaccine'!$E860, 'V3回目-総接種回数'!D:D)</f>
        <v>163693</v>
      </c>
    </row>
    <row r="861" spans="1:19" ht="17.7">
      <c r="A861" s="49">
        <v>44582</v>
      </c>
      <c r="B861" s="109">
        <f>IF(COUNTIF($A$7:$A861, $A861)&gt;1, 0, IF($E861="","",G861+H861+K861+L861+O861-Q861))</f>
        <v>0</v>
      </c>
      <c r="C861" s="109">
        <f>IF(COUNTIF($A$7:$A861, $A861)&gt;1, 0, IF($E861="", "", I861+J861+M861+N861+P861-R861))</f>
        <v>0</v>
      </c>
      <c r="D861" s="109">
        <f>IF(COUNTIF($A$7:$A861, $A861)&gt;1, 0, S861)</f>
        <v>0</v>
      </c>
      <c r="E861" s="110">
        <v>44582</v>
      </c>
      <c r="F861" s="91" t="str">
        <f>IFERROR(VLOOKUP($E861, V医療従事者等!$A:$J, $F$4, FALSE), TEXT(E861, "aaa"))</f>
        <v>金</v>
      </c>
      <c r="G861" s="91">
        <f>IFERROR(VLOOKUP($E861, V医療従事者等!$A:$J, $G$4, FALSE), 0)</f>
        <v>0</v>
      </c>
      <c r="H861" s="91">
        <f>IFERROR(VLOOKUP($E861, V医療従事者等!$A:$J, $H$4, FALSE), 0)</f>
        <v>0</v>
      </c>
      <c r="I861" s="91">
        <f>IFERROR(VLOOKUP($E861, V医療従事者等!$A:$J, $I$4, FALSE), 0)</f>
        <v>0</v>
      </c>
      <c r="J861" s="91">
        <f>IFERROR(VLOOKUP($E861, V医療従事者等!$A:$J, $J$4, FALSE), 0)</f>
        <v>0</v>
      </c>
      <c r="K861" s="92">
        <f>IFERROR(VLOOKUP($E861, V一般接種!$A:$G, K$4, FALSE), 0)</f>
        <v>11021</v>
      </c>
      <c r="L861" s="92">
        <f>IFERROR(VLOOKUP($E861, V一般接種!$A:$G, L$4, FALSE), 0)</f>
        <v>884</v>
      </c>
      <c r="M861" s="92">
        <f>IFERROR(VLOOKUP($E861, V一般接種!$A:$G, M$4, FALSE), 0)</f>
        <v>3</v>
      </c>
      <c r="N861" s="93">
        <f>IFERROR(VLOOKUP($E861, V一般接種!$A:$G, N$4, FALSE), 0)</f>
        <v>5184</v>
      </c>
      <c r="O861" s="92">
        <f>SUMIF(V職域接種!$C:$C, 'Conv-vaccine'!$E861, V職域接種!F:F)</f>
        <v>0</v>
      </c>
      <c r="P861" s="92">
        <f>SUMIF(V職域接種!$C:$C, 'Conv-vaccine'!$E861, V職域接種!G:G)</f>
        <v>0</v>
      </c>
      <c r="Q861" s="92">
        <f>_xlfn.MAXIFS(V重複!F:F, V重複!$C:$C, 'Conv-vaccine'!$E861)</f>
        <v>0</v>
      </c>
      <c r="R861" s="92">
        <f>_xlfn.MAXIFS(V重複!G:G, V重複!$C:$C, 'Conv-vaccine'!$E861)</f>
        <v>0</v>
      </c>
      <c r="S861" s="117">
        <f>SUMIF('V3回目-総接種回数'!$A:$A, 'Conv-vaccine'!$E861, 'V3回目-総接種回数'!D:D)</f>
        <v>163693</v>
      </c>
    </row>
    <row r="862" spans="1:19" ht="17.7">
      <c r="A862" s="49">
        <v>44583</v>
      </c>
      <c r="B862" s="109">
        <f>IF(COUNTIF($A$7:$A862, $A862)&gt;1, 0, IF($E862="","",G862+H862+K862+L862+O862-Q862))</f>
        <v>27180</v>
      </c>
      <c r="C862" s="109">
        <f>IF(COUNTIF($A$7:$A862, $A862)&gt;1, 0, IF($E862="", "", I862+J862+M862+N862+P862-R862))</f>
        <v>5985</v>
      </c>
      <c r="D862" s="109">
        <f>IF(COUNTIF($A$7:$A862, $A862)&gt;1, 0, S862)</f>
        <v>0</v>
      </c>
      <c r="E862" s="110">
        <v>44583</v>
      </c>
      <c r="F862" s="91" t="str">
        <f>IFERROR(VLOOKUP($E862, V医療従事者等!$A:$J, $F$4, FALSE), TEXT(E862, "aaa"))</f>
        <v>土</v>
      </c>
      <c r="G862" s="91">
        <f>IFERROR(VLOOKUP($E862, V医療従事者等!$A:$J, $G$4, FALSE), 0)</f>
        <v>0</v>
      </c>
      <c r="H862" s="91">
        <f>IFERROR(VLOOKUP($E862, V医療従事者等!$A:$J, $H$4, FALSE), 0)</f>
        <v>0</v>
      </c>
      <c r="I862" s="91">
        <f>IFERROR(VLOOKUP($E862, V医療従事者等!$A:$J, $I$4, FALSE), 0)</f>
        <v>0</v>
      </c>
      <c r="J862" s="91">
        <f>IFERROR(VLOOKUP($E862, V医療従事者等!$A:$J, $J$4, FALSE), 0)</f>
        <v>0</v>
      </c>
      <c r="K862" s="92">
        <f>IFERROR(VLOOKUP($E862, V一般接種!$A:$G, K$4, FALSE), 0)</f>
        <v>26294</v>
      </c>
      <c r="L862" s="92">
        <f>IFERROR(VLOOKUP($E862, V一般接種!$A:$G, L$4, FALSE), 0)</f>
        <v>886</v>
      </c>
      <c r="M862" s="92">
        <f>IFERROR(VLOOKUP($E862, V一般接種!$A:$G, M$4, FALSE), 0)</f>
        <v>2</v>
      </c>
      <c r="N862" s="93">
        <f>IFERROR(VLOOKUP($E862, V一般接種!$A:$G, N$4, FALSE), 0)</f>
        <v>5983</v>
      </c>
      <c r="O862" s="92">
        <f>SUMIF(V職域接種!$C:$C, 'Conv-vaccine'!$E862, V職域接種!F:F)</f>
        <v>0</v>
      </c>
      <c r="P862" s="92">
        <f>SUMIF(V職域接種!$C:$C, 'Conv-vaccine'!$E862, V職域接種!G:G)</f>
        <v>0</v>
      </c>
      <c r="Q862" s="92">
        <f>_xlfn.MAXIFS(V重複!F:F, V重複!$C:$C, 'Conv-vaccine'!$E862)</f>
        <v>0</v>
      </c>
      <c r="R862" s="92">
        <f>_xlfn.MAXIFS(V重複!G:G, V重複!$C:$C, 'Conv-vaccine'!$E862)</f>
        <v>0</v>
      </c>
      <c r="S862" s="117">
        <f>SUMIF('V3回目-総接種回数'!$A:$A, 'Conv-vaccine'!$E862, 'V3回目-総接種回数'!D:D)</f>
        <v>0</v>
      </c>
    </row>
    <row r="863" spans="1:19" ht="17.7">
      <c r="A863" s="49">
        <v>44583</v>
      </c>
      <c r="B863" s="109">
        <f>IF(COUNTIF($A$7:$A863, $A863)&gt;1, 0, IF($E863="","",G863+H863+K863+L863+O863-Q863))</f>
        <v>0</v>
      </c>
      <c r="C863" s="109">
        <f>IF(COUNTIF($A$7:$A863, $A863)&gt;1, 0, IF($E863="", "", I863+J863+M863+N863+P863-R863))</f>
        <v>0</v>
      </c>
      <c r="D863" s="109">
        <f>IF(COUNTIF($A$7:$A863, $A863)&gt;1, 0, S863)</f>
        <v>0</v>
      </c>
      <c r="E863" s="110">
        <v>44583</v>
      </c>
      <c r="F863" s="91" t="str">
        <f>IFERROR(VLOOKUP($E863, V医療従事者等!$A:$J, $F$4, FALSE), TEXT(E863, "aaa"))</f>
        <v>土</v>
      </c>
      <c r="G863" s="91">
        <f>IFERROR(VLOOKUP($E863, V医療従事者等!$A:$J, $G$4, FALSE), 0)</f>
        <v>0</v>
      </c>
      <c r="H863" s="91">
        <f>IFERROR(VLOOKUP($E863, V医療従事者等!$A:$J, $H$4, FALSE), 0)</f>
        <v>0</v>
      </c>
      <c r="I863" s="91">
        <f>IFERROR(VLOOKUP($E863, V医療従事者等!$A:$J, $I$4, FALSE), 0)</f>
        <v>0</v>
      </c>
      <c r="J863" s="91">
        <f>IFERROR(VLOOKUP($E863, V医療従事者等!$A:$J, $J$4, FALSE), 0)</f>
        <v>0</v>
      </c>
      <c r="K863" s="92">
        <f>IFERROR(VLOOKUP($E863, V一般接種!$A:$G, K$4, FALSE), 0)</f>
        <v>26294</v>
      </c>
      <c r="L863" s="92">
        <f>IFERROR(VLOOKUP($E863, V一般接種!$A:$G, L$4, FALSE), 0)</f>
        <v>886</v>
      </c>
      <c r="M863" s="92">
        <f>IFERROR(VLOOKUP($E863, V一般接種!$A:$G, M$4, FALSE), 0)</f>
        <v>2</v>
      </c>
      <c r="N863" s="93">
        <f>IFERROR(VLOOKUP($E863, V一般接種!$A:$G, N$4, FALSE), 0)</f>
        <v>5983</v>
      </c>
      <c r="O863" s="92">
        <f>SUMIF(V職域接種!$C:$C, 'Conv-vaccine'!$E863, V職域接種!F:F)</f>
        <v>0</v>
      </c>
      <c r="P863" s="92">
        <f>SUMIF(V職域接種!$C:$C, 'Conv-vaccine'!$E863, V職域接種!G:G)</f>
        <v>0</v>
      </c>
      <c r="Q863" s="92">
        <f>_xlfn.MAXIFS(V重複!F:F, V重複!$C:$C, 'Conv-vaccine'!$E863)</f>
        <v>0</v>
      </c>
      <c r="R863" s="92">
        <f>_xlfn.MAXIFS(V重複!G:G, V重複!$C:$C, 'Conv-vaccine'!$E863)</f>
        <v>0</v>
      </c>
      <c r="S863" s="117">
        <f>SUMIF('V3回目-総接種回数'!$A:$A, 'Conv-vaccine'!$E863, 'V3回目-総接種回数'!D:D)</f>
        <v>0</v>
      </c>
    </row>
    <row r="864" spans="1:19" ht="17.7">
      <c r="A864" s="49">
        <v>44583</v>
      </c>
      <c r="B864" s="109">
        <f>IF(COUNTIF($A$7:$A864, $A864)&gt;1, 0, IF($E864="","",G864+H864+K864+L864+O864-Q864))</f>
        <v>0</v>
      </c>
      <c r="C864" s="109">
        <f>IF(COUNTIF($A$7:$A864, $A864)&gt;1, 0, IF($E864="", "", I864+J864+M864+N864+P864-R864))</f>
        <v>0</v>
      </c>
      <c r="D864" s="109">
        <f>IF(COUNTIF($A$7:$A864, $A864)&gt;1, 0, S864)</f>
        <v>0</v>
      </c>
      <c r="E864" s="110">
        <v>44583</v>
      </c>
      <c r="F864" s="91" t="str">
        <f>IFERROR(VLOOKUP($E864, V医療従事者等!$A:$J, $F$4, FALSE), TEXT(E864, "aaa"))</f>
        <v>土</v>
      </c>
      <c r="G864" s="91">
        <f>IFERROR(VLOOKUP($E864, V医療従事者等!$A:$J, $G$4, FALSE), 0)</f>
        <v>0</v>
      </c>
      <c r="H864" s="91">
        <f>IFERROR(VLOOKUP($E864, V医療従事者等!$A:$J, $H$4, FALSE), 0)</f>
        <v>0</v>
      </c>
      <c r="I864" s="91">
        <f>IFERROR(VLOOKUP($E864, V医療従事者等!$A:$J, $I$4, FALSE), 0)</f>
        <v>0</v>
      </c>
      <c r="J864" s="91">
        <f>IFERROR(VLOOKUP($E864, V医療従事者等!$A:$J, $J$4, FALSE), 0)</f>
        <v>0</v>
      </c>
      <c r="K864" s="92">
        <f>IFERROR(VLOOKUP($E864, V一般接種!$A:$G, K$4, FALSE), 0)</f>
        <v>26294</v>
      </c>
      <c r="L864" s="92">
        <f>IFERROR(VLOOKUP($E864, V一般接種!$A:$G, L$4, FALSE), 0)</f>
        <v>886</v>
      </c>
      <c r="M864" s="92">
        <f>IFERROR(VLOOKUP($E864, V一般接種!$A:$G, M$4, FALSE), 0)</f>
        <v>2</v>
      </c>
      <c r="N864" s="93">
        <f>IFERROR(VLOOKUP($E864, V一般接種!$A:$G, N$4, FALSE), 0)</f>
        <v>5983</v>
      </c>
      <c r="O864" s="92">
        <f>SUMIF(V職域接種!$C:$C, 'Conv-vaccine'!$E864, V職域接種!F:F)</f>
        <v>0</v>
      </c>
      <c r="P864" s="92">
        <f>SUMIF(V職域接種!$C:$C, 'Conv-vaccine'!$E864, V職域接種!G:G)</f>
        <v>0</v>
      </c>
      <c r="Q864" s="92">
        <f>_xlfn.MAXIFS(V重複!F:F, V重複!$C:$C, 'Conv-vaccine'!$E864)</f>
        <v>0</v>
      </c>
      <c r="R864" s="92">
        <f>_xlfn.MAXIFS(V重複!G:G, V重複!$C:$C, 'Conv-vaccine'!$E864)</f>
        <v>0</v>
      </c>
      <c r="S864" s="117">
        <f>SUMIF('V3回目-総接種回数'!$A:$A, 'Conv-vaccine'!$E864, 'V3回目-総接種回数'!D:D)</f>
        <v>0</v>
      </c>
    </row>
    <row r="865" spans="1:19" ht="17.7">
      <c r="A865" s="49">
        <v>44584</v>
      </c>
      <c r="B865" s="109">
        <f>IF(COUNTIF($A$7:$A865, $A865)&gt;1, 0, IF($E865="","",G865+H865+K865+L865+O865-Q865))</f>
        <v>9919</v>
      </c>
      <c r="C865" s="109">
        <f>IF(COUNTIF($A$7:$A865, $A865)&gt;1, 0, IF($E865="", "", I865+J865+M865+N865+P865-R865))</f>
        <v>2944</v>
      </c>
      <c r="D865" s="109">
        <f>IF(COUNTIF($A$7:$A865, $A865)&gt;1, 0, S865)</f>
        <v>0</v>
      </c>
      <c r="E865" s="110">
        <v>44584</v>
      </c>
      <c r="F865" s="91" t="str">
        <f>IFERROR(VLOOKUP($E865, V医療従事者等!$A:$J, $F$4, FALSE), TEXT(E865, "aaa"))</f>
        <v>日</v>
      </c>
      <c r="G865" s="91">
        <f>IFERROR(VLOOKUP($E865, V医療従事者等!$A:$J, $G$4, FALSE), 0)</f>
        <v>0</v>
      </c>
      <c r="H865" s="91">
        <f>IFERROR(VLOOKUP($E865, V医療従事者等!$A:$J, $H$4, FALSE), 0)</f>
        <v>0</v>
      </c>
      <c r="I865" s="91">
        <f>IFERROR(VLOOKUP($E865, V医療従事者等!$A:$J, $I$4, FALSE), 0)</f>
        <v>0</v>
      </c>
      <c r="J865" s="91">
        <f>IFERROR(VLOOKUP($E865, V医療従事者等!$A:$J, $J$4, FALSE), 0)</f>
        <v>0</v>
      </c>
      <c r="K865" s="92">
        <f>IFERROR(VLOOKUP($E865, V一般接種!$A:$G, K$4, FALSE), 0)</f>
        <v>9594</v>
      </c>
      <c r="L865" s="92">
        <f>IFERROR(VLOOKUP($E865, V一般接種!$A:$G, L$4, FALSE), 0)</f>
        <v>325</v>
      </c>
      <c r="M865" s="92">
        <f>IFERROR(VLOOKUP($E865, V一般接種!$A:$G, M$4, FALSE), 0)</f>
        <v>0</v>
      </c>
      <c r="N865" s="93">
        <f>IFERROR(VLOOKUP($E865, V一般接種!$A:$G, N$4, FALSE), 0)</f>
        <v>2944</v>
      </c>
      <c r="O865" s="92">
        <f>SUMIF(V職域接種!$C:$C, 'Conv-vaccine'!$E865, V職域接種!F:F)</f>
        <v>0</v>
      </c>
      <c r="P865" s="92">
        <f>SUMIF(V職域接種!$C:$C, 'Conv-vaccine'!$E865, V職域接種!G:G)</f>
        <v>0</v>
      </c>
      <c r="Q865" s="92">
        <f>_xlfn.MAXIFS(V重複!F:F, V重複!$C:$C, 'Conv-vaccine'!$E865)</f>
        <v>0</v>
      </c>
      <c r="R865" s="92">
        <f>_xlfn.MAXIFS(V重複!G:G, V重複!$C:$C, 'Conv-vaccine'!$E865)</f>
        <v>0</v>
      </c>
      <c r="S865" s="117">
        <f>SUMIF('V3回目-総接種回数'!$A:$A, 'Conv-vaccine'!$E865, 'V3回目-総接種回数'!D:D)</f>
        <v>0</v>
      </c>
    </row>
    <row r="866" spans="1:19" ht="17.7">
      <c r="A866" s="49">
        <v>44584</v>
      </c>
      <c r="B866" s="109">
        <f>IF(COUNTIF($A$7:$A866, $A866)&gt;1, 0, IF($E866="","",G866+H866+K866+L866+O866-Q866))</f>
        <v>0</v>
      </c>
      <c r="C866" s="109">
        <f>IF(COUNTIF($A$7:$A866, $A866)&gt;1, 0, IF($E866="", "", I866+J866+M866+N866+P866-R866))</f>
        <v>0</v>
      </c>
      <c r="D866" s="109">
        <f>IF(COUNTIF($A$7:$A866, $A866)&gt;1, 0, S866)</f>
        <v>0</v>
      </c>
      <c r="E866" s="110">
        <v>44584</v>
      </c>
      <c r="F866" s="91" t="str">
        <f>IFERROR(VLOOKUP($E866, V医療従事者等!$A:$J, $F$4, FALSE), TEXT(E866, "aaa"))</f>
        <v>日</v>
      </c>
      <c r="G866" s="91">
        <f>IFERROR(VLOOKUP($E866, V医療従事者等!$A:$J, $G$4, FALSE), 0)</f>
        <v>0</v>
      </c>
      <c r="H866" s="91">
        <f>IFERROR(VLOOKUP($E866, V医療従事者等!$A:$J, $H$4, FALSE), 0)</f>
        <v>0</v>
      </c>
      <c r="I866" s="91">
        <f>IFERROR(VLOOKUP($E866, V医療従事者等!$A:$J, $I$4, FALSE), 0)</f>
        <v>0</v>
      </c>
      <c r="J866" s="91">
        <f>IFERROR(VLOOKUP($E866, V医療従事者等!$A:$J, $J$4, FALSE), 0)</f>
        <v>0</v>
      </c>
      <c r="K866" s="92">
        <f>IFERROR(VLOOKUP($E866, V一般接種!$A:$G, K$4, FALSE), 0)</f>
        <v>9594</v>
      </c>
      <c r="L866" s="92">
        <f>IFERROR(VLOOKUP($E866, V一般接種!$A:$G, L$4, FALSE), 0)</f>
        <v>325</v>
      </c>
      <c r="M866" s="92">
        <f>IFERROR(VLOOKUP($E866, V一般接種!$A:$G, M$4, FALSE), 0)</f>
        <v>0</v>
      </c>
      <c r="N866" s="93">
        <f>IFERROR(VLOOKUP($E866, V一般接種!$A:$G, N$4, FALSE), 0)</f>
        <v>2944</v>
      </c>
      <c r="O866" s="92">
        <f>SUMIF(V職域接種!$C:$C, 'Conv-vaccine'!$E866, V職域接種!F:F)</f>
        <v>0</v>
      </c>
      <c r="P866" s="92">
        <f>SUMIF(V職域接種!$C:$C, 'Conv-vaccine'!$E866, V職域接種!G:G)</f>
        <v>0</v>
      </c>
      <c r="Q866" s="92">
        <f>_xlfn.MAXIFS(V重複!F:F, V重複!$C:$C, 'Conv-vaccine'!$E866)</f>
        <v>0</v>
      </c>
      <c r="R866" s="92">
        <f>_xlfn.MAXIFS(V重複!G:G, V重複!$C:$C, 'Conv-vaccine'!$E866)</f>
        <v>0</v>
      </c>
      <c r="S866" s="117">
        <f>SUMIF('V3回目-総接種回数'!$A:$A, 'Conv-vaccine'!$E866, 'V3回目-総接種回数'!D:D)</f>
        <v>0</v>
      </c>
    </row>
    <row r="867" spans="1:19" ht="17.7">
      <c r="A867" s="49">
        <v>44584</v>
      </c>
      <c r="B867" s="109">
        <f>IF(COUNTIF($A$7:$A867, $A867)&gt;1, 0, IF($E867="","",G867+H867+K867+L867+O867-Q867))</f>
        <v>0</v>
      </c>
      <c r="C867" s="109">
        <f>IF(COUNTIF($A$7:$A867, $A867)&gt;1, 0, IF($E867="", "", I867+J867+M867+N867+P867-R867))</f>
        <v>0</v>
      </c>
      <c r="D867" s="109">
        <f>IF(COUNTIF($A$7:$A867, $A867)&gt;1, 0, S867)</f>
        <v>0</v>
      </c>
      <c r="E867" s="110">
        <v>44584</v>
      </c>
      <c r="F867" s="91" t="str">
        <f>IFERROR(VLOOKUP($E867, V医療従事者等!$A:$J, $F$4, FALSE), TEXT(E867, "aaa"))</f>
        <v>日</v>
      </c>
      <c r="G867" s="91">
        <f>IFERROR(VLOOKUP($E867, V医療従事者等!$A:$J, $G$4, FALSE), 0)</f>
        <v>0</v>
      </c>
      <c r="H867" s="91">
        <f>IFERROR(VLOOKUP($E867, V医療従事者等!$A:$J, $H$4, FALSE), 0)</f>
        <v>0</v>
      </c>
      <c r="I867" s="91">
        <f>IFERROR(VLOOKUP($E867, V医療従事者等!$A:$J, $I$4, FALSE), 0)</f>
        <v>0</v>
      </c>
      <c r="J867" s="91">
        <f>IFERROR(VLOOKUP($E867, V医療従事者等!$A:$J, $J$4, FALSE), 0)</f>
        <v>0</v>
      </c>
      <c r="K867" s="92">
        <f>IFERROR(VLOOKUP($E867, V一般接種!$A:$G, K$4, FALSE), 0)</f>
        <v>9594</v>
      </c>
      <c r="L867" s="92">
        <f>IFERROR(VLOOKUP($E867, V一般接種!$A:$G, L$4, FALSE), 0)</f>
        <v>325</v>
      </c>
      <c r="M867" s="92">
        <f>IFERROR(VLOOKUP($E867, V一般接種!$A:$G, M$4, FALSE), 0)</f>
        <v>0</v>
      </c>
      <c r="N867" s="93">
        <f>IFERROR(VLOOKUP($E867, V一般接種!$A:$G, N$4, FALSE), 0)</f>
        <v>2944</v>
      </c>
      <c r="O867" s="92">
        <f>SUMIF(V職域接種!$C:$C, 'Conv-vaccine'!$E867, V職域接種!F:F)</f>
        <v>0</v>
      </c>
      <c r="P867" s="92">
        <f>SUMIF(V職域接種!$C:$C, 'Conv-vaccine'!$E867, V職域接種!G:G)</f>
        <v>0</v>
      </c>
      <c r="Q867" s="92">
        <f>_xlfn.MAXIFS(V重複!F:F, V重複!$C:$C, 'Conv-vaccine'!$E867)</f>
        <v>0</v>
      </c>
      <c r="R867" s="92">
        <f>_xlfn.MAXIFS(V重複!G:G, V重複!$C:$C, 'Conv-vaccine'!$E867)</f>
        <v>0</v>
      </c>
      <c r="S867" s="117">
        <f>SUMIF('V3回目-総接種回数'!$A:$A, 'Conv-vaccine'!$E867, 'V3回目-総接種回数'!D:D)</f>
        <v>0</v>
      </c>
    </row>
    <row r="868" spans="1:19" ht="17.7">
      <c r="A868" s="49">
        <v>44585</v>
      </c>
      <c r="B868" s="109">
        <f>IF(COUNTIF($A$7:$A868, $A868)&gt;1, 0, IF($E868="","",G868+H868+K868+L868+O868-Q868))</f>
        <v>10616</v>
      </c>
      <c r="C868" s="109">
        <f>IF(COUNTIF($A$7:$A868, $A868)&gt;1, 0, IF($E868="", "", I868+J868+M868+N868+P868-R868))</f>
        <v>2191</v>
      </c>
      <c r="D868" s="109">
        <f>IF(COUNTIF($A$7:$A868, $A868)&gt;1, 0, S868)</f>
        <v>419763</v>
      </c>
      <c r="E868" s="110">
        <v>44585</v>
      </c>
      <c r="F868" s="91" t="str">
        <f>IFERROR(VLOOKUP($E868, V医療従事者等!$A:$J, $F$4, FALSE), TEXT(E868, "aaa"))</f>
        <v>月</v>
      </c>
      <c r="G868" s="91">
        <f>IFERROR(VLOOKUP($E868, V医療従事者等!$A:$J, $G$4, FALSE), 0)</f>
        <v>0</v>
      </c>
      <c r="H868" s="91">
        <f>IFERROR(VLOOKUP($E868, V医療従事者等!$A:$J, $H$4, FALSE), 0)</f>
        <v>0</v>
      </c>
      <c r="I868" s="91">
        <f>IFERROR(VLOOKUP($E868, V医療従事者等!$A:$J, $I$4, FALSE), 0)</f>
        <v>0</v>
      </c>
      <c r="J868" s="91">
        <f>IFERROR(VLOOKUP($E868, V医療従事者等!$A:$J, $J$4, FALSE), 0)</f>
        <v>0</v>
      </c>
      <c r="K868" s="92">
        <f>IFERROR(VLOOKUP($E868, V一般接種!$A:$G, K$4, FALSE), 0)</f>
        <v>10249</v>
      </c>
      <c r="L868" s="92">
        <f>IFERROR(VLOOKUP($E868, V一般接種!$A:$G, L$4, FALSE), 0)</f>
        <v>367</v>
      </c>
      <c r="M868" s="92">
        <f>IFERROR(VLOOKUP($E868, V一般接種!$A:$G, M$4, FALSE), 0)</f>
        <v>1</v>
      </c>
      <c r="N868" s="93">
        <f>IFERROR(VLOOKUP($E868, V一般接種!$A:$G, N$4, FALSE), 0)</f>
        <v>2190</v>
      </c>
      <c r="O868" s="92">
        <f>SUMIF(V職域接種!$C:$C, 'Conv-vaccine'!$E868, V職域接種!F:F)</f>
        <v>0</v>
      </c>
      <c r="P868" s="92">
        <f>SUMIF(V職域接種!$C:$C, 'Conv-vaccine'!$E868, V職域接種!G:G)</f>
        <v>0</v>
      </c>
      <c r="Q868" s="92">
        <f>_xlfn.MAXIFS(V重複!F:F, V重複!$C:$C, 'Conv-vaccine'!$E868)</f>
        <v>0</v>
      </c>
      <c r="R868" s="92">
        <f>_xlfn.MAXIFS(V重複!G:G, V重複!$C:$C, 'Conv-vaccine'!$E868)</f>
        <v>0</v>
      </c>
      <c r="S868" s="117">
        <f>SUMIF('V3回目-総接種回数'!$A:$A, 'Conv-vaccine'!$E868, 'V3回目-総接種回数'!D:D)</f>
        <v>419763</v>
      </c>
    </row>
    <row r="869" spans="1:19" ht="17.7">
      <c r="A869" s="49">
        <v>44585</v>
      </c>
      <c r="B869" s="109">
        <f>IF(COUNTIF($A$7:$A869, $A869)&gt;1, 0, IF($E869="","",G869+H869+K869+L869+O869-Q869))</f>
        <v>0</v>
      </c>
      <c r="C869" s="109">
        <f>IF(COUNTIF($A$7:$A869, $A869)&gt;1, 0, IF($E869="", "", I869+J869+M869+N869+P869-R869))</f>
        <v>0</v>
      </c>
      <c r="D869" s="109">
        <f>IF(COUNTIF($A$7:$A869, $A869)&gt;1, 0, S869)</f>
        <v>0</v>
      </c>
      <c r="E869" s="110">
        <v>44585</v>
      </c>
      <c r="F869" s="91" t="str">
        <f>IFERROR(VLOOKUP($E869, V医療従事者等!$A:$J, $F$4, FALSE), TEXT(E869, "aaa"))</f>
        <v>月</v>
      </c>
      <c r="G869" s="91">
        <f>IFERROR(VLOOKUP($E869, V医療従事者等!$A:$J, $G$4, FALSE), 0)</f>
        <v>0</v>
      </c>
      <c r="H869" s="91">
        <f>IFERROR(VLOOKUP($E869, V医療従事者等!$A:$J, $H$4, FALSE), 0)</f>
        <v>0</v>
      </c>
      <c r="I869" s="91">
        <f>IFERROR(VLOOKUP($E869, V医療従事者等!$A:$J, $I$4, FALSE), 0)</f>
        <v>0</v>
      </c>
      <c r="J869" s="91">
        <f>IFERROR(VLOOKUP($E869, V医療従事者等!$A:$J, $J$4, FALSE), 0)</f>
        <v>0</v>
      </c>
      <c r="K869" s="92">
        <f>IFERROR(VLOOKUP($E869, V一般接種!$A:$G, K$4, FALSE), 0)</f>
        <v>10249</v>
      </c>
      <c r="L869" s="92">
        <f>IFERROR(VLOOKUP($E869, V一般接種!$A:$G, L$4, FALSE), 0)</f>
        <v>367</v>
      </c>
      <c r="M869" s="92">
        <f>IFERROR(VLOOKUP($E869, V一般接種!$A:$G, M$4, FALSE), 0)</f>
        <v>1</v>
      </c>
      <c r="N869" s="93">
        <f>IFERROR(VLOOKUP($E869, V一般接種!$A:$G, N$4, FALSE), 0)</f>
        <v>2190</v>
      </c>
      <c r="O869" s="92">
        <f>SUMIF(V職域接種!$C:$C, 'Conv-vaccine'!$E869, V職域接種!F:F)</f>
        <v>0</v>
      </c>
      <c r="P869" s="92">
        <f>SUMIF(V職域接種!$C:$C, 'Conv-vaccine'!$E869, V職域接種!G:G)</f>
        <v>0</v>
      </c>
      <c r="Q869" s="92">
        <f>_xlfn.MAXIFS(V重複!F:F, V重複!$C:$C, 'Conv-vaccine'!$E869)</f>
        <v>0</v>
      </c>
      <c r="R869" s="92">
        <f>_xlfn.MAXIFS(V重複!G:G, V重複!$C:$C, 'Conv-vaccine'!$E869)</f>
        <v>0</v>
      </c>
      <c r="S869" s="117">
        <f>SUMIF('V3回目-総接種回数'!$A:$A, 'Conv-vaccine'!$E869, 'V3回目-総接種回数'!D:D)</f>
        <v>419763</v>
      </c>
    </row>
    <row r="870" spans="1:19" ht="17.7">
      <c r="A870" s="49">
        <v>44585</v>
      </c>
      <c r="B870" s="109">
        <f>IF(COUNTIF($A$7:$A870, $A870)&gt;1, 0, IF($E870="","",G870+H870+K870+L870+O870-Q870))</f>
        <v>0</v>
      </c>
      <c r="C870" s="109">
        <f>IF(COUNTIF($A$7:$A870, $A870)&gt;1, 0, IF($E870="", "", I870+J870+M870+N870+P870-R870))</f>
        <v>0</v>
      </c>
      <c r="D870" s="109">
        <f>IF(COUNTIF($A$7:$A870, $A870)&gt;1, 0, S870)</f>
        <v>0</v>
      </c>
      <c r="E870" s="110">
        <v>44585</v>
      </c>
      <c r="F870" s="91" t="str">
        <f>IFERROR(VLOOKUP($E870, V医療従事者等!$A:$J, $F$4, FALSE), TEXT(E870, "aaa"))</f>
        <v>月</v>
      </c>
      <c r="G870" s="91">
        <f>IFERROR(VLOOKUP($E870, V医療従事者等!$A:$J, $G$4, FALSE), 0)</f>
        <v>0</v>
      </c>
      <c r="H870" s="91">
        <f>IFERROR(VLOOKUP($E870, V医療従事者等!$A:$J, $H$4, FALSE), 0)</f>
        <v>0</v>
      </c>
      <c r="I870" s="91">
        <f>IFERROR(VLOOKUP($E870, V医療従事者等!$A:$J, $I$4, FALSE), 0)</f>
        <v>0</v>
      </c>
      <c r="J870" s="91">
        <f>IFERROR(VLOOKUP($E870, V医療従事者等!$A:$J, $J$4, FALSE), 0)</f>
        <v>0</v>
      </c>
      <c r="K870" s="92">
        <f>IFERROR(VLOOKUP($E870, V一般接種!$A:$G, K$4, FALSE), 0)</f>
        <v>10249</v>
      </c>
      <c r="L870" s="92">
        <f>IFERROR(VLOOKUP($E870, V一般接種!$A:$G, L$4, FALSE), 0)</f>
        <v>367</v>
      </c>
      <c r="M870" s="92">
        <f>IFERROR(VLOOKUP($E870, V一般接種!$A:$G, M$4, FALSE), 0)</f>
        <v>1</v>
      </c>
      <c r="N870" s="93">
        <f>IFERROR(VLOOKUP($E870, V一般接種!$A:$G, N$4, FALSE), 0)</f>
        <v>2190</v>
      </c>
      <c r="O870" s="92">
        <f>SUMIF(V職域接種!$C:$C, 'Conv-vaccine'!$E870, V職域接種!F:F)</f>
        <v>0</v>
      </c>
      <c r="P870" s="92">
        <f>SUMIF(V職域接種!$C:$C, 'Conv-vaccine'!$E870, V職域接種!G:G)</f>
        <v>0</v>
      </c>
      <c r="Q870" s="92">
        <f>_xlfn.MAXIFS(V重複!F:F, V重複!$C:$C, 'Conv-vaccine'!$E870)</f>
        <v>0</v>
      </c>
      <c r="R870" s="92">
        <f>_xlfn.MAXIFS(V重複!G:G, V重複!$C:$C, 'Conv-vaccine'!$E870)</f>
        <v>0</v>
      </c>
      <c r="S870" s="117">
        <f>SUMIF('V3回目-総接種回数'!$A:$A, 'Conv-vaccine'!$E870, 'V3回目-総接種回数'!D:D)</f>
        <v>419763</v>
      </c>
    </row>
    <row r="871" spans="1:19" ht="17.7">
      <c r="A871" s="49">
        <v>44586</v>
      </c>
      <c r="B871" s="109">
        <f>IF(COUNTIF($A$7:$A871, $A871)&gt;1, 0, IF($E871="","",G871+H871+K871+L871+O871-Q871))</f>
        <v>10617</v>
      </c>
      <c r="C871" s="109">
        <f>IF(COUNTIF($A$7:$A871, $A871)&gt;1, 0, IF($E871="", "", I871+J871+M871+N871+P871-R871))</f>
        <v>3874</v>
      </c>
      <c r="D871" s="109">
        <f>IF(COUNTIF($A$7:$A871, $A871)&gt;1, 0, S871)</f>
        <v>265862</v>
      </c>
      <c r="E871" s="110">
        <v>44586</v>
      </c>
      <c r="F871" s="91" t="str">
        <f>IFERROR(VLOOKUP($E871, V医療従事者等!$A:$J, $F$4, FALSE), TEXT(E871, "aaa"))</f>
        <v>火</v>
      </c>
      <c r="G871" s="91">
        <f>IFERROR(VLOOKUP($E871, V医療従事者等!$A:$J, $G$4, FALSE), 0)</f>
        <v>0</v>
      </c>
      <c r="H871" s="91">
        <f>IFERROR(VLOOKUP($E871, V医療従事者等!$A:$J, $H$4, FALSE), 0)</f>
        <v>0</v>
      </c>
      <c r="I871" s="91">
        <f>IFERROR(VLOOKUP($E871, V医療従事者等!$A:$J, $I$4, FALSE), 0)</f>
        <v>0</v>
      </c>
      <c r="J871" s="91">
        <f>IFERROR(VLOOKUP($E871, V医療従事者等!$A:$J, $J$4, FALSE), 0)</f>
        <v>0</v>
      </c>
      <c r="K871" s="92">
        <f>IFERROR(VLOOKUP($E871, V一般接種!$A:$G, K$4, FALSE), 0)</f>
        <v>10164</v>
      </c>
      <c r="L871" s="92">
        <f>IFERROR(VLOOKUP($E871, V一般接種!$A:$G, L$4, FALSE), 0)</f>
        <v>453</v>
      </c>
      <c r="M871" s="92">
        <f>IFERROR(VLOOKUP($E871, V一般接種!$A:$G, M$4, FALSE), 0)</f>
        <v>18</v>
      </c>
      <c r="N871" s="93">
        <f>IFERROR(VLOOKUP($E871, V一般接種!$A:$G, N$4, FALSE), 0)</f>
        <v>3856</v>
      </c>
      <c r="O871" s="92">
        <f>SUMIF(V職域接種!$C:$C, 'Conv-vaccine'!$E871, V職域接種!F:F)</f>
        <v>0</v>
      </c>
      <c r="P871" s="92">
        <f>SUMIF(V職域接種!$C:$C, 'Conv-vaccine'!$E871, V職域接種!G:G)</f>
        <v>0</v>
      </c>
      <c r="Q871" s="92">
        <f>_xlfn.MAXIFS(V重複!F:F, V重複!$C:$C, 'Conv-vaccine'!$E871)</f>
        <v>0</v>
      </c>
      <c r="R871" s="92">
        <f>_xlfn.MAXIFS(V重複!G:G, V重複!$C:$C, 'Conv-vaccine'!$E871)</f>
        <v>0</v>
      </c>
      <c r="S871" s="117">
        <f>SUMIF('V3回目-総接種回数'!$A:$A, 'Conv-vaccine'!$E871, 'V3回目-総接種回数'!D:D)</f>
        <v>265862</v>
      </c>
    </row>
    <row r="872" spans="1:19" ht="17.7">
      <c r="A872" s="49">
        <v>44586</v>
      </c>
      <c r="B872" s="109">
        <f>IF(COUNTIF($A$7:$A872, $A872)&gt;1, 0, IF($E872="","",G872+H872+K872+L872+O872-Q872))</f>
        <v>0</v>
      </c>
      <c r="C872" s="109">
        <f>IF(COUNTIF($A$7:$A872, $A872)&gt;1, 0, IF($E872="", "", I872+J872+M872+N872+P872-R872))</f>
        <v>0</v>
      </c>
      <c r="D872" s="109">
        <f>IF(COUNTIF($A$7:$A872, $A872)&gt;1, 0, S872)</f>
        <v>0</v>
      </c>
      <c r="E872" s="110">
        <v>44586</v>
      </c>
      <c r="F872" s="91" t="str">
        <f>IFERROR(VLOOKUP($E872, V医療従事者等!$A:$J, $F$4, FALSE), TEXT(E872, "aaa"))</f>
        <v>火</v>
      </c>
      <c r="G872" s="91">
        <f>IFERROR(VLOOKUP($E872, V医療従事者等!$A:$J, $G$4, FALSE), 0)</f>
        <v>0</v>
      </c>
      <c r="H872" s="91">
        <f>IFERROR(VLOOKUP($E872, V医療従事者等!$A:$J, $H$4, FALSE), 0)</f>
        <v>0</v>
      </c>
      <c r="I872" s="91">
        <f>IFERROR(VLOOKUP($E872, V医療従事者等!$A:$J, $I$4, FALSE), 0)</f>
        <v>0</v>
      </c>
      <c r="J872" s="91">
        <f>IFERROR(VLOOKUP($E872, V医療従事者等!$A:$J, $J$4, FALSE), 0)</f>
        <v>0</v>
      </c>
      <c r="K872" s="92">
        <f>IFERROR(VLOOKUP($E872, V一般接種!$A:$G, K$4, FALSE), 0)</f>
        <v>10164</v>
      </c>
      <c r="L872" s="92">
        <f>IFERROR(VLOOKUP($E872, V一般接種!$A:$G, L$4, FALSE), 0)</f>
        <v>453</v>
      </c>
      <c r="M872" s="92">
        <f>IFERROR(VLOOKUP($E872, V一般接種!$A:$G, M$4, FALSE), 0)</f>
        <v>18</v>
      </c>
      <c r="N872" s="93">
        <f>IFERROR(VLOOKUP($E872, V一般接種!$A:$G, N$4, FALSE), 0)</f>
        <v>3856</v>
      </c>
      <c r="O872" s="92">
        <f>SUMIF(V職域接種!$C:$C, 'Conv-vaccine'!$E872, V職域接種!F:F)</f>
        <v>0</v>
      </c>
      <c r="P872" s="92">
        <f>SUMIF(V職域接種!$C:$C, 'Conv-vaccine'!$E872, V職域接種!G:G)</f>
        <v>0</v>
      </c>
      <c r="Q872" s="92">
        <f>_xlfn.MAXIFS(V重複!F:F, V重複!$C:$C, 'Conv-vaccine'!$E872)</f>
        <v>0</v>
      </c>
      <c r="R872" s="92">
        <f>_xlfn.MAXIFS(V重複!G:G, V重複!$C:$C, 'Conv-vaccine'!$E872)</f>
        <v>0</v>
      </c>
      <c r="S872" s="117">
        <f>SUMIF('V3回目-総接種回数'!$A:$A, 'Conv-vaccine'!$E872, 'V3回目-総接種回数'!D:D)</f>
        <v>265862</v>
      </c>
    </row>
    <row r="873" spans="1:19" ht="17.7">
      <c r="A873" s="49">
        <v>44586</v>
      </c>
      <c r="B873" s="109">
        <f>IF(COUNTIF($A$7:$A873, $A873)&gt;1, 0, IF($E873="","",G873+H873+K873+L873+O873-Q873))</f>
        <v>0</v>
      </c>
      <c r="C873" s="109">
        <f>IF(COUNTIF($A$7:$A873, $A873)&gt;1, 0, IF($E873="", "", I873+J873+M873+N873+P873-R873))</f>
        <v>0</v>
      </c>
      <c r="D873" s="109">
        <f>IF(COUNTIF($A$7:$A873, $A873)&gt;1, 0, S873)</f>
        <v>0</v>
      </c>
      <c r="E873" s="110">
        <v>44586</v>
      </c>
      <c r="F873" s="91" t="str">
        <f>IFERROR(VLOOKUP($E873, V医療従事者等!$A:$J, $F$4, FALSE), TEXT(E873, "aaa"))</f>
        <v>火</v>
      </c>
      <c r="G873" s="91">
        <f>IFERROR(VLOOKUP($E873, V医療従事者等!$A:$J, $G$4, FALSE), 0)</f>
        <v>0</v>
      </c>
      <c r="H873" s="91">
        <f>IFERROR(VLOOKUP($E873, V医療従事者等!$A:$J, $H$4, FALSE), 0)</f>
        <v>0</v>
      </c>
      <c r="I873" s="91">
        <f>IFERROR(VLOOKUP($E873, V医療従事者等!$A:$J, $I$4, FALSE), 0)</f>
        <v>0</v>
      </c>
      <c r="J873" s="91">
        <f>IFERROR(VLOOKUP($E873, V医療従事者等!$A:$J, $J$4, FALSE), 0)</f>
        <v>0</v>
      </c>
      <c r="K873" s="92">
        <f>IFERROR(VLOOKUP($E873, V一般接種!$A:$G, K$4, FALSE), 0)</f>
        <v>10164</v>
      </c>
      <c r="L873" s="92">
        <f>IFERROR(VLOOKUP($E873, V一般接種!$A:$G, L$4, FALSE), 0)</f>
        <v>453</v>
      </c>
      <c r="M873" s="92">
        <f>IFERROR(VLOOKUP($E873, V一般接種!$A:$G, M$4, FALSE), 0)</f>
        <v>18</v>
      </c>
      <c r="N873" s="93">
        <f>IFERROR(VLOOKUP($E873, V一般接種!$A:$G, N$4, FALSE), 0)</f>
        <v>3856</v>
      </c>
      <c r="O873" s="92">
        <f>SUMIF(V職域接種!$C:$C, 'Conv-vaccine'!$E873, V職域接種!F:F)</f>
        <v>0</v>
      </c>
      <c r="P873" s="92">
        <f>SUMIF(V職域接種!$C:$C, 'Conv-vaccine'!$E873, V職域接種!G:G)</f>
        <v>0</v>
      </c>
      <c r="Q873" s="92">
        <f>_xlfn.MAXIFS(V重複!F:F, V重複!$C:$C, 'Conv-vaccine'!$E873)</f>
        <v>0</v>
      </c>
      <c r="R873" s="92">
        <f>_xlfn.MAXIFS(V重複!G:G, V重複!$C:$C, 'Conv-vaccine'!$E873)</f>
        <v>0</v>
      </c>
      <c r="S873" s="117">
        <f>SUMIF('V3回目-総接種回数'!$A:$A, 'Conv-vaccine'!$E873, 'V3回目-総接種回数'!D:D)</f>
        <v>265862</v>
      </c>
    </row>
    <row r="874" spans="1:19" ht="17.7">
      <c r="A874" s="49">
        <v>44587</v>
      </c>
      <c r="B874" s="109">
        <f>IF(COUNTIF($A$7:$A874, $A874)&gt;1, 0, IF($E874="","",G874+H874+K874+L874+O874-Q874))</f>
        <v>10057</v>
      </c>
      <c r="C874" s="109">
        <f>IF(COUNTIF($A$7:$A874, $A874)&gt;1, 0, IF($E874="", "", I874+J874+M874+N874+P874-R874))</f>
        <v>5689</v>
      </c>
      <c r="D874" s="109">
        <f>IF(COUNTIF($A$7:$A874, $A874)&gt;1, 0, S874)</f>
        <v>262470</v>
      </c>
      <c r="E874" s="110">
        <v>44587</v>
      </c>
      <c r="F874" s="91" t="str">
        <f>IFERROR(VLOOKUP($E874, V医療従事者等!$A:$J, $F$4, FALSE), TEXT(E874, "aaa"))</f>
        <v>水</v>
      </c>
      <c r="G874" s="91">
        <f>IFERROR(VLOOKUP($E874, V医療従事者等!$A:$J, $G$4, FALSE), 0)</f>
        <v>0</v>
      </c>
      <c r="H874" s="91">
        <f>IFERROR(VLOOKUP($E874, V医療従事者等!$A:$J, $H$4, FALSE), 0)</f>
        <v>0</v>
      </c>
      <c r="I874" s="91">
        <f>IFERROR(VLOOKUP($E874, V医療従事者等!$A:$J, $I$4, FALSE), 0)</f>
        <v>0</v>
      </c>
      <c r="J874" s="91">
        <f>IFERROR(VLOOKUP($E874, V医療従事者等!$A:$J, $J$4, FALSE), 0)</f>
        <v>0</v>
      </c>
      <c r="K874" s="92">
        <f>IFERROR(VLOOKUP($E874, V一般接種!$A:$G, K$4, FALSE), 0)</f>
        <v>9216</v>
      </c>
      <c r="L874" s="92">
        <f>IFERROR(VLOOKUP($E874, V一般接種!$A:$G, L$4, FALSE), 0)</f>
        <v>841</v>
      </c>
      <c r="M874" s="92">
        <f>IFERROR(VLOOKUP($E874, V一般接種!$A:$G, M$4, FALSE), 0)</f>
        <v>2</v>
      </c>
      <c r="N874" s="93">
        <f>IFERROR(VLOOKUP($E874, V一般接種!$A:$G, N$4, FALSE), 0)</f>
        <v>5687</v>
      </c>
      <c r="O874" s="92">
        <f>SUMIF(V職域接種!$C:$C, 'Conv-vaccine'!$E874, V職域接種!F:F)</f>
        <v>0</v>
      </c>
      <c r="P874" s="92">
        <f>SUMIF(V職域接種!$C:$C, 'Conv-vaccine'!$E874, V職域接種!G:G)</f>
        <v>0</v>
      </c>
      <c r="Q874" s="92">
        <f>_xlfn.MAXIFS(V重複!F:F, V重複!$C:$C, 'Conv-vaccine'!$E874)</f>
        <v>0</v>
      </c>
      <c r="R874" s="92">
        <f>_xlfn.MAXIFS(V重複!G:G, V重複!$C:$C, 'Conv-vaccine'!$E874)</f>
        <v>0</v>
      </c>
      <c r="S874" s="117">
        <f>SUMIF('V3回目-総接種回数'!$A:$A, 'Conv-vaccine'!$E874, 'V3回目-総接種回数'!D:D)</f>
        <v>262470</v>
      </c>
    </row>
    <row r="875" spans="1:19" ht="17.7">
      <c r="A875" s="49">
        <v>44587</v>
      </c>
      <c r="B875" s="109">
        <f>IF(COUNTIF($A$7:$A875, $A875)&gt;1, 0, IF($E875="","",G875+H875+K875+L875+O875-Q875))</f>
        <v>0</v>
      </c>
      <c r="C875" s="109">
        <f>IF(COUNTIF($A$7:$A875, $A875)&gt;1, 0, IF($E875="", "", I875+J875+M875+N875+P875-R875))</f>
        <v>0</v>
      </c>
      <c r="D875" s="109">
        <f>IF(COUNTIF($A$7:$A875, $A875)&gt;1, 0, S875)</f>
        <v>0</v>
      </c>
      <c r="E875" s="110">
        <v>44587</v>
      </c>
      <c r="F875" s="91" t="str">
        <f>IFERROR(VLOOKUP($E875, V医療従事者等!$A:$J, $F$4, FALSE), TEXT(E875, "aaa"))</f>
        <v>水</v>
      </c>
      <c r="G875" s="91">
        <f>IFERROR(VLOOKUP($E875, V医療従事者等!$A:$J, $G$4, FALSE), 0)</f>
        <v>0</v>
      </c>
      <c r="H875" s="91">
        <f>IFERROR(VLOOKUP($E875, V医療従事者等!$A:$J, $H$4, FALSE), 0)</f>
        <v>0</v>
      </c>
      <c r="I875" s="91">
        <f>IFERROR(VLOOKUP($E875, V医療従事者等!$A:$J, $I$4, FALSE), 0)</f>
        <v>0</v>
      </c>
      <c r="J875" s="91">
        <f>IFERROR(VLOOKUP($E875, V医療従事者等!$A:$J, $J$4, FALSE), 0)</f>
        <v>0</v>
      </c>
      <c r="K875" s="92">
        <f>IFERROR(VLOOKUP($E875, V一般接種!$A:$G, K$4, FALSE), 0)</f>
        <v>9216</v>
      </c>
      <c r="L875" s="92">
        <f>IFERROR(VLOOKUP($E875, V一般接種!$A:$G, L$4, FALSE), 0)</f>
        <v>841</v>
      </c>
      <c r="M875" s="92">
        <f>IFERROR(VLOOKUP($E875, V一般接種!$A:$G, M$4, FALSE), 0)</f>
        <v>2</v>
      </c>
      <c r="N875" s="93">
        <f>IFERROR(VLOOKUP($E875, V一般接種!$A:$G, N$4, FALSE), 0)</f>
        <v>5687</v>
      </c>
      <c r="O875" s="92">
        <f>SUMIF(V職域接種!$C:$C, 'Conv-vaccine'!$E875, V職域接種!F:F)</f>
        <v>0</v>
      </c>
      <c r="P875" s="92">
        <f>SUMIF(V職域接種!$C:$C, 'Conv-vaccine'!$E875, V職域接種!G:G)</f>
        <v>0</v>
      </c>
      <c r="Q875" s="92">
        <f>_xlfn.MAXIFS(V重複!F:F, V重複!$C:$C, 'Conv-vaccine'!$E875)</f>
        <v>0</v>
      </c>
      <c r="R875" s="92">
        <f>_xlfn.MAXIFS(V重複!G:G, V重複!$C:$C, 'Conv-vaccine'!$E875)</f>
        <v>0</v>
      </c>
      <c r="S875" s="117">
        <f>SUMIF('V3回目-総接種回数'!$A:$A, 'Conv-vaccine'!$E875, 'V3回目-総接種回数'!D:D)</f>
        <v>262470</v>
      </c>
    </row>
    <row r="876" spans="1:19" ht="17.7">
      <c r="A876" s="49">
        <v>44587</v>
      </c>
      <c r="B876" s="109">
        <f>IF(COUNTIF($A$7:$A876, $A876)&gt;1, 0, IF($E876="","",G876+H876+K876+L876+O876-Q876))</f>
        <v>0</v>
      </c>
      <c r="C876" s="109">
        <f>IF(COUNTIF($A$7:$A876, $A876)&gt;1, 0, IF($E876="", "", I876+J876+M876+N876+P876-R876))</f>
        <v>0</v>
      </c>
      <c r="D876" s="109">
        <f>IF(COUNTIF($A$7:$A876, $A876)&gt;1, 0, S876)</f>
        <v>0</v>
      </c>
      <c r="E876" s="110">
        <v>44587</v>
      </c>
      <c r="F876" s="91" t="str">
        <f>IFERROR(VLOOKUP($E876, V医療従事者等!$A:$J, $F$4, FALSE), TEXT(E876, "aaa"))</f>
        <v>水</v>
      </c>
      <c r="G876" s="91">
        <f>IFERROR(VLOOKUP($E876, V医療従事者等!$A:$J, $G$4, FALSE), 0)</f>
        <v>0</v>
      </c>
      <c r="H876" s="91">
        <f>IFERROR(VLOOKUP($E876, V医療従事者等!$A:$J, $H$4, FALSE), 0)</f>
        <v>0</v>
      </c>
      <c r="I876" s="91">
        <f>IFERROR(VLOOKUP($E876, V医療従事者等!$A:$J, $I$4, FALSE), 0)</f>
        <v>0</v>
      </c>
      <c r="J876" s="91">
        <f>IFERROR(VLOOKUP($E876, V医療従事者等!$A:$J, $J$4, FALSE), 0)</f>
        <v>0</v>
      </c>
      <c r="K876" s="92">
        <f>IFERROR(VLOOKUP($E876, V一般接種!$A:$G, K$4, FALSE), 0)</f>
        <v>9216</v>
      </c>
      <c r="L876" s="92">
        <f>IFERROR(VLOOKUP($E876, V一般接種!$A:$G, L$4, FALSE), 0)</f>
        <v>841</v>
      </c>
      <c r="M876" s="92">
        <f>IFERROR(VLOOKUP($E876, V一般接種!$A:$G, M$4, FALSE), 0)</f>
        <v>2</v>
      </c>
      <c r="N876" s="93">
        <f>IFERROR(VLOOKUP($E876, V一般接種!$A:$G, N$4, FALSE), 0)</f>
        <v>5687</v>
      </c>
      <c r="O876" s="92">
        <f>SUMIF(V職域接種!$C:$C, 'Conv-vaccine'!$E876, V職域接種!F:F)</f>
        <v>0</v>
      </c>
      <c r="P876" s="92">
        <f>SUMIF(V職域接種!$C:$C, 'Conv-vaccine'!$E876, V職域接種!G:G)</f>
        <v>0</v>
      </c>
      <c r="Q876" s="92">
        <f>_xlfn.MAXIFS(V重複!F:F, V重複!$C:$C, 'Conv-vaccine'!$E876)</f>
        <v>0</v>
      </c>
      <c r="R876" s="92">
        <f>_xlfn.MAXIFS(V重複!G:G, V重複!$C:$C, 'Conv-vaccine'!$E876)</f>
        <v>0</v>
      </c>
      <c r="S876" s="117">
        <f>SUMIF('V3回目-総接種回数'!$A:$A, 'Conv-vaccine'!$E876, 'V3回目-総接種回数'!D:D)</f>
        <v>262470</v>
      </c>
    </row>
    <row r="877" spans="1:19" ht="17.7">
      <c r="A877" s="49">
        <v>44588</v>
      </c>
      <c r="B877" s="109">
        <f>IF(COUNTIF($A$7:$A877, $A877)&gt;1, 0, IF($E877="","",G877+H877+K877+L877+O877-Q877))</f>
        <v>9342</v>
      </c>
      <c r="C877" s="109">
        <f>IF(COUNTIF($A$7:$A877, $A877)&gt;1, 0, IF($E877="", "", I877+J877+M877+N877+P877-R877))</f>
        <v>6317</v>
      </c>
      <c r="D877" s="109">
        <f>IF(COUNTIF($A$7:$A877, $A877)&gt;1, 0, S877)</f>
        <v>264049</v>
      </c>
      <c r="E877" s="110">
        <v>44588</v>
      </c>
      <c r="F877" s="91" t="str">
        <f>IFERROR(VLOOKUP($E877, V医療従事者等!$A:$J, $F$4, FALSE), TEXT(E877, "aaa"))</f>
        <v>木</v>
      </c>
      <c r="G877" s="91">
        <f>IFERROR(VLOOKUP($E877, V医療従事者等!$A:$J, $G$4, FALSE), 0)</f>
        <v>0</v>
      </c>
      <c r="H877" s="91">
        <f>IFERROR(VLOOKUP($E877, V医療従事者等!$A:$J, $H$4, FALSE), 0)</f>
        <v>0</v>
      </c>
      <c r="I877" s="91">
        <f>IFERROR(VLOOKUP($E877, V医療従事者等!$A:$J, $I$4, FALSE), 0)</f>
        <v>0</v>
      </c>
      <c r="J877" s="91">
        <f>IFERROR(VLOOKUP($E877, V医療従事者等!$A:$J, $J$4, FALSE), 0)</f>
        <v>0</v>
      </c>
      <c r="K877" s="92">
        <f>IFERROR(VLOOKUP($E877, V一般接種!$A:$G, K$4, FALSE), 0)</f>
        <v>8700</v>
      </c>
      <c r="L877" s="92">
        <f>IFERROR(VLOOKUP($E877, V一般接種!$A:$G, L$4, FALSE), 0)</f>
        <v>642</v>
      </c>
      <c r="M877" s="92">
        <f>IFERROR(VLOOKUP($E877, V一般接種!$A:$G, M$4, FALSE), 0)</f>
        <v>4</v>
      </c>
      <c r="N877" s="93">
        <f>IFERROR(VLOOKUP($E877, V一般接種!$A:$G, N$4, FALSE), 0)</f>
        <v>6313</v>
      </c>
      <c r="O877" s="92">
        <f>SUMIF(V職域接種!$C:$C, 'Conv-vaccine'!$E877, V職域接種!F:F)</f>
        <v>0</v>
      </c>
      <c r="P877" s="92">
        <f>SUMIF(V職域接種!$C:$C, 'Conv-vaccine'!$E877, V職域接種!G:G)</f>
        <v>0</v>
      </c>
      <c r="Q877" s="92">
        <f>_xlfn.MAXIFS(V重複!F:F, V重複!$C:$C, 'Conv-vaccine'!$E877)</f>
        <v>0</v>
      </c>
      <c r="R877" s="92">
        <f>_xlfn.MAXIFS(V重複!G:G, V重複!$C:$C, 'Conv-vaccine'!$E877)</f>
        <v>0</v>
      </c>
      <c r="S877" s="117">
        <f>SUMIF('V3回目-総接種回数'!$A:$A, 'Conv-vaccine'!$E877, 'V3回目-総接種回数'!D:D)</f>
        <v>264049</v>
      </c>
    </row>
    <row r="878" spans="1:19" ht="17.7">
      <c r="A878" s="49">
        <v>44588</v>
      </c>
      <c r="B878" s="109">
        <f>IF(COUNTIF($A$7:$A878, $A878)&gt;1, 0, IF($E878="","",G878+H878+K878+L878+O878-Q878))</f>
        <v>0</v>
      </c>
      <c r="C878" s="109">
        <f>IF(COUNTIF($A$7:$A878, $A878)&gt;1, 0, IF($E878="", "", I878+J878+M878+N878+P878-R878))</f>
        <v>0</v>
      </c>
      <c r="D878" s="109">
        <f>IF(COUNTIF($A$7:$A878, $A878)&gt;1, 0, S878)</f>
        <v>0</v>
      </c>
      <c r="E878" s="110">
        <v>44588</v>
      </c>
      <c r="F878" s="91" t="str">
        <f>IFERROR(VLOOKUP($E878, V医療従事者等!$A:$J, $F$4, FALSE), TEXT(E878, "aaa"))</f>
        <v>木</v>
      </c>
      <c r="G878" s="91">
        <f>IFERROR(VLOOKUP($E878, V医療従事者等!$A:$J, $G$4, FALSE), 0)</f>
        <v>0</v>
      </c>
      <c r="H878" s="91">
        <f>IFERROR(VLOOKUP($E878, V医療従事者等!$A:$J, $H$4, FALSE), 0)</f>
        <v>0</v>
      </c>
      <c r="I878" s="91">
        <f>IFERROR(VLOOKUP($E878, V医療従事者等!$A:$J, $I$4, FALSE), 0)</f>
        <v>0</v>
      </c>
      <c r="J878" s="91">
        <f>IFERROR(VLOOKUP($E878, V医療従事者等!$A:$J, $J$4, FALSE), 0)</f>
        <v>0</v>
      </c>
      <c r="K878" s="92">
        <f>IFERROR(VLOOKUP($E878, V一般接種!$A:$G, K$4, FALSE), 0)</f>
        <v>8700</v>
      </c>
      <c r="L878" s="92">
        <f>IFERROR(VLOOKUP($E878, V一般接種!$A:$G, L$4, FALSE), 0)</f>
        <v>642</v>
      </c>
      <c r="M878" s="92">
        <f>IFERROR(VLOOKUP($E878, V一般接種!$A:$G, M$4, FALSE), 0)</f>
        <v>4</v>
      </c>
      <c r="N878" s="93">
        <f>IFERROR(VLOOKUP($E878, V一般接種!$A:$G, N$4, FALSE), 0)</f>
        <v>6313</v>
      </c>
      <c r="O878" s="92">
        <f>SUMIF(V職域接種!$C:$C, 'Conv-vaccine'!$E878, V職域接種!F:F)</f>
        <v>0</v>
      </c>
      <c r="P878" s="92">
        <f>SUMIF(V職域接種!$C:$C, 'Conv-vaccine'!$E878, V職域接種!G:G)</f>
        <v>0</v>
      </c>
      <c r="Q878" s="92">
        <f>_xlfn.MAXIFS(V重複!F:F, V重複!$C:$C, 'Conv-vaccine'!$E878)</f>
        <v>0</v>
      </c>
      <c r="R878" s="92">
        <f>_xlfn.MAXIFS(V重複!G:G, V重複!$C:$C, 'Conv-vaccine'!$E878)</f>
        <v>0</v>
      </c>
      <c r="S878" s="117">
        <f>SUMIF('V3回目-総接種回数'!$A:$A, 'Conv-vaccine'!$E878, 'V3回目-総接種回数'!D:D)</f>
        <v>264049</v>
      </c>
    </row>
    <row r="879" spans="1:19" ht="17.7">
      <c r="A879" s="49">
        <v>44588</v>
      </c>
      <c r="B879" s="109">
        <f>IF(COUNTIF($A$7:$A879, $A879)&gt;1, 0, IF($E879="","",G879+H879+K879+L879+O879-Q879))</f>
        <v>0</v>
      </c>
      <c r="C879" s="109">
        <f>IF(COUNTIF($A$7:$A879, $A879)&gt;1, 0, IF($E879="", "", I879+J879+M879+N879+P879-R879))</f>
        <v>0</v>
      </c>
      <c r="D879" s="109">
        <f>IF(COUNTIF($A$7:$A879, $A879)&gt;1, 0, S879)</f>
        <v>0</v>
      </c>
      <c r="E879" s="110">
        <v>44588</v>
      </c>
      <c r="F879" s="91" t="str">
        <f>IFERROR(VLOOKUP($E879, V医療従事者等!$A:$J, $F$4, FALSE), TEXT(E879, "aaa"))</f>
        <v>木</v>
      </c>
      <c r="G879" s="91">
        <f>IFERROR(VLOOKUP($E879, V医療従事者等!$A:$J, $G$4, FALSE), 0)</f>
        <v>0</v>
      </c>
      <c r="H879" s="91">
        <f>IFERROR(VLOOKUP($E879, V医療従事者等!$A:$J, $H$4, FALSE), 0)</f>
        <v>0</v>
      </c>
      <c r="I879" s="91">
        <f>IFERROR(VLOOKUP($E879, V医療従事者等!$A:$J, $I$4, FALSE), 0)</f>
        <v>0</v>
      </c>
      <c r="J879" s="91">
        <f>IFERROR(VLOOKUP($E879, V医療従事者等!$A:$J, $J$4, FALSE), 0)</f>
        <v>0</v>
      </c>
      <c r="K879" s="92">
        <f>IFERROR(VLOOKUP($E879, V一般接種!$A:$G, K$4, FALSE), 0)</f>
        <v>8700</v>
      </c>
      <c r="L879" s="92">
        <f>IFERROR(VLOOKUP($E879, V一般接種!$A:$G, L$4, FALSE), 0)</f>
        <v>642</v>
      </c>
      <c r="M879" s="92">
        <f>IFERROR(VLOOKUP($E879, V一般接種!$A:$G, M$4, FALSE), 0)</f>
        <v>4</v>
      </c>
      <c r="N879" s="93">
        <f>IFERROR(VLOOKUP($E879, V一般接種!$A:$G, N$4, FALSE), 0)</f>
        <v>6313</v>
      </c>
      <c r="O879" s="92">
        <f>SUMIF(V職域接種!$C:$C, 'Conv-vaccine'!$E879, V職域接種!F:F)</f>
        <v>0</v>
      </c>
      <c r="P879" s="92">
        <f>SUMIF(V職域接種!$C:$C, 'Conv-vaccine'!$E879, V職域接種!G:G)</f>
        <v>0</v>
      </c>
      <c r="Q879" s="92">
        <f>_xlfn.MAXIFS(V重複!F:F, V重複!$C:$C, 'Conv-vaccine'!$E879)</f>
        <v>0</v>
      </c>
      <c r="R879" s="92">
        <f>_xlfn.MAXIFS(V重複!G:G, V重複!$C:$C, 'Conv-vaccine'!$E879)</f>
        <v>0</v>
      </c>
      <c r="S879" s="117">
        <f>SUMIF('V3回目-総接種回数'!$A:$A, 'Conv-vaccine'!$E879, 'V3回目-総接種回数'!D:D)</f>
        <v>264049</v>
      </c>
    </row>
    <row r="880" spans="1:19" ht="17.7">
      <c r="A880" s="49">
        <v>44589</v>
      </c>
      <c r="B880" s="109">
        <f>IF(COUNTIF($A$7:$A880, $A880)&gt;1, 0, IF($E880="","",G880+H880+K880+L880+O880-Q880))</f>
        <v>18731</v>
      </c>
      <c r="C880" s="109">
        <f>IF(COUNTIF($A$7:$A880, $A880)&gt;1, 0, IF($E880="", "", I880+J880+M880+N880+P880-R880))</f>
        <v>15554</v>
      </c>
      <c r="D880" s="109">
        <f>IF(COUNTIF($A$7:$A880, $A880)&gt;1, 0, S880)</f>
        <v>266164</v>
      </c>
      <c r="E880" s="110">
        <v>44589</v>
      </c>
      <c r="F880" s="91" t="str">
        <f>IFERROR(VLOOKUP($E880, V医療従事者等!$A:$J, $F$4, FALSE), TEXT(E880, "aaa"))</f>
        <v>金</v>
      </c>
      <c r="G880" s="91">
        <f>IFERROR(VLOOKUP($E880, V医療従事者等!$A:$J, $G$4, FALSE), 0)</f>
        <v>0</v>
      </c>
      <c r="H880" s="91">
        <f>IFERROR(VLOOKUP($E880, V医療従事者等!$A:$J, $H$4, FALSE), 0)</f>
        <v>0</v>
      </c>
      <c r="I880" s="91">
        <f>IFERROR(VLOOKUP($E880, V医療従事者等!$A:$J, $I$4, FALSE), 0)</f>
        <v>0</v>
      </c>
      <c r="J880" s="91">
        <f>IFERROR(VLOOKUP($E880, V医療従事者等!$A:$J, $J$4, FALSE), 0)</f>
        <v>0</v>
      </c>
      <c r="K880" s="92">
        <f>IFERROR(VLOOKUP($E880, V一般接種!$A:$G, K$4, FALSE), 0)</f>
        <v>17617</v>
      </c>
      <c r="L880" s="92">
        <f>IFERROR(VLOOKUP($E880, V一般接種!$A:$G, L$4, FALSE), 0)</f>
        <v>1114</v>
      </c>
      <c r="M880" s="92">
        <f>IFERROR(VLOOKUP($E880, V一般接種!$A:$G, M$4, FALSE), 0)</f>
        <v>1</v>
      </c>
      <c r="N880" s="93">
        <f>IFERROR(VLOOKUP($E880, V一般接種!$A:$G, N$4, FALSE), 0)</f>
        <v>15553</v>
      </c>
      <c r="O880" s="92">
        <f>SUMIF(V職域接種!$C:$C, 'Conv-vaccine'!$E880, V職域接種!F:F)</f>
        <v>0</v>
      </c>
      <c r="P880" s="92">
        <f>SUMIF(V職域接種!$C:$C, 'Conv-vaccine'!$E880, V職域接種!G:G)</f>
        <v>0</v>
      </c>
      <c r="Q880" s="92">
        <f>_xlfn.MAXIFS(V重複!F:F, V重複!$C:$C, 'Conv-vaccine'!$E880)</f>
        <v>0</v>
      </c>
      <c r="R880" s="92">
        <f>_xlfn.MAXIFS(V重複!G:G, V重複!$C:$C, 'Conv-vaccine'!$E880)</f>
        <v>0</v>
      </c>
      <c r="S880" s="117">
        <f>SUMIF('V3回目-総接種回数'!$A:$A, 'Conv-vaccine'!$E880, 'V3回目-総接種回数'!D:D)</f>
        <v>266164</v>
      </c>
    </row>
    <row r="881" spans="1:19" ht="17.7">
      <c r="A881" s="49">
        <v>44589</v>
      </c>
      <c r="B881" s="109">
        <f>IF(COUNTIF($A$7:$A881, $A881)&gt;1, 0, IF($E881="","",G881+H881+K881+L881+O881-Q881))</f>
        <v>0</v>
      </c>
      <c r="C881" s="109">
        <f>IF(COUNTIF($A$7:$A881, $A881)&gt;1, 0, IF($E881="", "", I881+J881+M881+N881+P881-R881))</f>
        <v>0</v>
      </c>
      <c r="D881" s="109">
        <f>IF(COUNTIF($A$7:$A881, $A881)&gt;1, 0, S881)</f>
        <v>0</v>
      </c>
      <c r="E881" s="110">
        <v>44589</v>
      </c>
      <c r="F881" s="91" t="str">
        <f>IFERROR(VLOOKUP($E881, V医療従事者等!$A:$J, $F$4, FALSE), TEXT(E881, "aaa"))</f>
        <v>金</v>
      </c>
      <c r="G881" s="91">
        <f>IFERROR(VLOOKUP($E881, V医療従事者等!$A:$J, $G$4, FALSE), 0)</f>
        <v>0</v>
      </c>
      <c r="H881" s="91">
        <f>IFERROR(VLOOKUP($E881, V医療従事者等!$A:$J, $H$4, FALSE), 0)</f>
        <v>0</v>
      </c>
      <c r="I881" s="91">
        <f>IFERROR(VLOOKUP($E881, V医療従事者等!$A:$J, $I$4, FALSE), 0)</f>
        <v>0</v>
      </c>
      <c r="J881" s="91">
        <f>IFERROR(VLOOKUP($E881, V医療従事者等!$A:$J, $J$4, FALSE), 0)</f>
        <v>0</v>
      </c>
      <c r="K881" s="92">
        <f>IFERROR(VLOOKUP($E881, V一般接種!$A:$G, K$4, FALSE), 0)</f>
        <v>17617</v>
      </c>
      <c r="L881" s="92">
        <f>IFERROR(VLOOKUP($E881, V一般接種!$A:$G, L$4, FALSE), 0)</f>
        <v>1114</v>
      </c>
      <c r="M881" s="92">
        <f>IFERROR(VLOOKUP($E881, V一般接種!$A:$G, M$4, FALSE), 0)</f>
        <v>1</v>
      </c>
      <c r="N881" s="93">
        <f>IFERROR(VLOOKUP($E881, V一般接種!$A:$G, N$4, FALSE), 0)</f>
        <v>15553</v>
      </c>
      <c r="O881" s="92">
        <f>SUMIF(V職域接種!$C:$C, 'Conv-vaccine'!$E881, V職域接種!F:F)</f>
        <v>0</v>
      </c>
      <c r="P881" s="92">
        <f>SUMIF(V職域接種!$C:$C, 'Conv-vaccine'!$E881, V職域接種!G:G)</f>
        <v>0</v>
      </c>
      <c r="Q881" s="92">
        <f>_xlfn.MAXIFS(V重複!F:F, V重複!$C:$C, 'Conv-vaccine'!$E881)</f>
        <v>0</v>
      </c>
      <c r="R881" s="92">
        <f>_xlfn.MAXIFS(V重複!G:G, V重複!$C:$C, 'Conv-vaccine'!$E881)</f>
        <v>0</v>
      </c>
      <c r="S881" s="117">
        <f>SUMIF('V3回目-総接種回数'!$A:$A, 'Conv-vaccine'!$E881, 'V3回目-総接種回数'!D:D)</f>
        <v>266164</v>
      </c>
    </row>
    <row r="882" spans="1:19" ht="17.7">
      <c r="A882" s="49">
        <v>44589</v>
      </c>
      <c r="B882" s="109">
        <f>IF(COUNTIF($A$7:$A882, $A882)&gt;1, 0, IF($E882="","",G882+H882+K882+L882+O882-Q882))</f>
        <v>0</v>
      </c>
      <c r="C882" s="109">
        <f>IF(COUNTIF($A$7:$A882, $A882)&gt;1, 0, IF($E882="", "", I882+J882+M882+N882+P882-R882))</f>
        <v>0</v>
      </c>
      <c r="D882" s="109">
        <f>IF(COUNTIF($A$7:$A882, $A882)&gt;1, 0, S882)</f>
        <v>0</v>
      </c>
      <c r="E882" s="110">
        <v>44589</v>
      </c>
      <c r="F882" s="91" t="str">
        <f>IFERROR(VLOOKUP($E882, V医療従事者等!$A:$J, $F$4, FALSE), TEXT(E882, "aaa"))</f>
        <v>金</v>
      </c>
      <c r="G882" s="91">
        <f>IFERROR(VLOOKUP($E882, V医療従事者等!$A:$J, $G$4, FALSE), 0)</f>
        <v>0</v>
      </c>
      <c r="H882" s="91">
        <f>IFERROR(VLOOKUP($E882, V医療従事者等!$A:$J, $H$4, FALSE), 0)</f>
        <v>0</v>
      </c>
      <c r="I882" s="91">
        <f>IFERROR(VLOOKUP($E882, V医療従事者等!$A:$J, $I$4, FALSE), 0)</f>
        <v>0</v>
      </c>
      <c r="J882" s="91">
        <f>IFERROR(VLOOKUP($E882, V医療従事者等!$A:$J, $J$4, FALSE), 0)</f>
        <v>0</v>
      </c>
      <c r="K882" s="92">
        <f>IFERROR(VLOOKUP($E882, V一般接種!$A:$G, K$4, FALSE), 0)</f>
        <v>17617</v>
      </c>
      <c r="L882" s="92">
        <f>IFERROR(VLOOKUP($E882, V一般接種!$A:$G, L$4, FALSE), 0)</f>
        <v>1114</v>
      </c>
      <c r="M882" s="92">
        <f>IFERROR(VLOOKUP($E882, V一般接種!$A:$G, M$4, FALSE), 0)</f>
        <v>1</v>
      </c>
      <c r="N882" s="93">
        <f>IFERROR(VLOOKUP($E882, V一般接種!$A:$G, N$4, FALSE), 0)</f>
        <v>15553</v>
      </c>
      <c r="O882" s="92">
        <f>SUMIF(V職域接種!$C:$C, 'Conv-vaccine'!$E882, V職域接種!F:F)</f>
        <v>0</v>
      </c>
      <c r="P882" s="92">
        <f>SUMIF(V職域接種!$C:$C, 'Conv-vaccine'!$E882, V職域接種!G:G)</f>
        <v>0</v>
      </c>
      <c r="Q882" s="92">
        <f>_xlfn.MAXIFS(V重複!F:F, V重複!$C:$C, 'Conv-vaccine'!$E882)</f>
        <v>0</v>
      </c>
      <c r="R882" s="92">
        <f>_xlfn.MAXIFS(V重複!G:G, V重複!$C:$C, 'Conv-vaccine'!$E882)</f>
        <v>0</v>
      </c>
      <c r="S882" s="117">
        <f>SUMIF('V3回目-総接種回数'!$A:$A, 'Conv-vaccine'!$E882, 'V3回目-総接種回数'!D:D)</f>
        <v>266164</v>
      </c>
    </row>
    <row r="883" spans="1:19" ht="17.7">
      <c r="A883" s="49">
        <v>44590</v>
      </c>
      <c r="B883" s="109">
        <f>IF(COUNTIF($A$7:$A883, $A883)&gt;1, 0, IF($E883="","",G883+H883+K883+L883+O883-Q883))</f>
        <v>25591</v>
      </c>
      <c r="C883" s="109">
        <f>IF(COUNTIF($A$7:$A883, $A883)&gt;1, 0, IF($E883="", "", I883+J883+M883+N883+P883-R883))</f>
        <v>26762</v>
      </c>
      <c r="D883" s="109">
        <f>IF(COUNTIF($A$7:$A883, $A883)&gt;1, 0, S883)</f>
        <v>0</v>
      </c>
      <c r="E883" s="110">
        <v>44590</v>
      </c>
      <c r="F883" s="91" t="str">
        <f>IFERROR(VLOOKUP($E883, V医療従事者等!$A:$J, $F$4, FALSE), TEXT(E883, "aaa"))</f>
        <v>土</v>
      </c>
      <c r="G883" s="91">
        <f>IFERROR(VLOOKUP($E883, V医療従事者等!$A:$J, $G$4, FALSE), 0)</f>
        <v>0</v>
      </c>
      <c r="H883" s="91">
        <f>IFERROR(VLOOKUP($E883, V医療従事者等!$A:$J, $H$4, FALSE), 0)</f>
        <v>0</v>
      </c>
      <c r="I883" s="91">
        <f>IFERROR(VLOOKUP($E883, V医療従事者等!$A:$J, $I$4, FALSE), 0)</f>
        <v>0</v>
      </c>
      <c r="J883" s="91">
        <f>IFERROR(VLOOKUP($E883, V医療従事者等!$A:$J, $J$4, FALSE), 0)</f>
        <v>0</v>
      </c>
      <c r="K883" s="92">
        <f>IFERROR(VLOOKUP($E883, V一般接種!$A:$G, K$4, FALSE), 0)</f>
        <v>24421</v>
      </c>
      <c r="L883" s="92">
        <f>IFERROR(VLOOKUP($E883, V一般接種!$A:$G, L$4, FALSE), 0)</f>
        <v>1170</v>
      </c>
      <c r="M883" s="92">
        <f>IFERROR(VLOOKUP($E883, V一般接種!$A:$G, M$4, FALSE), 0)</f>
        <v>5</v>
      </c>
      <c r="N883" s="93">
        <f>IFERROR(VLOOKUP($E883, V一般接種!$A:$G, N$4, FALSE), 0)</f>
        <v>26757</v>
      </c>
      <c r="O883" s="92">
        <f>SUMIF(V職域接種!$C:$C, 'Conv-vaccine'!$E883, V職域接種!F:F)</f>
        <v>0</v>
      </c>
      <c r="P883" s="92">
        <f>SUMIF(V職域接種!$C:$C, 'Conv-vaccine'!$E883, V職域接種!G:G)</f>
        <v>0</v>
      </c>
      <c r="Q883" s="92">
        <f>_xlfn.MAXIFS(V重複!F:F, V重複!$C:$C, 'Conv-vaccine'!$E883)</f>
        <v>0</v>
      </c>
      <c r="R883" s="92">
        <f>_xlfn.MAXIFS(V重複!G:G, V重複!$C:$C, 'Conv-vaccine'!$E883)</f>
        <v>0</v>
      </c>
      <c r="S883" s="117">
        <f>SUMIF('V3回目-総接種回数'!$A:$A, 'Conv-vaccine'!$E883, 'V3回目-総接種回数'!D:D)</f>
        <v>0</v>
      </c>
    </row>
    <row r="884" spans="1:19" ht="17.7">
      <c r="A884" s="49">
        <v>44590</v>
      </c>
      <c r="B884" s="109">
        <f>IF(COUNTIF($A$7:$A884, $A884)&gt;1, 0, IF($E884="","",G884+H884+K884+L884+O884-Q884))</f>
        <v>0</v>
      </c>
      <c r="C884" s="109">
        <f>IF(COUNTIF($A$7:$A884, $A884)&gt;1, 0, IF($E884="", "", I884+J884+M884+N884+P884-R884))</f>
        <v>0</v>
      </c>
      <c r="D884" s="109">
        <f>IF(COUNTIF($A$7:$A884, $A884)&gt;1, 0, S884)</f>
        <v>0</v>
      </c>
      <c r="E884" s="110">
        <v>44590</v>
      </c>
      <c r="F884" s="91" t="str">
        <f>IFERROR(VLOOKUP($E884, V医療従事者等!$A:$J, $F$4, FALSE), TEXT(E884, "aaa"))</f>
        <v>土</v>
      </c>
      <c r="G884" s="91">
        <f>IFERROR(VLOOKUP($E884, V医療従事者等!$A:$J, $G$4, FALSE), 0)</f>
        <v>0</v>
      </c>
      <c r="H884" s="91">
        <f>IFERROR(VLOOKUP($E884, V医療従事者等!$A:$J, $H$4, FALSE), 0)</f>
        <v>0</v>
      </c>
      <c r="I884" s="91">
        <f>IFERROR(VLOOKUP($E884, V医療従事者等!$A:$J, $I$4, FALSE), 0)</f>
        <v>0</v>
      </c>
      <c r="J884" s="91">
        <f>IFERROR(VLOOKUP($E884, V医療従事者等!$A:$J, $J$4, FALSE), 0)</f>
        <v>0</v>
      </c>
      <c r="K884" s="92">
        <f>IFERROR(VLOOKUP($E884, V一般接種!$A:$G, K$4, FALSE), 0)</f>
        <v>24421</v>
      </c>
      <c r="L884" s="92">
        <f>IFERROR(VLOOKUP($E884, V一般接種!$A:$G, L$4, FALSE), 0)</f>
        <v>1170</v>
      </c>
      <c r="M884" s="92">
        <f>IFERROR(VLOOKUP($E884, V一般接種!$A:$G, M$4, FALSE), 0)</f>
        <v>5</v>
      </c>
      <c r="N884" s="93">
        <f>IFERROR(VLOOKUP($E884, V一般接種!$A:$G, N$4, FALSE), 0)</f>
        <v>26757</v>
      </c>
      <c r="O884" s="92">
        <f>SUMIF(V職域接種!$C:$C, 'Conv-vaccine'!$E884, V職域接種!F:F)</f>
        <v>0</v>
      </c>
      <c r="P884" s="92">
        <f>SUMIF(V職域接種!$C:$C, 'Conv-vaccine'!$E884, V職域接種!G:G)</f>
        <v>0</v>
      </c>
      <c r="Q884" s="92">
        <f>_xlfn.MAXIFS(V重複!F:F, V重複!$C:$C, 'Conv-vaccine'!$E884)</f>
        <v>0</v>
      </c>
      <c r="R884" s="92">
        <f>_xlfn.MAXIFS(V重複!G:G, V重複!$C:$C, 'Conv-vaccine'!$E884)</f>
        <v>0</v>
      </c>
      <c r="S884" s="117">
        <f>SUMIF('V3回目-総接種回数'!$A:$A, 'Conv-vaccine'!$E884, 'V3回目-総接種回数'!D:D)</f>
        <v>0</v>
      </c>
    </row>
    <row r="885" spans="1:19" ht="17.7">
      <c r="A885" s="49">
        <v>44590</v>
      </c>
      <c r="B885" s="109">
        <f>IF(COUNTIF($A$7:$A885, $A885)&gt;1, 0, IF($E885="","",G885+H885+K885+L885+O885-Q885))</f>
        <v>0</v>
      </c>
      <c r="C885" s="109">
        <f>IF(COUNTIF($A$7:$A885, $A885)&gt;1, 0, IF($E885="", "", I885+J885+M885+N885+P885-R885))</f>
        <v>0</v>
      </c>
      <c r="D885" s="109">
        <f>IF(COUNTIF($A$7:$A885, $A885)&gt;1, 0, S885)</f>
        <v>0</v>
      </c>
      <c r="E885" s="110">
        <v>44590</v>
      </c>
      <c r="F885" s="91" t="str">
        <f>IFERROR(VLOOKUP($E885, V医療従事者等!$A:$J, $F$4, FALSE), TEXT(E885, "aaa"))</f>
        <v>土</v>
      </c>
      <c r="G885" s="91">
        <f>IFERROR(VLOOKUP($E885, V医療従事者等!$A:$J, $G$4, FALSE), 0)</f>
        <v>0</v>
      </c>
      <c r="H885" s="91">
        <f>IFERROR(VLOOKUP($E885, V医療従事者等!$A:$J, $H$4, FALSE), 0)</f>
        <v>0</v>
      </c>
      <c r="I885" s="91">
        <f>IFERROR(VLOOKUP($E885, V医療従事者等!$A:$J, $I$4, FALSE), 0)</f>
        <v>0</v>
      </c>
      <c r="J885" s="91">
        <f>IFERROR(VLOOKUP($E885, V医療従事者等!$A:$J, $J$4, FALSE), 0)</f>
        <v>0</v>
      </c>
      <c r="K885" s="92">
        <f>IFERROR(VLOOKUP($E885, V一般接種!$A:$G, K$4, FALSE), 0)</f>
        <v>24421</v>
      </c>
      <c r="L885" s="92">
        <f>IFERROR(VLOOKUP($E885, V一般接種!$A:$G, L$4, FALSE), 0)</f>
        <v>1170</v>
      </c>
      <c r="M885" s="92">
        <f>IFERROR(VLOOKUP($E885, V一般接種!$A:$G, M$4, FALSE), 0)</f>
        <v>5</v>
      </c>
      <c r="N885" s="93">
        <f>IFERROR(VLOOKUP($E885, V一般接種!$A:$G, N$4, FALSE), 0)</f>
        <v>26757</v>
      </c>
      <c r="O885" s="92">
        <f>SUMIF(V職域接種!$C:$C, 'Conv-vaccine'!$E885, V職域接種!F:F)</f>
        <v>0</v>
      </c>
      <c r="P885" s="92">
        <f>SUMIF(V職域接種!$C:$C, 'Conv-vaccine'!$E885, V職域接種!G:G)</f>
        <v>0</v>
      </c>
      <c r="Q885" s="92">
        <f>_xlfn.MAXIFS(V重複!F:F, V重複!$C:$C, 'Conv-vaccine'!$E885)</f>
        <v>0</v>
      </c>
      <c r="R885" s="92">
        <f>_xlfn.MAXIFS(V重複!G:G, V重複!$C:$C, 'Conv-vaccine'!$E885)</f>
        <v>0</v>
      </c>
      <c r="S885" s="117">
        <f>SUMIF('V3回目-総接種回数'!$A:$A, 'Conv-vaccine'!$E885, 'V3回目-総接種回数'!D:D)</f>
        <v>0</v>
      </c>
    </row>
    <row r="886" spans="1:19" ht="17.7">
      <c r="A886" s="49">
        <v>44591</v>
      </c>
      <c r="B886" s="109">
        <f>IF(COUNTIF($A$7:$A886, $A886)&gt;1, 0, IF($E886="","",G886+H886+K886+L886+O886-Q886))</f>
        <v>66721</v>
      </c>
      <c r="C886" s="109">
        <f>IF(COUNTIF($A$7:$A886, $A886)&gt;1, 0, IF($E886="", "", I886+J886+M886+N886+P886-R886))</f>
        <v>95114</v>
      </c>
      <c r="D886" s="109">
        <f>IF(COUNTIF($A$7:$A886, $A886)&gt;1, 0, S886)</f>
        <v>0</v>
      </c>
      <c r="E886" s="110">
        <v>44591</v>
      </c>
      <c r="F886" s="91" t="str">
        <f>IFERROR(VLOOKUP($E886, V医療従事者等!$A:$J, $F$4, FALSE), TEXT(E886, "aaa"))</f>
        <v>日</v>
      </c>
      <c r="G886" s="91">
        <f>IFERROR(VLOOKUP($E886, V医療従事者等!$A:$J, $G$4, FALSE), 0)</f>
        <v>0</v>
      </c>
      <c r="H886" s="91">
        <f>IFERROR(VLOOKUP($E886, V医療従事者等!$A:$J, $H$4, FALSE), 0)</f>
        <v>0</v>
      </c>
      <c r="I886" s="91">
        <f>IFERROR(VLOOKUP($E886, V医療従事者等!$A:$J, $I$4, FALSE), 0)</f>
        <v>0</v>
      </c>
      <c r="J886" s="91">
        <f>IFERROR(VLOOKUP($E886, V医療従事者等!$A:$J, $J$4, FALSE), 0)</f>
        <v>0</v>
      </c>
      <c r="K886" s="92">
        <f>IFERROR(VLOOKUP($E886, V一般接種!$A:$G, K$4, FALSE), 0)</f>
        <v>8399</v>
      </c>
      <c r="L886" s="92">
        <f>IFERROR(VLOOKUP($E886, V一般接種!$A:$G, L$4, FALSE), 0)</f>
        <v>876</v>
      </c>
      <c r="M886" s="92">
        <f>IFERROR(VLOOKUP($E886, V一般接種!$A:$G, M$4, FALSE), 0)</f>
        <v>1</v>
      </c>
      <c r="N886" s="93">
        <f>IFERROR(VLOOKUP($E886, V一般接種!$A:$G, N$4, FALSE), 0)</f>
        <v>10944</v>
      </c>
      <c r="O886" s="92">
        <f>SUMIF(V職域接種!$C:$C, 'Conv-vaccine'!$E886, V職域接種!F:F)</f>
        <v>9740492</v>
      </c>
      <c r="P886" s="92">
        <f>SUMIF(V職域接種!$C:$C, 'Conv-vaccine'!$E886, V職域接種!G:G)</f>
        <v>9650015</v>
      </c>
      <c r="Q886" s="92">
        <f>_xlfn.MAXIFS(V重複!F:F, V重複!$C:$C, 'Conv-vaccine'!$E886)</f>
        <v>9683046</v>
      </c>
      <c r="R886" s="92">
        <f>_xlfn.MAXIFS(V重複!G:G, V重複!$C:$C, 'Conv-vaccine'!$E886)</f>
        <v>9565846</v>
      </c>
      <c r="S886" s="117">
        <f>SUMIF('V3回目-総接種回数'!$A:$A, 'Conv-vaccine'!$E886, 'V3回目-総接種回数'!D:D)</f>
        <v>0</v>
      </c>
    </row>
    <row r="887" spans="1:19" ht="17.7">
      <c r="A887" s="49">
        <v>44591</v>
      </c>
      <c r="B887" s="109">
        <f>IF(COUNTIF($A$7:$A887, $A887)&gt;1, 0, IF($E887="","",G887+H887+K887+L887+O887-Q887))</f>
        <v>0</v>
      </c>
      <c r="C887" s="109">
        <f>IF(COUNTIF($A$7:$A887, $A887)&gt;1, 0, IF($E887="", "", I887+J887+M887+N887+P887-R887))</f>
        <v>0</v>
      </c>
      <c r="D887" s="109">
        <f>IF(COUNTIF($A$7:$A887, $A887)&gt;1, 0, S887)</f>
        <v>0</v>
      </c>
      <c r="E887" s="110">
        <v>44591</v>
      </c>
      <c r="F887" s="91" t="str">
        <f>IFERROR(VLOOKUP($E887, V医療従事者等!$A:$J, $F$4, FALSE), TEXT(E887, "aaa"))</f>
        <v>日</v>
      </c>
      <c r="G887" s="91">
        <f>IFERROR(VLOOKUP($E887, V医療従事者等!$A:$J, $G$4, FALSE), 0)</f>
        <v>0</v>
      </c>
      <c r="H887" s="91">
        <f>IFERROR(VLOOKUP($E887, V医療従事者等!$A:$J, $H$4, FALSE), 0)</f>
        <v>0</v>
      </c>
      <c r="I887" s="91">
        <f>IFERROR(VLOOKUP($E887, V医療従事者等!$A:$J, $I$4, FALSE), 0)</f>
        <v>0</v>
      </c>
      <c r="J887" s="91">
        <f>IFERROR(VLOOKUP($E887, V医療従事者等!$A:$J, $J$4, FALSE), 0)</f>
        <v>0</v>
      </c>
      <c r="K887" s="92">
        <f>IFERROR(VLOOKUP($E887, V一般接種!$A:$G, K$4, FALSE), 0)</f>
        <v>8399</v>
      </c>
      <c r="L887" s="92">
        <f>IFERROR(VLOOKUP($E887, V一般接種!$A:$G, L$4, FALSE), 0)</f>
        <v>876</v>
      </c>
      <c r="M887" s="92">
        <f>IFERROR(VLOOKUP($E887, V一般接種!$A:$G, M$4, FALSE), 0)</f>
        <v>1</v>
      </c>
      <c r="N887" s="93">
        <f>IFERROR(VLOOKUP($E887, V一般接種!$A:$G, N$4, FALSE), 0)</f>
        <v>10944</v>
      </c>
      <c r="O887" s="92">
        <f>SUMIF(V職域接種!$C:$C, 'Conv-vaccine'!$E887, V職域接種!F:F)</f>
        <v>9740492</v>
      </c>
      <c r="P887" s="92">
        <f>SUMIF(V職域接種!$C:$C, 'Conv-vaccine'!$E887, V職域接種!G:G)</f>
        <v>9650015</v>
      </c>
      <c r="Q887" s="92">
        <f>_xlfn.MAXIFS(V重複!F:F, V重複!$C:$C, 'Conv-vaccine'!$E887)</f>
        <v>9683046</v>
      </c>
      <c r="R887" s="92">
        <f>_xlfn.MAXIFS(V重複!G:G, V重複!$C:$C, 'Conv-vaccine'!$E887)</f>
        <v>9565846</v>
      </c>
      <c r="S887" s="117">
        <f>SUMIF('V3回目-総接種回数'!$A:$A, 'Conv-vaccine'!$E887, 'V3回目-総接種回数'!D:D)</f>
        <v>0</v>
      </c>
    </row>
    <row r="888" spans="1:19" ht="17.7">
      <c r="A888" s="49">
        <v>44591</v>
      </c>
      <c r="B888" s="109">
        <f>IF(COUNTIF($A$7:$A888, $A888)&gt;1, 0, IF($E888="","",G888+H888+K888+L888+O888-Q888))</f>
        <v>0</v>
      </c>
      <c r="C888" s="109">
        <f>IF(COUNTIF($A$7:$A888, $A888)&gt;1, 0, IF($E888="", "", I888+J888+M888+N888+P888-R888))</f>
        <v>0</v>
      </c>
      <c r="D888" s="109">
        <f>IF(COUNTIF($A$7:$A888, $A888)&gt;1, 0, S888)</f>
        <v>0</v>
      </c>
      <c r="E888" s="110">
        <v>44591</v>
      </c>
      <c r="F888" s="91" t="str">
        <f>IFERROR(VLOOKUP($E888, V医療従事者等!$A:$J, $F$4, FALSE), TEXT(E888, "aaa"))</f>
        <v>日</v>
      </c>
      <c r="G888" s="91">
        <f>IFERROR(VLOOKUP($E888, V医療従事者等!$A:$J, $G$4, FALSE), 0)</f>
        <v>0</v>
      </c>
      <c r="H888" s="91">
        <f>IFERROR(VLOOKUP($E888, V医療従事者等!$A:$J, $H$4, FALSE), 0)</f>
        <v>0</v>
      </c>
      <c r="I888" s="91">
        <f>IFERROR(VLOOKUP($E888, V医療従事者等!$A:$J, $I$4, FALSE), 0)</f>
        <v>0</v>
      </c>
      <c r="J888" s="91">
        <f>IFERROR(VLOOKUP($E888, V医療従事者等!$A:$J, $J$4, FALSE), 0)</f>
        <v>0</v>
      </c>
      <c r="K888" s="92">
        <f>IFERROR(VLOOKUP($E888, V一般接種!$A:$G, K$4, FALSE), 0)</f>
        <v>8399</v>
      </c>
      <c r="L888" s="92">
        <f>IFERROR(VLOOKUP($E888, V一般接種!$A:$G, L$4, FALSE), 0)</f>
        <v>876</v>
      </c>
      <c r="M888" s="92">
        <f>IFERROR(VLOOKUP($E888, V一般接種!$A:$G, M$4, FALSE), 0)</f>
        <v>1</v>
      </c>
      <c r="N888" s="93">
        <f>IFERROR(VLOOKUP($E888, V一般接種!$A:$G, N$4, FALSE), 0)</f>
        <v>10944</v>
      </c>
      <c r="O888" s="92">
        <f>SUMIF(V職域接種!$C:$C, 'Conv-vaccine'!$E888, V職域接種!F:F)</f>
        <v>9740492</v>
      </c>
      <c r="P888" s="92">
        <f>SUMIF(V職域接種!$C:$C, 'Conv-vaccine'!$E888, V職域接種!G:G)</f>
        <v>9650015</v>
      </c>
      <c r="Q888" s="92">
        <f>_xlfn.MAXIFS(V重複!F:F, V重複!$C:$C, 'Conv-vaccine'!$E888)</f>
        <v>9683046</v>
      </c>
      <c r="R888" s="92">
        <f>_xlfn.MAXIFS(V重複!G:G, V重複!$C:$C, 'Conv-vaccine'!$E888)</f>
        <v>9565846</v>
      </c>
      <c r="S888" s="117">
        <f>SUMIF('V3回目-総接種回数'!$A:$A, 'Conv-vaccine'!$E888, 'V3回目-総接種回数'!D:D)</f>
        <v>0</v>
      </c>
    </row>
    <row r="889" spans="1:19" ht="17.7">
      <c r="A889" s="49">
        <v>44592</v>
      </c>
      <c r="B889" s="109">
        <f>IF(COUNTIF($A$7:$A889, $A889)&gt;1, 0, IF($E889="","",G889+H889+K889+L889+O889-Q889))</f>
        <v>9221</v>
      </c>
      <c r="C889" s="109">
        <f>IF(COUNTIF($A$7:$A889, $A889)&gt;1, 0, IF($E889="", "", I889+J889+M889+N889+P889-R889))</f>
        <v>2723</v>
      </c>
      <c r="D889" s="109">
        <f>IF(COUNTIF($A$7:$A889, $A889)&gt;1, 0, S889)</f>
        <v>658677</v>
      </c>
      <c r="E889" s="110">
        <v>44592</v>
      </c>
      <c r="F889" s="91" t="str">
        <f>IFERROR(VLOOKUP($E889, V医療従事者等!$A:$J, $F$4, FALSE), TEXT(E889, "aaa"))</f>
        <v>月</v>
      </c>
      <c r="G889" s="91">
        <f>IFERROR(VLOOKUP($E889, V医療従事者等!$A:$J, $G$4, FALSE), 0)</f>
        <v>0</v>
      </c>
      <c r="H889" s="91">
        <f>IFERROR(VLOOKUP($E889, V医療従事者等!$A:$J, $H$4, FALSE), 0)</f>
        <v>0</v>
      </c>
      <c r="I889" s="91">
        <f>IFERROR(VLOOKUP($E889, V医療従事者等!$A:$J, $I$4, FALSE), 0)</f>
        <v>0</v>
      </c>
      <c r="J889" s="91">
        <f>IFERROR(VLOOKUP($E889, V医療従事者等!$A:$J, $J$4, FALSE), 0)</f>
        <v>0</v>
      </c>
      <c r="K889" s="92">
        <f>IFERROR(VLOOKUP($E889, V一般接種!$A:$G, K$4, FALSE), 0)</f>
        <v>8693</v>
      </c>
      <c r="L889" s="92">
        <f>IFERROR(VLOOKUP($E889, V一般接種!$A:$G, L$4, FALSE), 0)</f>
        <v>528</v>
      </c>
      <c r="M889" s="92">
        <f>IFERROR(VLOOKUP($E889, V一般接種!$A:$G, M$4, FALSE), 0)</f>
        <v>0</v>
      </c>
      <c r="N889" s="93">
        <f>IFERROR(VLOOKUP($E889, V一般接種!$A:$G, N$4, FALSE), 0)</f>
        <v>2723</v>
      </c>
      <c r="O889" s="92">
        <f>SUMIF(V職域接種!$C:$C, 'Conv-vaccine'!$E889, V職域接種!F:F)</f>
        <v>0</v>
      </c>
      <c r="P889" s="92">
        <f>SUMIF(V職域接種!$C:$C, 'Conv-vaccine'!$E889, V職域接種!G:G)</f>
        <v>0</v>
      </c>
      <c r="Q889" s="92">
        <f>_xlfn.MAXIFS(V重複!F:F, V重複!$C:$C, 'Conv-vaccine'!$E889)</f>
        <v>0</v>
      </c>
      <c r="R889" s="92">
        <f>_xlfn.MAXIFS(V重複!G:G, V重複!$C:$C, 'Conv-vaccine'!$E889)</f>
        <v>0</v>
      </c>
      <c r="S889" s="117">
        <f>SUMIF('V3回目-総接種回数'!$A:$A, 'Conv-vaccine'!$E889, 'V3回目-総接種回数'!D:D)</f>
        <v>658677</v>
      </c>
    </row>
    <row r="890" spans="1:19" ht="17.7">
      <c r="A890" s="49">
        <v>44592</v>
      </c>
      <c r="B890" s="109">
        <f>IF(COUNTIF($A$7:$A890, $A890)&gt;1, 0, IF($E890="","",G890+H890+K890+L890+O890-Q890))</f>
        <v>0</v>
      </c>
      <c r="C890" s="109">
        <f>IF(COUNTIF($A$7:$A890, $A890)&gt;1, 0, IF($E890="", "", I890+J890+M890+N890+P890-R890))</f>
        <v>0</v>
      </c>
      <c r="D890" s="109">
        <f>IF(COUNTIF($A$7:$A890, $A890)&gt;1, 0, S890)</f>
        <v>0</v>
      </c>
      <c r="E890" s="110">
        <v>44592</v>
      </c>
      <c r="F890" s="91" t="str">
        <f>IFERROR(VLOOKUP($E890, V医療従事者等!$A:$J, $F$4, FALSE), TEXT(E890, "aaa"))</f>
        <v>月</v>
      </c>
      <c r="G890" s="91">
        <f>IFERROR(VLOOKUP($E890, V医療従事者等!$A:$J, $G$4, FALSE), 0)</f>
        <v>0</v>
      </c>
      <c r="H890" s="91">
        <f>IFERROR(VLOOKUP($E890, V医療従事者等!$A:$J, $H$4, FALSE), 0)</f>
        <v>0</v>
      </c>
      <c r="I890" s="91">
        <f>IFERROR(VLOOKUP($E890, V医療従事者等!$A:$J, $I$4, FALSE), 0)</f>
        <v>0</v>
      </c>
      <c r="J890" s="91">
        <f>IFERROR(VLOOKUP($E890, V医療従事者等!$A:$J, $J$4, FALSE), 0)</f>
        <v>0</v>
      </c>
      <c r="K890" s="92">
        <f>IFERROR(VLOOKUP($E890, V一般接種!$A:$G, K$4, FALSE), 0)</f>
        <v>8693</v>
      </c>
      <c r="L890" s="92">
        <f>IFERROR(VLOOKUP($E890, V一般接種!$A:$G, L$4, FALSE), 0)</f>
        <v>528</v>
      </c>
      <c r="M890" s="92">
        <f>IFERROR(VLOOKUP($E890, V一般接種!$A:$G, M$4, FALSE), 0)</f>
        <v>0</v>
      </c>
      <c r="N890" s="93">
        <f>IFERROR(VLOOKUP($E890, V一般接種!$A:$G, N$4, FALSE), 0)</f>
        <v>2723</v>
      </c>
      <c r="O890" s="92">
        <f>SUMIF(V職域接種!$C:$C, 'Conv-vaccine'!$E890, V職域接種!F:F)</f>
        <v>0</v>
      </c>
      <c r="P890" s="92">
        <f>SUMIF(V職域接種!$C:$C, 'Conv-vaccine'!$E890, V職域接種!G:G)</f>
        <v>0</v>
      </c>
      <c r="Q890" s="92">
        <f>_xlfn.MAXIFS(V重複!F:F, V重複!$C:$C, 'Conv-vaccine'!$E890)</f>
        <v>0</v>
      </c>
      <c r="R890" s="92">
        <f>_xlfn.MAXIFS(V重複!G:G, V重複!$C:$C, 'Conv-vaccine'!$E890)</f>
        <v>0</v>
      </c>
      <c r="S890" s="117">
        <f>SUMIF('V3回目-総接種回数'!$A:$A, 'Conv-vaccine'!$E890, 'V3回目-総接種回数'!D:D)</f>
        <v>658677</v>
      </c>
    </row>
    <row r="891" spans="1:19" ht="17.7">
      <c r="A891" s="49">
        <v>44592</v>
      </c>
      <c r="B891" s="109">
        <f>IF(COUNTIF($A$7:$A891, $A891)&gt;1, 0, IF($E891="","",G891+H891+K891+L891+O891-Q891))</f>
        <v>0</v>
      </c>
      <c r="C891" s="109">
        <f>IF(COUNTIF($A$7:$A891, $A891)&gt;1, 0, IF($E891="", "", I891+J891+M891+N891+P891-R891))</f>
        <v>0</v>
      </c>
      <c r="D891" s="109">
        <f>IF(COUNTIF($A$7:$A891, $A891)&gt;1, 0, S891)</f>
        <v>0</v>
      </c>
      <c r="E891" s="110">
        <v>44592</v>
      </c>
      <c r="F891" s="91" t="str">
        <f>IFERROR(VLOOKUP($E891, V医療従事者等!$A:$J, $F$4, FALSE), TEXT(E891, "aaa"))</f>
        <v>月</v>
      </c>
      <c r="G891" s="91">
        <f>IFERROR(VLOOKUP($E891, V医療従事者等!$A:$J, $G$4, FALSE), 0)</f>
        <v>0</v>
      </c>
      <c r="H891" s="91">
        <f>IFERROR(VLOOKUP($E891, V医療従事者等!$A:$J, $H$4, FALSE), 0)</f>
        <v>0</v>
      </c>
      <c r="I891" s="91">
        <f>IFERROR(VLOOKUP($E891, V医療従事者等!$A:$J, $I$4, FALSE), 0)</f>
        <v>0</v>
      </c>
      <c r="J891" s="91">
        <f>IFERROR(VLOOKUP($E891, V医療従事者等!$A:$J, $J$4, FALSE), 0)</f>
        <v>0</v>
      </c>
      <c r="K891" s="92">
        <f>IFERROR(VLOOKUP($E891, V一般接種!$A:$G, K$4, FALSE), 0)</f>
        <v>8693</v>
      </c>
      <c r="L891" s="92">
        <f>IFERROR(VLOOKUP($E891, V一般接種!$A:$G, L$4, FALSE), 0)</f>
        <v>528</v>
      </c>
      <c r="M891" s="92">
        <f>IFERROR(VLOOKUP($E891, V一般接種!$A:$G, M$4, FALSE), 0)</f>
        <v>0</v>
      </c>
      <c r="N891" s="93">
        <f>IFERROR(VLOOKUP($E891, V一般接種!$A:$G, N$4, FALSE), 0)</f>
        <v>2723</v>
      </c>
      <c r="O891" s="92">
        <f>SUMIF(V職域接種!$C:$C, 'Conv-vaccine'!$E891, V職域接種!F:F)</f>
        <v>0</v>
      </c>
      <c r="P891" s="92">
        <f>SUMIF(V職域接種!$C:$C, 'Conv-vaccine'!$E891, V職域接種!G:G)</f>
        <v>0</v>
      </c>
      <c r="Q891" s="92">
        <f>_xlfn.MAXIFS(V重複!F:F, V重複!$C:$C, 'Conv-vaccine'!$E891)</f>
        <v>0</v>
      </c>
      <c r="R891" s="92">
        <f>_xlfn.MAXIFS(V重複!G:G, V重複!$C:$C, 'Conv-vaccine'!$E891)</f>
        <v>0</v>
      </c>
      <c r="S891" s="117">
        <f>SUMIF('V3回目-総接種回数'!$A:$A, 'Conv-vaccine'!$E891, 'V3回目-総接種回数'!D:D)</f>
        <v>658677</v>
      </c>
    </row>
    <row r="892" spans="1:19" ht="17.7">
      <c r="A892" s="49">
        <v>44593</v>
      </c>
      <c r="B892" s="109">
        <f>IF(COUNTIF($A$7:$A892, $A892)&gt;1, 0, IF($E892="","",G892+H892+K892+L892+O892-Q892))</f>
        <v>11539</v>
      </c>
      <c r="C892" s="109">
        <f>IF(COUNTIF($A$7:$A892, $A892)&gt;1, 0, IF($E892="", "", I892+J892+M892+N892+P892-R892))</f>
        <v>6688</v>
      </c>
      <c r="D892" s="109">
        <f>IF(COUNTIF($A$7:$A892, $A892)&gt;1, 0, S892)</f>
        <v>398997</v>
      </c>
      <c r="E892" s="110">
        <v>44593</v>
      </c>
      <c r="F892" s="91" t="str">
        <f>IFERROR(VLOOKUP($E892, V医療従事者等!$A:$J, $F$4, FALSE), TEXT(E892, "aaa"))</f>
        <v>火</v>
      </c>
      <c r="G892" s="91">
        <f>IFERROR(VLOOKUP($E892, V医療従事者等!$A:$J, $G$4, FALSE), 0)</f>
        <v>0</v>
      </c>
      <c r="H892" s="91">
        <f>IFERROR(VLOOKUP($E892, V医療従事者等!$A:$J, $H$4, FALSE), 0)</f>
        <v>0</v>
      </c>
      <c r="I892" s="91">
        <f>IFERROR(VLOOKUP($E892, V医療従事者等!$A:$J, $I$4, FALSE), 0)</f>
        <v>0</v>
      </c>
      <c r="J892" s="91">
        <f>IFERROR(VLOOKUP($E892, V医療従事者等!$A:$J, $J$4, FALSE), 0)</f>
        <v>0</v>
      </c>
      <c r="K892" s="92">
        <f>IFERROR(VLOOKUP($E892, V一般接種!$A:$G, K$4, FALSE), 0)</f>
        <v>10505</v>
      </c>
      <c r="L892" s="92">
        <f>IFERROR(VLOOKUP($E892, V一般接種!$A:$G, L$4, FALSE), 0)</f>
        <v>1034</v>
      </c>
      <c r="M892" s="92">
        <f>IFERROR(VLOOKUP($E892, V一般接種!$A:$G, M$4, FALSE), 0)</f>
        <v>5</v>
      </c>
      <c r="N892" s="93">
        <f>IFERROR(VLOOKUP($E892, V一般接種!$A:$G, N$4, FALSE), 0)</f>
        <v>6683</v>
      </c>
      <c r="O892" s="92">
        <f>SUMIF(V職域接種!$C:$C, 'Conv-vaccine'!$E892, V職域接種!F:F)</f>
        <v>0</v>
      </c>
      <c r="P892" s="92">
        <f>SUMIF(V職域接種!$C:$C, 'Conv-vaccine'!$E892, V職域接種!G:G)</f>
        <v>0</v>
      </c>
      <c r="Q892" s="92">
        <f>_xlfn.MAXIFS(V重複!F:F, V重複!$C:$C, 'Conv-vaccine'!$E892)</f>
        <v>0</v>
      </c>
      <c r="R892" s="92">
        <f>_xlfn.MAXIFS(V重複!G:G, V重複!$C:$C, 'Conv-vaccine'!$E892)</f>
        <v>0</v>
      </c>
      <c r="S892" s="117">
        <f>SUMIF('V3回目-総接種回数'!$A:$A, 'Conv-vaccine'!$E892, 'V3回目-総接種回数'!D:D)</f>
        <v>398997</v>
      </c>
    </row>
    <row r="893" spans="1:19" ht="17.7">
      <c r="A893" s="49">
        <v>44593</v>
      </c>
      <c r="B893" s="109">
        <f>IF(COUNTIF($A$7:$A893, $A893)&gt;1, 0, IF($E893="","",G893+H893+K893+L893+O893-Q893))</f>
        <v>0</v>
      </c>
      <c r="C893" s="109">
        <f>IF(COUNTIF($A$7:$A893, $A893)&gt;1, 0, IF($E893="", "", I893+J893+M893+N893+P893-R893))</f>
        <v>0</v>
      </c>
      <c r="D893" s="109">
        <f>IF(COUNTIF($A$7:$A893, $A893)&gt;1, 0, S893)</f>
        <v>0</v>
      </c>
      <c r="E893" s="110">
        <v>44593</v>
      </c>
      <c r="F893" s="91" t="str">
        <f>IFERROR(VLOOKUP($E893, V医療従事者等!$A:$J, $F$4, FALSE), TEXT(E893, "aaa"))</f>
        <v>火</v>
      </c>
      <c r="G893" s="91">
        <f>IFERROR(VLOOKUP($E893, V医療従事者等!$A:$J, $G$4, FALSE), 0)</f>
        <v>0</v>
      </c>
      <c r="H893" s="91">
        <f>IFERROR(VLOOKUP($E893, V医療従事者等!$A:$J, $H$4, FALSE), 0)</f>
        <v>0</v>
      </c>
      <c r="I893" s="91">
        <f>IFERROR(VLOOKUP($E893, V医療従事者等!$A:$J, $I$4, FALSE), 0)</f>
        <v>0</v>
      </c>
      <c r="J893" s="91">
        <f>IFERROR(VLOOKUP($E893, V医療従事者等!$A:$J, $J$4, FALSE), 0)</f>
        <v>0</v>
      </c>
      <c r="K893" s="92">
        <f>IFERROR(VLOOKUP($E893, V一般接種!$A:$G, K$4, FALSE), 0)</f>
        <v>10505</v>
      </c>
      <c r="L893" s="92">
        <f>IFERROR(VLOOKUP($E893, V一般接種!$A:$G, L$4, FALSE), 0)</f>
        <v>1034</v>
      </c>
      <c r="M893" s="92">
        <f>IFERROR(VLOOKUP($E893, V一般接種!$A:$G, M$4, FALSE), 0)</f>
        <v>5</v>
      </c>
      <c r="N893" s="93">
        <f>IFERROR(VLOOKUP($E893, V一般接種!$A:$G, N$4, FALSE), 0)</f>
        <v>6683</v>
      </c>
      <c r="O893" s="92">
        <f>SUMIF(V職域接種!$C:$C, 'Conv-vaccine'!$E893, V職域接種!F:F)</f>
        <v>0</v>
      </c>
      <c r="P893" s="92">
        <f>SUMIF(V職域接種!$C:$C, 'Conv-vaccine'!$E893, V職域接種!G:G)</f>
        <v>0</v>
      </c>
      <c r="Q893" s="92">
        <f>_xlfn.MAXIFS(V重複!F:F, V重複!$C:$C, 'Conv-vaccine'!$E893)</f>
        <v>0</v>
      </c>
      <c r="R893" s="92">
        <f>_xlfn.MAXIFS(V重複!G:G, V重複!$C:$C, 'Conv-vaccine'!$E893)</f>
        <v>0</v>
      </c>
      <c r="S893" s="117">
        <f>SUMIF('V3回目-総接種回数'!$A:$A, 'Conv-vaccine'!$E893, 'V3回目-総接種回数'!D:D)</f>
        <v>398997</v>
      </c>
    </row>
    <row r="894" spans="1:19" ht="17.7">
      <c r="A894" s="49">
        <v>44593</v>
      </c>
      <c r="B894" s="109">
        <f>IF(COUNTIF($A$7:$A894, $A894)&gt;1, 0, IF($E894="","",G894+H894+K894+L894+O894-Q894))</f>
        <v>0</v>
      </c>
      <c r="C894" s="109">
        <f>IF(COUNTIF($A$7:$A894, $A894)&gt;1, 0, IF($E894="", "", I894+J894+M894+N894+P894-R894))</f>
        <v>0</v>
      </c>
      <c r="D894" s="109">
        <f>IF(COUNTIF($A$7:$A894, $A894)&gt;1, 0, S894)</f>
        <v>0</v>
      </c>
      <c r="E894" s="110">
        <v>44593</v>
      </c>
      <c r="F894" s="91" t="str">
        <f>IFERROR(VLOOKUP($E894, V医療従事者等!$A:$J, $F$4, FALSE), TEXT(E894, "aaa"))</f>
        <v>火</v>
      </c>
      <c r="G894" s="91">
        <f>IFERROR(VLOOKUP($E894, V医療従事者等!$A:$J, $G$4, FALSE), 0)</f>
        <v>0</v>
      </c>
      <c r="H894" s="91">
        <f>IFERROR(VLOOKUP($E894, V医療従事者等!$A:$J, $H$4, FALSE), 0)</f>
        <v>0</v>
      </c>
      <c r="I894" s="91">
        <f>IFERROR(VLOOKUP($E894, V医療従事者等!$A:$J, $I$4, FALSE), 0)</f>
        <v>0</v>
      </c>
      <c r="J894" s="91">
        <f>IFERROR(VLOOKUP($E894, V医療従事者等!$A:$J, $J$4, FALSE), 0)</f>
        <v>0</v>
      </c>
      <c r="K894" s="92">
        <f>IFERROR(VLOOKUP($E894, V一般接種!$A:$G, K$4, FALSE), 0)</f>
        <v>10505</v>
      </c>
      <c r="L894" s="92">
        <f>IFERROR(VLOOKUP($E894, V一般接種!$A:$G, L$4, FALSE), 0)</f>
        <v>1034</v>
      </c>
      <c r="M894" s="92">
        <f>IFERROR(VLOOKUP($E894, V一般接種!$A:$G, M$4, FALSE), 0)</f>
        <v>5</v>
      </c>
      <c r="N894" s="93">
        <f>IFERROR(VLOOKUP($E894, V一般接種!$A:$G, N$4, FALSE), 0)</f>
        <v>6683</v>
      </c>
      <c r="O894" s="92">
        <f>SUMIF(V職域接種!$C:$C, 'Conv-vaccine'!$E894, V職域接種!F:F)</f>
        <v>0</v>
      </c>
      <c r="P894" s="92">
        <f>SUMIF(V職域接種!$C:$C, 'Conv-vaccine'!$E894, V職域接種!G:G)</f>
        <v>0</v>
      </c>
      <c r="Q894" s="92">
        <f>_xlfn.MAXIFS(V重複!F:F, V重複!$C:$C, 'Conv-vaccine'!$E894)</f>
        <v>0</v>
      </c>
      <c r="R894" s="92">
        <f>_xlfn.MAXIFS(V重複!G:G, V重複!$C:$C, 'Conv-vaccine'!$E894)</f>
        <v>0</v>
      </c>
      <c r="S894" s="117">
        <f>SUMIF('V3回目-総接種回数'!$A:$A, 'Conv-vaccine'!$E894, 'V3回目-総接種回数'!D:D)</f>
        <v>398997</v>
      </c>
    </row>
    <row r="895" spans="1:19" ht="17.7">
      <c r="A895" s="49">
        <v>44594</v>
      </c>
      <c r="B895" s="109">
        <f>IF(COUNTIF($A$7:$A895, $A895)&gt;1, 0, IF($E895="","",G895+H895+K895+L895+O895-Q895))</f>
        <v>6582</v>
      </c>
      <c r="C895" s="109">
        <f>IF(COUNTIF($A$7:$A895, $A895)&gt;1, 0, IF($E895="", "", I895+J895+M895+N895+P895-R895))</f>
        <v>6929</v>
      </c>
      <c r="D895" s="109">
        <f>IF(COUNTIF($A$7:$A895, $A895)&gt;1, 0, S895)</f>
        <v>535810</v>
      </c>
      <c r="E895" s="110">
        <v>44594</v>
      </c>
      <c r="F895" s="91" t="str">
        <f>IFERROR(VLOOKUP($E895, V医療従事者等!$A:$J, $F$4, FALSE), TEXT(E895, "aaa"))</f>
        <v>水</v>
      </c>
      <c r="G895" s="91">
        <f>IFERROR(VLOOKUP($E895, V医療従事者等!$A:$J, $G$4, FALSE), 0)</f>
        <v>0</v>
      </c>
      <c r="H895" s="91">
        <f>IFERROR(VLOOKUP($E895, V医療従事者等!$A:$J, $H$4, FALSE), 0)</f>
        <v>0</v>
      </c>
      <c r="I895" s="91">
        <f>IFERROR(VLOOKUP($E895, V医療従事者等!$A:$J, $I$4, FALSE), 0)</f>
        <v>0</v>
      </c>
      <c r="J895" s="91">
        <f>IFERROR(VLOOKUP($E895, V医療従事者等!$A:$J, $J$4, FALSE), 0)</f>
        <v>0</v>
      </c>
      <c r="K895" s="92">
        <f>IFERROR(VLOOKUP($E895, V一般接種!$A:$G, K$4, FALSE), 0)</f>
        <v>5708</v>
      </c>
      <c r="L895" s="92">
        <f>IFERROR(VLOOKUP($E895, V一般接種!$A:$G, L$4, FALSE), 0)</f>
        <v>874</v>
      </c>
      <c r="M895" s="92">
        <f>IFERROR(VLOOKUP($E895, V一般接種!$A:$G, M$4, FALSE), 0)</f>
        <v>4</v>
      </c>
      <c r="N895" s="93">
        <f>IFERROR(VLOOKUP($E895, V一般接種!$A:$G, N$4, FALSE), 0)</f>
        <v>6925</v>
      </c>
      <c r="O895" s="92">
        <f>SUMIF(V職域接種!$C:$C, 'Conv-vaccine'!$E895, V職域接種!F:F)</f>
        <v>0</v>
      </c>
      <c r="P895" s="92">
        <f>SUMIF(V職域接種!$C:$C, 'Conv-vaccine'!$E895, V職域接種!G:G)</f>
        <v>0</v>
      </c>
      <c r="Q895" s="92">
        <f>_xlfn.MAXIFS(V重複!F:F, V重複!$C:$C, 'Conv-vaccine'!$E895)</f>
        <v>0</v>
      </c>
      <c r="R895" s="92">
        <f>_xlfn.MAXIFS(V重複!G:G, V重複!$C:$C, 'Conv-vaccine'!$E895)</f>
        <v>0</v>
      </c>
      <c r="S895" s="117">
        <f>SUMIF('V3回目-総接種回数'!$A:$A, 'Conv-vaccine'!$E895, 'V3回目-総接種回数'!D:D)</f>
        <v>535810</v>
      </c>
    </row>
    <row r="896" spans="1:19" ht="17.7">
      <c r="A896" s="49">
        <v>44594</v>
      </c>
      <c r="B896" s="109">
        <f>IF(COUNTIF($A$7:$A896, $A896)&gt;1, 0, IF($E896="","",G896+H896+K896+L896+O896-Q896))</f>
        <v>0</v>
      </c>
      <c r="C896" s="109">
        <f>IF(COUNTIF($A$7:$A896, $A896)&gt;1, 0, IF($E896="", "", I896+J896+M896+N896+P896-R896))</f>
        <v>0</v>
      </c>
      <c r="D896" s="109">
        <f>IF(COUNTIF($A$7:$A896, $A896)&gt;1, 0, S896)</f>
        <v>0</v>
      </c>
      <c r="E896" s="110">
        <v>44594</v>
      </c>
      <c r="F896" s="91" t="str">
        <f>IFERROR(VLOOKUP($E896, V医療従事者等!$A:$J, $F$4, FALSE), TEXT(E896, "aaa"))</f>
        <v>水</v>
      </c>
      <c r="G896" s="91">
        <f>IFERROR(VLOOKUP($E896, V医療従事者等!$A:$J, $G$4, FALSE), 0)</f>
        <v>0</v>
      </c>
      <c r="H896" s="91">
        <f>IFERROR(VLOOKUP($E896, V医療従事者等!$A:$J, $H$4, FALSE), 0)</f>
        <v>0</v>
      </c>
      <c r="I896" s="91">
        <f>IFERROR(VLOOKUP($E896, V医療従事者等!$A:$J, $I$4, FALSE), 0)</f>
        <v>0</v>
      </c>
      <c r="J896" s="91">
        <f>IFERROR(VLOOKUP($E896, V医療従事者等!$A:$J, $J$4, FALSE), 0)</f>
        <v>0</v>
      </c>
      <c r="K896" s="92">
        <f>IFERROR(VLOOKUP($E896, V一般接種!$A:$G, K$4, FALSE), 0)</f>
        <v>5708</v>
      </c>
      <c r="L896" s="92">
        <f>IFERROR(VLOOKUP($E896, V一般接種!$A:$G, L$4, FALSE), 0)</f>
        <v>874</v>
      </c>
      <c r="M896" s="92">
        <f>IFERROR(VLOOKUP($E896, V一般接種!$A:$G, M$4, FALSE), 0)</f>
        <v>4</v>
      </c>
      <c r="N896" s="93">
        <f>IFERROR(VLOOKUP($E896, V一般接種!$A:$G, N$4, FALSE), 0)</f>
        <v>6925</v>
      </c>
      <c r="O896" s="92">
        <f>SUMIF(V職域接種!$C:$C, 'Conv-vaccine'!$E896, V職域接種!F:F)</f>
        <v>0</v>
      </c>
      <c r="P896" s="92">
        <f>SUMIF(V職域接種!$C:$C, 'Conv-vaccine'!$E896, V職域接種!G:G)</f>
        <v>0</v>
      </c>
      <c r="Q896" s="92">
        <f>_xlfn.MAXIFS(V重複!F:F, V重複!$C:$C, 'Conv-vaccine'!$E896)</f>
        <v>0</v>
      </c>
      <c r="R896" s="92">
        <f>_xlfn.MAXIFS(V重複!G:G, V重複!$C:$C, 'Conv-vaccine'!$E896)</f>
        <v>0</v>
      </c>
      <c r="S896" s="117">
        <f>SUMIF('V3回目-総接種回数'!$A:$A, 'Conv-vaccine'!$E896, 'V3回目-総接種回数'!D:D)</f>
        <v>535810</v>
      </c>
    </row>
    <row r="897" spans="1:19" ht="17.7">
      <c r="A897" s="49">
        <v>44594</v>
      </c>
      <c r="B897" s="109">
        <f>IF(COUNTIF($A$7:$A897, $A897)&gt;1, 0, IF($E897="","",G897+H897+K897+L897+O897-Q897))</f>
        <v>0</v>
      </c>
      <c r="C897" s="109">
        <f>IF(COUNTIF($A$7:$A897, $A897)&gt;1, 0, IF($E897="", "", I897+J897+M897+N897+P897-R897))</f>
        <v>0</v>
      </c>
      <c r="D897" s="109">
        <f>IF(COUNTIF($A$7:$A897, $A897)&gt;1, 0, S897)</f>
        <v>0</v>
      </c>
      <c r="E897" s="110">
        <v>44594</v>
      </c>
      <c r="F897" s="91" t="str">
        <f>IFERROR(VLOOKUP($E897, V医療従事者等!$A:$J, $F$4, FALSE), TEXT(E897, "aaa"))</f>
        <v>水</v>
      </c>
      <c r="G897" s="91">
        <f>IFERROR(VLOOKUP($E897, V医療従事者等!$A:$J, $G$4, FALSE), 0)</f>
        <v>0</v>
      </c>
      <c r="H897" s="91">
        <f>IFERROR(VLOOKUP($E897, V医療従事者等!$A:$J, $H$4, FALSE), 0)</f>
        <v>0</v>
      </c>
      <c r="I897" s="91">
        <f>IFERROR(VLOOKUP($E897, V医療従事者等!$A:$J, $I$4, FALSE), 0)</f>
        <v>0</v>
      </c>
      <c r="J897" s="91">
        <f>IFERROR(VLOOKUP($E897, V医療従事者等!$A:$J, $J$4, FALSE), 0)</f>
        <v>0</v>
      </c>
      <c r="K897" s="92">
        <f>IFERROR(VLOOKUP($E897, V一般接種!$A:$G, K$4, FALSE), 0)</f>
        <v>5708</v>
      </c>
      <c r="L897" s="92">
        <f>IFERROR(VLOOKUP($E897, V一般接種!$A:$G, L$4, FALSE), 0)</f>
        <v>874</v>
      </c>
      <c r="M897" s="92">
        <f>IFERROR(VLOOKUP($E897, V一般接種!$A:$G, M$4, FALSE), 0)</f>
        <v>4</v>
      </c>
      <c r="N897" s="93">
        <f>IFERROR(VLOOKUP($E897, V一般接種!$A:$G, N$4, FALSE), 0)</f>
        <v>6925</v>
      </c>
      <c r="O897" s="92">
        <f>SUMIF(V職域接種!$C:$C, 'Conv-vaccine'!$E897, V職域接種!F:F)</f>
        <v>0</v>
      </c>
      <c r="P897" s="92">
        <f>SUMIF(V職域接種!$C:$C, 'Conv-vaccine'!$E897, V職域接種!G:G)</f>
        <v>0</v>
      </c>
      <c r="Q897" s="92">
        <f>_xlfn.MAXIFS(V重複!F:F, V重複!$C:$C, 'Conv-vaccine'!$E897)</f>
        <v>0</v>
      </c>
      <c r="R897" s="92">
        <f>_xlfn.MAXIFS(V重複!G:G, V重複!$C:$C, 'Conv-vaccine'!$E897)</f>
        <v>0</v>
      </c>
      <c r="S897" s="117">
        <f>SUMIF('V3回目-総接種回数'!$A:$A, 'Conv-vaccine'!$E897, 'V3回目-総接種回数'!D:D)</f>
        <v>535810</v>
      </c>
    </row>
    <row r="898" spans="1:19" ht="17.7">
      <c r="A898" s="49">
        <v>44595</v>
      </c>
      <c r="B898" s="109">
        <f>IF(COUNTIF($A$7:$A898, $A898)&gt;1, 0, IF($E898="","",G898+H898+K898+L898+O898-Q898))</f>
        <v>8773</v>
      </c>
      <c r="C898" s="109">
        <f>IF(COUNTIF($A$7:$A898, $A898)&gt;1, 0, IF($E898="", "", I898+J898+M898+N898+P898-R898))</f>
        <v>6804</v>
      </c>
      <c r="D898" s="109">
        <f>IF(COUNTIF($A$7:$A898, $A898)&gt;1, 0, S898)</f>
        <v>535234</v>
      </c>
      <c r="E898" s="110">
        <v>44595</v>
      </c>
      <c r="F898" s="91" t="str">
        <f>IFERROR(VLOOKUP($E898, V医療従事者等!$A:$J, $F$4, FALSE), TEXT(E898, "aaa"))</f>
        <v>木</v>
      </c>
      <c r="G898" s="91">
        <f>IFERROR(VLOOKUP($E898, V医療従事者等!$A:$J, $G$4, FALSE), 0)</f>
        <v>0</v>
      </c>
      <c r="H898" s="91">
        <f>IFERROR(VLOOKUP($E898, V医療従事者等!$A:$J, $H$4, FALSE), 0)</f>
        <v>0</v>
      </c>
      <c r="I898" s="91">
        <f>IFERROR(VLOOKUP($E898, V医療従事者等!$A:$J, $I$4, FALSE), 0)</f>
        <v>0</v>
      </c>
      <c r="J898" s="91">
        <f>IFERROR(VLOOKUP($E898, V医療従事者等!$A:$J, $J$4, FALSE), 0)</f>
        <v>0</v>
      </c>
      <c r="K898" s="92">
        <f>IFERROR(VLOOKUP($E898, V一般接種!$A:$G, K$4, FALSE), 0)</f>
        <v>8239</v>
      </c>
      <c r="L898" s="92">
        <f>IFERROR(VLOOKUP($E898, V一般接種!$A:$G, L$4, FALSE), 0)</f>
        <v>534</v>
      </c>
      <c r="M898" s="92">
        <f>IFERROR(VLOOKUP($E898, V一般接種!$A:$G, M$4, FALSE), 0)</f>
        <v>2</v>
      </c>
      <c r="N898" s="93">
        <f>IFERROR(VLOOKUP($E898, V一般接種!$A:$G, N$4, FALSE), 0)</f>
        <v>6802</v>
      </c>
      <c r="O898" s="92">
        <f>SUMIF(V職域接種!$C:$C, 'Conv-vaccine'!$E898, V職域接種!F:F)</f>
        <v>0</v>
      </c>
      <c r="P898" s="92">
        <f>SUMIF(V職域接種!$C:$C, 'Conv-vaccine'!$E898, V職域接種!G:G)</f>
        <v>0</v>
      </c>
      <c r="Q898" s="92">
        <f>_xlfn.MAXIFS(V重複!F:F, V重複!$C:$C, 'Conv-vaccine'!$E898)</f>
        <v>0</v>
      </c>
      <c r="R898" s="92">
        <f>_xlfn.MAXIFS(V重複!G:G, V重複!$C:$C, 'Conv-vaccine'!$E898)</f>
        <v>0</v>
      </c>
      <c r="S898" s="117">
        <f>SUMIF('V3回目-総接種回数'!$A:$A, 'Conv-vaccine'!$E898, 'V3回目-総接種回数'!D:D)</f>
        <v>535234</v>
      </c>
    </row>
    <row r="899" spans="1:19" ht="17.7">
      <c r="A899" s="49">
        <v>44595</v>
      </c>
      <c r="B899" s="109">
        <f>IF(COUNTIF($A$7:$A899, $A899)&gt;1, 0, IF($E899="","",G899+H899+K899+L899+O899-Q899))</f>
        <v>0</v>
      </c>
      <c r="C899" s="109">
        <f>IF(COUNTIF($A$7:$A899, $A899)&gt;1, 0, IF($E899="", "", I899+J899+M899+N899+P899-R899))</f>
        <v>0</v>
      </c>
      <c r="D899" s="109">
        <f>IF(COUNTIF($A$7:$A899, $A899)&gt;1, 0, S899)</f>
        <v>0</v>
      </c>
      <c r="E899" s="110">
        <v>44595</v>
      </c>
      <c r="F899" s="91" t="str">
        <f>IFERROR(VLOOKUP($E899, V医療従事者等!$A:$J, $F$4, FALSE), TEXT(E899, "aaa"))</f>
        <v>木</v>
      </c>
      <c r="G899" s="91">
        <f>IFERROR(VLOOKUP($E899, V医療従事者等!$A:$J, $G$4, FALSE), 0)</f>
        <v>0</v>
      </c>
      <c r="H899" s="91">
        <f>IFERROR(VLOOKUP($E899, V医療従事者等!$A:$J, $H$4, FALSE), 0)</f>
        <v>0</v>
      </c>
      <c r="I899" s="91">
        <f>IFERROR(VLOOKUP($E899, V医療従事者等!$A:$J, $I$4, FALSE), 0)</f>
        <v>0</v>
      </c>
      <c r="J899" s="91">
        <f>IFERROR(VLOOKUP($E899, V医療従事者等!$A:$J, $J$4, FALSE), 0)</f>
        <v>0</v>
      </c>
      <c r="K899" s="92">
        <f>IFERROR(VLOOKUP($E899, V一般接種!$A:$G, K$4, FALSE), 0)</f>
        <v>8239</v>
      </c>
      <c r="L899" s="92">
        <f>IFERROR(VLOOKUP($E899, V一般接種!$A:$G, L$4, FALSE), 0)</f>
        <v>534</v>
      </c>
      <c r="M899" s="92">
        <f>IFERROR(VLOOKUP($E899, V一般接種!$A:$G, M$4, FALSE), 0)</f>
        <v>2</v>
      </c>
      <c r="N899" s="93">
        <f>IFERROR(VLOOKUP($E899, V一般接種!$A:$G, N$4, FALSE), 0)</f>
        <v>6802</v>
      </c>
      <c r="O899" s="92">
        <f>SUMIF(V職域接種!$C:$C, 'Conv-vaccine'!$E899, V職域接種!F:F)</f>
        <v>0</v>
      </c>
      <c r="P899" s="92">
        <f>SUMIF(V職域接種!$C:$C, 'Conv-vaccine'!$E899, V職域接種!G:G)</f>
        <v>0</v>
      </c>
      <c r="Q899" s="92">
        <f>_xlfn.MAXIFS(V重複!F:F, V重複!$C:$C, 'Conv-vaccine'!$E899)</f>
        <v>0</v>
      </c>
      <c r="R899" s="92">
        <f>_xlfn.MAXIFS(V重複!G:G, V重複!$C:$C, 'Conv-vaccine'!$E899)</f>
        <v>0</v>
      </c>
      <c r="S899" s="117">
        <f>SUMIF('V3回目-総接種回数'!$A:$A, 'Conv-vaccine'!$E899, 'V3回目-総接種回数'!D:D)</f>
        <v>535234</v>
      </c>
    </row>
    <row r="900" spans="1:19" ht="17.7">
      <c r="A900" s="49">
        <v>44595</v>
      </c>
      <c r="B900" s="109">
        <f>IF(COUNTIF($A$7:$A900, $A900)&gt;1, 0, IF($E900="","",G900+H900+K900+L900+O900-Q900))</f>
        <v>0</v>
      </c>
      <c r="C900" s="109">
        <f>IF(COUNTIF($A$7:$A900, $A900)&gt;1, 0, IF($E900="", "", I900+J900+M900+N900+P900-R900))</f>
        <v>0</v>
      </c>
      <c r="D900" s="109">
        <f>IF(COUNTIF($A$7:$A900, $A900)&gt;1, 0, S900)</f>
        <v>0</v>
      </c>
      <c r="E900" s="110">
        <v>44595</v>
      </c>
      <c r="F900" s="91" t="str">
        <f>IFERROR(VLOOKUP($E900, V医療従事者等!$A:$J, $F$4, FALSE), TEXT(E900, "aaa"))</f>
        <v>木</v>
      </c>
      <c r="G900" s="91">
        <f>IFERROR(VLOOKUP($E900, V医療従事者等!$A:$J, $G$4, FALSE), 0)</f>
        <v>0</v>
      </c>
      <c r="H900" s="91">
        <f>IFERROR(VLOOKUP($E900, V医療従事者等!$A:$J, $H$4, FALSE), 0)</f>
        <v>0</v>
      </c>
      <c r="I900" s="91">
        <f>IFERROR(VLOOKUP($E900, V医療従事者等!$A:$J, $I$4, FALSE), 0)</f>
        <v>0</v>
      </c>
      <c r="J900" s="91">
        <f>IFERROR(VLOOKUP($E900, V医療従事者等!$A:$J, $J$4, FALSE), 0)</f>
        <v>0</v>
      </c>
      <c r="K900" s="92">
        <f>IFERROR(VLOOKUP($E900, V一般接種!$A:$G, K$4, FALSE), 0)</f>
        <v>8239</v>
      </c>
      <c r="L900" s="92">
        <f>IFERROR(VLOOKUP($E900, V一般接種!$A:$G, L$4, FALSE), 0)</f>
        <v>534</v>
      </c>
      <c r="M900" s="92">
        <f>IFERROR(VLOOKUP($E900, V一般接種!$A:$G, M$4, FALSE), 0)</f>
        <v>2</v>
      </c>
      <c r="N900" s="93">
        <f>IFERROR(VLOOKUP($E900, V一般接種!$A:$G, N$4, FALSE), 0)</f>
        <v>6802</v>
      </c>
      <c r="O900" s="92">
        <f>SUMIF(V職域接種!$C:$C, 'Conv-vaccine'!$E900, V職域接種!F:F)</f>
        <v>0</v>
      </c>
      <c r="P900" s="92">
        <f>SUMIF(V職域接種!$C:$C, 'Conv-vaccine'!$E900, V職域接種!G:G)</f>
        <v>0</v>
      </c>
      <c r="Q900" s="92">
        <f>_xlfn.MAXIFS(V重複!F:F, V重複!$C:$C, 'Conv-vaccine'!$E900)</f>
        <v>0</v>
      </c>
      <c r="R900" s="92">
        <f>_xlfn.MAXIFS(V重複!G:G, V重複!$C:$C, 'Conv-vaccine'!$E900)</f>
        <v>0</v>
      </c>
      <c r="S900" s="117">
        <f>SUMIF('V3回目-総接種回数'!$A:$A, 'Conv-vaccine'!$E900, 'V3回目-総接種回数'!D:D)</f>
        <v>535234</v>
      </c>
    </row>
    <row r="901" spans="1:19" ht="17.7">
      <c r="A901" s="49">
        <v>44596</v>
      </c>
      <c r="B901" s="109">
        <f>IF(COUNTIF($A$7:$A901, $A901)&gt;1, 0, IF($E901="","",G901+H901+K901+L901+O901-Q901))</f>
        <v>17107</v>
      </c>
      <c r="C901" s="109">
        <f>IF(COUNTIF($A$7:$A901, $A901)&gt;1, 0, IF($E901="", "", I901+J901+M901+N901+P901-R901))</f>
        <v>14240</v>
      </c>
      <c r="D901" s="109">
        <f>IF(COUNTIF($A$7:$A901, $A901)&gt;1, 0, S901)</f>
        <v>542310</v>
      </c>
      <c r="E901" s="110">
        <v>44596</v>
      </c>
      <c r="F901" s="91" t="str">
        <f>IFERROR(VLOOKUP($E901, V医療従事者等!$A:$J, $F$4, FALSE), TEXT(E901, "aaa"))</f>
        <v>金</v>
      </c>
      <c r="G901" s="91">
        <f>IFERROR(VLOOKUP($E901, V医療従事者等!$A:$J, $G$4, FALSE), 0)</f>
        <v>0</v>
      </c>
      <c r="H901" s="91">
        <f>IFERROR(VLOOKUP($E901, V医療従事者等!$A:$J, $H$4, FALSE), 0)</f>
        <v>0</v>
      </c>
      <c r="I901" s="91">
        <f>IFERROR(VLOOKUP($E901, V医療従事者等!$A:$J, $I$4, FALSE), 0)</f>
        <v>0</v>
      </c>
      <c r="J901" s="91">
        <f>IFERROR(VLOOKUP($E901, V医療従事者等!$A:$J, $J$4, FALSE), 0)</f>
        <v>0</v>
      </c>
      <c r="K901" s="92">
        <f>IFERROR(VLOOKUP($E901, V一般接種!$A:$G, K$4, FALSE), 0)</f>
        <v>16076</v>
      </c>
      <c r="L901" s="92">
        <f>IFERROR(VLOOKUP($E901, V一般接種!$A:$G, L$4, FALSE), 0)</f>
        <v>1031</v>
      </c>
      <c r="M901" s="92">
        <f>IFERROR(VLOOKUP($E901, V一般接種!$A:$G, M$4, FALSE), 0)</f>
        <v>2</v>
      </c>
      <c r="N901" s="93">
        <f>IFERROR(VLOOKUP($E901, V一般接種!$A:$G, N$4, FALSE), 0)</f>
        <v>14238</v>
      </c>
      <c r="O901" s="92">
        <f>SUMIF(V職域接種!$C:$C, 'Conv-vaccine'!$E901, V職域接種!F:F)</f>
        <v>0</v>
      </c>
      <c r="P901" s="92">
        <f>SUMIF(V職域接種!$C:$C, 'Conv-vaccine'!$E901, V職域接種!G:G)</f>
        <v>0</v>
      </c>
      <c r="Q901" s="92">
        <f>_xlfn.MAXIFS(V重複!F:F, V重複!$C:$C, 'Conv-vaccine'!$E901)</f>
        <v>0</v>
      </c>
      <c r="R901" s="92">
        <f>_xlfn.MAXIFS(V重複!G:G, V重複!$C:$C, 'Conv-vaccine'!$E901)</f>
        <v>0</v>
      </c>
      <c r="S901" s="117">
        <f>SUMIF('V3回目-総接種回数'!$A:$A, 'Conv-vaccine'!$E901, 'V3回目-総接種回数'!D:D)</f>
        <v>542310</v>
      </c>
    </row>
    <row r="902" spans="1:19" ht="17.7">
      <c r="A902" s="49">
        <v>44596</v>
      </c>
      <c r="B902" s="109">
        <f>IF(COUNTIF($A$7:$A902, $A902)&gt;1, 0, IF($E902="","",G902+H902+K902+L902+O902-Q902))</f>
        <v>0</v>
      </c>
      <c r="C902" s="109">
        <f>IF(COUNTIF($A$7:$A902, $A902)&gt;1, 0, IF($E902="", "", I902+J902+M902+N902+P902-R902))</f>
        <v>0</v>
      </c>
      <c r="D902" s="109">
        <f>IF(COUNTIF($A$7:$A902, $A902)&gt;1, 0, S902)</f>
        <v>0</v>
      </c>
      <c r="E902" s="110">
        <v>44596</v>
      </c>
      <c r="F902" s="91" t="str">
        <f>IFERROR(VLOOKUP($E902, V医療従事者等!$A:$J, $F$4, FALSE), TEXT(E902, "aaa"))</f>
        <v>金</v>
      </c>
      <c r="G902" s="91">
        <f>IFERROR(VLOOKUP($E902, V医療従事者等!$A:$J, $G$4, FALSE), 0)</f>
        <v>0</v>
      </c>
      <c r="H902" s="91">
        <f>IFERROR(VLOOKUP($E902, V医療従事者等!$A:$J, $H$4, FALSE), 0)</f>
        <v>0</v>
      </c>
      <c r="I902" s="91">
        <f>IFERROR(VLOOKUP($E902, V医療従事者等!$A:$J, $I$4, FALSE), 0)</f>
        <v>0</v>
      </c>
      <c r="J902" s="91">
        <f>IFERROR(VLOOKUP($E902, V医療従事者等!$A:$J, $J$4, FALSE), 0)</f>
        <v>0</v>
      </c>
      <c r="K902" s="92">
        <f>IFERROR(VLOOKUP($E902, V一般接種!$A:$G, K$4, FALSE), 0)</f>
        <v>16076</v>
      </c>
      <c r="L902" s="92">
        <f>IFERROR(VLOOKUP($E902, V一般接種!$A:$G, L$4, FALSE), 0)</f>
        <v>1031</v>
      </c>
      <c r="M902" s="92">
        <f>IFERROR(VLOOKUP($E902, V一般接種!$A:$G, M$4, FALSE), 0)</f>
        <v>2</v>
      </c>
      <c r="N902" s="93">
        <f>IFERROR(VLOOKUP($E902, V一般接種!$A:$G, N$4, FALSE), 0)</f>
        <v>14238</v>
      </c>
      <c r="O902" s="92">
        <f>SUMIF(V職域接種!$C:$C, 'Conv-vaccine'!$E902, V職域接種!F:F)</f>
        <v>0</v>
      </c>
      <c r="P902" s="92">
        <f>SUMIF(V職域接種!$C:$C, 'Conv-vaccine'!$E902, V職域接種!G:G)</f>
        <v>0</v>
      </c>
      <c r="Q902" s="92">
        <f>_xlfn.MAXIFS(V重複!F:F, V重複!$C:$C, 'Conv-vaccine'!$E902)</f>
        <v>0</v>
      </c>
      <c r="R902" s="92">
        <f>_xlfn.MAXIFS(V重複!G:G, V重複!$C:$C, 'Conv-vaccine'!$E902)</f>
        <v>0</v>
      </c>
      <c r="S902" s="117">
        <f>SUMIF('V3回目-総接種回数'!$A:$A, 'Conv-vaccine'!$E902, 'V3回目-総接種回数'!D:D)</f>
        <v>542310</v>
      </c>
    </row>
    <row r="903" spans="1:19" ht="17.7">
      <c r="A903" s="49">
        <v>44596</v>
      </c>
      <c r="B903" s="109">
        <f>IF(COUNTIF($A$7:$A903, $A903)&gt;1, 0, IF($E903="","",G903+H903+K903+L903+O903-Q903))</f>
        <v>0</v>
      </c>
      <c r="C903" s="109">
        <f>IF(COUNTIF($A$7:$A903, $A903)&gt;1, 0, IF($E903="", "", I903+J903+M903+N903+P903-R903))</f>
        <v>0</v>
      </c>
      <c r="D903" s="109">
        <f>IF(COUNTIF($A$7:$A903, $A903)&gt;1, 0, S903)</f>
        <v>0</v>
      </c>
      <c r="E903" s="110">
        <v>44596</v>
      </c>
      <c r="F903" s="91" t="str">
        <f>IFERROR(VLOOKUP($E903, V医療従事者等!$A:$J, $F$4, FALSE), TEXT(E903, "aaa"))</f>
        <v>金</v>
      </c>
      <c r="G903" s="91">
        <f>IFERROR(VLOOKUP($E903, V医療従事者等!$A:$J, $G$4, FALSE), 0)</f>
        <v>0</v>
      </c>
      <c r="H903" s="91">
        <f>IFERROR(VLOOKUP($E903, V医療従事者等!$A:$J, $H$4, FALSE), 0)</f>
        <v>0</v>
      </c>
      <c r="I903" s="91">
        <f>IFERROR(VLOOKUP($E903, V医療従事者等!$A:$J, $I$4, FALSE), 0)</f>
        <v>0</v>
      </c>
      <c r="J903" s="91">
        <f>IFERROR(VLOOKUP($E903, V医療従事者等!$A:$J, $J$4, FALSE), 0)</f>
        <v>0</v>
      </c>
      <c r="K903" s="92">
        <f>IFERROR(VLOOKUP($E903, V一般接種!$A:$G, K$4, FALSE), 0)</f>
        <v>16076</v>
      </c>
      <c r="L903" s="92">
        <f>IFERROR(VLOOKUP($E903, V一般接種!$A:$G, L$4, FALSE), 0)</f>
        <v>1031</v>
      </c>
      <c r="M903" s="92">
        <f>IFERROR(VLOOKUP($E903, V一般接種!$A:$G, M$4, FALSE), 0)</f>
        <v>2</v>
      </c>
      <c r="N903" s="93">
        <f>IFERROR(VLOOKUP($E903, V一般接種!$A:$G, N$4, FALSE), 0)</f>
        <v>14238</v>
      </c>
      <c r="O903" s="92">
        <f>SUMIF(V職域接種!$C:$C, 'Conv-vaccine'!$E903, V職域接種!F:F)</f>
        <v>0</v>
      </c>
      <c r="P903" s="92">
        <f>SUMIF(V職域接種!$C:$C, 'Conv-vaccine'!$E903, V職域接種!G:G)</f>
        <v>0</v>
      </c>
      <c r="Q903" s="92">
        <f>_xlfn.MAXIFS(V重複!F:F, V重複!$C:$C, 'Conv-vaccine'!$E903)</f>
        <v>0</v>
      </c>
      <c r="R903" s="92">
        <f>_xlfn.MAXIFS(V重複!G:G, V重複!$C:$C, 'Conv-vaccine'!$E903)</f>
        <v>0</v>
      </c>
      <c r="S903" s="117">
        <f>SUMIF('V3回目-総接種回数'!$A:$A, 'Conv-vaccine'!$E903, 'V3回目-総接種回数'!D:D)</f>
        <v>542310</v>
      </c>
    </row>
    <row r="904" spans="1:19" ht="17.7">
      <c r="A904" s="49">
        <v>44597</v>
      </c>
      <c r="B904" s="109">
        <f>IF(COUNTIF($A$7:$A904, $A904)&gt;1, 0, IF($E904="","",G904+H904+K904+L904+O904-Q904))</f>
        <v>23578</v>
      </c>
      <c r="C904" s="109">
        <f>IF(COUNTIF($A$7:$A904, $A904)&gt;1, 0, IF($E904="", "", I904+J904+M904+N904+P904-R904))</f>
        <v>22376</v>
      </c>
      <c r="D904" s="109">
        <f>IF(COUNTIF($A$7:$A904, $A904)&gt;1, 0, S904)</f>
        <v>0</v>
      </c>
      <c r="E904" s="110">
        <v>44597</v>
      </c>
      <c r="F904" s="91" t="str">
        <f>IFERROR(VLOOKUP($E904, V医療従事者等!$A:$J, $F$4, FALSE), TEXT(E904, "aaa"))</f>
        <v>土</v>
      </c>
      <c r="G904" s="91">
        <f>IFERROR(VLOOKUP($E904, V医療従事者等!$A:$J, $G$4, FALSE), 0)</f>
        <v>0</v>
      </c>
      <c r="H904" s="91">
        <f>IFERROR(VLOOKUP($E904, V医療従事者等!$A:$J, $H$4, FALSE), 0)</f>
        <v>0</v>
      </c>
      <c r="I904" s="91">
        <f>IFERROR(VLOOKUP($E904, V医療従事者等!$A:$J, $I$4, FALSE), 0)</f>
        <v>0</v>
      </c>
      <c r="J904" s="91">
        <f>IFERROR(VLOOKUP($E904, V医療従事者等!$A:$J, $J$4, FALSE), 0)</f>
        <v>0</v>
      </c>
      <c r="K904" s="92">
        <f>IFERROR(VLOOKUP($E904, V一般接種!$A:$G, K$4, FALSE), 0)</f>
        <v>22298</v>
      </c>
      <c r="L904" s="92">
        <f>IFERROR(VLOOKUP($E904, V一般接種!$A:$G, L$4, FALSE), 0)</f>
        <v>1280</v>
      </c>
      <c r="M904" s="92">
        <f>IFERROR(VLOOKUP($E904, V一般接種!$A:$G, M$4, FALSE), 0)</f>
        <v>0</v>
      </c>
      <c r="N904" s="93">
        <f>IFERROR(VLOOKUP($E904, V一般接種!$A:$G, N$4, FALSE), 0)</f>
        <v>22376</v>
      </c>
      <c r="O904" s="92">
        <f>SUMIF(V職域接種!$C:$C, 'Conv-vaccine'!$E904, V職域接種!F:F)</f>
        <v>0</v>
      </c>
      <c r="P904" s="92">
        <f>SUMIF(V職域接種!$C:$C, 'Conv-vaccine'!$E904, V職域接種!G:G)</f>
        <v>0</v>
      </c>
      <c r="Q904" s="92">
        <f>_xlfn.MAXIFS(V重複!F:F, V重複!$C:$C, 'Conv-vaccine'!$E904)</f>
        <v>0</v>
      </c>
      <c r="R904" s="92">
        <f>_xlfn.MAXIFS(V重複!G:G, V重複!$C:$C, 'Conv-vaccine'!$E904)</f>
        <v>0</v>
      </c>
      <c r="S904" s="117">
        <f>SUMIF('V3回目-総接種回数'!$A:$A, 'Conv-vaccine'!$E904, 'V3回目-総接種回数'!D:D)</f>
        <v>0</v>
      </c>
    </row>
    <row r="905" spans="1:19" ht="17.7">
      <c r="A905" s="49">
        <v>44597</v>
      </c>
      <c r="B905" s="109">
        <f>IF(COUNTIF($A$7:$A905, $A905)&gt;1, 0, IF($E905="","",G905+H905+K905+L905+O905-Q905))</f>
        <v>0</v>
      </c>
      <c r="C905" s="109">
        <f>IF(COUNTIF($A$7:$A905, $A905)&gt;1, 0, IF($E905="", "", I905+J905+M905+N905+P905-R905))</f>
        <v>0</v>
      </c>
      <c r="D905" s="109">
        <f>IF(COUNTIF($A$7:$A905, $A905)&gt;1, 0, S905)</f>
        <v>0</v>
      </c>
      <c r="E905" s="110">
        <v>44597</v>
      </c>
      <c r="F905" s="91" t="str">
        <f>IFERROR(VLOOKUP($E905, V医療従事者等!$A:$J, $F$4, FALSE), TEXT(E905, "aaa"))</f>
        <v>土</v>
      </c>
      <c r="G905" s="91">
        <f>IFERROR(VLOOKUP($E905, V医療従事者等!$A:$J, $G$4, FALSE), 0)</f>
        <v>0</v>
      </c>
      <c r="H905" s="91">
        <f>IFERROR(VLOOKUP($E905, V医療従事者等!$A:$J, $H$4, FALSE), 0)</f>
        <v>0</v>
      </c>
      <c r="I905" s="91">
        <f>IFERROR(VLOOKUP($E905, V医療従事者等!$A:$J, $I$4, FALSE), 0)</f>
        <v>0</v>
      </c>
      <c r="J905" s="91">
        <f>IFERROR(VLOOKUP($E905, V医療従事者等!$A:$J, $J$4, FALSE), 0)</f>
        <v>0</v>
      </c>
      <c r="K905" s="92">
        <f>IFERROR(VLOOKUP($E905, V一般接種!$A:$G, K$4, FALSE), 0)</f>
        <v>22298</v>
      </c>
      <c r="L905" s="92">
        <f>IFERROR(VLOOKUP($E905, V一般接種!$A:$G, L$4, FALSE), 0)</f>
        <v>1280</v>
      </c>
      <c r="M905" s="92">
        <f>IFERROR(VLOOKUP($E905, V一般接種!$A:$G, M$4, FALSE), 0)</f>
        <v>0</v>
      </c>
      <c r="N905" s="93">
        <f>IFERROR(VLOOKUP($E905, V一般接種!$A:$G, N$4, FALSE), 0)</f>
        <v>22376</v>
      </c>
      <c r="O905" s="92">
        <f>SUMIF(V職域接種!$C:$C, 'Conv-vaccine'!$E905, V職域接種!F:F)</f>
        <v>0</v>
      </c>
      <c r="P905" s="92">
        <f>SUMIF(V職域接種!$C:$C, 'Conv-vaccine'!$E905, V職域接種!G:G)</f>
        <v>0</v>
      </c>
      <c r="Q905" s="92">
        <f>_xlfn.MAXIFS(V重複!F:F, V重複!$C:$C, 'Conv-vaccine'!$E905)</f>
        <v>0</v>
      </c>
      <c r="R905" s="92">
        <f>_xlfn.MAXIFS(V重複!G:G, V重複!$C:$C, 'Conv-vaccine'!$E905)</f>
        <v>0</v>
      </c>
      <c r="S905" s="117">
        <f>SUMIF('V3回目-総接種回数'!$A:$A, 'Conv-vaccine'!$E905, 'V3回目-総接種回数'!D:D)</f>
        <v>0</v>
      </c>
    </row>
    <row r="906" spans="1:19" ht="17.7">
      <c r="A906" s="49">
        <v>44597</v>
      </c>
      <c r="B906" s="109">
        <f>IF(COUNTIF($A$7:$A906, $A906)&gt;1, 0, IF($E906="","",G906+H906+K906+L906+O906-Q906))</f>
        <v>0</v>
      </c>
      <c r="C906" s="109">
        <f>IF(COUNTIF($A$7:$A906, $A906)&gt;1, 0, IF($E906="", "", I906+J906+M906+N906+P906-R906))</f>
        <v>0</v>
      </c>
      <c r="D906" s="109">
        <f>IF(COUNTIF($A$7:$A906, $A906)&gt;1, 0, S906)</f>
        <v>0</v>
      </c>
      <c r="E906" s="110">
        <v>44597</v>
      </c>
      <c r="F906" s="91" t="str">
        <f>IFERROR(VLOOKUP($E906, V医療従事者等!$A:$J, $F$4, FALSE), TEXT(E906, "aaa"))</f>
        <v>土</v>
      </c>
      <c r="G906" s="91">
        <f>IFERROR(VLOOKUP($E906, V医療従事者等!$A:$J, $G$4, FALSE), 0)</f>
        <v>0</v>
      </c>
      <c r="H906" s="91">
        <f>IFERROR(VLOOKUP($E906, V医療従事者等!$A:$J, $H$4, FALSE), 0)</f>
        <v>0</v>
      </c>
      <c r="I906" s="91">
        <f>IFERROR(VLOOKUP($E906, V医療従事者等!$A:$J, $I$4, FALSE), 0)</f>
        <v>0</v>
      </c>
      <c r="J906" s="91">
        <f>IFERROR(VLOOKUP($E906, V医療従事者等!$A:$J, $J$4, FALSE), 0)</f>
        <v>0</v>
      </c>
      <c r="K906" s="92">
        <f>IFERROR(VLOOKUP($E906, V一般接種!$A:$G, K$4, FALSE), 0)</f>
        <v>22298</v>
      </c>
      <c r="L906" s="92">
        <f>IFERROR(VLOOKUP($E906, V一般接種!$A:$G, L$4, FALSE), 0)</f>
        <v>1280</v>
      </c>
      <c r="M906" s="92">
        <f>IFERROR(VLOOKUP($E906, V一般接種!$A:$G, M$4, FALSE), 0)</f>
        <v>0</v>
      </c>
      <c r="N906" s="93">
        <f>IFERROR(VLOOKUP($E906, V一般接種!$A:$G, N$4, FALSE), 0)</f>
        <v>22376</v>
      </c>
      <c r="O906" s="92">
        <f>SUMIF(V職域接種!$C:$C, 'Conv-vaccine'!$E906, V職域接種!F:F)</f>
        <v>0</v>
      </c>
      <c r="P906" s="92">
        <f>SUMIF(V職域接種!$C:$C, 'Conv-vaccine'!$E906, V職域接種!G:G)</f>
        <v>0</v>
      </c>
      <c r="Q906" s="92">
        <f>_xlfn.MAXIFS(V重複!F:F, V重複!$C:$C, 'Conv-vaccine'!$E906)</f>
        <v>0</v>
      </c>
      <c r="R906" s="92">
        <f>_xlfn.MAXIFS(V重複!G:G, V重複!$C:$C, 'Conv-vaccine'!$E906)</f>
        <v>0</v>
      </c>
      <c r="S906" s="117">
        <f>SUMIF('V3回目-総接種回数'!$A:$A, 'Conv-vaccine'!$E906, 'V3回目-総接種回数'!D:D)</f>
        <v>0</v>
      </c>
    </row>
    <row r="907" spans="1:19" ht="17.7">
      <c r="A907" s="49">
        <v>44598</v>
      </c>
      <c r="B907" s="109">
        <f>IF(COUNTIF($A$7:$A907, $A907)&gt;1, 0, IF($E907="","",G907+H907+K907+L907+O907-Q907))</f>
        <v>8804</v>
      </c>
      <c r="C907" s="109">
        <f>IF(COUNTIF($A$7:$A907, $A907)&gt;1, 0, IF($E907="", "", I907+J907+M907+N907+P907-R907))</f>
        <v>9201</v>
      </c>
      <c r="D907" s="109">
        <f>IF(COUNTIF($A$7:$A907, $A907)&gt;1, 0, S907)</f>
        <v>0</v>
      </c>
      <c r="E907" s="110">
        <v>44598</v>
      </c>
      <c r="F907" s="91" t="str">
        <f>IFERROR(VLOOKUP($E907, V医療従事者等!$A:$J, $F$4, FALSE), TEXT(E907, "aaa"))</f>
        <v>日</v>
      </c>
      <c r="G907" s="91">
        <f>IFERROR(VLOOKUP($E907, V医療従事者等!$A:$J, $G$4, FALSE), 0)</f>
        <v>0</v>
      </c>
      <c r="H907" s="91">
        <f>IFERROR(VLOOKUP($E907, V医療従事者等!$A:$J, $H$4, FALSE), 0)</f>
        <v>0</v>
      </c>
      <c r="I907" s="91">
        <f>IFERROR(VLOOKUP($E907, V医療従事者等!$A:$J, $I$4, FALSE), 0)</f>
        <v>0</v>
      </c>
      <c r="J907" s="91">
        <f>IFERROR(VLOOKUP($E907, V医療従事者等!$A:$J, $J$4, FALSE), 0)</f>
        <v>0</v>
      </c>
      <c r="K907" s="92">
        <f>IFERROR(VLOOKUP($E907, V一般接種!$A:$G, K$4, FALSE), 0)</f>
        <v>8176</v>
      </c>
      <c r="L907" s="92">
        <f>IFERROR(VLOOKUP($E907, V一般接種!$A:$G, L$4, FALSE), 0)</f>
        <v>628</v>
      </c>
      <c r="M907" s="92">
        <f>IFERROR(VLOOKUP($E907, V一般接種!$A:$G, M$4, FALSE), 0)</f>
        <v>0</v>
      </c>
      <c r="N907" s="93">
        <f>IFERROR(VLOOKUP($E907, V一般接種!$A:$G, N$4, FALSE), 0)</f>
        <v>9201</v>
      </c>
      <c r="O907" s="92">
        <f>SUMIF(V職域接種!$C:$C, 'Conv-vaccine'!$E907, V職域接種!F:F)</f>
        <v>0</v>
      </c>
      <c r="P907" s="92">
        <f>SUMIF(V職域接種!$C:$C, 'Conv-vaccine'!$E907, V職域接種!G:G)</f>
        <v>0</v>
      </c>
      <c r="Q907" s="92">
        <f>_xlfn.MAXIFS(V重複!F:F, V重複!$C:$C, 'Conv-vaccine'!$E907)</f>
        <v>0</v>
      </c>
      <c r="R907" s="92">
        <f>_xlfn.MAXIFS(V重複!G:G, V重複!$C:$C, 'Conv-vaccine'!$E907)</f>
        <v>0</v>
      </c>
      <c r="S907" s="117">
        <f>SUMIF('V3回目-総接種回数'!$A:$A, 'Conv-vaccine'!$E907, 'V3回目-総接種回数'!D:D)</f>
        <v>0</v>
      </c>
    </row>
    <row r="908" spans="1:19" ht="17.7">
      <c r="A908" s="49">
        <v>44598</v>
      </c>
      <c r="B908" s="109">
        <f>IF(COUNTIF($A$7:$A908, $A908)&gt;1, 0, IF($E908="","",G908+H908+K908+L908+O908-Q908))</f>
        <v>0</v>
      </c>
      <c r="C908" s="109">
        <f>IF(COUNTIF($A$7:$A908, $A908)&gt;1, 0, IF($E908="", "", I908+J908+M908+N908+P908-R908))</f>
        <v>0</v>
      </c>
      <c r="D908" s="109">
        <f>IF(COUNTIF($A$7:$A908, $A908)&gt;1, 0, S908)</f>
        <v>0</v>
      </c>
      <c r="E908" s="110">
        <v>44598</v>
      </c>
      <c r="F908" s="91" t="str">
        <f>IFERROR(VLOOKUP($E908, V医療従事者等!$A:$J, $F$4, FALSE), TEXT(E908, "aaa"))</f>
        <v>日</v>
      </c>
      <c r="G908" s="91">
        <f>IFERROR(VLOOKUP($E908, V医療従事者等!$A:$J, $G$4, FALSE), 0)</f>
        <v>0</v>
      </c>
      <c r="H908" s="91">
        <f>IFERROR(VLOOKUP($E908, V医療従事者等!$A:$J, $H$4, FALSE), 0)</f>
        <v>0</v>
      </c>
      <c r="I908" s="91">
        <f>IFERROR(VLOOKUP($E908, V医療従事者等!$A:$J, $I$4, FALSE), 0)</f>
        <v>0</v>
      </c>
      <c r="J908" s="91">
        <f>IFERROR(VLOOKUP($E908, V医療従事者等!$A:$J, $J$4, FALSE), 0)</f>
        <v>0</v>
      </c>
      <c r="K908" s="92">
        <f>IFERROR(VLOOKUP($E908, V一般接種!$A:$G, K$4, FALSE), 0)</f>
        <v>8176</v>
      </c>
      <c r="L908" s="92">
        <f>IFERROR(VLOOKUP($E908, V一般接種!$A:$G, L$4, FALSE), 0)</f>
        <v>628</v>
      </c>
      <c r="M908" s="92">
        <f>IFERROR(VLOOKUP($E908, V一般接種!$A:$G, M$4, FALSE), 0)</f>
        <v>0</v>
      </c>
      <c r="N908" s="93">
        <f>IFERROR(VLOOKUP($E908, V一般接種!$A:$G, N$4, FALSE), 0)</f>
        <v>9201</v>
      </c>
      <c r="O908" s="92">
        <f>SUMIF(V職域接種!$C:$C, 'Conv-vaccine'!$E908, V職域接種!F:F)</f>
        <v>0</v>
      </c>
      <c r="P908" s="92">
        <f>SUMIF(V職域接種!$C:$C, 'Conv-vaccine'!$E908, V職域接種!G:G)</f>
        <v>0</v>
      </c>
      <c r="Q908" s="92">
        <f>_xlfn.MAXIFS(V重複!F:F, V重複!$C:$C, 'Conv-vaccine'!$E908)</f>
        <v>0</v>
      </c>
      <c r="R908" s="92">
        <f>_xlfn.MAXIFS(V重複!G:G, V重複!$C:$C, 'Conv-vaccine'!$E908)</f>
        <v>0</v>
      </c>
      <c r="S908" s="117">
        <f>SUMIF('V3回目-総接種回数'!$A:$A, 'Conv-vaccine'!$E908, 'V3回目-総接種回数'!D:D)</f>
        <v>0</v>
      </c>
    </row>
    <row r="909" spans="1:19" ht="17.7">
      <c r="A909" s="49">
        <v>44598</v>
      </c>
      <c r="B909" s="109">
        <f>IF(COUNTIF($A$7:$A909, $A909)&gt;1, 0, IF($E909="","",G909+H909+K909+L909+O909-Q909))</f>
        <v>0</v>
      </c>
      <c r="C909" s="109">
        <f>IF(COUNTIF($A$7:$A909, $A909)&gt;1, 0, IF($E909="", "", I909+J909+M909+N909+P909-R909))</f>
        <v>0</v>
      </c>
      <c r="D909" s="109">
        <f>IF(COUNTIF($A$7:$A909, $A909)&gt;1, 0, S909)</f>
        <v>0</v>
      </c>
      <c r="E909" s="110">
        <v>44598</v>
      </c>
      <c r="F909" s="91" t="str">
        <f>IFERROR(VLOOKUP($E909, V医療従事者等!$A:$J, $F$4, FALSE), TEXT(E909, "aaa"))</f>
        <v>日</v>
      </c>
      <c r="G909" s="91">
        <f>IFERROR(VLOOKUP($E909, V医療従事者等!$A:$J, $G$4, FALSE), 0)</f>
        <v>0</v>
      </c>
      <c r="H909" s="91">
        <f>IFERROR(VLOOKUP($E909, V医療従事者等!$A:$J, $H$4, FALSE), 0)</f>
        <v>0</v>
      </c>
      <c r="I909" s="91">
        <f>IFERROR(VLOOKUP($E909, V医療従事者等!$A:$J, $I$4, FALSE), 0)</f>
        <v>0</v>
      </c>
      <c r="J909" s="91">
        <f>IFERROR(VLOOKUP($E909, V医療従事者等!$A:$J, $J$4, FALSE), 0)</f>
        <v>0</v>
      </c>
      <c r="K909" s="92">
        <f>IFERROR(VLOOKUP($E909, V一般接種!$A:$G, K$4, FALSE), 0)</f>
        <v>8176</v>
      </c>
      <c r="L909" s="92">
        <f>IFERROR(VLOOKUP($E909, V一般接種!$A:$G, L$4, FALSE), 0)</f>
        <v>628</v>
      </c>
      <c r="M909" s="92">
        <f>IFERROR(VLOOKUP($E909, V一般接種!$A:$G, M$4, FALSE), 0)</f>
        <v>0</v>
      </c>
      <c r="N909" s="93">
        <f>IFERROR(VLOOKUP($E909, V一般接種!$A:$G, N$4, FALSE), 0)</f>
        <v>9201</v>
      </c>
      <c r="O909" s="92">
        <f>SUMIF(V職域接種!$C:$C, 'Conv-vaccine'!$E909, V職域接種!F:F)</f>
        <v>0</v>
      </c>
      <c r="P909" s="92">
        <f>SUMIF(V職域接種!$C:$C, 'Conv-vaccine'!$E909, V職域接種!G:G)</f>
        <v>0</v>
      </c>
      <c r="Q909" s="92">
        <f>_xlfn.MAXIFS(V重複!F:F, V重複!$C:$C, 'Conv-vaccine'!$E909)</f>
        <v>0</v>
      </c>
      <c r="R909" s="92">
        <f>_xlfn.MAXIFS(V重複!G:G, V重複!$C:$C, 'Conv-vaccine'!$E909)</f>
        <v>0</v>
      </c>
      <c r="S909" s="117">
        <f>SUMIF('V3回目-総接種回数'!$A:$A, 'Conv-vaccine'!$E909, 'V3回目-総接種回数'!D:D)</f>
        <v>0</v>
      </c>
    </row>
    <row r="910" spans="1:19" ht="17.7">
      <c r="A910" s="49">
        <v>44599</v>
      </c>
      <c r="B910" s="109">
        <f>IF(COUNTIF($A$7:$A910, $A910)&gt;1, 0, IF($E910="","",G910+H910+K910+L910+O910-Q910))</f>
        <v>10801</v>
      </c>
      <c r="C910" s="109">
        <f>IF(COUNTIF($A$7:$A910, $A910)&gt;1, 0, IF($E910="", "", I910+J910+M910+N910+P910-R910))</f>
        <v>8743</v>
      </c>
      <c r="D910" s="109">
        <f>IF(COUNTIF($A$7:$A910, $A910)&gt;1, 0, S910)</f>
        <v>1371966</v>
      </c>
      <c r="E910" s="110">
        <v>44599</v>
      </c>
      <c r="F910" s="91" t="str">
        <f>IFERROR(VLOOKUP($E910, V医療従事者等!$A:$J, $F$4, FALSE), TEXT(E910, "aaa"))</f>
        <v>月</v>
      </c>
      <c r="G910" s="91">
        <f>IFERROR(VLOOKUP($E910, V医療従事者等!$A:$J, $G$4, FALSE), 0)</f>
        <v>0</v>
      </c>
      <c r="H910" s="91">
        <f>IFERROR(VLOOKUP($E910, V医療従事者等!$A:$J, $H$4, FALSE), 0)</f>
        <v>0</v>
      </c>
      <c r="I910" s="91">
        <f>IFERROR(VLOOKUP($E910, V医療従事者等!$A:$J, $I$4, FALSE), 0)</f>
        <v>0</v>
      </c>
      <c r="J910" s="91">
        <f>IFERROR(VLOOKUP($E910, V医療従事者等!$A:$J, $J$4, FALSE), 0)</f>
        <v>0</v>
      </c>
      <c r="K910" s="92">
        <f>IFERROR(VLOOKUP($E910, V一般接種!$A:$G, K$4, FALSE), 0)</f>
        <v>9946</v>
      </c>
      <c r="L910" s="92">
        <f>IFERROR(VLOOKUP($E910, V一般接種!$A:$G, L$4, FALSE), 0)</f>
        <v>855</v>
      </c>
      <c r="M910" s="92">
        <f>IFERROR(VLOOKUP($E910, V一般接種!$A:$G, M$4, FALSE), 0)</f>
        <v>3</v>
      </c>
      <c r="N910" s="93">
        <f>IFERROR(VLOOKUP($E910, V一般接種!$A:$G, N$4, FALSE), 0)</f>
        <v>8740</v>
      </c>
      <c r="O910" s="92">
        <f>SUMIF(V職域接種!$C:$C, 'Conv-vaccine'!$E910, V職域接種!F:F)</f>
        <v>0</v>
      </c>
      <c r="P910" s="92">
        <f>SUMIF(V職域接種!$C:$C, 'Conv-vaccine'!$E910, V職域接種!G:G)</f>
        <v>0</v>
      </c>
      <c r="Q910" s="92">
        <f>_xlfn.MAXIFS(V重複!F:F, V重複!$C:$C, 'Conv-vaccine'!$E910)</f>
        <v>0</v>
      </c>
      <c r="R910" s="92">
        <f>_xlfn.MAXIFS(V重複!G:G, V重複!$C:$C, 'Conv-vaccine'!$E910)</f>
        <v>0</v>
      </c>
      <c r="S910" s="117">
        <f>SUMIF('V3回目-総接種回数'!$A:$A, 'Conv-vaccine'!$E910, 'V3回目-総接種回数'!D:D)</f>
        <v>1371966</v>
      </c>
    </row>
    <row r="911" spans="1:19" ht="17.7">
      <c r="A911" s="49">
        <v>44599</v>
      </c>
      <c r="B911" s="109">
        <f>IF(COUNTIF($A$7:$A911, $A911)&gt;1, 0, IF($E911="","",G911+H911+K911+L911+O911-Q911))</f>
        <v>0</v>
      </c>
      <c r="C911" s="109">
        <f>IF(COUNTIF($A$7:$A911, $A911)&gt;1, 0, IF($E911="", "", I911+J911+M911+N911+P911-R911))</f>
        <v>0</v>
      </c>
      <c r="D911" s="109">
        <f>IF(COUNTIF($A$7:$A911, $A911)&gt;1, 0, S911)</f>
        <v>0</v>
      </c>
      <c r="E911" s="110">
        <v>44599</v>
      </c>
      <c r="F911" s="91" t="str">
        <f>IFERROR(VLOOKUP($E911, V医療従事者等!$A:$J, $F$4, FALSE), TEXT(E911, "aaa"))</f>
        <v>月</v>
      </c>
      <c r="G911" s="91">
        <f>IFERROR(VLOOKUP($E911, V医療従事者等!$A:$J, $G$4, FALSE), 0)</f>
        <v>0</v>
      </c>
      <c r="H911" s="91">
        <f>IFERROR(VLOOKUP($E911, V医療従事者等!$A:$J, $H$4, FALSE), 0)</f>
        <v>0</v>
      </c>
      <c r="I911" s="91">
        <f>IFERROR(VLOOKUP($E911, V医療従事者等!$A:$J, $I$4, FALSE), 0)</f>
        <v>0</v>
      </c>
      <c r="J911" s="91">
        <f>IFERROR(VLOOKUP($E911, V医療従事者等!$A:$J, $J$4, FALSE), 0)</f>
        <v>0</v>
      </c>
      <c r="K911" s="92">
        <f>IFERROR(VLOOKUP($E911, V一般接種!$A:$G, K$4, FALSE), 0)</f>
        <v>9946</v>
      </c>
      <c r="L911" s="92">
        <f>IFERROR(VLOOKUP($E911, V一般接種!$A:$G, L$4, FALSE), 0)</f>
        <v>855</v>
      </c>
      <c r="M911" s="92">
        <f>IFERROR(VLOOKUP($E911, V一般接種!$A:$G, M$4, FALSE), 0)</f>
        <v>3</v>
      </c>
      <c r="N911" s="93">
        <f>IFERROR(VLOOKUP($E911, V一般接種!$A:$G, N$4, FALSE), 0)</f>
        <v>8740</v>
      </c>
      <c r="O911" s="92">
        <f>SUMIF(V職域接種!$C:$C, 'Conv-vaccine'!$E911, V職域接種!F:F)</f>
        <v>0</v>
      </c>
      <c r="P911" s="92">
        <f>SUMIF(V職域接種!$C:$C, 'Conv-vaccine'!$E911, V職域接種!G:G)</f>
        <v>0</v>
      </c>
      <c r="Q911" s="92">
        <f>_xlfn.MAXIFS(V重複!F:F, V重複!$C:$C, 'Conv-vaccine'!$E911)</f>
        <v>0</v>
      </c>
      <c r="R911" s="92">
        <f>_xlfn.MAXIFS(V重複!G:G, V重複!$C:$C, 'Conv-vaccine'!$E911)</f>
        <v>0</v>
      </c>
      <c r="S911" s="117">
        <f>SUMIF('V3回目-総接種回数'!$A:$A, 'Conv-vaccine'!$E911, 'V3回目-総接種回数'!D:D)</f>
        <v>1371966</v>
      </c>
    </row>
    <row r="912" spans="1:19" ht="17.7">
      <c r="A912" s="49">
        <v>44599</v>
      </c>
      <c r="B912" s="109">
        <f>IF(COUNTIF($A$7:$A912, $A912)&gt;1, 0, IF($E912="","",G912+H912+K912+L912+O912-Q912))</f>
        <v>0</v>
      </c>
      <c r="C912" s="109">
        <f>IF(COUNTIF($A$7:$A912, $A912)&gt;1, 0, IF($E912="", "", I912+J912+M912+N912+P912-R912))</f>
        <v>0</v>
      </c>
      <c r="D912" s="109">
        <f>IF(COUNTIF($A$7:$A912, $A912)&gt;1, 0, S912)</f>
        <v>0</v>
      </c>
      <c r="E912" s="110">
        <v>44599</v>
      </c>
      <c r="F912" s="91" t="str">
        <f>IFERROR(VLOOKUP($E912, V医療従事者等!$A:$J, $F$4, FALSE), TEXT(E912, "aaa"))</f>
        <v>月</v>
      </c>
      <c r="G912" s="91">
        <f>IFERROR(VLOOKUP($E912, V医療従事者等!$A:$J, $G$4, FALSE), 0)</f>
        <v>0</v>
      </c>
      <c r="H912" s="91">
        <f>IFERROR(VLOOKUP($E912, V医療従事者等!$A:$J, $H$4, FALSE), 0)</f>
        <v>0</v>
      </c>
      <c r="I912" s="91">
        <f>IFERROR(VLOOKUP($E912, V医療従事者等!$A:$J, $I$4, FALSE), 0)</f>
        <v>0</v>
      </c>
      <c r="J912" s="91">
        <f>IFERROR(VLOOKUP($E912, V医療従事者等!$A:$J, $J$4, FALSE), 0)</f>
        <v>0</v>
      </c>
      <c r="K912" s="92">
        <f>IFERROR(VLOOKUP($E912, V一般接種!$A:$G, K$4, FALSE), 0)</f>
        <v>9946</v>
      </c>
      <c r="L912" s="92">
        <f>IFERROR(VLOOKUP($E912, V一般接種!$A:$G, L$4, FALSE), 0)</f>
        <v>855</v>
      </c>
      <c r="M912" s="92">
        <f>IFERROR(VLOOKUP($E912, V一般接種!$A:$G, M$4, FALSE), 0)</f>
        <v>3</v>
      </c>
      <c r="N912" s="93">
        <f>IFERROR(VLOOKUP($E912, V一般接種!$A:$G, N$4, FALSE), 0)</f>
        <v>8740</v>
      </c>
      <c r="O912" s="92">
        <f>SUMIF(V職域接種!$C:$C, 'Conv-vaccine'!$E912, V職域接種!F:F)</f>
        <v>0</v>
      </c>
      <c r="P912" s="92">
        <f>SUMIF(V職域接種!$C:$C, 'Conv-vaccine'!$E912, V職域接種!G:G)</f>
        <v>0</v>
      </c>
      <c r="Q912" s="92">
        <f>_xlfn.MAXIFS(V重複!F:F, V重複!$C:$C, 'Conv-vaccine'!$E912)</f>
        <v>0</v>
      </c>
      <c r="R912" s="92">
        <f>_xlfn.MAXIFS(V重複!G:G, V重複!$C:$C, 'Conv-vaccine'!$E912)</f>
        <v>0</v>
      </c>
      <c r="S912" s="117">
        <f>SUMIF('V3回目-総接種回数'!$A:$A, 'Conv-vaccine'!$E912, 'V3回目-総接種回数'!D:D)</f>
        <v>1371966</v>
      </c>
    </row>
    <row r="913" spans="1:19" ht="17.7">
      <c r="A913" s="49">
        <v>44600</v>
      </c>
      <c r="B913" s="109">
        <f>IF(COUNTIF($A$7:$A913, $A913)&gt;1, 0, IF($E913="","",G913+H913+K913+L913+O913-Q913))</f>
        <v>8841</v>
      </c>
      <c r="C913" s="109">
        <f>IF(COUNTIF($A$7:$A913, $A913)&gt;1, 0, IF($E913="", "", I913+J913+M913+N913+P913-R913))</f>
        <v>9343</v>
      </c>
      <c r="D913" s="109">
        <f>IF(COUNTIF($A$7:$A913, $A913)&gt;1, 0, S913)</f>
        <v>829270</v>
      </c>
      <c r="E913" s="110">
        <v>44600</v>
      </c>
      <c r="F913" s="91" t="str">
        <f>IFERROR(VLOOKUP($E913, V医療従事者等!$A:$J, $F$4, FALSE), TEXT(E913, "aaa"))</f>
        <v>火</v>
      </c>
      <c r="G913" s="91">
        <f>IFERROR(VLOOKUP($E913, V医療従事者等!$A:$J, $G$4, FALSE), 0)</f>
        <v>0</v>
      </c>
      <c r="H913" s="91">
        <f>IFERROR(VLOOKUP($E913, V医療従事者等!$A:$J, $H$4, FALSE), 0)</f>
        <v>0</v>
      </c>
      <c r="I913" s="91">
        <f>IFERROR(VLOOKUP($E913, V医療従事者等!$A:$J, $I$4, FALSE), 0)</f>
        <v>0</v>
      </c>
      <c r="J913" s="91">
        <f>IFERROR(VLOOKUP($E913, V医療従事者等!$A:$J, $J$4, FALSE), 0)</f>
        <v>0</v>
      </c>
      <c r="K913" s="92">
        <f>IFERROR(VLOOKUP($E913, V一般接種!$A:$G, K$4, FALSE), 0)</f>
        <v>8180</v>
      </c>
      <c r="L913" s="92">
        <f>IFERROR(VLOOKUP($E913, V一般接種!$A:$G, L$4, FALSE), 0)</f>
        <v>661</v>
      </c>
      <c r="M913" s="92">
        <f>IFERROR(VLOOKUP($E913, V一般接種!$A:$G, M$4, FALSE), 0)</f>
        <v>6</v>
      </c>
      <c r="N913" s="93">
        <f>IFERROR(VLOOKUP($E913, V一般接種!$A:$G, N$4, FALSE), 0)</f>
        <v>9337</v>
      </c>
      <c r="O913" s="92">
        <f>SUMIF(V職域接種!$C:$C, 'Conv-vaccine'!$E913, V職域接種!F:F)</f>
        <v>0</v>
      </c>
      <c r="P913" s="92">
        <f>SUMIF(V職域接種!$C:$C, 'Conv-vaccine'!$E913, V職域接種!G:G)</f>
        <v>0</v>
      </c>
      <c r="Q913" s="92">
        <f>_xlfn.MAXIFS(V重複!F:F, V重複!$C:$C, 'Conv-vaccine'!$E913)</f>
        <v>0</v>
      </c>
      <c r="R913" s="92">
        <f>_xlfn.MAXIFS(V重複!G:G, V重複!$C:$C, 'Conv-vaccine'!$E913)</f>
        <v>0</v>
      </c>
      <c r="S913" s="117">
        <f>SUMIF('V3回目-総接種回数'!$A:$A, 'Conv-vaccine'!$E913, 'V3回目-総接種回数'!D:D)</f>
        <v>829270</v>
      </c>
    </row>
    <row r="914" spans="1:19" ht="17.7">
      <c r="A914" s="49">
        <v>44600</v>
      </c>
      <c r="B914" s="109">
        <f>IF(COUNTIF($A$7:$A914, $A914)&gt;1, 0, IF($E914="","",G914+H914+K914+L914+O914-Q914))</f>
        <v>0</v>
      </c>
      <c r="C914" s="109">
        <f>IF(COUNTIF($A$7:$A914, $A914)&gt;1, 0, IF($E914="", "", I914+J914+M914+N914+P914-R914))</f>
        <v>0</v>
      </c>
      <c r="D914" s="109">
        <f>IF(COUNTIF($A$7:$A914, $A914)&gt;1, 0, S914)</f>
        <v>0</v>
      </c>
      <c r="E914" s="110">
        <v>44600</v>
      </c>
      <c r="F914" s="91" t="str">
        <f>IFERROR(VLOOKUP($E914, V医療従事者等!$A:$J, $F$4, FALSE), TEXT(E914, "aaa"))</f>
        <v>火</v>
      </c>
      <c r="G914" s="91">
        <f>IFERROR(VLOOKUP($E914, V医療従事者等!$A:$J, $G$4, FALSE), 0)</f>
        <v>0</v>
      </c>
      <c r="H914" s="91">
        <f>IFERROR(VLOOKUP($E914, V医療従事者等!$A:$J, $H$4, FALSE), 0)</f>
        <v>0</v>
      </c>
      <c r="I914" s="91">
        <f>IFERROR(VLOOKUP($E914, V医療従事者等!$A:$J, $I$4, FALSE), 0)</f>
        <v>0</v>
      </c>
      <c r="J914" s="91">
        <f>IFERROR(VLOOKUP($E914, V医療従事者等!$A:$J, $J$4, FALSE), 0)</f>
        <v>0</v>
      </c>
      <c r="K914" s="92">
        <f>IFERROR(VLOOKUP($E914, V一般接種!$A:$G, K$4, FALSE), 0)</f>
        <v>8180</v>
      </c>
      <c r="L914" s="92">
        <f>IFERROR(VLOOKUP($E914, V一般接種!$A:$G, L$4, FALSE), 0)</f>
        <v>661</v>
      </c>
      <c r="M914" s="92">
        <f>IFERROR(VLOOKUP($E914, V一般接種!$A:$G, M$4, FALSE), 0)</f>
        <v>6</v>
      </c>
      <c r="N914" s="93">
        <f>IFERROR(VLOOKUP($E914, V一般接種!$A:$G, N$4, FALSE), 0)</f>
        <v>9337</v>
      </c>
      <c r="O914" s="92">
        <f>SUMIF(V職域接種!$C:$C, 'Conv-vaccine'!$E914, V職域接種!F:F)</f>
        <v>0</v>
      </c>
      <c r="P914" s="92">
        <f>SUMIF(V職域接種!$C:$C, 'Conv-vaccine'!$E914, V職域接種!G:G)</f>
        <v>0</v>
      </c>
      <c r="Q914" s="92">
        <f>_xlfn.MAXIFS(V重複!F:F, V重複!$C:$C, 'Conv-vaccine'!$E914)</f>
        <v>0</v>
      </c>
      <c r="R914" s="92">
        <f>_xlfn.MAXIFS(V重複!G:G, V重複!$C:$C, 'Conv-vaccine'!$E914)</f>
        <v>0</v>
      </c>
      <c r="S914" s="117">
        <f>SUMIF('V3回目-総接種回数'!$A:$A, 'Conv-vaccine'!$E914, 'V3回目-総接種回数'!D:D)</f>
        <v>829270</v>
      </c>
    </row>
    <row r="915" spans="1:19" ht="17.7">
      <c r="A915" s="49">
        <v>44600</v>
      </c>
      <c r="B915" s="109">
        <f>IF(COUNTIF($A$7:$A915, $A915)&gt;1, 0, IF($E915="","",G915+H915+K915+L915+O915-Q915))</f>
        <v>0</v>
      </c>
      <c r="C915" s="109">
        <f>IF(COUNTIF($A$7:$A915, $A915)&gt;1, 0, IF($E915="", "", I915+J915+M915+N915+P915-R915))</f>
        <v>0</v>
      </c>
      <c r="D915" s="109">
        <f>IF(COUNTIF($A$7:$A915, $A915)&gt;1, 0, S915)</f>
        <v>0</v>
      </c>
      <c r="E915" s="110">
        <v>44600</v>
      </c>
      <c r="F915" s="91" t="str">
        <f>IFERROR(VLOOKUP($E915, V医療従事者等!$A:$J, $F$4, FALSE), TEXT(E915, "aaa"))</f>
        <v>火</v>
      </c>
      <c r="G915" s="91">
        <f>IFERROR(VLOOKUP($E915, V医療従事者等!$A:$J, $G$4, FALSE), 0)</f>
        <v>0</v>
      </c>
      <c r="H915" s="91">
        <f>IFERROR(VLOOKUP($E915, V医療従事者等!$A:$J, $H$4, FALSE), 0)</f>
        <v>0</v>
      </c>
      <c r="I915" s="91">
        <f>IFERROR(VLOOKUP($E915, V医療従事者等!$A:$J, $I$4, FALSE), 0)</f>
        <v>0</v>
      </c>
      <c r="J915" s="91">
        <f>IFERROR(VLOOKUP($E915, V医療従事者等!$A:$J, $J$4, FALSE), 0)</f>
        <v>0</v>
      </c>
      <c r="K915" s="92">
        <f>IFERROR(VLOOKUP($E915, V一般接種!$A:$G, K$4, FALSE), 0)</f>
        <v>8180</v>
      </c>
      <c r="L915" s="92">
        <f>IFERROR(VLOOKUP($E915, V一般接種!$A:$G, L$4, FALSE), 0)</f>
        <v>661</v>
      </c>
      <c r="M915" s="92">
        <f>IFERROR(VLOOKUP($E915, V一般接種!$A:$G, M$4, FALSE), 0)</f>
        <v>6</v>
      </c>
      <c r="N915" s="93">
        <f>IFERROR(VLOOKUP($E915, V一般接種!$A:$G, N$4, FALSE), 0)</f>
        <v>9337</v>
      </c>
      <c r="O915" s="92">
        <f>SUMIF(V職域接種!$C:$C, 'Conv-vaccine'!$E915, V職域接種!F:F)</f>
        <v>0</v>
      </c>
      <c r="P915" s="92">
        <f>SUMIF(V職域接種!$C:$C, 'Conv-vaccine'!$E915, V職域接種!G:G)</f>
        <v>0</v>
      </c>
      <c r="Q915" s="92">
        <f>_xlfn.MAXIFS(V重複!F:F, V重複!$C:$C, 'Conv-vaccine'!$E915)</f>
        <v>0</v>
      </c>
      <c r="R915" s="92">
        <f>_xlfn.MAXIFS(V重複!G:G, V重複!$C:$C, 'Conv-vaccine'!$E915)</f>
        <v>0</v>
      </c>
      <c r="S915" s="117">
        <f>SUMIF('V3回目-総接種回数'!$A:$A, 'Conv-vaccine'!$E915, 'V3回目-総接種回数'!D:D)</f>
        <v>829270</v>
      </c>
    </row>
    <row r="916" spans="1:19" ht="17.7">
      <c r="A916" s="49">
        <v>44601</v>
      </c>
      <c r="B916" s="109">
        <f>IF(COUNTIF($A$7:$A916, $A916)&gt;1, 0, IF($E916="","",G916+H916+K916+L916+O916-Q916))</f>
        <v>8449</v>
      </c>
      <c r="C916" s="109">
        <f>IF(COUNTIF($A$7:$A916, $A916)&gt;1, 0, IF($E916="", "", I916+J916+M916+N916+P916-R916))</f>
        <v>8530</v>
      </c>
      <c r="D916" s="109">
        <f>IF(COUNTIF($A$7:$A916, $A916)&gt;1, 0, S916)</f>
        <v>845662</v>
      </c>
      <c r="E916" s="110">
        <v>44601</v>
      </c>
      <c r="F916" s="91" t="str">
        <f>IFERROR(VLOOKUP($E916, V医療従事者等!$A:$J, $F$4, FALSE), TEXT(E916, "aaa"))</f>
        <v>水</v>
      </c>
      <c r="G916" s="91">
        <f>IFERROR(VLOOKUP($E916, V医療従事者等!$A:$J, $G$4, FALSE), 0)</f>
        <v>0</v>
      </c>
      <c r="H916" s="91">
        <f>IFERROR(VLOOKUP($E916, V医療従事者等!$A:$J, $H$4, FALSE), 0)</f>
        <v>0</v>
      </c>
      <c r="I916" s="91">
        <f>IFERROR(VLOOKUP($E916, V医療従事者等!$A:$J, $I$4, FALSE), 0)</f>
        <v>0</v>
      </c>
      <c r="J916" s="91">
        <f>IFERROR(VLOOKUP($E916, V医療従事者等!$A:$J, $J$4, FALSE), 0)</f>
        <v>0</v>
      </c>
      <c r="K916" s="92">
        <f>IFERROR(VLOOKUP($E916, V一般接種!$A:$G, K$4, FALSE), 0)</f>
        <v>7690</v>
      </c>
      <c r="L916" s="92">
        <f>IFERROR(VLOOKUP($E916, V一般接種!$A:$G, L$4, FALSE), 0)</f>
        <v>759</v>
      </c>
      <c r="M916" s="92">
        <f>IFERROR(VLOOKUP($E916, V一般接種!$A:$G, M$4, FALSE), 0)</f>
        <v>2</v>
      </c>
      <c r="N916" s="93">
        <f>IFERROR(VLOOKUP($E916, V一般接種!$A:$G, N$4, FALSE), 0)</f>
        <v>8528</v>
      </c>
      <c r="O916" s="92">
        <f>SUMIF(V職域接種!$C:$C, 'Conv-vaccine'!$E916, V職域接種!F:F)</f>
        <v>0</v>
      </c>
      <c r="P916" s="92">
        <f>SUMIF(V職域接種!$C:$C, 'Conv-vaccine'!$E916, V職域接種!G:G)</f>
        <v>0</v>
      </c>
      <c r="Q916" s="92">
        <f>_xlfn.MAXIFS(V重複!F:F, V重複!$C:$C, 'Conv-vaccine'!$E916)</f>
        <v>0</v>
      </c>
      <c r="R916" s="92">
        <f>_xlfn.MAXIFS(V重複!G:G, V重複!$C:$C, 'Conv-vaccine'!$E916)</f>
        <v>0</v>
      </c>
      <c r="S916" s="117">
        <f>SUMIF('V3回目-総接種回数'!$A:$A, 'Conv-vaccine'!$E916, 'V3回目-総接種回数'!D:D)</f>
        <v>845662</v>
      </c>
    </row>
    <row r="917" spans="1:19" ht="17.7">
      <c r="A917" s="49">
        <v>44601</v>
      </c>
      <c r="B917" s="109">
        <f>IF(COUNTIF($A$7:$A917, $A917)&gt;1, 0, IF($E917="","",G917+H917+K917+L917+O917-Q917))</f>
        <v>0</v>
      </c>
      <c r="C917" s="109">
        <f>IF(COUNTIF($A$7:$A917, $A917)&gt;1, 0, IF($E917="", "", I917+J917+M917+N917+P917-R917))</f>
        <v>0</v>
      </c>
      <c r="D917" s="109">
        <f>IF(COUNTIF($A$7:$A917, $A917)&gt;1, 0, S917)</f>
        <v>0</v>
      </c>
      <c r="E917" s="110">
        <v>44601</v>
      </c>
      <c r="F917" s="91" t="str">
        <f>IFERROR(VLOOKUP($E917, V医療従事者等!$A:$J, $F$4, FALSE), TEXT(E917, "aaa"))</f>
        <v>水</v>
      </c>
      <c r="G917" s="91">
        <f>IFERROR(VLOOKUP($E917, V医療従事者等!$A:$J, $G$4, FALSE), 0)</f>
        <v>0</v>
      </c>
      <c r="H917" s="91">
        <f>IFERROR(VLOOKUP($E917, V医療従事者等!$A:$J, $H$4, FALSE), 0)</f>
        <v>0</v>
      </c>
      <c r="I917" s="91">
        <f>IFERROR(VLOOKUP($E917, V医療従事者等!$A:$J, $I$4, FALSE), 0)</f>
        <v>0</v>
      </c>
      <c r="J917" s="91">
        <f>IFERROR(VLOOKUP($E917, V医療従事者等!$A:$J, $J$4, FALSE), 0)</f>
        <v>0</v>
      </c>
      <c r="K917" s="92">
        <f>IFERROR(VLOOKUP($E917, V一般接種!$A:$G, K$4, FALSE), 0)</f>
        <v>7690</v>
      </c>
      <c r="L917" s="92">
        <f>IFERROR(VLOOKUP($E917, V一般接種!$A:$G, L$4, FALSE), 0)</f>
        <v>759</v>
      </c>
      <c r="M917" s="92">
        <f>IFERROR(VLOOKUP($E917, V一般接種!$A:$G, M$4, FALSE), 0)</f>
        <v>2</v>
      </c>
      <c r="N917" s="93">
        <f>IFERROR(VLOOKUP($E917, V一般接種!$A:$G, N$4, FALSE), 0)</f>
        <v>8528</v>
      </c>
      <c r="O917" s="92">
        <f>SUMIF(V職域接種!$C:$C, 'Conv-vaccine'!$E917, V職域接種!F:F)</f>
        <v>0</v>
      </c>
      <c r="P917" s="92">
        <f>SUMIF(V職域接種!$C:$C, 'Conv-vaccine'!$E917, V職域接種!G:G)</f>
        <v>0</v>
      </c>
      <c r="Q917" s="92">
        <f>_xlfn.MAXIFS(V重複!F:F, V重複!$C:$C, 'Conv-vaccine'!$E917)</f>
        <v>0</v>
      </c>
      <c r="R917" s="92">
        <f>_xlfn.MAXIFS(V重複!G:G, V重複!$C:$C, 'Conv-vaccine'!$E917)</f>
        <v>0</v>
      </c>
      <c r="S917" s="117">
        <f>SUMIF('V3回目-総接種回数'!$A:$A, 'Conv-vaccine'!$E917, 'V3回目-総接種回数'!D:D)</f>
        <v>845662</v>
      </c>
    </row>
    <row r="918" spans="1:19" ht="17.7">
      <c r="A918" s="49">
        <v>44601</v>
      </c>
      <c r="B918" s="109">
        <f>IF(COUNTIF($A$7:$A918, $A918)&gt;1, 0, IF($E918="","",G918+H918+K918+L918+O918-Q918))</f>
        <v>0</v>
      </c>
      <c r="C918" s="109">
        <f>IF(COUNTIF($A$7:$A918, $A918)&gt;1, 0, IF($E918="", "", I918+J918+M918+N918+P918-R918))</f>
        <v>0</v>
      </c>
      <c r="D918" s="109">
        <f>IF(COUNTIF($A$7:$A918, $A918)&gt;1, 0, S918)</f>
        <v>0</v>
      </c>
      <c r="E918" s="110">
        <v>44601</v>
      </c>
      <c r="F918" s="91" t="str">
        <f>IFERROR(VLOOKUP($E918, V医療従事者等!$A:$J, $F$4, FALSE), TEXT(E918, "aaa"))</f>
        <v>水</v>
      </c>
      <c r="G918" s="91">
        <f>IFERROR(VLOOKUP($E918, V医療従事者等!$A:$J, $G$4, FALSE), 0)</f>
        <v>0</v>
      </c>
      <c r="H918" s="91">
        <f>IFERROR(VLOOKUP($E918, V医療従事者等!$A:$J, $H$4, FALSE), 0)</f>
        <v>0</v>
      </c>
      <c r="I918" s="91">
        <f>IFERROR(VLOOKUP($E918, V医療従事者等!$A:$J, $I$4, FALSE), 0)</f>
        <v>0</v>
      </c>
      <c r="J918" s="91">
        <f>IFERROR(VLOOKUP($E918, V医療従事者等!$A:$J, $J$4, FALSE), 0)</f>
        <v>0</v>
      </c>
      <c r="K918" s="92">
        <f>IFERROR(VLOOKUP($E918, V一般接種!$A:$G, K$4, FALSE), 0)</f>
        <v>7690</v>
      </c>
      <c r="L918" s="92">
        <f>IFERROR(VLOOKUP($E918, V一般接種!$A:$G, L$4, FALSE), 0)</f>
        <v>759</v>
      </c>
      <c r="M918" s="92">
        <f>IFERROR(VLOOKUP($E918, V一般接種!$A:$G, M$4, FALSE), 0)</f>
        <v>2</v>
      </c>
      <c r="N918" s="93">
        <f>IFERROR(VLOOKUP($E918, V一般接種!$A:$G, N$4, FALSE), 0)</f>
        <v>8528</v>
      </c>
      <c r="O918" s="92">
        <f>SUMIF(V職域接種!$C:$C, 'Conv-vaccine'!$E918, V職域接種!F:F)</f>
        <v>0</v>
      </c>
      <c r="P918" s="92">
        <f>SUMIF(V職域接種!$C:$C, 'Conv-vaccine'!$E918, V職域接種!G:G)</f>
        <v>0</v>
      </c>
      <c r="Q918" s="92">
        <f>_xlfn.MAXIFS(V重複!F:F, V重複!$C:$C, 'Conv-vaccine'!$E918)</f>
        <v>0</v>
      </c>
      <c r="R918" s="92">
        <f>_xlfn.MAXIFS(V重複!G:G, V重複!$C:$C, 'Conv-vaccine'!$E918)</f>
        <v>0</v>
      </c>
      <c r="S918" s="117">
        <f>SUMIF('V3回目-総接種回数'!$A:$A, 'Conv-vaccine'!$E918, 'V3回目-総接種回数'!D:D)</f>
        <v>845662</v>
      </c>
    </row>
    <row r="919" spans="1:19" ht="17.7">
      <c r="A919" s="49">
        <v>44602</v>
      </c>
      <c r="B919" s="109">
        <f>IF(COUNTIF($A$7:$A919, $A919)&gt;1, 0, IF($E919="","",G919+H919+K919+L919+O919-Q919))</f>
        <v>7966</v>
      </c>
      <c r="C919" s="109">
        <f>IF(COUNTIF($A$7:$A919, $A919)&gt;1, 0, IF($E919="", "", I919+J919+M919+N919+P919-R919))</f>
        <v>9048</v>
      </c>
      <c r="D919" s="109">
        <f>IF(COUNTIF($A$7:$A919, $A919)&gt;1, 0, S919)</f>
        <v>829817</v>
      </c>
      <c r="E919" s="110">
        <v>44602</v>
      </c>
      <c r="F919" s="91" t="str">
        <f>IFERROR(VLOOKUP($E919, V医療従事者等!$A:$J, $F$4, FALSE), TEXT(E919, "aaa"))</f>
        <v>木</v>
      </c>
      <c r="G919" s="91">
        <f>IFERROR(VLOOKUP($E919, V医療従事者等!$A:$J, $G$4, FALSE), 0)</f>
        <v>0</v>
      </c>
      <c r="H919" s="91">
        <f>IFERROR(VLOOKUP($E919, V医療従事者等!$A:$J, $H$4, FALSE), 0)</f>
        <v>0</v>
      </c>
      <c r="I919" s="91">
        <f>IFERROR(VLOOKUP($E919, V医療従事者等!$A:$J, $I$4, FALSE), 0)</f>
        <v>0</v>
      </c>
      <c r="J919" s="91">
        <f>IFERROR(VLOOKUP($E919, V医療従事者等!$A:$J, $J$4, FALSE), 0)</f>
        <v>0</v>
      </c>
      <c r="K919" s="92">
        <f>IFERROR(VLOOKUP($E919, V一般接種!$A:$G, K$4, FALSE), 0)</f>
        <v>7297</v>
      </c>
      <c r="L919" s="92">
        <f>IFERROR(VLOOKUP($E919, V一般接種!$A:$G, L$4, FALSE), 0)</f>
        <v>669</v>
      </c>
      <c r="M919" s="92">
        <f>IFERROR(VLOOKUP($E919, V一般接種!$A:$G, M$4, FALSE), 0)</f>
        <v>6</v>
      </c>
      <c r="N919" s="93">
        <f>IFERROR(VLOOKUP($E919, V一般接種!$A:$G, N$4, FALSE), 0)</f>
        <v>9042</v>
      </c>
      <c r="O919" s="92">
        <f>SUMIF(V職域接種!$C:$C, 'Conv-vaccine'!$E919, V職域接種!F:F)</f>
        <v>0</v>
      </c>
      <c r="P919" s="92">
        <f>SUMIF(V職域接種!$C:$C, 'Conv-vaccine'!$E919, V職域接種!G:G)</f>
        <v>0</v>
      </c>
      <c r="Q919" s="92">
        <f>_xlfn.MAXIFS(V重複!F:F, V重複!$C:$C, 'Conv-vaccine'!$E919)</f>
        <v>0</v>
      </c>
      <c r="R919" s="92">
        <f>_xlfn.MAXIFS(V重複!G:G, V重複!$C:$C, 'Conv-vaccine'!$E919)</f>
        <v>0</v>
      </c>
      <c r="S919" s="117">
        <f>SUMIF('V3回目-総接種回数'!$A:$A, 'Conv-vaccine'!$E919, 'V3回目-総接種回数'!D:D)</f>
        <v>829817</v>
      </c>
    </row>
    <row r="920" spans="1:19" ht="17.7">
      <c r="A920" s="49">
        <v>44602</v>
      </c>
      <c r="B920" s="109">
        <f>IF(COUNTIF($A$7:$A920, $A920)&gt;1, 0, IF($E920="","",G920+H920+K920+L920+O920-Q920))</f>
        <v>0</v>
      </c>
      <c r="C920" s="109">
        <f>IF(COUNTIF($A$7:$A920, $A920)&gt;1, 0, IF($E920="", "", I920+J920+M920+N920+P920-R920))</f>
        <v>0</v>
      </c>
      <c r="D920" s="109">
        <f>IF(COUNTIF($A$7:$A920, $A920)&gt;1, 0, S920)</f>
        <v>0</v>
      </c>
      <c r="E920" s="110">
        <v>44602</v>
      </c>
      <c r="F920" s="91" t="str">
        <f>IFERROR(VLOOKUP($E920, V医療従事者等!$A:$J, $F$4, FALSE), TEXT(E920, "aaa"))</f>
        <v>木</v>
      </c>
      <c r="G920" s="91">
        <f>IFERROR(VLOOKUP($E920, V医療従事者等!$A:$J, $G$4, FALSE), 0)</f>
        <v>0</v>
      </c>
      <c r="H920" s="91">
        <f>IFERROR(VLOOKUP($E920, V医療従事者等!$A:$J, $H$4, FALSE), 0)</f>
        <v>0</v>
      </c>
      <c r="I920" s="91">
        <f>IFERROR(VLOOKUP($E920, V医療従事者等!$A:$J, $I$4, FALSE), 0)</f>
        <v>0</v>
      </c>
      <c r="J920" s="91">
        <f>IFERROR(VLOOKUP($E920, V医療従事者等!$A:$J, $J$4, FALSE), 0)</f>
        <v>0</v>
      </c>
      <c r="K920" s="92">
        <f>IFERROR(VLOOKUP($E920, V一般接種!$A:$G, K$4, FALSE), 0)</f>
        <v>7297</v>
      </c>
      <c r="L920" s="92">
        <f>IFERROR(VLOOKUP($E920, V一般接種!$A:$G, L$4, FALSE), 0)</f>
        <v>669</v>
      </c>
      <c r="M920" s="92">
        <f>IFERROR(VLOOKUP($E920, V一般接種!$A:$G, M$4, FALSE), 0)</f>
        <v>6</v>
      </c>
      <c r="N920" s="93">
        <f>IFERROR(VLOOKUP($E920, V一般接種!$A:$G, N$4, FALSE), 0)</f>
        <v>9042</v>
      </c>
      <c r="O920" s="92">
        <f>SUMIF(V職域接種!$C:$C, 'Conv-vaccine'!$E920, V職域接種!F:F)</f>
        <v>0</v>
      </c>
      <c r="P920" s="92">
        <f>SUMIF(V職域接種!$C:$C, 'Conv-vaccine'!$E920, V職域接種!G:G)</f>
        <v>0</v>
      </c>
      <c r="Q920" s="92">
        <f>_xlfn.MAXIFS(V重複!F:F, V重複!$C:$C, 'Conv-vaccine'!$E920)</f>
        <v>0</v>
      </c>
      <c r="R920" s="92">
        <f>_xlfn.MAXIFS(V重複!G:G, V重複!$C:$C, 'Conv-vaccine'!$E920)</f>
        <v>0</v>
      </c>
      <c r="S920" s="117">
        <f>SUMIF('V3回目-総接種回数'!$A:$A, 'Conv-vaccine'!$E920, 'V3回目-総接種回数'!D:D)</f>
        <v>829817</v>
      </c>
    </row>
    <row r="921" spans="1:19" ht="17.7">
      <c r="A921" s="49">
        <v>44602</v>
      </c>
      <c r="B921" s="109">
        <f>IF(COUNTIF($A$7:$A921, $A921)&gt;1, 0, IF($E921="","",G921+H921+K921+L921+O921-Q921))</f>
        <v>0</v>
      </c>
      <c r="C921" s="109">
        <f>IF(COUNTIF($A$7:$A921, $A921)&gt;1, 0, IF($E921="", "", I921+J921+M921+N921+P921-R921))</f>
        <v>0</v>
      </c>
      <c r="D921" s="109">
        <f>IF(COUNTIF($A$7:$A921, $A921)&gt;1, 0, S921)</f>
        <v>0</v>
      </c>
      <c r="E921" s="110">
        <v>44602</v>
      </c>
      <c r="F921" s="91" t="str">
        <f>IFERROR(VLOOKUP($E921, V医療従事者等!$A:$J, $F$4, FALSE), TEXT(E921, "aaa"))</f>
        <v>木</v>
      </c>
      <c r="G921" s="91">
        <f>IFERROR(VLOOKUP($E921, V医療従事者等!$A:$J, $G$4, FALSE), 0)</f>
        <v>0</v>
      </c>
      <c r="H921" s="91">
        <f>IFERROR(VLOOKUP($E921, V医療従事者等!$A:$J, $H$4, FALSE), 0)</f>
        <v>0</v>
      </c>
      <c r="I921" s="91">
        <f>IFERROR(VLOOKUP($E921, V医療従事者等!$A:$J, $I$4, FALSE), 0)</f>
        <v>0</v>
      </c>
      <c r="J921" s="91">
        <f>IFERROR(VLOOKUP($E921, V医療従事者等!$A:$J, $J$4, FALSE), 0)</f>
        <v>0</v>
      </c>
      <c r="K921" s="92">
        <f>IFERROR(VLOOKUP($E921, V一般接種!$A:$G, K$4, FALSE), 0)</f>
        <v>7297</v>
      </c>
      <c r="L921" s="92">
        <f>IFERROR(VLOOKUP($E921, V一般接種!$A:$G, L$4, FALSE), 0)</f>
        <v>669</v>
      </c>
      <c r="M921" s="92">
        <f>IFERROR(VLOOKUP($E921, V一般接種!$A:$G, M$4, FALSE), 0)</f>
        <v>6</v>
      </c>
      <c r="N921" s="93">
        <f>IFERROR(VLOOKUP($E921, V一般接種!$A:$G, N$4, FALSE), 0)</f>
        <v>9042</v>
      </c>
      <c r="O921" s="92">
        <f>SUMIF(V職域接種!$C:$C, 'Conv-vaccine'!$E921, V職域接種!F:F)</f>
        <v>0</v>
      </c>
      <c r="P921" s="92">
        <f>SUMIF(V職域接種!$C:$C, 'Conv-vaccine'!$E921, V職域接種!G:G)</f>
        <v>0</v>
      </c>
      <c r="Q921" s="92">
        <f>_xlfn.MAXIFS(V重複!F:F, V重複!$C:$C, 'Conv-vaccine'!$E921)</f>
        <v>0</v>
      </c>
      <c r="R921" s="92">
        <f>_xlfn.MAXIFS(V重複!G:G, V重複!$C:$C, 'Conv-vaccine'!$E921)</f>
        <v>0</v>
      </c>
      <c r="S921" s="117">
        <f>SUMIF('V3回目-総接種回数'!$A:$A, 'Conv-vaccine'!$E921, 'V3回目-総接種回数'!D:D)</f>
        <v>829817</v>
      </c>
    </row>
    <row r="922" spans="1:19" ht="17.7">
      <c r="A922" s="49">
        <v>44603</v>
      </c>
      <c r="B922" s="109">
        <f>IF(COUNTIF($A$7:$A922, $A922)&gt;1, 0, IF($E922="","",G922+H922+K922+L922+O922-Q922))</f>
        <v>3942</v>
      </c>
      <c r="C922" s="109">
        <f>IF(COUNTIF($A$7:$A922, $A922)&gt;1, 0, IF($E922="", "", I922+J922+M922+N922+P922-R922))</f>
        <v>2466</v>
      </c>
      <c r="D922" s="109">
        <f>IF(COUNTIF($A$7:$A922, $A922)&gt;1, 0, S922)</f>
        <v>0</v>
      </c>
      <c r="E922" s="110">
        <v>44603</v>
      </c>
      <c r="F922" s="91" t="str">
        <f>IFERROR(VLOOKUP($E922, V医療従事者等!$A:$J, $F$4, FALSE), TEXT(E922, "aaa"))</f>
        <v>金</v>
      </c>
      <c r="G922" s="91">
        <f>IFERROR(VLOOKUP($E922, V医療従事者等!$A:$J, $G$4, FALSE), 0)</f>
        <v>0</v>
      </c>
      <c r="H922" s="91">
        <f>IFERROR(VLOOKUP($E922, V医療従事者等!$A:$J, $H$4, FALSE), 0)</f>
        <v>0</v>
      </c>
      <c r="I922" s="91">
        <f>IFERROR(VLOOKUP($E922, V医療従事者等!$A:$J, $I$4, FALSE), 0)</f>
        <v>0</v>
      </c>
      <c r="J922" s="91">
        <f>IFERROR(VLOOKUP($E922, V医療従事者等!$A:$J, $J$4, FALSE), 0)</f>
        <v>0</v>
      </c>
      <c r="K922" s="92">
        <f>IFERROR(VLOOKUP($E922, V一般接種!$A:$G, K$4, FALSE), 0)</f>
        <v>3191</v>
      </c>
      <c r="L922" s="92">
        <f>IFERROR(VLOOKUP($E922, V一般接種!$A:$G, L$4, FALSE), 0)</f>
        <v>751</v>
      </c>
      <c r="M922" s="92">
        <f>IFERROR(VLOOKUP($E922, V一般接種!$A:$G, M$4, FALSE), 0)</f>
        <v>1</v>
      </c>
      <c r="N922" s="93">
        <f>IFERROR(VLOOKUP($E922, V一般接種!$A:$G, N$4, FALSE), 0)</f>
        <v>2465</v>
      </c>
      <c r="O922" s="92">
        <f>SUMIF(V職域接種!$C:$C, 'Conv-vaccine'!$E922, V職域接種!F:F)</f>
        <v>0</v>
      </c>
      <c r="P922" s="92">
        <f>SUMIF(V職域接種!$C:$C, 'Conv-vaccine'!$E922, V職域接種!G:G)</f>
        <v>0</v>
      </c>
      <c r="Q922" s="92">
        <f>_xlfn.MAXIFS(V重複!F:F, V重複!$C:$C, 'Conv-vaccine'!$E922)</f>
        <v>0</v>
      </c>
      <c r="R922" s="92">
        <f>_xlfn.MAXIFS(V重複!G:G, V重複!$C:$C, 'Conv-vaccine'!$E922)</f>
        <v>0</v>
      </c>
      <c r="S922" s="117">
        <f>SUMIF('V3回目-総接種回数'!$A:$A, 'Conv-vaccine'!$E922, 'V3回目-総接種回数'!D:D)</f>
        <v>0</v>
      </c>
    </row>
    <row r="923" spans="1:19" ht="17.7">
      <c r="A923" s="49">
        <v>44603</v>
      </c>
      <c r="B923" s="109">
        <f>IF(COUNTIF($A$7:$A923, $A923)&gt;1, 0, IF($E923="","",G923+H923+K923+L923+O923-Q923))</f>
        <v>0</v>
      </c>
      <c r="C923" s="109">
        <f>IF(COUNTIF($A$7:$A923, $A923)&gt;1, 0, IF($E923="", "", I923+J923+M923+N923+P923-R923))</f>
        <v>0</v>
      </c>
      <c r="D923" s="109">
        <f>IF(COUNTIF($A$7:$A923, $A923)&gt;1, 0, S923)</f>
        <v>0</v>
      </c>
      <c r="E923" s="110">
        <v>44603</v>
      </c>
      <c r="F923" s="91" t="str">
        <f>IFERROR(VLOOKUP($E923, V医療従事者等!$A:$J, $F$4, FALSE), TEXT(E923, "aaa"))</f>
        <v>金</v>
      </c>
      <c r="G923" s="91">
        <f>IFERROR(VLOOKUP($E923, V医療従事者等!$A:$J, $G$4, FALSE), 0)</f>
        <v>0</v>
      </c>
      <c r="H923" s="91">
        <f>IFERROR(VLOOKUP($E923, V医療従事者等!$A:$J, $H$4, FALSE), 0)</f>
        <v>0</v>
      </c>
      <c r="I923" s="91">
        <f>IFERROR(VLOOKUP($E923, V医療従事者等!$A:$J, $I$4, FALSE), 0)</f>
        <v>0</v>
      </c>
      <c r="J923" s="91">
        <f>IFERROR(VLOOKUP($E923, V医療従事者等!$A:$J, $J$4, FALSE), 0)</f>
        <v>0</v>
      </c>
      <c r="K923" s="92">
        <f>IFERROR(VLOOKUP($E923, V一般接種!$A:$G, K$4, FALSE), 0)</f>
        <v>3191</v>
      </c>
      <c r="L923" s="92">
        <f>IFERROR(VLOOKUP($E923, V一般接種!$A:$G, L$4, FALSE), 0)</f>
        <v>751</v>
      </c>
      <c r="M923" s="92">
        <f>IFERROR(VLOOKUP($E923, V一般接種!$A:$G, M$4, FALSE), 0)</f>
        <v>1</v>
      </c>
      <c r="N923" s="93">
        <f>IFERROR(VLOOKUP($E923, V一般接種!$A:$G, N$4, FALSE), 0)</f>
        <v>2465</v>
      </c>
      <c r="O923" s="92">
        <f>SUMIF(V職域接種!$C:$C, 'Conv-vaccine'!$E923, V職域接種!F:F)</f>
        <v>0</v>
      </c>
      <c r="P923" s="92">
        <f>SUMIF(V職域接種!$C:$C, 'Conv-vaccine'!$E923, V職域接種!G:G)</f>
        <v>0</v>
      </c>
      <c r="Q923" s="92">
        <f>_xlfn.MAXIFS(V重複!F:F, V重複!$C:$C, 'Conv-vaccine'!$E923)</f>
        <v>0</v>
      </c>
      <c r="R923" s="92">
        <f>_xlfn.MAXIFS(V重複!G:G, V重複!$C:$C, 'Conv-vaccine'!$E923)</f>
        <v>0</v>
      </c>
      <c r="S923" s="117">
        <f>SUMIF('V3回目-総接種回数'!$A:$A, 'Conv-vaccine'!$E923, 'V3回目-総接種回数'!D:D)</f>
        <v>0</v>
      </c>
    </row>
    <row r="924" spans="1:19" ht="17.7">
      <c r="A924" s="49">
        <v>44603</v>
      </c>
      <c r="B924" s="109">
        <f>IF(COUNTIF($A$7:$A924, $A924)&gt;1, 0, IF($E924="","",G924+H924+K924+L924+O924-Q924))</f>
        <v>0</v>
      </c>
      <c r="C924" s="109">
        <f>IF(COUNTIF($A$7:$A924, $A924)&gt;1, 0, IF($E924="", "", I924+J924+M924+N924+P924-R924))</f>
        <v>0</v>
      </c>
      <c r="D924" s="109">
        <f>IF(COUNTIF($A$7:$A924, $A924)&gt;1, 0, S924)</f>
        <v>0</v>
      </c>
      <c r="E924" s="110">
        <v>44603</v>
      </c>
      <c r="F924" s="91" t="str">
        <f>IFERROR(VLOOKUP($E924, V医療従事者等!$A:$J, $F$4, FALSE), TEXT(E924, "aaa"))</f>
        <v>金</v>
      </c>
      <c r="G924" s="91">
        <f>IFERROR(VLOOKUP($E924, V医療従事者等!$A:$J, $G$4, FALSE), 0)</f>
        <v>0</v>
      </c>
      <c r="H924" s="91">
        <f>IFERROR(VLOOKUP($E924, V医療従事者等!$A:$J, $H$4, FALSE), 0)</f>
        <v>0</v>
      </c>
      <c r="I924" s="91">
        <f>IFERROR(VLOOKUP($E924, V医療従事者等!$A:$J, $I$4, FALSE), 0)</f>
        <v>0</v>
      </c>
      <c r="J924" s="91">
        <f>IFERROR(VLOOKUP($E924, V医療従事者等!$A:$J, $J$4, FALSE), 0)</f>
        <v>0</v>
      </c>
      <c r="K924" s="92">
        <f>IFERROR(VLOOKUP($E924, V一般接種!$A:$G, K$4, FALSE), 0)</f>
        <v>3191</v>
      </c>
      <c r="L924" s="92">
        <f>IFERROR(VLOOKUP($E924, V一般接種!$A:$G, L$4, FALSE), 0)</f>
        <v>751</v>
      </c>
      <c r="M924" s="92">
        <f>IFERROR(VLOOKUP($E924, V一般接種!$A:$G, M$4, FALSE), 0)</f>
        <v>1</v>
      </c>
      <c r="N924" s="93">
        <f>IFERROR(VLOOKUP($E924, V一般接種!$A:$G, N$4, FALSE), 0)</f>
        <v>2465</v>
      </c>
      <c r="O924" s="92">
        <f>SUMIF(V職域接種!$C:$C, 'Conv-vaccine'!$E924, V職域接種!F:F)</f>
        <v>0</v>
      </c>
      <c r="P924" s="92">
        <f>SUMIF(V職域接種!$C:$C, 'Conv-vaccine'!$E924, V職域接種!G:G)</f>
        <v>0</v>
      </c>
      <c r="Q924" s="92">
        <f>_xlfn.MAXIFS(V重複!F:F, V重複!$C:$C, 'Conv-vaccine'!$E924)</f>
        <v>0</v>
      </c>
      <c r="R924" s="92">
        <f>_xlfn.MAXIFS(V重複!G:G, V重複!$C:$C, 'Conv-vaccine'!$E924)</f>
        <v>0</v>
      </c>
      <c r="S924" s="117">
        <f>SUMIF('V3回目-総接種回数'!$A:$A, 'Conv-vaccine'!$E924, 'V3回目-総接種回数'!D:D)</f>
        <v>0</v>
      </c>
    </row>
    <row r="925" spans="1:19" ht="17.7">
      <c r="A925" s="49">
        <v>44604</v>
      </c>
      <c r="B925" s="109">
        <f>IF(COUNTIF($A$7:$A925, $A925)&gt;1, 0, IF($E925="","",G925+H925+K925+L925+O925-Q925))</f>
        <v>16256</v>
      </c>
      <c r="C925" s="109">
        <f>IF(COUNTIF($A$7:$A925, $A925)&gt;1, 0, IF($E925="", "", I925+J925+M925+N925+P925-R925))</f>
        <v>22928</v>
      </c>
      <c r="D925" s="109">
        <f>IF(COUNTIF($A$7:$A925, $A925)&gt;1, 0, S925)</f>
        <v>0</v>
      </c>
      <c r="E925" s="110">
        <v>44604</v>
      </c>
      <c r="F925" s="91" t="str">
        <f>IFERROR(VLOOKUP($E925, V医療従事者等!$A:$J, $F$4, FALSE), TEXT(E925, "aaa"))</f>
        <v>土</v>
      </c>
      <c r="G925" s="91">
        <f>IFERROR(VLOOKUP($E925, V医療従事者等!$A:$J, $G$4, FALSE), 0)</f>
        <v>0</v>
      </c>
      <c r="H925" s="91">
        <f>IFERROR(VLOOKUP($E925, V医療従事者等!$A:$J, $H$4, FALSE), 0)</f>
        <v>0</v>
      </c>
      <c r="I925" s="91">
        <f>IFERROR(VLOOKUP($E925, V医療従事者等!$A:$J, $I$4, FALSE), 0)</f>
        <v>0</v>
      </c>
      <c r="J925" s="91">
        <f>IFERROR(VLOOKUP($E925, V医療従事者等!$A:$J, $J$4, FALSE), 0)</f>
        <v>0</v>
      </c>
      <c r="K925" s="92">
        <f>IFERROR(VLOOKUP($E925, V一般接種!$A:$G, K$4, FALSE), 0)</f>
        <v>14635</v>
      </c>
      <c r="L925" s="92">
        <f>IFERROR(VLOOKUP($E925, V一般接種!$A:$G, L$4, FALSE), 0)</f>
        <v>1621</v>
      </c>
      <c r="M925" s="92">
        <f>IFERROR(VLOOKUP($E925, V一般接種!$A:$G, M$4, FALSE), 0)</f>
        <v>2</v>
      </c>
      <c r="N925" s="93">
        <f>IFERROR(VLOOKUP($E925, V一般接種!$A:$G, N$4, FALSE), 0)</f>
        <v>22926</v>
      </c>
      <c r="O925" s="92">
        <f>SUMIF(V職域接種!$C:$C, 'Conv-vaccine'!$E925, V職域接種!F:F)</f>
        <v>0</v>
      </c>
      <c r="P925" s="92">
        <f>SUMIF(V職域接種!$C:$C, 'Conv-vaccine'!$E925, V職域接種!G:G)</f>
        <v>0</v>
      </c>
      <c r="Q925" s="92">
        <f>_xlfn.MAXIFS(V重複!F:F, V重複!$C:$C, 'Conv-vaccine'!$E925)</f>
        <v>0</v>
      </c>
      <c r="R925" s="92">
        <f>_xlfn.MAXIFS(V重複!G:G, V重複!$C:$C, 'Conv-vaccine'!$E925)</f>
        <v>0</v>
      </c>
      <c r="S925" s="117">
        <f>SUMIF('V3回目-総接種回数'!$A:$A, 'Conv-vaccine'!$E925, 'V3回目-総接種回数'!D:D)</f>
        <v>0</v>
      </c>
    </row>
    <row r="926" spans="1:19" ht="17.7">
      <c r="A926" s="49">
        <v>44604</v>
      </c>
      <c r="B926" s="109">
        <f>IF(COUNTIF($A$7:$A926, $A926)&gt;1, 0, IF($E926="","",G926+H926+K926+L926+O926-Q926))</f>
        <v>0</v>
      </c>
      <c r="C926" s="109">
        <f>IF(COUNTIF($A$7:$A926, $A926)&gt;1, 0, IF($E926="", "", I926+J926+M926+N926+P926-R926))</f>
        <v>0</v>
      </c>
      <c r="D926" s="109">
        <f>IF(COUNTIF($A$7:$A926, $A926)&gt;1, 0, S926)</f>
        <v>0</v>
      </c>
      <c r="E926" s="110">
        <v>44604</v>
      </c>
      <c r="F926" s="91" t="str">
        <f>IFERROR(VLOOKUP($E926, V医療従事者等!$A:$J, $F$4, FALSE), TEXT(E926, "aaa"))</f>
        <v>土</v>
      </c>
      <c r="G926" s="91">
        <f>IFERROR(VLOOKUP($E926, V医療従事者等!$A:$J, $G$4, FALSE), 0)</f>
        <v>0</v>
      </c>
      <c r="H926" s="91">
        <f>IFERROR(VLOOKUP($E926, V医療従事者等!$A:$J, $H$4, FALSE), 0)</f>
        <v>0</v>
      </c>
      <c r="I926" s="91">
        <f>IFERROR(VLOOKUP($E926, V医療従事者等!$A:$J, $I$4, FALSE), 0)</f>
        <v>0</v>
      </c>
      <c r="J926" s="91">
        <f>IFERROR(VLOOKUP($E926, V医療従事者等!$A:$J, $J$4, FALSE), 0)</f>
        <v>0</v>
      </c>
      <c r="K926" s="92">
        <f>IFERROR(VLOOKUP($E926, V一般接種!$A:$G, K$4, FALSE), 0)</f>
        <v>14635</v>
      </c>
      <c r="L926" s="92">
        <f>IFERROR(VLOOKUP($E926, V一般接種!$A:$G, L$4, FALSE), 0)</f>
        <v>1621</v>
      </c>
      <c r="M926" s="92">
        <f>IFERROR(VLOOKUP($E926, V一般接種!$A:$G, M$4, FALSE), 0)</f>
        <v>2</v>
      </c>
      <c r="N926" s="93">
        <f>IFERROR(VLOOKUP($E926, V一般接種!$A:$G, N$4, FALSE), 0)</f>
        <v>22926</v>
      </c>
      <c r="O926" s="92">
        <f>SUMIF(V職域接種!$C:$C, 'Conv-vaccine'!$E926, V職域接種!F:F)</f>
        <v>0</v>
      </c>
      <c r="P926" s="92">
        <f>SUMIF(V職域接種!$C:$C, 'Conv-vaccine'!$E926, V職域接種!G:G)</f>
        <v>0</v>
      </c>
      <c r="Q926" s="92">
        <f>_xlfn.MAXIFS(V重複!F:F, V重複!$C:$C, 'Conv-vaccine'!$E926)</f>
        <v>0</v>
      </c>
      <c r="R926" s="92">
        <f>_xlfn.MAXIFS(V重複!G:G, V重複!$C:$C, 'Conv-vaccine'!$E926)</f>
        <v>0</v>
      </c>
      <c r="S926" s="117">
        <f>SUMIF('V3回目-総接種回数'!$A:$A, 'Conv-vaccine'!$E926, 'V3回目-総接種回数'!D:D)</f>
        <v>0</v>
      </c>
    </row>
    <row r="927" spans="1:19" ht="17.7">
      <c r="A927" s="49">
        <v>44604</v>
      </c>
      <c r="B927" s="109">
        <f>IF(COUNTIF($A$7:$A927, $A927)&gt;1, 0, IF($E927="","",G927+H927+K927+L927+O927-Q927))</f>
        <v>0</v>
      </c>
      <c r="C927" s="109">
        <f>IF(COUNTIF($A$7:$A927, $A927)&gt;1, 0, IF($E927="", "", I927+J927+M927+N927+P927-R927))</f>
        <v>0</v>
      </c>
      <c r="D927" s="109">
        <f>IF(COUNTIF($A$7:$A927, $A927)&gt;1, 0, S927)</f>
        <v>0</v>
      </c>
      <c r="E927" s="110">
        <v>44604</v>
      </c>
      <c r="F927" s="91" t="str">
        <f>IFERROR(VLOOKUP($E927, V医療従事者等!$A:$J, $F$4, FALSE), TEXT(E927, "aaa"))</f>
        <v>土</v>
      </c>
      <c r="G927" s="91">
        <f>IFERROR(VLOOKUP($E927, V医療従事者等!$A:$J, $G$4, FALSE), 0)</f>
        <v>0</v>
      </c>
      <c r="H927" s="91">
        <f>IFERROR(VLOOKUP($E927, V医療従事者等!$A:$J, $H$4, FALSE), 0)</f>
        <v>0</v>
      </c>
      <c r="I927" s="91">
        <f>IFERROR(VLOOKUP($E927, V医療従事者等!$A:$J, $I$4, FALSE), 0)</f>
        <v>0</v>
      </c>
      <c r="J927" s="91">
        <f>IFERROR(VLOOKUP($E927, V医療従事者等!$A:$J, $J$4, FALSE), 0)</f>
        <v>0</v>
      </c>
      <c r="K927" s="92">
        <f>IFERROR(VLOOKUP($E927, V一般接種!$A:$G, K$4, FALSE), 0)</f>
        <v>14635</v>
      </c>
      <c r="L927" s="92">
        <f>IFERROR(VLOOKUP($E927, V一般接種!$A:$G, L$4, FALSE), 0)</f>
        <v>1621</v>
      </c>
      <c r="M927" s="92">
        <f>IFERROR(VLOOKUP($E927, V一般接種!$A:$G, M$4, FALSE), 0)</f>
        <v>2</v>
      </c>
      <c r="N927" s="93">
        <f>IFERROR(VLOOKUP($E927, V一般接種!$A:$G, N$4, FALSE), 0)</f>
        <v>22926</v>
      </c>
      <c r="O927" s="92">
        <f>SUMIF(V職域接種!$C:$C, 'Conv-vaccine'!$E927, V職域接種!F:F)</f>
        <v>0</v>
      </c>
      <c r="P927" s="92">
        <f>SUMIF(V職域接種!$C:$C, 'Conv-vaccine'!$E927, V職域接種!G:G)</f>
        <v>0</v>
      </c>
      <c r="Q927" s="92">
        <f>_xlfn.MAXIFS(V重複!F:F, V重複!$C:$C, 'Conv-vaccine'!$E927)</f>
        <v>0</v>
      </c>
      <c r="R927" s="92">
        <f>_xlfn.MAXIFS(V重複!G:G, V重複!$C:$C, 'Conv-vaccine'!$E927)</f>
        <v>0</v>
      </c>
      <c r="S927" s="117">
        <f>SUMIF('V3回目-総接種回数'!$A:$A, 'Conv-vaccine'!$E927, 'V3回目-総接種回数'!D:D)</f>
        <v>0</v>
      </c>
    </row>
    <row r="928" spans="1:19" ht="17.7">
      <c r="A928" s="49">
        <v>44605</v>
      </c>
      <c r="B928" s="109">
        <f>IF(COUNTIF($A$7:$A928, $A928)&gt;1, 0, IF($E928="","",G928+H928+K928+L928+O928-Q928))</f>
        <v>6970</v>
      </c>
      <c r="C928" s="109">
        <f>IF(COUNTIF($A$7:$A928, $A928)&gt;1, 0, IF($E928="", "", I928+J928+M928+N928+P928-R928))</f>
        <v>8221</v>
      </c>
      <c r="D928" s="109">
        <f>IF(COUNTIF($A$7:$A928, $A928)&gt;1, 0, S928)</f>
        <v>0</v>
      </c>
      <c r="E928" s="110">
        <v>44605</v>
      </c>
      <c r="F928" s="91" t="str">
        <f>IFERROR(VLOOKUP($E928, V医療従事者等!$A:$J, $F$4, FALSE), TEXT(E928, "aaa"))</f>
        <v>日</v>
      </c>
      <c r="G928" s="91">
        <f>IFERROR(VLOOKUP($E928, V医療従事者等!$A:$J, $G$4, FALSE), 0)</f>
        <v>0</v>
      </c>
      <c r="H928" s="91">
        <f>IFERROR(VLOOKUP($E928, V医療従事者等!$A:$J, $H$4, FALSE), 0)</f>
        <v>0</v>
      </c>
      <c r="I928" s="91">
        <f>IFERROR(VLOOKUP($E928, V医療従事者等!$A:$J, $I$4, FALSE), 0)</f>
        <v>0</v>
      </c>
      <c r="J928" s="91">
        <f>IFERROR(VLOOKUP($E928, V医療従事者等!$A:$J, $J$4, FALSE), 0)</f>
        <v>0</v>
      </c>
      <c r="K928" s="92">
        <f>IFERROR(VLOOKUP($E928, V一般接種!$A:$G, K$4, FALSE), 0)</f>
        <v>5953</v>
      </c>
      <c r="L928" s="92">
        <f>IFERROR(VLOOKUP($E928, V一般接種!$A:$G, L$4, FALSE), 0)</f>
        <v>1017</v>
      </c>
      <c r="M928" s="92">
        <f>IFERROR(VLOOKUP($E928, V一般接種!$A:$G, M$4, FALSE), 0)</f>
        <v>0</v>
      </c>
      <c r="N928" s="93">
        <f>IFERROR(VLOOKUP($E928, V一般接種!$A:$G, N$4, FALSE), 0)</f>
        <v>8221</v>
      </c>
      <c r="O928" s="92">
        <f>SUMIF(V職域接種!$C:$C, 'Conv-vaccine'!$E928, V職域接種!F:F)</f>
        <v>0</v>
      </c>
      <c r="P928" s="92">
        <f>SUMIF(V職域接種!$C:$C, 'Conv-vaccine'!$E928, V職域接種!G:G)</f>
        <v>0</v>
      </c>
      <c r="Q928" s="92">
        <f>_xlfn.MAXIFS(V重複!F:F, V重複!$C:$C, 'Conv-vaccine'!$E928)</f>
        <v>0</v>
      </c>
      <c r="R928" s="92">
        <f>_xlfn.MAXIFS(V重複!G:G, V重複!$C:$C, 'Conv-vaccine'!$E928)</f>
        <v>0</v>
      </c>
      <c r="S928" s="117">
        <f>SUMIF('V3回目-総接種回数'!$A:$A, 'Conv-vaccine'!$E928, 'V3回目-総接種回数'!D:D)</f>
        <v>0</v>
      </c>
    </row>
    <row r="929" spans="1:19" ht="17.7">
      <c r="A929" s="49">
        <v>44605</v>
      </c>
      <c r="B929" s="109">
        <f>IF(COUNTIF($A$7:$A929, $A929)&gt;1, 0, IF($E929="","",G929+H929+K929+L929+O929-Q929))</f>
        <v>0</v>
      </c>
      <c r="C929" s="109">
        <f>IF(COUNTIF($A$7:$A929, $A929)&gt;1, 0, IF($E929="", "", I929+J929+M929+N929+P929-R929))</f>
        <v>0</v>
      </c>
      <c r="D929" s="109">
        <f>IF(COUNTIF($A$7:$A929, $A929)&gt;1, 0, S929)</f>
        <v>0</v>
      </c>
      <c r="E929" s="110">
        <v>44605</v>
      </c>
      <c r="F929" s="91" t="str">
        <f>IFERROR(VLOOKUP($E929, V医療従事者等!$A:$J, $F$4, FALSE), TEXT(E929, "aaa"))</f>
        <v>日</v>
      </c>
      <c r="G929" s="91">
        <f>IFERROR(VLOOKUP($E929, V医療従事者等!$A:$J, $G$4, FALSE), 0)</f>
        <v>0</v>
      </c>
      <c r="H929" s="91">
        <f>IFERROR(VLOOKUP($E929, V医療従事者等!$A:$J, $H$4, FALSE), 0)</f>
        <v>0</v>
      </c>
      <c r="I929" s="91">
        <f>IFERROR(VLOOKUP($E929, V医療従事者等!$A:$J, $I$4, FALSE), 0)</f>
        <v>0</v>
      </c>
      <c r="J929" s="91">
        <f>IFERROR(VLOOKUP($E929, V医療従事者等!$A:$J, $J$4, FALSE), 0)</f>
        <v>0</v>
      </c>
      <c r="K929" s="92">
        <f>IFERROR(VLOOKUP($E929, V一般接種!$A:$G, K$4, FALSE), 0)</f>
        <v>5953</v>
      </c>
      <c r="L929" s="92">
        <f>IFERROR(VLOOKUP($E929, V一般接種!$A:$G, L$4, FALSE), 0)</f>
        <v>1017</v>
      </c>
      <c r="M929" s="92">
        <f>IFERROR(VLOOKUP($E929, V一般接種!$A:$G, M$4, FALSE), 0)</f>
        <v>0</v>
      </c>
      <c r="N929" s="93">
        <f>IFERROR(VLOOKUP($E929, V一般接種!$A:$G, N$4, FALSE), 0)</f>
        <v>8221</v>
      </c>
      <c r="O929" s="92">
        <f>SUMIF(V職域接種!$C:$C, 'Conv-vaccine'!$E929, V職域接種!F:F)</f>
        <v>0</v>
      </c>
      <c r="P929" s="92">
        <f>SUMIF(V職域接種!$C:$C, 'Conv-vaccine'!$E929, V職域接種!G:G)</f>
        <v>0</v>
      </c>
      <c r="Q929" s="92">
        <f>_xlfn.MAXIFS(V重複!F:F, V重複!$C:$C, 'Conv-vaccine'!$E929)</f>
        <v>0</v>
      </c>
      <c r="R929" s="92">
        <f>_xlfn.MAXIFS(V重複!G:G, V重複!$C:$C, 'Conv-vaccine'!$E929)</f>
        <v>0</v>
      </c>
      <c r="S929" s="117">
        <f>SUMIF('V3回目-総接種回数'!$A:$A, 'Conv-vaccine'!$E929, 'V3回目-総接種回数'!D:D)</f>
        <v>0</v>
      </c>
    </row>
    <row r="930" spans="1:19" ht="17.7">
      <c r="A930" s="49">
        <v>44605</v>
      </c>
      <c r="B930" s="109">
        <f>IF(COUNTIF($A$7:$A930, $A930)&gt;1, 0, IF($E930="","",G930+H930+K930+L930+O930-Q930))</f>
        <v>0</v>
      </c>
      <c r="C930" s="109">
        <f>IF(COUNTIF($A$7:$A930, $A930)&gt;1, 0, IF($E930="", "", I930+J930+M930+N930+P930-R930))</f>
        <v>0</v>
      </c>
      <c r="D930" s="109">
        <f>IF(COUNTIF($A$7:$A930, $A930)&gt;1, 0, S930)</f>
        <v>0</v>
      </c>
      <c r="E930" s="110">
        <v>44605</v>
      </c>
      <c r="F930" s="91" t="str">
        <f>IFERROR(VLOOKUP($E930, V医療従事者等!$A:$J, $F$4, FALSE), TEXT(E930, "aaa"))</f>
        <v>日</v>
      </c>
      <c r="G930" s="91">
        <f>IFERROR(VLOOKUP($E930, V医療従事者等!$A:$J, $G$4, FALSE), 0)</f>
        <v>0</v>
      </c>
      <c r="H930" s="91">
        <f>IFERROR(VLOOKUP($E930, V医療従事者等!$A:$J, $H$4, FALSE), 0)</f>
        <v>0</v>
      </c>
      <c r="I930" s="91">
        <f>IFERROR(VLOOKUP($E930, V医療従事者等!$A:$J, $I$4, FALSE), 0)</f>
        <v>0</v>
      </c>
      <c r="J930" s="91">
        <f>IFERROR(VLOOKUP($E930, V医療従事者等!$A:$J, $J$4, FALSE), 0)</f>
        <v>0</v>
      </c>
      <c r="K930" s="92">
        <f>IFERROR(VLOOKUP($E930, V一般接種!$A:$G, K$4, FALSE), 0)</f>
        <v>5953</v>
      </c>
      <c r="L930" s="92">
        <f>IFERROR(VLOOKUP($E930, V一般接種!$A:$G, L$4, FALSE), 0)</f>
        <v>1017</v>
      </c>
      <c r="M930" s="92">
        <f>IFERROR(VLOOKUP($E930, V一般接種!$A:$G, M$4, FALSE), 0)</f>
        <v>0</v>
      </c>
      <c r="N930" s="93">
        <f>IFERROR(VLOOKUP($E930, V一般接種!$A:$G, N$4, FALSE), 0)</f>
        <v>8221</v>
      </c>
      <c r="O930" s="92">
        <f>SUMIF(V職域接種!$C:$C, 'Conv-vaccine'!$E930, V職域接種!F:F)</f>
        <v>0</v>
      </c>
      <c r="P930" s="92">
        <f>SUMIF(V職域接種!$C:$C, 'Conv-vaccine'!$E930, V職域接種!G:G)</f>
        <v>0</v>
      </c>
      <c r="Q930" s="92">
        <f>_xlfn.MAXIFS(V重複!F:F, V重複!$C:$C, 'Conv-vaccine'!$E930)</f>
        <v>0</v>
      </c>
      <c r="R930" s="92">
        <f>_xlfn.MAXIFS(V重複!G:G, V重複!$C:$C, 'Conv-vaccine'!$E930)</f>
        <v>0</v>
      </c>
      <c r="S930" s="117">
        <f>SUMIF('V3回目-総接種回数'!$A:$A, 'Conv-vaccine'!$E930, 'V3回目-総接種回数'!D:D)</f>
        <v>0</v>
      </c>
    </row>
    <row r="931" spans="1:19" ht="17.7">
      <c r="A931" s="49">
        <v>44606</v>
      </c>
      <c r="B931" s="109">
        <f>IF(COUNTIF($A$7:$A931, $A931)&gt;1, 0, IF($E931="","",G931+H931+K931+L931+O931-Q931))</f>
        <v>6597</v>
      </c>
      <c r="C931" s="109">
        <f>IF(COUNTIF($A$7:$A931, $A931)&gt;1, 0, IF($E931="", "", I931+J931+M931+N931+P931-R931))</f>
        <v>8361</v>
      </c>
      <c r="D931" s="109">
        <f>IF(COUNTIF($A$7:$A931, $A931)&gt;1, 0, S931)</f>
        <v>1960780</v>
      </c>
      <c r="E931" s="110">
        <v>44606</v>
      </c>
      <c r="F931" s="91" t="str">
        <f>IFERROR(VLOOKUP($E931, V医療従事者等!$A:$J, $F$4, FALSE), TEXT(E931, "aaa"))</f>
        <v>月</v>
      </c>
      <c r="G931" s="91">
        <f>IFERROR(VLOOKUP($E931, V医療従事者等!$A:$J, $G$4, FALSE), 0)</f>
        <v>0</v>
      </c>
      <c r="H931" s="91">
        <f>IFERROR(VLOOKUP($E931, V医療従事者等!$A:$J, $H$4, FALSE), 0)</f>
        <v>0</v>
      </c>
      <c r="I931" s="91">
        <f>IFERROR(VLOOKUP($E931, V医療従事者等!$A:$J, $I$4, FALSE), 0)</f>
        <v>0</v>
      </c>
      <c r="J931" s="91">
        <f>IFERROR(VLOOKUP($E931, V医療従事者等!$A:$J, $J$4, FALSE), 0)</f>
        <v>0</v>
      </c>
      <c r="K931" s="92">
        <f>IFERROR(VLOOKUP($E931, V一般接種!$A:$G, K$4, FALSE), 0)</f>
        <v>6014</v>
      </c>
      <c r="L931" s="92">
        <f>IFERROR(VLOOKUP($E931, V一般接種!$A:$G, L$4, FALSE), 0)</f>
        <v>583</v>
      </c>
      <c r="M931" s="92">
        <f>IFERROR(VLOOKUP($E931, V一般接種!$A:$G, M$4, FALSE), 0)</f>
        <v>0</v>
      </c>
      <c r="N931" s="93">
        <f>IFERROR(VLOOKUP($E931, V一般接種!$A:$G, N$4, FALSE), 0)</f>
        <v>8361</v>
      </c>
      <c r="O931" s="92">
        <f>SUMIF(V職域接種!$C:$C, 'Conv-vaccine'!$E931, V職域接種!F:F)</f>
        <v>0</v>
      </c>
      <c r="P931" s="92">
        <f>SUMIF(V職域接種!$C:$C, 'Conv-vaccine'!$E931, V職域接種!G:G)</f>
        <v>0</v>
      </c>
      <c r="Q931" s="92">
        <f>_xlfn.MAXIFS(V重複!F:F, V重複!$C:$C, 'Conv-vaccine'!$E931)</f>
        <v>0</v>
      </c>
      <c r="R931" s="92">
        <f>_xlfn.MAXIFS(V重複!G:G, V重複!$C:$C, 'Conv-vaccine'!$E931)</f>
        <v>0</v>
      </c>
      <c r="S931" s="117">
        <f>SUMIF('V3回目-総接種回数'!$A:$A, 'Conv-vaccine'!$E931, 'V3回目-総接種回数'!D:D)</f>
        <v>1960780</v>
      </c>
    </row>
    <row r="932" spans="1:19" ht="17.7">
      <c r="A932" s="49">
        <v>44606</v>
      </c>
      <c r="B932" s="109">
        <f>IF(COUNTIF($A$7:$A932, $A932)&gt;1, 0, IF($E932="","",G932+H932+K932+L932+O932-Q932))</f>
        <v>0</v>
      </c>
      <c r="C932" s="109">
        <f>IF(COUNTIF($A$7:$A932, $A932)&gt;1, 0, IF($E932="", "", I932+J932+M932+N932+P932-R932))</f>
        <v>0</v>
      </c>
      <c r="D932" s="109">
        <f>IF(COUNTIF($A$7:$A932, $A932)&gt;1, 0, S932)</f>
        <v>0</v>
      </c>
      <c r="E932" s="110">
        <v>44606</v>
      </c>
      <c r="F932" s="91" t="str">
        <f>IFERROR(VLOOKUP($E932, V医療従事者等!$A:$J, $F$4, FALSE), TEXT(E932, "aaa"))</f>
        <v>月</v>
      </c>
      <c r="G932" s="91">
        <f>IFERROR(VLOOKUP($E932, V医療従事者等!$A:$J, $G$4, FALSE), 0)</f>
        <v>0</v>
      </c>
      <c r="H932" s="91">
        <f>IFERROR(VLOOKUP($E932, V医療従事者等!$A:$J, $H$4, FALSE), 0)</f>
        <v>0</v>
      </c>
      <c r="I932" s="91">
        <f>IFERROR(VLOOKUP($E932, V医療従事者等!$A:$J, $I$4, FALSE), 0)</f>
        <v>0</v>
      </c>
      <c r="J932" s="91">
        <f>IFERROR(VLOOKUP($E932, V医療従事者等!$A:$J, $J$4, FALSE), 0)</f>
        <v>0</v>
      </c>
      <c r="K932" s="92">
        <f>IFERROR(VLOOKUP($E932, V一般接種!$A:$G, K$4, FALSE), 0)</f>
        <v>6014</v>
      </c>
      <c r="L932" s="92">
        <f>IFERROR(VLOOKUP($E932, V一般接種!$A:$G, L$4, FALSE), 0)</f>
        <v>583</v>
      </c>
      <c r="M932" s="92">
        <f>IFERROR(VLOOKUP($E932, V一般接種!$A:$G, M$4, FALSE), 0)</f>
        <v>0</v>
      </c>
      <c r="N932" s="93">
        <f>IFERROR(VLOOKUP($E932, V一般接種!$A:$G, N$4, FALSE), 0)</f>
        <v>8361</v>
      </c>
      <c r="O932" s="92">
        <f>SUMIF(V職域接種!$C:$C, 'Conv-vaccine'!$E932, V職域接種!F:F)</f>
        <v>0</v>
      </c>
      <c r="P932" s="92">
        <f>SUMIF(V職域接種!$C:$C, 'Conv-vaccine'!$E932, V職域接種!G:G)</f>
        <v>0</v>
      </c>
      <c r="Q932" s="92">
        <f>_xlfn.MAXIFS(V重複!F:F, V重複!$C:$C, 'Conv-vaccine'!$E932)</f>
        <v>0</v>
      </c>
      <c r="R932" s="92">
        <f>_xlfn.MAXIFS(V重複!G:G, V重複!$C:$C, 'Conv-vaccine'!$E932)</f>
        <v>0</v>
      </c>
      <c r="S932" s="117">
        <f>SUMIF('V3回目-総接種回数'!$A:$A, 'Conv-vaccine'!$E932, 'V3回目-総接種回数'!D:D)</f>
        <v>1960780</v>
      </c>
    </row>
    <row r="933" spans="1:19" ht="17.7">
      <c r="A933" s="49">
        <v>44606</v>
      </c>
      <c r="B933" s="109">
        <f>IF(COUNTIF($A$7:$A933, $A933)&gt;1, 0, IF($E933="","",G933+H933+K933+L933+O933-Q933))</f>
        <v>0</v>
      </c>
      <c r="C933" s="109">
        <f>IF(COUNTIF($A$7:$A933, $A933)&gt;1, 0, IF($E933="", "", I933+J933+M933+N933+P933-R933))</f>
        <v>0</v>
      </c>
      <c r="D933" s="109">
        <f>IF(COUNTIF($A$7:$A933, $A933)&gt;1, 0, S933)</f>
        <v>0</v>
      </c>
      <c r="E933" s="110">
        <v>44606</v>
      </c>
      <c r="F933" s="91" t="str">
        <f>IFERROR(VLOOKUP($E933, V医療従事者等!$A:$J, $F$4, FALSE), TEXT(E933, "aaa"))</f>
        <v>月</v>
      </c>
      <c r="G933" s="91">
        <f>IFERROR(VLOOKUP($E933, V医療従事者等!$A:$J, $G$4, FALSE), 0)</f>
        <v>0</v>
      </c>
      <c r="H933" s="91">
        <f>IFERROR(VLOOKUP($E933, V医療従事者等!$A:$J, $H$4, FALSE), 0)</f>
        <v>0</v>
      </c>
      <c r="I933" s="91">
        <f>IFERROR(VLOOKUP($E933, V医療従事者等!$A:$J, $I$4, FALSE), 0)</f>
        <v>0</v>
      </c>
      <c r="J933" s="91">
        <f>IFERROR(VLOOKUP($E933, V医療従事者等!$A:$J, $J$4, FALSE), 0)</f>
        <v>0</v>
      </c>
      <c r="K933" s="92">
        <f>IFERROR(VLOOKUP($E933, V一般接種!$A:$G, K$4, FALSE), 0)</f>
        <v>6014</v>
      </c>
      <c r="L933" s="92">
        <f>IFERROR(VLOOKUP($E933, V一般接種!$A:$G, L$4, FALSE), 0)</f>
        <v>583</v>
      </c>
      <c r="M933" s="92">
        <f>IFERROR(VLOOKUP($E933, V一般接種!$A:$G, M$4, FALSE), 0)</f>
        <v>0</v>
      </c>
      <c r="N933" s="93">
        <f>IFERROR(VLOOKUP($E933, V一般接種!$A:$G, N$4, FALSE), 0)</f>
        <v>8361</v>
      </c>
      <c r="O933" s="92">
        <f>SUMIF(V職域接種!$C:$C, 'Conv-vaccine'!$E933, V職域接種!F:F)</f>
        <v>0</v>
      </c>
      <c r="P933" s="92">
        <f>SUMIF(V職域接種!$C:$C, 'Conv-vaccine'!$E933, V職域接種!G:G)</f>
        <v>0</v>
      </c>
      <c r="Q933" s="92">
        <f>_xlfn.MAXIFS(V重複!F:F, V重複!$C:$C, 'Conv-vaccine'!$E933)</f>
        <v>0</v>
      </c>
      <c r="R933" s="92">
        <f>_xlfn.MAXIFS(V重複!G:G, V重複!$C:$C, 'Conv-vaccine'!$E933)</f>
        <v>0</v>
      </c>
      <c r="S933" s="117">
        <f>SUMIF('V3回目-総接種回数'!$A:$A, 'Conv-vaccine'!$E933, 'V3回目-総接種回数'!D:D)</f>
        <v>1960780</v>
      </c>
    </row>
    <row r="934" spans="1:19" ht="17.7">
      <c r="A934" s="49">
        <v>44607</v>
      </c>
      <c r="B934" s="109">
        <f>IF(COUNTIF($A$7:$A934, $A934)&gt;1, 0, IF($E934="","",G934+H934+K934+L934+O934-Q934))</f>
        <v>7438</v>
      </c>
      <c r="C934" s="109">
        <f>IF(COUNTIF($A$7:$A934, $A934)&gt;1, 0, IF($E934="", "", I934+J934+M934+N934+P934-R934))</f>
        <v>8250</v>
      </c>
      <c r="D934" s="109">
        <f>IF(COUNTIF($A$7:$A934, $A934)&gt;1, 0, S934)</f>
        <v>1099056</v>
      </c>
      <c r="E934" s="110">
        <v>44607</v>
      </c>
      <c r="F934" s="91" t="str">
        <f>IFERROR(VLOOKUP($E934, V医療従事者等!$A:$J, $F$4, FALSE), TEXT(E934, "aaa"))</f>
        <v>火</v>
      </c>
      <c r="G934" s="91">
        <f>IFERROR(VLOOKUP($E934, V医療従事者等!$A:$J, $G$4, FALSE), 0)</f>
        <v>0</v>
      </c>
      <c r="H934" s="91">
        <f>IFERROR(VLOOKUP($E934, V医療従事者等!$A:$J, $H$4, FALSE), 0)</f>
        <v>0</v>
      </c>
      <c r="I934" s="91">
        <f>IFERROR(VLOOKUP($E934, V医療従事者等!$A:$J, $I$4, FALSE), 0)</f>
        <v>0</v>
      </c>
      <c r="J934" s="91">
        <f>IFERROR(VLOOKUP($E934, V医療従事者等!$A:$J, $J$4, FALSE), 0)</f>
        <v>0</v>
      </c>
      <c r="K934" s="92">
        <f>IFERROR(VLOOKUP($E934, V一般接種!$A:$G, K$4, FALSE), 0)</f>
        <v>6540</v>
      </c>
      <c r="L934" s="92">
        <f>IFERROR(VLOOKUP($E934, V一般接種!$A:$G, L$4, FALSE), 0)</f>
        <v>898</v>
      </c>
      <c r="M934" s="92">
        <f>IFERROR(VLOOKUP($E934, V一般接種!$A:$G, M$4, FALSE), 0)</f>
        <v>6</v>
      </c>
      <c r="N934" s="93">
        <f>IFERROR(VLOOKUP($E934, V一般接種!$A:$G, N$4, FALSE), 0)</f>
        <v>8244</v>
      </c>
      <c r="O934" s="92">
        <f>SUMIF(V職域接種!$C:$C, 'Conv-vaccine'!$E934, V職域接種!F:F)</f>
        <v>0</v>
      </c>
      <c r="P934" s="92">
        <f>SUMIF(V職域接種!$C:$C, 'Conv-vaccine'!$E934, V職域接種!G:G)</f>
        <v>0</v>
      </c>
      <c r="Q934" s="92">
        <f>_xlfn.MAXIFS(V重複!F:F, V重複!$C:$C, 'Conv-vaccine'!$E934)</f>
        <v>0</v>
      </c>
      <c r="R934" s="92">
        <f>_xlfn.MAXIFS(V重複!G:G, V重複!$C:$C, 'Conv-vaccine'!$E934)</f>
        <v>0</v>
      </c>
      <c r="S934" s="117">
        <f>SUMIF('V3回目-総接種回数'!$A:$A, 'Conv-vaccine'!$E934, 'V3回目-総接種回数'!D:D)</f>
        <v>1099056</v>
      </c>
    </row>
    <row r="935" spans="1:19" ht="17.7">
      <c r="A935" s="49">
        <v>44607</v>
      </c>
      <c r="B935" s="109">
        <f>IF(COUNTIF($A$7:$A935, $A935)&gt;1, 0, IF($E935="","",G935+H935+K935+L935+O935-Q935))</f>
        <v>0</v>
      </c>
      <c r="C935" s="109">
        <f>IF(COUNTIF($A$7:$A935, $A935)&gt;1, 0, IF($E935="", "", I935+J935+M935+N935+P935-R935))</f>
        <v>0</v>
      </c>
      <c r="D935" s="109">
        <f>IF(COUNTIF($A$7:$A935, $A935)&gt;1, 0, S935)</f>
        <v>0</v>
      </c>
      <c r="E935" s="110">
        <v>44607</v>
      </c>
      <c r="F935" s="91" t="str">
        <f>IFERROR(VLOOKUP($E935, V医療従事者等!$A:$J, $F$4, FALSE), TEXT(E935, "aaa"))</f>
        <v>火</v>
      </c>
      <c r="G935" s="91">
        <f>IFERROR(VLOOKUP($E935, V医療従事者等!$A:$J, $G$4, FALSE), 0)</f>
        <v>0</v>
      </c>
      <c r="H935" s="91">
        <f>IFERROR(VLOOKUP($E935, V医療従事者等!$A:$J, $H$4, FALSE), 0)</f>
        <v>0</v>
      </c>
      <c r="I935" s="91">
        <f>IFERROR(VLOOKUP($E935, V医療従事者等!$A:$J, $I$4, FALSE), 0)</f>
        <v>0</v>
      </c>
      <c r="J935" s="91">
        <f>IFERROR(VLOOKUP($E935, V医療従事者等!$A:$J, $J$4, FALSE), 0)</f>
        <v>0</v>
      </c>
      <c r="K935" s="92">
        <f>IFERROR(VLOOKUP($E935, V一般接種!$A:$G, K$4, FALSE), 0)</f>
        <v>6540</v>
      </c>
      <c r="L935" s="92">
        <f>IFERROR(VLOOKUP($E935, V一般接種!$A:$G, L$4, FALSE), 0)</f>
        <v>898</v>
      </c>
      <c r="M935" s="92">
        <f>IFERROR(VLOOKUP($E935, V一般接種!$A:$G, M$4, FALSE), 0)</f>
        <v>6</v>
      </c>
      <c r="N935" s="93">
        <f>IFERROR(VLOOKUP($E935, V一般接種!$A:$G, N$4, FALSE), 0)</f>
        <v>8244</v>
      </c>
      <c r="O935" s="92">
        <f>SUMIF(V職域接種!$C:$C, 'Conv-vaccine'!$E935, V職域接種!F:F)</f>
        <v>0</v>
      </c>
      <c r="P935" s="92">
        <f>SUMIF(V職域接種!$C:$C, 'Conv-vaccine'!$E935, V職域接種!G:G)</f>
        <v>0</v>
      </c>
      <c r="Q935" s="92">
        <f>_xlfn.MAXIFS(V重複!F:F, V重複!$C:$C, 'Conv-vaccine'!$E935)</f>
        <v>0</v>
      </c>
      <c r="R935" s="92">
        <f>_xlfn.MAXIFS(V重複!G:G, V重複!$C:$C, 'Conv-vaccine'!$E935)</f>
        <v>0</v>
      </c>
      <c r="S935" s="117">
        <f>SUMIF('V3回目-総接種回数'!$A:$A, 'Conv-vaccine'!$E935, 'V3回目-総接種回数'!D:D)</f>
        <v>1099056</v>
      </c>
    </row>
    <row r="936" spans="1:19" ht="17.7">
      <c r="A936" s="49">
        <v>44607</v>
      </c>
      <c r="B936" s="109">
        <f>IF(COUNTIF($A$7:$A936, $A936)&gt;1, 0, IF($E936="","",G936+H936+K936+L936+O936-Q936))</f>
        <v>0</v>
      </c>
      <c r="C936" s="109">
        <f>IF(COUNTIF($A$7:$A936, $A936)&gt;1, 0, IF($E936="", "", I936+J936+M936+N936+P936-R936))</f>
        <v>0</v>
      </c>
      <c r="D936" s="109">
        <f>IF(COUNTIF($A$7:$A936, $A936)&gt;1, 0, S936)</f>
        <v>0</v>
      </c>
      <c r="E936" s="110">
        <v>44607</v>
      </c>
      <c r="F936" s="91" t="str">
        <f>IFERROR(VLOOKUP($E936, V医療従事者等!$A:$J, $F$4, FALSE), TEXT(E936, "aaa"))</f>
        <v>火</v>
      </c>
      <c r="G936" s="91">
        <f>IFERROR(VLOOKUP($E936, V医療従事者等!$A:$J, $G$4, FALSE), 0)</f>
        <v>0</v>
      </c>
      <c r="H936" s="91">
        <f>IFERROR(VLOOKUP($E936, V医療従事者等!$A:$J, $H$4, FALSE), 0)</f>
        <v>0</v>
      </c>
      <c r="I936" s="91">
        <f>IFERROR(VLOOKUP($E936, V医療従事者等!$A:$J, $I$4, FALSE), 0)</f>
        <v>0</v>
      </c>
      <c r="J936" s="91">
        <f>IFERROR(VLOOKUP($E936, V医療従事者等!$A:$J, $J$4, FALSE), 0)</f>
        <v>0</v>
      </c>
      <c r="K936" s="92">
        <f>IFERROR(VLOOKUP($E936, V一般接種!$A:$G, K$4, FALSE), 0)</f>
        <v>6540</v>
      </c>
      <c r="L936" s="92">
        <f>IFERROR(VLOOKUP($E936, V一般接種!$A:$G, L$4, FALSE), 0)</f>
        <v>898</v>
      </c>
      <c r="M936" s="92">
        <f>IFERROR(VLOOKUP($E936, V一般接種!$A:$G, M$4, FALSE), 0)</f>
        <v>6</v>
      </c>
      <c r="N936" s="93">
        <f>IFERROR(VLOOKUP($E936, V一般接種!$A:$G, N$4, FALSE), 0)</f>
        <v>8244</v>
      </c>
      <c r="O936" s="92">
        <f>SUMIF(V職域接種!$C:$C, 'Conv-vaccine'!$E936, V職域接種!F:F)</f>
        <v>0</v>
      </c>
      <c r="P936" s="92">
        <f>SUMIF(V職域接種!$C:$C, 'Conv-vaccine'!$E936, V職域接種!G:G)</f>
        <v>0</v>
      </c>
      <c r="Q936" s="92">
        <f>_xlfn.MAXIFS(V重複!F:F, V重複!$C:$C, 'Conv-vaccine'!$E936)</f>
        <v>0</v>
      </c>
      <c r="R936" s="92">
        <f>_xlfn.MAXIFS(V重複!G:G, V重複!$C:$C, 'Conv-vaccine'!$E936)</f>
        <v>0</v>
      </c>
      <c r="S936" s="117">
        <f>SUMIF('V3回目-総接種回数'!$A:$A, 'Conv-vaccine'!$E936, 'V3回目-総接種回数'!D:D)</f>
        <v>1099056</v>
      </c>
    </row>
    <row r="937" spans="1:19" ht="17.7">
      <c r="A937" s="49">
        <v>44608</v>
      </c>
      <c r="B937" s="109">
        <f>IF(COUNTIF($A$7:$A937, $A937)&gt;1, 0, IF($E937="","",G937+H937+K937+L937+O937-Q937))</f>
        <v>6672</v>
      </c>
      <c r="C937" s="109">
        <f>IF(COUNTIF($A$7:$A937, $A937)&gt;1, 0, IF($E937="", "", I937+J937+M937+N937+P937-R937))</f>
        <v>7276</v>
      </c>
      <c r="D937" s="109">
        <f>IF(COUNTIF($A$7:$A937, $A937)&gt;1, 0, S937)</f>
        <v>1045355</v>
      </c>
      <c r="E937" s="110">
        <v>44608</v>
      </c>
      <c r="F937" s="91" t="str">
        <f>IFERROR(VLOOKUP($E937, V医療従事者等!$A:$J, $F$4, FALSE), TEXT(E937, "aaa"))</f>
        <v>水</v>
      </c>
      <c r="G937" s="91">
        <f>IFERROR(VLOOKUP($E937, V医療従事者等!$A:$J, $G$4, FALSE), 0)</f>
        <v>0</v>
      </c>
      <c r="H937" s="91">
        <f>IFERROR(VLOOKUP($E937, V医療従事者等!$A:$J, $H$4, FALSE), 0)</f>
        <v>0</v>
      </c>
      <c r="I937" s="91">
        <f>IFERROR(VLOOKUP($E937, V医療従事者等!$A:$J, $I$4, FALSE), 0)</f>
        <v>0</v>
      </c>
      <c r="J937" s="91">
        <f>IFERROR(VLOOKUP($E937, V医療従事者等!$A:$J, $J$4, FALSE), 0)</f>
        <v>0</v>
      </c>
      <c r="K937" s="92">
        <f>IFERROR(VLOOKUP($E937, V一般接種!$A:$G, K$4, FALSE), 0)</f>
        <v>5932</v>
      </c>
      <c r="L937" s="92">
        <f>IFERROR(VLOOKUP($E937, V一般接種!$A:$G, L$4, FALSE), 0)</f>
        <v>740</v>
      </c>
      <c r="M937" s="92">
        <f>IFERROR(VLOOKUP($E937, V一般接種!$A:$G, M$4, FALSE), 0)</f>
        <v>0</v>
      </c>
      <c r="N937" s="93">
        <f>IFERROR(VLOOKUP($E937, V一般接種!$A:$G, N$4, FALSE), 0)</f>
        <v>7276</v>
      </c>
      <c r="O937" s="92">
        <f>SUMIF(V職域接種!$C:$C, 'Conv-vaccine'!$E937, V職域接種!F:F)</f>
        <v>0</v>
      </c>
      <c r="P937" s="92">
        <f>SUMIF(V職域接種!$C:$C, 'Conv-vaccine'!$E937, V職域接種!G:G)</f>
        <v>0</v>
      </c>
      <c r="Q937" s="92">
        <f>_xlfn.MAXIFS(V重複!F:F, V重複!$C:$C, 'Conv-vaccine'!$E937)</f>
        <v>0</v>
      </c>
      <c r="R937" s="92">
        <f>_xlfn.MAXIFS(V重複!G:G, V重複!$C:$C, 'Conv-vaccine'!$E937)</f>
        <v>0</v>
      </c>
      <c r="S937" s="117">
        <f>SUMIF('V3回目-総接種回数'!$A:$A, 'Conv-vaccine'!$E937, 'V3回目-総接種回数'!D:D)</f>
        <v>1045355</v>
      </c>
    </row>
    <row r="938" spans="1:19" ht="17.7">
      <c r="A938" s="49">
        <v>44608</v>
      </c>
      <c r="B938" s="109">
        <f>IF(COUNTIF($A$7:$A938, $A938)&gt;1, 0, IF($E938="","",G938+H938+K938+L938+O938-Q938))</f>
        <v>0</v>
      </c>
      <c r="C938" s="109">
        <f>IF(COUNTIF($A$7:$A938, $A938)&gt;1, 0, IF($E938="", "", I938+J938+M938+N938+P938-R938))</f>
        <v>0</v>
      </c>
      <c r="D938" s="109">
        <f>IF(COUNTIF($A$7:$A938, $A938)&gt;1, 0, S938)</f>
        <v>0</v>
      </c>
      <c r="E938" s="110">
        <v>44608</v>
      </c>
      <c r="F938" s="91" t="str">
        <f>IFERROR(VLOOKUP($E938, V医療従事者等!$A:$J, $F$4, FALSE), TEXT(E938, "aaa"))</f>
        <v>水</v>
      </c>
      <c r="G938" s="91">
        <f>IFERROR(VLOOKUP($E938, V医療従事者等!$A:$J, $G$4, FALSE), 0)</f>
        <v>0</v>
      </c>
      <c r="H938" s="91">
        <f>IFERROR(VLOOKUP($E938, V医療従事者等!$A:$J, $H$4, FALSE), 0)</f>
        <v>0</v>
      </c>
      <c r="I938" s="91">
        <f>IFERROR(VLOOKUP($E938, V医療従事者等!$A:$J, $I$4, FALSE), 0)</f>
        <v>0</v>
      </c>
      <c r="J938" s="91">
        <f>IFERROR(VLOOKUP($E938, V医療従事者等!$A:$J, $J$4, FALSE), 0)</f>
        <v>0</v>
      </c>
      <c r="K938" s="92">
        <f>IFERROR(VLOOKUP($E938, V一般接種!$A:$G, K$4, FALSE), 0)</f>
        <v>5932</v>
      </c>
      <c r="L938" s="92">
        <f>IFERROR(VLOOKUP($E938, V一般接種!$A:$G, L$4, FALSE), 0)</f>
        <v>740</v>
      </c>
      <c r="M938" s="92">
        <f>IFERROR(VLOOKUP($E938, V一般接種!$A:$G, M$4, FALSE), 0)</f>
        <v>0</v>
      </c>
      <c r="N938" s="93">
        <f>IFERROR(VLOOKUP($E938, V一般接種!$A:$G, N$4, FALSE), 0)</f>
        <v>7276</v>
      </c>
      <c r="O938" s="92">
        <f>SUMIF(V職域接種!$C:$C, 'Conv-vaccine'!$E938, V職域接種!F:F)</f>
        <v>0</v>
      </c>
      <c r="P938" s="92">
        <f>SUMIF(V職域接種!$C:$C, 'Conv-vaccine'!$E938, V職域接種!G:G)</f>
        <v>0</v>
      </c>
      <c r="Q938" s="92">
        <f>_xlfn.MAXIFS(V重複!F:F, V重複!$C:$C, 'Conv-vaccine'!$E938)</f>
        <v>0</v>
      </c>
      <c r="R938" s="92">
        <f>_xlfn.MAXIFS(V重複!G:G, V重複!$C:$C, 'Conv-vaccine'!$E938)</f>
        <v>0</v>
      </c>
      <c r="S938" s="117">
        <f>SUMIF('V3回目-総接種回数'!$A:$A, 'Conv-vaccine'!$E938, 'V3回目-総接種回数'!D:D)</f>
        <v>1045355</v>
      </c>
    </row>
    <row r="939" spans="1:19" ht="17.7">
      <c r="A939" s="49">
        <v>44608</v>
      </c>
      <c r="B939" s="109">
        <f>IF(COUNTIF($A$7:$A939, $A939)&gt;1, 0, IF($E939="","",G939+H939+K939+L939+O939-Q939))</f>
        <v>0</v>
      </c>
      <c r="C939" s="109">
        <f>IF(COUNTIF($A$7:$A939, $A939)&gt;1, 0, IF($E939="", "", I939+J939+M939+N939+P939-R939))</f>
        <v>0</v>
      </c>
      <c r="D939" s="109">
        <f>IF(COUNTIF($A$7:$A939, $A939)&gt;1, 0, S939)</f>
        <v>0</v>
      </c>
      <c r="E939" s="110">
        <v>44608</v>
      </c>
      <c r="F939" s="91" t="str">
        <f>IFERROR(VLOOKUP($E939, V医療従事者等!$A:$J, $F$4, FALSE), TEXT(E939, "aaa"))</f>
        <v>水</v>
      </c>
      <c r="G939" s="91">
        <f>IFERROR(VLOOKUP($E939, V医療従事者等!$A:$J, $G$4, FALSE), 0)</f>
        <v>0</v>
      </c>
      <c r="H939" s="91">
        <f>IFERROR(VLOOKUP($E939, V医療従事者等!$A:$J, $H$4, FALSE), 0)</f>
        <v>0</v>
      </c>
      <c r="I939" s="91">
        <f>IFERROR(VLOOKUP($E939, V医療従事者等!$A:$J, $I$4, FALSE), 0)</f>
        <v>0</v>
      </c>
      <c r="J939" s="91">
        <f>IFERROR(VLOOKUP($E939, V医療従事者等!$A:$J, $J$4, FALSE), 0)</f>
        <v>0</v>
      </c>
      <c r="K939" s="92">
        <f>IFERROR(VLOOKUP($E939, V一般接種!$A:$G, K$4, FALSE), 0)</f>
        <v>5932</v>
      </c>
      <c r="L939" s="92">
        <f>IFERROR(VLOOKUP($E939, V一般接種!$A:$G, L$4, FALSE), 0)</f>
        <v>740</v>
      </c>
      <c r="M939" s="92">
        <f>IFERROR(VLOOKUP($E939, V一般接種!$A:$G, M$4, FALSE), 0)</f>
        <v>0</v>
      </c>
      <c r="N939" s="93">
        <f>IFERROR(VLOOKUP($E939, V一般接種!$A:$G, N$4, FALSE), 0)</f>
        <v>7276</v>
      </c>
      <c r="O939" s="92">
        <f>SUMIF(V職域接種!$C:$C, 'Conv-vaccine'!$E939, V職域接種!F:F)</f>
        <v>0</v>
      </c>
      <c r="P939" s="92">
        <f>SUMIF(V職域接種!$C:$C, 'Conv-vaccine'!$E939, V職域接種!G:G)</f>
        <v>0</v>
      </c>
      <c r="Q939" s="92">
        <f>_xlfn.MAXIFS(V重複!F:F, V重複!$C:$C, 'Conv-vaccine'!$E939)</f>
        <v>0</v>
      </c>
      <c r="R939" s="92">
        <f>_xlfn.MAXIFS(V重複!G:G, V重複!$C:$C, 'Conv-vaccine'!$E939)</f>
        <v>0</v>
      </c>
      <c r="S939" s="117">
        <f>SUMIF('V3回目-総接種回数'!$A:$A, 'Conv-vaccine'!$E939, 'V3回目-総接種回数'!D:D)</f>
        <v>1045355</v>
      </c>
    </row>
    <row r="940" spans="1:19" ht="17.7">
      <c r="A940" s="49">
        <v>44609</v>
      </c>
      <c r="B940" s="109">
        <f>IF(COUNTIF($A$7:$A940, $A940)&gt;1, 0, IF($E940="","",G940+H940+K940+L940+O940-Q940))</f>
        <v>6504</v>
      </c>
      <c r="C940" s="109">
        <f>IF(COUNTIF($A$7:$A940, $A940)&gt;1, 0, IF($E940="", "", I940+J940+M940+N940+P940-R940))</f>
        <v>6326</v>
      </c>
      <c r="D940" s="109">
        <f>IF(COUNTIF($A$7:$A940, $A940)&gt;1, 0, S940)</f>
        <v>986108</v>
      </c>
      <c r="E940" s="110">
        <v>44609</v>
      </c>
      <c r="F940" s="91" t="str">
        <f>IFERROR(VLOOKUP($E940, V医療従事者等!$A:$J, $F$4, FALSE), TEXT(E940, "aaa"))</f>
        <v>木</v>
      </c>
      <c r="G940" s="91">
        <f>IFERROR(VLOOKUP($E940, V医療従事者等!$A:$J, $G$4, FALSE), 0)</f>
        <v>0</v>
      </c>
      <c r="H940" s="91">
        <f>IFERROR(VLOOKUP($E940, V医療従事者等!$A:$J, $H$4, FALSE), 0)</f>
        <v>0</v>
      </c>
      <c r="I940" s="91">
        <f>IFERROR(VLOOKUP($E940, V医療従事者等!$A:$J, $I$4, FALSE), 0)</f>
        <v>0</v>
      </c>
      <c r="J940" s="91">
        <f>IFERROR(VLOOKUP($E940, V医療従事者等!$A:$J, $J$4, FALSE), 0)</f>
        <v>0</v>
      </c>
      <c r="K940" s="92">
        <f>IFERROR(VLOOKUP($E940, V一般接種!$A:$G, K$4, FALSE), 0)</f>
        <v>5927</v>
      </c>
      <c r="L940" s="92">
        <f>IFERROR(VLOOKUP($E940, V一般接種!$A:$G, L$4, FALSE), 0)</f>
        <v>577</v>
      </c>
      <c r="M940" s="92">
        <f>IFERROR(VLOOKUP($E940, V一般接種!$A:$G, M$4, FALSE), 0)</f>
        <v>5</v>
      </c>
      <c r="N940" s="93">
        <f>IFERROR(VLOOKUP($E940, V一般接種!$A:$G, N$4, FALSE), 0)</f>
        <v>6321</v>
      </c>
      <c r="O940" s="92">
        <f>SUMIF(V職域接種!$C:$C, 'Conv-vaccine'!$E940, V職域接種!F:F)</f>
        <v>0</v>
      </c>
      <c r="P940" s="92">
        <f>SUMIF(V職域接種!$C:$C, 'Conv-vaccine'!$E940, V職域接種!G:G)</f>
        <v>0</v>
      </c>
      <c r="Q940" s="92">
        <f>_xlfn.MAXIFS(V重複!F:F, V重複!$C:$C, 'Conv-vaccine'!$E940)</f>
        <v>0</v>
      </c>
      <c r="R940" s="92">
        <f>_xlfn.MAXIFS(V重複!G:G, V重複!$C:$C, 'Conv-vaccine'!$E940)</f>
        <v>0</v>
      </c>
      <c r="S940" s="117">
        <f>SUMIF('V3回目-総接種回数'!$A:$A, 'Conv-vaccine'!$E940, 'V3回目-総接種回数'!D:D)</f>
        <v>986108</v>
      </c>
    </row>
    <row r="941" spans="1:19" ht="17.7">
      <c r="A941" s="49">
        <v>44609</v>
      </c>
      <c r="B941" s="109">
        <f>IF(COUNTIF($A$7:$A941, $A941)&gt;1, 0, IF($E941="","",G941+H941+K941+L941+O941-Q941))</f>
        <v>0</v>
      </c>
      <c r="C941" s="109">
        <f>IF(COUNTIF($A$7:$A941, $A941)&gt;1, 0, IF($E941="", "", I941+J941+M941+N941+P941-R941))</f>
        <v>0</v>
      </c>
      <c r="D941" s="109">
        <f>IF(COUNTIF($A$7:$A941, $A941)&gt;1, 0, S941)</f>
        <v>0</v>
      </c>
      <c r="E941" s="110">
        <v>44609</v>
      </c>
      <c r="F941" s="91" t="str">
        <f>IFERROR(VLOOKUP($E941, V医療従事者等!$A:$J, $F$4, FALSE), TEXT(E941, "aaa"))</f>
        <v>木</v>
      </c>
      <c r="G941" s="91">
        <f>IFERROR(VLOOKUP($E941, V医療従事者等!$A:$J, $G$4, FALSE), 0)</f>
        <v>0</v>
      </c>
      <c r="H941" s="91">
        <f>IFERROR(VLOOKUP($E941, V医療従事者等!$A:$J, $H$4, FALSE), 0)</f>
        <v>0</v>
      </c>
      <c r="I941" s="91">
        <f>IFERROR(VLOOKUP($E941, V医療従事者等!$A:$J, $I$4, FALSE), 0)</f>
        <v>0</v>
      </c>
      <c r="J941" s="91">
        <f>IFERROR(VLOOKUP($E941, V医療従事者等!$A:$J, $J$4, FALSE), 0)</f>
        <v>0</v>
      </c>
      <c r="K941" s="92">
        <f>IFERROR(VLOOKUP($E941, V一般接種!$A:$G, K$4, FALSE), 0)</f>
        <v>5927</v>
      </c>
      <c r="L941" s="92">
        <f>IFERROR(VLOOKUP($E941, V一般接種!$A:$G, L$4, FALSE), 0)</f>
        <v>577</v>
      </c>
      <c r="M941" s="92">
        <f>IFERROR(VLOOKUP($E941, V一般接種!$A:$G, M$4, FALSE), 0)</f>
        <v>5</v>
      </c>
      <c r="N941" s="93">
        <f>IFERROR(VLOOKUP($E941, V一般接種!$A:$G, N$4, FALSE), 0)</f>
        <v>6321</v>
      </c>
      <c r="O941" s="92">
        <f>SUMIF(V職域接種!$C:$C, 'Conv-vaccine'!$E941, V職域接種!F:F)</f>
        <v>0</v>
      </c>
      <c r="P941" s="92">
        <f>SUMIF(V職域接種!$C:$C, 'Conv-vaccine'!$E941, V職域接種!G:G)</f>
        <v>0</v>
      </c>
      <c r="Q941" s="92">
        <f>_xlfn.MAXIFS(V重複!F:F, V重複!$C:$C, 'Conv-vaccine'!$E941)</f>
        <v>0</v>
      </c>
      <c r="R941" s="92">
        <f>_xlfn.MAXIFS(V重複!G:G, V重複!$C:$C, 'Conv-vaccine'!$E941)</f>
        <v>0</v>
      </c>
      <c r="S941" s="117">
        <f>SUMIF('V3回目-総接種回数'!$A:$A, 'Conv-vaccine'!$E941, 'V3回目-総接種回数'!D:D)</f>
        <v>986108</v>
      </c>
    </row>
    <row r="942" spans="1:19" ht="17.7">
      <c r="A942" s="49">
        <v>44609</v>
      </c>
      <c r="B942" s="109">
        <f>IF(COUNTIF($A$7:$A942, $A942)&gt;1, 0, IF($E942="","",G942+H942+K942+L942+O942-Q942))</f>
        <v>0</v>
      </c>
      <c r="C942" s="109">
        <f>IF(COUNTIF($A$7:$A942, $A942)&gt;1, 0, IF($E942="", "", I942+J942+M942+N942+P942-R942))</f>
        <v>0</v>
      </c>
      <c r="D942" s="109">
        <f>IF(COUNTIF($A$7:$A942, $A942)&gt;1, 0, S942)</f>
        <v>0</v>
      </c>
      <c r="E942" s="110">
        <v>44609</v>
      </c>
      <c r="F942" s="91" t="str">
        <f>IFERROR(VLOOKUP($E942, V医療従事者等!$A:$J, $F$4, FALSE), TEXT(E942, "aaa"))</f>
        <v>木</v>
      </c>
      <c r="G942" s="91">
        <f>IFERROR(VLOOKUP($E942, V医療従事者等!$A:$J, $G$4, FALSE), 0)</f>
        <v>0</v>
      </c>
      <c r="H942" s="91">
        <f>IFERROR(VLOOKUP($E942, V医療従事者等!$A:$J, $H$4, FALSE), 0)</f>
        <v>0</v>
      </c>
      <c r="I942" s="91">
        <f>IFERROR(VLOOKUP($E942, V医療従事者等!$A:$J, $I$4, FALSE), 0)</f>
        <v>0</v>
      </c>
      <c r="J942" s="91">
        <f>IFERROR(VLOOKUP($E942, V医療従事者等!$A:$J, $J$4, FALSE), 0)</f>
        <v>0</v>
      </c>
      <c r="K942" s="92">
        <f>IFERROR(VLOOKUP($E942, V一般接種!$A:$G, K$4, FALSE), 0)</f>
        <v>5927</v>
      </c>
      <c r="L942" s="92">
        <f>IFERROR(VLOOKUP($E942, V一般接種!$A:$G, L$4, FALSE), 0)</f>
        <v>577</v>
      </c>
      <c r="M942" s="92">
        <f>IFERROR(VLOOKUP($E942, V一般接種!$A:$G, M$4, FALSE), 0)</f>
        <v>5</v>
      </c>
      <c r="N942" s="93">
        <f>IFERROR(VLOOKUP($E942, V一般接種!$A:$G, N$4, FALSE), 0)</f>
        <v>6321</v>
      </c>
      <c r="O942" s="92">
        <f>SUMIF(V職域接種!$C:$C, 'Conv-vaccine'!$E942, V職域接種!F:F)</f>
        <v>0</v>
      </c>
      <c r="P942" s="92">
        <f>SUMIF(V職域接種!$C:$C, 'Conv-vaccine'!$E942, V職域接種!G:G)</f>
        <v>0</v>
      </c>
      <c r="Q942" s="92">
        <f>_xlfn.MAXIFS(V重複!F:F, V重複!$C:$C, 'Conv-vaccine'!$E942)</f>
        <v>0</v>
      </c>
      <c r="R942" s="92">
        <f>_xlfn.MAXIFS(V重複!G:G, V重複!$C:$C, 'Conv-vaccine'!$E942)</f>
        <v>0</v>
      </c>
      <c r="S942" s="117">
        <f>SUMIF('V3回目-総接種回数'!$A:$A, 'Conv-vaccine'!$E942, 'V3回目-総接種回数'!D:D)</f>
        <v>986108</v>
      </c>
    </row>
    <row r="943" spans="1:19" ht="17.7">
      <c r="A943" s="49">
        <v>44610</v>
      </c>
      <c r="B943" s="109">
        <f>IF(COUNTIF($A$7:$A943, $A943)&gt;1, 0, IF($E943="","",G943+H943+K943+L943+O943-Q943))</f>
        <v>10834</v>
      </c>
      <c r="C943" s="109">
        <f>IF(COUNTIF($A$7:$A943, $A943)&gt;1, 0, IF($E943="", "", I943+J943+M943+N943+P943-R943))</f>
        <v>12471</v>
      </c>
      <c r="D943" s="109">
        <f>IF(COUNTIF($A$7:$A943, $A943)&gt;1, 0, S943)</f>
        <v>947564</v>
      </c>
      <c r="E943" s="110">
        <v>44610</v>
      </c>
      <c r="F943" s="91" t="str">
        <f>IFERROR(VLOOKUP($E943, V医療従事者等!$A:$J, $F$4, FALSE), TEXT(E943, "aaa"))</f>
        <v>金</v>
      </c>
      <c r="G943" s="91">
        <f>IFERROR(VLOOKUP($E943, V医療従事者等!$A:$J, $G$4, FALSE), 0)</f>
        <v>0</v>
      </c>
      <c r="H943" s="91">
        <f>IFERROR(VLOOKUP($E943, V医療従事者等!$A:$J, $H$4, FALSE), 0)</f>
        <v>0</v>
      </c>
      <c r="I943" s="91">
        <f>IFERROR(VLOOKUP($E943, V医療従事者等!$A:$J, $I$4, FALSE), 0)</f>
        <v>0</v>
      </c>
      <c r="J943" s="91">
        <f>IFERROR(VLOOKUP($E943, V医療従事者等!$A:$J, $J$4, FALSE), 0)</f>
        <v>0</v>
      </c>
      <c r="K943" s="92">
        <f>IFERROR(VLOOKUP($E943, V一般接種!$A:$G, K$4, FALSE), 0)</f>
        <v>9497</v>
      </c>
      <c r="L943" s="92">
        <f>IFERROR(VLOOKUP($E943, V一般接種!$A:$G, L$4, FALSE), 0)</f>
        <v>1337</v>
      </c>
      <c r="M943" s="92">
        <f>IFERROR(VLOOKUP($E943, V一般接種!$A:$G, M$4, FALSE), 0)</f>
        <v>0</v>
      </c>
      <c r="N943" s="93">
        <f>IFERROR(VLOOKUP($E943, V一般接種!$A:$G, N$4, FALSE), 0)</f>
        <v>12471</v>
      </c>
      <c r="O943" s="92">
        <f>SUMIF(V職域接種!$C:$C, 'Conv-vaccine'!$E943, V職域接種!F:F)</f>
        <v>0</v>
      </c>
      <c r="P943" s="92">
        <f>SUMIF(V職域接種!$C:$C, 'Conv-vaccine'!$E943, V職域接種!G:G)</f>
        <v>0</v>
      </c>
      <c r="Q943" s="92">
        <f>_xlfn.MAXIFS(V重複!F:F, V重複!$C:$C, 'Conv-vaccine'!$E943)</f>
        <v>0</v>
      </c>
      <c r="R943" s="92">
        <f>_xlfn.MAXIFS(V重複!G:G, V重複!$C:$C, 'Conv-vaccine'!$E943)</f>
        <v>0</v>
      </c>
      <c r="S943" s="117">
        <f>SUMIF('V3回目-総接種回数'!$A:$A, 'Conv-vaccine'!$E943, 'V3回目-総接種回数'!D:D)</f>
        <v>947564</v>
      </c>
    </row>
    <row r="944" spans="1:19" ht="17.7">
      <c r="A944" s="49">
        <v>44610</v>
      </c>
      <c r="B944" s="109">
        <f>IF(COUNTIF($A$7:$A944, $A944)&gt;1, 0, IF($E944="","",G944+H944+K944+L944+O944-Q944))</f>
        <v>0</v>
      </c>
      <c r="C944" s="109">
        <f>IF(COUNTIF($A$7:$A944, $A944)&gt;1, 0, IF($E944="", "", I944+J944+M944+N944+P944-R944))</f>
        <v>0</v>
      </c>
      <c r="D944" s="109">
        <f>IF(COUNTIF($A$7:$A944, $A944)&gt;1, 0, S944)</f>
        <v>0</v>
      </c>
      <c r="E944" s="110">
        <v>44610</v>
      </c>
      <c r="F944" s="91" t="str">
        <f>IFERROR(VLOOKUP($E944, V医療従事者等!$A:$J, $F$4, FALSE), TEXT(E944, "aaa"))</f>
        <v>金</v>
      </c>
      <c r="G944" s="91">
        <f>IFERROR(VLOOKUP($E944, V医療従事者等!$A:$J, $G$4, FALSE), 0)</f>
        <v>0</v>
      </c>
      <c r="H944" s="91">
        <f>IFERROR(VLOOKUP($E944, V医療従事者等!$A:$J, $H$4, FALSE), 0)</f>
        <v>0</v>
      </c>
      <c r="I944" s="91">
        <f>IFERROR(VLOOKUP($E944, V医療従事者等!$A:$J, $I$4, FALSE), 0)</f>
        <v>0</v>
      </c>
      <c r="J944" s="91">
        <f>IFERROR(VLOOKUP($E944, V医療従事者等!$A:$J, $J$4, FALSE), 0)</f>
        <v>0</v>
      </c>
      <c r="K944" s="92">
        <f>IFERROR(VLOOKUP($E944, V一般接種!$A:$G, K$4, FALSE), 0)</f>
        <v>9497</v>
      </c>
      <c r="L944" s="92">
        <f>IFERROR(VLOOKUP($E944, V一般接種!$A:$G, L$4, FALSE), 0)</f>
        <v>1337</v>
      </c>
      <c r="M944" s="92">
        <f>IFERROR(VLOOKUP($E944, V一般接種!$A:$G, M$4, FALSE), 0)</f>
        <v>0</v>
      </c>
      <c r="N944" s="93">
        <f>IFERROR(VLOOKUP($E944, V一般接種!$A:$G, N$4, FALSE), 0)</f>
        <v>12471</v>
      </c>
      <c r="O944" s="92">
        <f>SUMIF(V職域接種!$C:$C, 'Conv-vaccine'!$E944, V職域接種!F:F)</f>
        <v>0</v>
      </c>
      <c r="P944" s="92">
        <f>SUMIF(V職域接種!$C:$C, 'Conv-vaccine'!$E944, V職域接種!G:G)</f>
        <v>0</v>
      </c>
      <c r="Q944" s="92">
        <f>_xlfn.MAXIFS(V重複!F:F, V重複!$C:$C, 'Conv-vaccine'!$E944)</f>
        <v>0</v>
      </c>
      <c r="R944" s="92">
        <f>_xlfn.MAXIFS(V重複!G:G, V重複!$C:$C, 'Conv-vaccine'!$E944)</f>
        <v>0</v>
      </c>
      <c r="S944" s="117">
        <f>SUMIF('V3回目-総接種回数'!$A:$A, 'Conv-vaccine'!$E944, 'V3回目-総接種回数'!D:D)</f>
        <v>947564</v>
      </c>
    </row>
    <row r="945" spans="1:19" ht="17.7">
      <c r="A945" s="49">
        <v>44610</v>
      </c>
      <c r="B945" s="109">
        <f>IF(COUNTIF($A$7:$A945, $A945)&gt;1, 0, IF($E945="","",G945+H945+K945+L945+O945-Q945))</f>
        <v>0</v>
      </c>
      <c r="C945" s="109">
        <f>IF(COUNTIF($A$7:$A945, $A945)&gt;1, 0, IF($E945="", "", I945+J945+M945+N945+P945-R945))</f>
        <v>0</v>
      </c>
      <c r="D945" s="109">
        <f>IF(COUNTIF($A$7:$A945, $A945)&gt;1, 0, S945)</f>
        <v>0</v>
      </c>
      <c r="E945" s="110">
        <v>44610</v>
      </c>
      <c r="F945" s="91" t="str">
        <f>IFERROR(VLOOKUP($E945, V医療従事者等!$A:$J, $F$4, FALSE), TEXT(E945, "aaa"))</f>
        <v>金</v>
      </c>
      <c r="G945" s="91">
        <f>IFERROR(VLOOKUP($E945, V医療従事者等!$A:$J, $G$4, FALSE), 0)</f>
        <v>0</v>
      </c>
      <c r="H945" s="91">
        <f>IFERROR(VLOOKUP($E945, V医療従事者等!$A:$J, $H$4, FALSE), 0)</f>
        <v>0</v>
      </c>
      <c r="I945" s="91">
        <f>IFERROR(VLOOKUP($E945, V医療従事者等!$A:$J, $I$4, FALSE), 0)</f>
        <v>0</v>
      </c>
      <c r="J945" s="91">
        <f>IFERROR(VLOOKUP($E945, V医療従事者等!$A:$J, $J$4, FALSE), 0)</f>
        <v>0</v>
      </c>
      <c r="K945" s="92">
        <f>IFERROR(VLOOKUP($E945, V一般接種!$A:$G, K$4, FALSE), 0)</f>
        <v>9497</v>
      </c>
      <c r="L945" s="92">
        <f>IFERROR(VLOOKUP($E945, V一般接種!$A:$G, L$4, FALSE), 0)</f>
        <v>1337</v>
      </c>
      <c r="M945" s="92">
        <f>IFERROR(VLOOKUP($E945, V一般接種!$A:$G, M$4, FALSE), 0)</f>
        <v>0</v>
      </c>
      <c r="N945" s="93">
        <f>IFERROR(VLOOKUP($E945, V一般接種!$A:$G, N$4, FALSE), 0)</f>
        <v>12471</v>
      </c>
      <c r="O945" s="92">
        <f>SUMIF(V職域接種!$C:$C, 'Conv-vaccine'!$E945, V職域接種!F:F)</f>
        <v>0</v>
      </c>
      <c r="P945" s="92">
        <f>SUMIF(V職域接種!$C:$C, 'Conv-vaccine'!$E945, V職域接種!G:G)</f>
        <v>0</v>
      </c>
      <c r="Q945" s="92">
        <f>_xlfn.MAXIFS(V重複!F:F, V重複!$C:$C, 'Conv-vaccine'!$E945)</f>
        <v>0</v>
      </c>
      <c r="R945" s="92">
        <f>_xlfn.MAXIFS(V重複!G:G, V重複!$C:$C, 'Conv-vaccine'!$E945)</f>
        <v>0</v>
      </c>
      <c r="S945" s="117">
        <f>SUMIF('V3回目-総接種回数'!$A:$A, 'Conv-vaccine'!$E945, 'V3回目-総接種回数'!D:D)</f>
        <v>947564</v>
      </c>
    </row>
    <row r="946" spans="1:19" ht="17.7">
      <c r="A946" s="49">
        <v>44611</v>
      </c>
      <c r="B946" s="109">
        <f>IF(COUNTIF($A$7:$A946, $A946)&gt;1, 0, IF($E946="","",G946+H946+K946+L946+O946-Q946))</f>
        <v>14633</v>
      </c>
      <c r="C946" s="109">
        <f>IF(COUNTIF($A$7:$A946, $A946)&gt;1, 0, IF($E946="", "", I946+J946+M946+N946+P946-R946))</f>
        <v>17154</v>
      </c>
      <c r="D946" s="109">
        <f>IF(COUNTIF($A$7:$A946, $A946)&gt;1, 0, S946)</f>
        <v>0</v>
      </c>
      <c r="E946" s="110">
        <v>44611</v>
      </c>
      <c r="F946" s="91" t="str">
        <f>IFERROR(VLOOKUP($E946, V医療従事者等!$A:$J, $F$4, FALSE), TEXT(E946, "aaa"))</f>
        <v>土</v>
      </c>
      <c r="G946" s="91">
        <f>IFERROR(VLOOKUP($E946, V医療従事者等!$A:$J, $G$4, FALSE), 0)</f>
        <v>0</v>
      </c>
      <c r="H946" s="91">
        <f>IFERROR(VLOOKUP($E946, V医療従事者等!$A:$J, $H$4, FALSE), 0)</f>
        <v>0</v>
      </c>
      <c r="I946" s="91">
        <f>IFERROR(VLOOKUP($E946, V医療従事者等!$A:$J, $I$4, FALSE), 0)</f>
        <v>0</v>
      </c>
      <c r="J946" s="91">
        <f>IFERROR(VLOOKUP($E946, V医療従事者等!$A:$J, $J$4, FALSE), 0)</f>
        <v>0</v>
      </c>
      <c r="K946" s="92">
        <f>IFERROR(VLOOKUP($E946, V一般接種!$A:$G, K$4, FALSE), 0)</f>
        <v>13490</v>
      </c>
      <c r="L946" s="92">
        <f>IFERROR(VLOOKUP($E946, V一般接種!$A:$G, L$4, FALSE), 0)</f>
        <v>1143</v>
      </c>
      <c r="M946" s="92">
        <f>IFERROR(VLOOKUP($E946, V一般接種!$A:$G, M$4, FALSE), 0)</f>
        <v>6</v>
      </c>
      <c r="N946" s="93">
        <f>IFERROR(VLOOKUP($E946, V一般接種!$A:$G, N$4, FALSE), 0)</f>
        <v>17148</v>
      </c>
      <c r="O946" s="92">
        <f>SUMIF(V職域接種!$C:$C, 'Conv-vaccine'!$E946, V職域接種!F:F)</f>
        <v>0</v>
      </c>
      <c r="P946" s="92">
        <f>SUMIF(V職域接種!$C:$C, 'Conv-vaccine'!$E946, V職域接種!G:G)</f>
        <v>0</v>
      </c>
      <c r="Q946" s="92">
        <f>_xlfn.MAXIFS(V重複!F:F, V重複!$C:$C, 'Conv-vaccine'!$E946)</f>
        <v>0</v>
      </c>
      <c r="R946" s="92">
        <f>_xlfn.MAXIFS(V重複!G:G, V重複!$C:$C, 'Conv-vaccine'!$E946)</f>
        <v>0</v>
      </c>
      <c r="S946" s="117">
        <f>SUMIF('V3回目-総接種回数'!$A:$A, 'Conv-vaccine'!$E946, 'V3回目-総接種回数'!D:D)</f>
        <v>0</v>
      </c>
    </row>
    <row r="947" spans="1:19" ht="17.7">
      <c r="A947" s="49">
        <v>44611</v>
      </c>
      <c r="B947" s="109">
        <f>IF(COUNTIF($A$7:$A947, $A947)&gt;1, 0, IF($E947="","",G947+H947+K947+L947+O947-Q947))</f>
        <v>0</v>
      </c>
      <c r="C947" s="109">
        <f>IF(COUNTIF($A$7:$A947, $A947)&gt;1, 0, IF($E947="", "", I947+J947+M947+N947+P947-R947))</f>
        <v>0</v>
      </c>
      <c r="D947" s="109">
        <f>IF(COUNTIF($A$7:$A947, $A947)&gt;1, 0, S947)</f>
        <v>0</v>
      </c>
      <c r="E947" s="110">
        <v>44611</v>
      </c>
      <c r="F947" s="91" t="str">
        <f>IFERROR(VLOOKUP($E947, V医療従事者等!$A:$J, $F$4, FALSE), TEXT(E947, "aaa"))</f>
        <v>土</v>
      </c>
      <c r="G947" s="91">
        <f>IFERROR(VLOOKUP($E947, V医療従事者等!$A:$J, $G$4, FALSE), 0)</f>
        <v>0</v>
      </c>
      <c r="H947" s="91">
        <f>IFERROR(VLOOKUP($E947, V医療従事者等!$A:$J, $H$4, FALSE), 0)</f>
        <v>0</v>
      </c>
      <c r="I947" s="91">
        <f>IFERROR(VLOOKUP($E947, V医療従事者等!$A:$J, $I$4, FALSE), 0)</f>
        <v>0</v>
      </c>
      <c r="J947" s="91">
        <f>IFERROR(VLOOKUP($E947, V医療従事者等!$A:$J, $J$4, FALSE), 0)</f>
        <v>0</v>
      </c>
      <c r="K947" s="92">
        <f>IFERROR(VLOOKUP($E947, V一般接種!$A:$G, K$4, FALSE), 0)</f>
        <v>13490</v>
      </c>
      <c r="L947" s="92">
        <f>IFERROR(VLOOKUP($E947, V一般接種!$A:$G, L$4, FALSE), 0)</f>
        <v>1143</v>
      </c>
      <c r="M947" s="92">
        <f>IFERROR(VLOOKUP($E947, V一般接種!$A:$G, M$4, FALSE), 0)</f>
        <v>6</v>
      </c>
      <c r="N947" s="93">
        <f>IFERROR(VLOOKUP($E947, V一般接種!$A:$G, N$4, FALSE), 0)</f>
        <v>17148</v>
      </c>
      <c r="O947" s="92">
        <f>SUMIF(V職域接種!$C:$C, 'Conv-vaccine'!$E947, V職域接種!F:F)</f>
        <v>0</v>
      </c>
      <c r="P947" s="92">
        <f>SUMIF(V職域接種!$C:$C, 'Conv-vaccine'!$E947, V職域接種!G:G)</f>
        <v>0</v>
      </c>
      <c r="Q947" s="92">
        <f>_xlfn.MAXIFS(V重複!F:F, V重複!$C:$C, 'Conv-vaccine'!$E947)</f>
        <v>0</v>
      </c>
      <c r="R947" s="92">
        <f>_xlfn.MAXIFS(V重複!G:G, V重複!$C:$C, 'Conv-vaccine'!$E947)</f>
        <v>0</v>
      </c>
      <c r="S947" s="117">
        <f>SUMIF('V3回目-総接種回数'!$A:$A, 'Conv-vaccine'!$E947, 'V3回目-総接種回数'!D:D)</f>
        <v>0</v>
      </c>
    </row>
    <row r="948" spans="1:19" ht="17.7">
      <c r="A948" s="49">
        <v>44611</v>
      </c>
      <c r="B948" s="109">
        <f>IF(COUNTIF($A$7:$A948, $A948)&gt;1, 0, IF($E948="","",G948+H948+K948+L948+O948-Q948))</f>
        <v>0</v>
      </c>
      <c r="C948" s="109">
        <f>IF(COUNTIF($A$7:$A948, $A948)&gt;1, 0, IF($E948="", "", I948+J948+M948+N948+P948-R948))</f>
        <v>0</v>
      </c>
      <c r="D948" s="109">
        <f>IF(COUNTIF($A$7:$A948, $A948)&gt;1, 0, S948)</f>
        <v>0</v>
      </c>
      <c r="E948" s="110">
        <v>44611</v>
      </c>
      <c r="F948" s="91" t="str">
        <f>IFERROR(VLOOKUP($E948, V医療従事者等!$A:$J, $F$4, FALSE), TEXT(E948, "aaa"))</f>
        <v>土</v>
      </c>
      <c r="G948" s="91">
        <f>IFERROR(VLOOKUP($E948, V医療従事者等!$A:$J, $G$4, FALSE), 0)</f>
        <v>0</v>
      </c>
      <c r="H948" s="91">
        <f>IFERROR(VLOOKUP($E948, V医療従事者等!$A:$J, $H$4, FALSE), 0)</f>
        <v>0</v>
      </c>
      <c r="I948" s="91">
        <f>IFERROR(VLOOKUP($E948, V医療従事者等!$A:$J, $I$4, FALSE), 0)</f>
        <v>0</v>
      </c>
      <c r="J948" s="91">
        <f>IFERROR(VLOOKUP($E948, V医療従事者等!$A:$J, $J$4, FALSE), 0)</f>
        <v>0</v>
      </c>
      <c r="K948" s="92">
        <f>IFERROR(VLOOKUP($E948, V一般接種!$A:$G, K$4, FALSE), 0)</f>
        <v>13490</v>
      </c>
      <c r="L948" s="92">
        <f>IFERROR(VLOOKUP($E948, V一般接種!$A:$G, L$4, FALSE), 0)</f>
        <v>1143</v>
      </c>
      <c r="M948" s="92">
        <f>IFERROR(VLOOKUP($E948, V一般接種!$A:$G, M$4, FALSE), 0)</f>
        <v>6</v>
      </c>
      <c r="N948" s="93">
        <f>IFERROR(VLOOKUP($E948, V一般接種!$A:$G, N$4, FALSE), 0)</f>
        <v>17148</v>
      </c>
      <c r="O948" s="92">
        <f>SUMIF(V職域接種!$C:$C, 'Conv-vaccine'!$E948, V職域接種!F:F)</f>
        <v>0</v>
      </c>
      <c r="P948" s="92">
        <f>SUMIF(V職域接種!$C:$C, 'Conv-vaccine'!$E948, V職域接種!G:G)</f>
        <v>0</v>
      </c>
      <c r="Q948" s="92">
        <f>_xlfn.MAXIFS(V重複!F:F, V重複!$C:$C, 'Conv-vaccine'!$E948)</f>
        <v>0</v>
      </c>
      <c r="R948" s="92">
        <f>_xlfn.MAXIFS(V重複!G:G, V重複!$C:$C, 'Conv-vaccine'!$E948)</f>
        <v>0</v>
      </c>
      <c r="S948" s="117">
        <f>SUMIF('V3回目-総接種回数'!$A:$A, 'Conv-vaccine'!$E948, 'V3回目-総接種回数'!D:D)</f>
        <v>0</v>
      </c>
    </row>
    <row r="949" spans="1:19" ht="17.7">
      <c r="A949" s="49">
        <v>44612</v>
      </c>
      <c r="B949" s="109">
        <f>IF(COUNTIF($A$7:$A949, $A949)&gt;1, 0, IF($E949="","",G949+H949+K949+L949+O949-Q949))</f>
        <v>64307</v>
      </c>
      <c r="C949" s="109">
        <f>IF(COUNTIF($A$7:$A949, $A949)&gt;1, 0, IF($E949="", "", I949+J949+M949+N949+P949-R949))</f>
        <v>95133</v>
      </c>
      <c r="D949" s="109">
        <f>IF(COUNTIF($A$7:$A949, $A949)&gt;1, 0, S949)</f>
        <v>0</v>
      </c>
      <c r="E949" s="110">
        <v>44612</v>
      </c>
      <c r="F949" s="91" t="str">
        <f>IFERROR(VLOOKUP($E949, V医療従事者等!$A:$J, $F$4, FALSE), TEXT(E949, "aaa"))</f>
        <v>日</v>
      </c>
      <c r="G949" s="91">
        <f>IFERROR(VLOOKUP($E949, V医療従事者等!$A:$J, $G$4, FALSE), 0)</f>
        <v>0</v>
      </c>
      <c r="H949" s="91">
        <f>IFERROR(VLOOKUP($E949, V医療従事者等!$A:$J, $H$4, FALSE), 0)</f>
        <v>0</v>
      </c>
      <c r="I949" s="91">
        <f>IFERROR(VLOOKUP($E949, V医療従事者等!$A:$J, $I$4, FALSE), 0)</f>
        <v>0</v>
      </c>
      <c r="J949" s="91">
        <f>IFERROR(VLOOKUP($E949, V医療従事者等!$A:$J, $J$4, FALSE), 0)</f>
        <v>0</v>
      </c>
      <c r="K949" s="92">
        <f>IFERROR(VLOOKUP($E949, V一般接種!$A:$G, K$4, FALSE), 0)</f>
        <v>5300</v>
      </c>
      <c r="L949" s="92">
        <f>IFERROR(VLOOKUP($E949, V一般接種!$A:$G, L$4, FALSE), 0)</f>
        <v>1218</v>
      </c>
      <c r="M949" s="92">
        <f>IFERROR(VLOOKUP($E949, V一般接種!$A:$G, M$4, FALSE), 0)</f>
        <v>1</v>
      </c>
      <c r="N949" s="93">
        <f>IFERROR(VLOOKUP($E949, V一般接種!$A:$G, N$4, FALSE), 0)</f>
        <v>6570</v>
      </c>
      <c r="O949" s="92">
        <f>SUMIF(V職域接種!$C:$C, 'Conv-vaccine'!$E949, V職域接種!F:F)</f>
        <v>9742187</v>
      </c>
      <c r="P949" s="92">
        <f>SUMIF(V職域接種!$C:$C, 'Conv-vaccine'!$E949, V職域接種!G:G)</f>
        <v>9652349</v>
      </c>
      <c r="Q949" s="92">
        <f>_xlfn.MAXIFS(V重複!F:F, V重複!$C:$C, 'Conv-vaccine'!$E949)</f>
        <v>9684398</v>
      </c>
      <c r="R949" s="92">
        <f>_xlfn.MAXIFS(V重複!G:G, V重複!$C:$C, 'Conv-vaccine'!$E949)</f>
        <v>9563787</v>
      </c>
      <c r="S949" s="117">
        <f>SUMIF('V3回目-総接種回数'!$A:$A, 'Conv-vaccine'!$E949, 'V3回目-総接種回数'!D:D)</f>
        <v>0</v>
      </c>
    </row>
    <row r="950" spans="1:19" ht="17.7">
      <c r="A950" s="49">
        <v>44612</v>
      </c>
      <c r="B950" s="109">
        <f>IF(COUNTIF($A$7:$A950, $A950)&gt;1, 0, IF($E950="","",G950+H950+K950+L950+O950-Q950))</f>
        <v>0</v>
      </c>
      <c r="C950" s="109">
        <f>IF(COUNTIF($A$7:$A950, $A950)&gt;1, 0, IF($E950="", "", I950+J950+M950+N950+P950-R950))</f>
        <v>0</v>
      </c>
      <c r="D950" s="109">
        <f>IF(COUNTIF($A$7:$A950, $A950)&gt;1, 0, S950)</f>
        <v>0</v>
      </c>
      <c r="E950" s="110">
        <v>44612</v>
      </c>
      <c r="F950" s="91" t="str">
        <f>IFERROR(VLOOKUP($E950, V医療従事者等!$A:$J, $F$4, FALSE), TEXT(E950, "aaa"))</f>
        <v>日</v>
      </c>
      <c r="G950" s="91">
        <f>IFERROR(VLOOKUP($E950, V医療従事者等!$A:$J, $G$4, FALSE), 0)</f>
        <v>0</v>
      </c>
      <c r="H950" s="91">
        <f>IFERROR(VLOOKUP($E950, V医療従事者等!$A:$J, $H$4, FALSE), 0)</f>
        <v>0</v>
      </c>
      <c r="I950" s="91">
        <f>IFERROR(VLOOKUP($E950, V医療従事者等!$A:$J, $I$4, FALSE), 0)</f>
        <v>0</v>
      </c>
      <c r="J950" s="91">
        <f>IFERROR(VLOOKUP($E950, V医療従事者等!$A:$J, $J$4, FALSE), 0)</f>
        <v>0</v>
      </c>
      <c r="K950" s="92">
        <f>IFERROR(VLOOKUP($E950, V一般接種!$A:$G, K$4, FALSE), 0)</f>
        <v>5300</v>
      </c>
      <c r="L950" s="92">
        <f>IFERROR(VLOOKUP($E950, V一般接種!$A:$G, L$4, FALSE), 0)</f>
        <v>1218</v>
      </c>
      <c r="M950" s="92">
        <f>IFERROR(VLOOKUP($E950, V一般接種!$A:$G, M$4, FALSE), 0)</f>
        <v>1</v>
      </c>
      <c r="N950" s="93">
        <f>IFERROR(VLOOKUP($E950, V一般接種!$A:$G, N$4, FALSE), 0)</f>
        <v>6570</v>
      </c>
      <c r="O950" s="92">
        <f>SUMIF(V職域接種!$C:$C, 'Conv-vaccine'!$E950, V職域接種!F:F)</f>
        <v>9742187</v>
      </c>
      <c r="P950" s="92">
        <f>SUMIF(V職域接種!$C:$C, 'Conv-vaccine'!$E950, V職域接種!G:G)</f>
        <v>9652349</v>
      </c>
      <c r="Q950" s="92">
        <f>_xlfn.MAXIFS(V重複!F:F, V重複!$C:$C, 'Conv-vaccine'!$E950)</f>
        <v>9684398</v>
      </c>
      <c r="R950" s="92">
        <f>_xlfn.MAXIFS(V重複!G:G, V重複!$C:$C, 'Conv-vaccine'!$E950)</f>
        <v>9563787</v>
      </c>
      <c r="S950" s="117">
        <f>SUMIF('V3回目-総接種回数'!$A:$A, 'Conv-vaccine'!$E950, 'V3回目-総接種回数'!D:D)</f>
        <v>0</v>
      </c>
    </row>
    <row r="951" spans="1:19" ht="17.7">
      <c r="A951" s="49">
        <v>44612</v>
      </c>
      <c r="B951" s="109">
        <f>IF(COUNTIF($A$7:$A951, $A951)&gt;1, 0, IF($E951="","",G951+H951+K951+L951+O951-Q951))</f>
        <v>0</v>
      </c>
      <c r="C951" s="109">
        <f>IF(COUNTIF($A$7:$A951, $A951)&gt;1, 0, IF($E951="", "", I951+J951+M951+N951+P951-R951))</f>
        <v>0</v>
      </c>
      <c r="D951" s="109">
        <f>IF(COUNTIF($A$7:$A951, $A951)&gt;1, 0, S951)</f>
        <v>0</v>
      </c>
      <c r="E951" s="110">
        <v>44612</v>
      </c>
      <c r="F951" s="91" t="str">
        <f>IFERROR(VLOOKUP($E951, V医療従事者等!$A:$J, $F$4, FALSE), TEXT(E951, "aaa"))</f>
        <v>日</v>
      </c>
      <c r="G951" s="91">
        <f>IFERROR(VLOOKUP($E951, V医療従事者等!$A:$J, $G$4, FALSE), 0)</f>
        <v>0</v>
      </c>
      <c r="H951" s="91">
        <f>IFERROR(VLOOKUP($E951, V医療従事者等!$A:$J, $H$4, FALSE), 0)</f>
        <v>0</v>
      </c>
      <c r="I951" s="91">
        <f>IFERROR(VLOOKUP($E951, V医療従事者等!$A:$J, $I$4, FALSE), 0)</f>
        <v>0</v>
      </c>
      <c r="J951" s="91">
        <f>IFERROR(VLOOKUP($E951, V医療従事者等!$A:$J, $J$4, FALSE), 0)</f>
        <v>0</v>
      </c>
      <c r="K951" s="92">
        <f>IFERROR(VLOOKUP($E951, V一般接種!$A:$G, K$4, FALSE), 0)</f>
        <v>5300</v>
      </c>
      <c r="L951" s="92">
        <f>IFERROR(VLOOKUP($E951, V一般接種!$A:$G, L$4, FALSE), 0)</f>
        <v>1218</v>
      </c>
      <c r="M951" s="92">
        <f>IFERROR(VLOOKUP($E951, V一般接種!$A:$G, M$4, FALSE), 0)</f>
        <v>1</v>
      </c>
      <c r="N951" s="93">
        <f>IFERROR(VLOOKUP($E951, V一般接種!$A:$G, N$4, FALSE), 0)</f>
        <v>6570</v>
      </c>
      <c r="O951" s="92">
        <f>SUMIF(V職域接種!$C:$C, 'Conv-vaccine'!$E951, V職域接種!F:F)</f>
        <v>9742187</v>
      </c>
      <c r="P951" s="92">
        <f>SUMIF(V職域接種!$C:$C, 'Conv-vaccine'!$E951, V職域接種!G:G)</f>
        <v>9652349</v>
      </c>
      <c r="Q951" s="92">
        <f>_xlfn.MAXIFS(V重複!F:F, V重複!$C:$C, 'Conv-vaccine'!$E951)</f>
        <v>9684398</v>
      </c>
      <c r="R951" s="92">
        <f>_xlfn.MAXIFS(V重複!G:G, V重複!$C:$C, 'Conv-vaccine'!$E951)</f>
        <v>9563787</v>
      </c>
      <c r="S951" s="117">
        <f>SUMIF('V3回目-総接種回数'!$A:$A, 'Conv-vaccine'!$E951, 'V3回目-総接種回数'!D:D)</f>
        <v>0</v>
      </c>
    </row>
    <row r="952" spans="1:19" ht="17.7">
      <c r="A952" s="49">
        <v>44613</v>
      </c>
      <c r="B952" s="109">
        <f>IF(COUNTIF($A$7:$A952, $A952)&gt;1, 0, IF($E952="","",G952+H952+K952+L952+O952-Q952))</f>
        <v>4207</v>
      </c>
      <c r="C952" s="109">
        <f>IF(COUNTIF($A$7:$A952, $A952)&gt;1, 0, IF($E952="", "", I952+J952+M952+N952+P952-R952))</f>
        <v>4643</v>
      </c>
      <c r="D952" s="109">
        <f>IF(COUNTIF($A$7:$A952, $A952)&gt;1, 0, S952)</f>
        <v>2171111</v>
      </c>
      <c r="E952" s="110">
        <v>44613</v>
      </c>
      <c r="F952" s="91" t="str">
        <f>IFERROR(VLOOKUP($E952, V医療従事者等!$A:$J, $F$4, FALSE), TEXT(E952, "aaa"))</f>
        <v>月</v>
      </c>
      <c r="G952" s="91">
        <f>IFERROR(VLOOKUP($E952, V医療従事者等!$A:$J, $G$4, FALSE), 0)</f>
        <v>0</v>
      </c>
      <c r="H952" s="91">
        <f>IFERROR(VLOOKUP($E952, V医療従事者等!$A:$J, $H$4, FALSE), 0)</f>
        <v>0</v>
      </c>
      <c r="I952" s="91">
        <f>IFERROR(VLOOKUP($E952, V医療従事者等!$A:$J, $I$4, FALSE), 0)</f>
        <v>0</v>
      </c>
      <c r="J952" s="91">
        <f>IFERROR(VLOOKUP($E952, V医療従事者等!$A:$J, $J$4, FALSE), 0)</f>
        <v>0</v>
      </c>
      <c r="K952" s="92">
        <f>IFERROR(VLOOKUP($E952, V一般接種!$A:$G, K$4, FALSE), 0)</f>
        <v>3763</v>
      </c>
      <c r="L952" s="92">
        <f>IFERROR(VLOOKUP($E952, V一般接種!$A:$G, L$4, FALSE), 0)</f>
        <v>444</v>
      </c>
      <c r="M952" s="92">
        <f>IFERROR(VLOOKUP($E952, V一般接種!$A:$G, M$4, FALSE), 0)</f>
        <v>0</v>
      </c>
      <c r="N952" s="93">
        <f>IFERROR(VLOOKUP($E952, V一般接種!$A:$G, N$4, FALSE), 0)</f>
        <v>4643</v>
      </c>
      <c r="O952" s="92">
        <f>SUMIF(V職域接種!$C:$C, 'Conv-vaccine'!$E952, V職域接種!F:F)</f>
        <v>0</v>
      </c>
      <c r="P952" s="92">
        <f>SUMIF(V職域接種!$C:$C, 'Conv-vaccine'!$E952, V職域接種!G:G)</f>
        <v>0</v>
      </c>
      <c r="Q952" s="92">
        <f>_xlfn.MAXIFS(V重複!F:F, V重複!$C:$C, 'Conv-vaccine'!$E952)</f>
        <v>0</v>
      </c>
      <c r="R952" s="92">
        <f>_xlfn.MAXIFS(V重複!G:G, V重複!$C:$C, 'Conv-vaccine'!$E952)</f>
        <v>0</v>
      </c>
      <c r="S952" s="117">
        <f>SUMIF('V3回目-総接種回数'!$A:$A, 'Conv-vaccine'!$E952, 'V3回目-総接種回数'!D:D)</f>
        <v>2171111</v>
      </c>
    </row>
    <row r="953" spans="1:19" ht="17.7">
      <c r="A953" s="49">
        <v>44613</v>
      </c>
      <c r="B953" s="109">
        <f>IF(COUNTIF($A$7:$A953, $A953)&gt;1, 0, IF($E953="","",G953+H953+K953+L953+O953-Q953))</f>
        <v>0</v>
      </c>
      <c r="C953" s="109">
        <f>IF(COUNTIF($A$7:$A953, $A953)&gt;1, 0, IF($E953="", "", I953+J953+M953+N953+P953-R953))</f>
        <v>0</v>
      </c>
      <c r="D953" s="109">
        <f>IF(COUNTIF($A$7:$A953, $A953)&gt;1, 0, S953)</f>
        <v>0</v>
      </c>
      <c r="E953" s="110">
        <v>44613</v>
      </c>
      <c r="F953" s="91" t="str">
        <f>IFERROR(VLOOKUP($E953, V医療従事者等!$A:$J, $F$4, FALSE), TEXT(E953, "aaa"))</f>
        <v>月</v>
      </c>
      <c r="G953" s="91">
        <f>IFERROR(VLOOKUP($E953, V医療従事者等!$A:$J, $G$4, FALSE), 0)</f>
        <v>0</v>
      </c>
      <c r="H953" s="91">
        <f>IFERROR(VLOOKUP($E953, V医療従事者等!$A:$J, $H$4, FALSE), 0)</f>
        <v>0</v>
      </c>
      <c r="I953" s="91">
        <f>IFERROR(VLOOKUP($E953, V医療従事者等!$A:$J, $I$4, FALSE), 0)</f>
        <v>0</v>
      </c>
      <c r="J953" s="91">
        <f>IFERROR(VLOOKUP($E953, V医療従事者等!$A:$J, $J$4, FALSE), 0)</f>
        <v>0</v>
      </c>
      <c r="K953" s="92">
        <f>IFERROR(VLOOKUP($E953, V一般接種!$A:$G, K$4, FALSE), 0)</f>
        <v>3763</v>
      </c>
      <c r="L953" s="92">
        <f>IFERROR(VLOOKUP($E953, V一般接種!$A:$G, L$4, FALSE), 0)</f>
        <v>444</v>
      </c>
      <c r="M953" s="92">
        <f>IFERROR(VLOOKUP($E953, V一般接種!$A:$G, M$4, FALSE), 0)</f>
        <v>0</v>
      </c>
      <c r="N953" s="93">
        <f>IFERROR(VLOOKUP($E953, V一般接種!$A:$G, N$4, FALSE), 0)</f>
        <v>4643</v>
      </c>
      <c r="O953" s="92">
        <f>SUMIF(V職域接種!$C:$C, 'Conv-vaccine'!$E953, V職域接種!F:F)</f>
        <v>0</v>
      </c>
      <c r="P953" s="92">
        <f>SUMIF(V職域接種!$C:$C, 'Conv-vaccine'!$E953, V職域接種!G:G)</f>
        <v>0</v>
      </c>
      <c r="Q953" s="92">
        <f>_xlfn.MAXIFS(V重複!F:F, V重複!$C:$C, 'Conv-vaccine'!$E953)</f>
        <v>0</v>
      </c>
      <c r="R953" s="92">
        <f>_xlfn.MAXIFS(V重複!G:G, V重複!$C:$C, 'Conv-vaccine'!$E953)</f>
        <v>0</v>
      </c>
      <c r="S953" s="117">
        <f>SUMIF('V3回目-総接種回数'!$A:$A, 'Conv-vaccine'!$E953, 'V3回目-総接種回数'!D:D)</f>
        <v>2171111</v>
      </c>
    </row>
    <row r="954" spans="1:19" ht="17.7">
      <c r="A954" s="49">
        <v>44613</v>
      </c>
      <c r="B954" s="109">
        <f>IF(COUNTIF($A$7:$A954, $A954)&gt;1, 0, IF($E954="","",G954+H954+K954+L954+O954-Q954))</f>
        <v>0</v>
      </c>
      <c r="C954" s="109">
        <f>IF(COUNTIF($A$7:$A954, $A954)&gt;1, 0, IF($E954="", "", I954+J954+M954+N954+P954-R954))</f>
        <v>0</v>
      </c>
      <c r="D954" s="109">
        <f>IF(COUNTIF($A$7:$A954, $A954)&gt;1, 0, S954)</f>
        <v>0</v>
      </c>
      <c r="E954" s="110">
        <v>44613</v>
      </c>
      <c r="F954" s="91" t="str">
        <f>IFERROR(VLOOKUP($E954, V医療従事者等!$A:$J, $F$4, FALSE), TEXT(E954, "aaa"))</f>
        <v>月</v>
      </c>
      <c r="G954" s="91">
        <f>IFERROR(VLOOKUP($E954, V医療従事者等!$A:$J, $G$4, FALSE), 0)</f>
        <v>0</v>
      </c>
      <c r="H954" s="91">
        <f>IFERROR(VLOOKUP($E954, V医療従事者等!$A:$J, $H$4, FALSE), 0)</f>
        <v>0</v>
      </c>
      <c r="I954" s="91">
        <f>IFERROR(VLOOKUP($E954, V医療従事者等!$A:$J, $I$4, FALSE), 0)</f>
        <v>0</v>
      </c>
      <c r="J954" s="91">
        <f>IFERROR(VLOOKUP($E954, V医療従事者等!$A:$J, $J$4, FALSE), 0)</f>
        <v>0</v>
      </c>
      <c r="K954" s="92">
        <f>IFERROR(VLOOKUP($E954, V一般接種!$A:$G, K$4, FALSE), 0)</f>
        <v>3763</v>
      </c>
      <c r="L954" s="92">
        <f>IFERROR(VLOOKUP($E954, V一般接種!$A:$G, L$4, FALSE), 0)</f>
        <v>444</v>
      </c>
      <c r="M954" s="92">
        <f>IFERROR(VLOOKUP($E954, V一般接種!$A:$G, M$4, FALSE), 0)</f>
        <v>0</v>
      </c>
      <c r="N954" s="93">
        <f>IFERROR(VLOOKUP($E954, V一般接種!$A:$G, N$4, FALSE), 0)</f>
        <v>4643</v>
      </c>
      <c r="O954" s="92">
        <f>SUMIF(V職域接種!$C:$C, 'Conv-vaccine'!$E954, V職域接種!F:F)</f>
        <v>0</v>
      </c>
      <c r="P954" s="92">
        <f>SUMIF(V職域接種!$C:$C, 'Conv-vaccine'!$E954, V職域接種!G:G)</f>
        <v>0</v>
      </c>
      <c r="Q954" s="92">
        <f>_xlfn.MAXIFS(V重複!F:F, V重複!$C:$C, 'Conv-vaccine'!$E954)</f>
        <v>0</v>
      </c>
      <c r="R954" s="92">
        <f>_xlfn.MAXIFS(V重複!G:G, V重複!$C:$C, 'Conv-vaccine'!$E954)</f>
        <v>0</v>
      </c>
      <c r="S954" s="117">
        <f>SUMIF('V3回目-総接種回数'!$A:$A, 'Conv-vaccine'!$E954, 'V3回目-総接種回数'!D:D)</f>
        <v>2171111</v>
      </c>
    </row>
    <row r="955" spans="1:19" ht="17.7">
      <c r="A955" s="49">
        <v>44614</v>
      </c>
      <c r="B955" s="109">
        <f>IF(COUNTIF($A$7:$A955, $A955)&gt;1, 0, IF($E955="","",G955+H955+K955+L955+O955-Q955))</f>
        <v>0</v>
      </c>
      <c r="C955" s="109">
        <f>IF(COUNTIF($A$7:$A955, $A955)&gt;1, 0, IF($E955="", "", I955+J955+M955+N955+P955-R955))</f>
        <v>0</v>
      </c>
      <c r="D955" s="109">
        <f>IF(COUNTIF($A$7:$A955, $A955)&gt;1, 0, S955)</f>
        <v>1203435</v>
      </c>
      <c r="E955" s="110">
        <v>44614</v>
      </c>
      <c r="F955" s="91" t="str">
        <f>IFERROR(VLOOKUP($E955, V医療従事者等!$A:$J, $F$4, FALSE), TEXT(E955, "aaa"))</f>
        <v>火</v>
      </c>
      <c r="G955" s="91">
        <f>IFERROR(VLOOKUP($E955, V医療従事者等!$A:$J, $G$4, FALSE), 0)</f>
        <v>0</v>
      </c>
      <c r="H955" s="91">
        <f>IFERROR(VLOOKUP($E955, V医療従事者等!$A:$J, $H$4, FALSE), 0)</f>
        <v>0</v>
      </c>
      <c r="I955" s="91">
        <f>IFERROR(VLOOKUP($E955, V医療従事者等!$A:$J, $I$4, FALSE), 0)</f>
        <v>0</v>
      </c>
      <c r="J955" s="91">
        <f>IFERROR(VLOOKUP($E955, V医療従事者等!$A:$J, $J$4, FALSE), 0)</f>
        <v>0</v>
      </c>
      <c r="K955" s="92">
        <f>IFERROR(VLOOKUP($E955, V一般接種!$A:$G, K$4, FALSE), 0)</f>
        <v>0</v>
      </c>
      <c r="L955" s="92">
        <f>IFERROR(VLOOKUP($E955, V一般接種!$A:$G, L$4, FALSE), 0)</f>
        <v>0</v>
      </c>
      <c r="M955" s="92">
        <f>IFERROR(VLOOKUP($E955, V一般接種!$A:$G, M$4, FALSE), 0)</f>
        <v>0</v>
      </c>
      <c r="N955" s="93">
        <f>IFERROR(VLOOKUP($E955, V一般接種!$A:$G, N$4, FALSE), 0)</f>
        <v>0</v>
      </c>
      <c r="O955" s="92">
        <f>SUMIF(V職域接種!$C:$C, 'Conv-vaccine'!$E955, V職域接種!F:F)</f>
        <v>0</v>
      </c>
      <c r="P955" s="92">
        <f>SUMIF(V職域接種!$C:$C, 'Conv-vaccine'!$E955, V職域接種!G:G)</f>
        <v>0</v>
      </c>
      <c r="Q955" s="92">
        <f>_xlfn.MAXIFS(V重複!F:F, V重複!$C:$C, 'Conv-vaccine'!$E955)</f>
        <v>0</v>
      </c>
      <c r="R955" s="92">
        <f>_xlfn.MAXIFS(V重複!G:G, V重複!$C:$C, 'Conv-vaccine'!$E955)</f>
        <v>0</v>
      </c>
      <c r="S955" s="117">
        <f>SUMIF('V3回目-総接種回数'!$A:$A, 'Conv-vaccine'!$E955, 'V3回目-総接種回数'!D:D)</f>
        <v>1203435</v>
      </c>
    </row>
    <row r="956" spans="1:19" ht="17.7">
      <c r="A956" s="49">
        <v>44614</v>
      </c>
      <c r="B956" s="109">
        <f>IF(COUNTIF($A$7:$A956, $A956)&gt;1, 0, IF($E956="","",G956+H956+K956+L956+O956-Q956))</f>
        <v>0</v>
      </c>
      <c r="C956" s="109">
        <f>IF(COUNTIF($A$7:$A956, $A956)&gt;1, 0, IF($E956="", "", I956+J956+M956+N956+P956-R956))</f>
        <v>0</v>
      </c>
      <c r="D956" s="109">
        <f>IF(COUNTIF($A$7:$A956, $A956)&gt;1, 0, S956)</f>
        <v>0</v>
      </c>
      <c r="E956" s="110">
        <v>44614</v>
      </c>
      <c r="F956" s="91" t="str">
        <f>IFERROR(VLOOKUP($E956, V医療従事者等!$A:$J, $F$4, FALSE), TEXT(E956, "aaa"))</f>
        <v>火</v>
      </c>
      <c r="G956" s="91">
        <f>IFERROR(VLOOKUP($E956, V医療従事者等!$A:$J, $G$4, FALSE), 0)</f>
        <v>0</v>
      </c>
      <c r="H956" s="91">
        <f>IFERROR(VLOOKUP($E956, V医療従事者等!$A:$J, $H$4, FALSE), 0)</f>
        <v>0</v>
      </c>
      <c r="I956" s="91">
        <f>IFERROR(VLOOKUP($E956, V医療従事者等!$A:$J, $I$4, FALSE), 0)</f>
        <v>0</v>
      </c>
      <c r="J956" s="91">
        <f>IFERROR(VLOOKUP($E956, V医療従事者等!$A:$J, $J$4, FALSE), 0)</f>
        <v>0</v>
      </c>
      <c r="K956" s="92">
        <f>IFERROR(VLOOKUP($E956, V一般接種!$A:$G, K$4, FALSE), 0)</f>
        <v>0</v>
      </c>
      <c r="L956" s="92">
        <f>IFERROR(VLOOKUP($E956, V一般接種!$A:$G, L$4, FALSE), 0)</f>
        <v>0</v>
      </c>
      <c r="M956" s="92">
        <f>IFERROR(VLOOKUP($E956, V一般接種!$A:$G, M$4, FALSE), 0)</f>
        <v>0</v>
      </c>
      <c r="N956" s="93">
        <f>IFERROR(VLOOKUP($E956, V一般接種!$A:$G, N$4, FALSE), 0)</f>
        <v>0</v>
      </c>
      <c r="O956" s="92">
        <f>SUMIF(V職域接種!$C:$C, 'Conv-vaccine'!$E956, V職域接種!F:F)</f>
        <v>0</v>
      </c>
      <c r="P956" s="92">
        <f>SUMIF(V職域接種!$C:$C, 'Conv-vaccine'!$E956, V職域接種!G:G)</f>
        <v>0</v>
      </c>
      <c r="Q956" s="92">
        <f>_xlfn.MAXIFS(V重複!F:F, V重複!$C:$C, 'Conv-vaccine'!$E956)</f>
        <v>0</v>
      </c>
      <c r="R956" s="92">
        <f>_xlfn.MAXIFS(V重複!G:G, V重複!$C:$C, 'Conv-vaccine'!$E956)</f>
        <v>0</v>
      </c>
      <c r="S956" s="117">
        <f>SUMIF('V3回目-総接種回数'!$A:$A, 'Conv-vaccine'!$E956, 'V3回目-総接種回数'!D:D)</f>
        <v>1203435</v>
      </c>
    </row>
    <row r="957" spans="1:19" ht="17.7">
      <c r="A957" s="49">
        <v>44614</v>
      </c>
      <c r="B957" s="109">
        <f>IF(COUNTIF($A$7:$A957, $A957)&gt;1, 0, IF($E957="","",G957+H957+K957+L957+O957-Q957))</f>
        <v>0</v>
      </c>
      <c r="C957" s="109">
        <f>IF(COUNTIF($A$7:$A957, $A957)&gt;1, 0, IF($E957="", "", I957+J957+M957+N957+P957-R957))</f>
        <v>0</v>
      </c>
      <c r="D957" s="109">
        <f>IF(COUNTIF($A$7:$A957, $A957)&gt;1, 0, S957)</f>
        <v>0</v>
      </c>
      <c r="E957" s="110">
        <v>44614</v>
      </c>
      <c r="F957" s="91" t="str">
        <f>IFERROR(VLOOKUP($E957, V医療従事者等!$A:$J, $F$4, FALSE), TEXT(E957, "aaa"))</f>
        <v>火</v>
      </c>
      <c r="G957" s="91">
        <f>IFERROR(VLOOKUP($E957, V医療従事者等!$A:$J, $G$4, FALSE), 0)</f>
        <v>0</v>
      </c>
      <c r="H957" s="91">
        <f>IFERROR(VLOOKUP($E957, V医療従事者等!$A:$J, $H$4, FALSE), 0)</f>
        <v>0</v>
      </c>
      <c r="I957" s="91">
        <f>IFERROR(VLOOKUP($E957, V医療従事者等!$A:$J, $I$4, FALSE), 0)</f>
        <v>0</v>
      </c>
      <c r="J957" s="91">
        <f>IFERROR(VLOOKUP($E957, V医療従事者等!$A:$J, $J$4, FALSE), 0)</f>
        <v>0</v>
      </c>
      <c r="K957" s="92">
        <f>IFERROR(VLOOKUP($E957, V一般接種!$A:$G, K$4, FALSE), 0)</f>
        <v>0</v>
      </c>
      <c r="L957" s="92">
        <f>IFERROR(VLOOKUP($E957, V一般接種!$A:$G, L$4, FALSE), 0)</f>
        <v>0</v>
      </c>
      <c r="M957" s="92">
        <f>IFERROR(VLOOKUP($E957, V一般接種!$A:$G, M$4, FALSE), 0)</f>
        <v>0</v>
      </c>
      <c r="N957" s="93">
        <f>IFERROR(VLOOKUP($E957, V一般接種!$A:$G, N$4, FALSE), 0)</f>
        <v>0</v>
      </c>
      <c r="O957" s="92">
        <f>SUMIF(V職域接種!$C:$C, 'Conv-vaccine'!$E957, V職域接種!F:F)</f>
        <v>0</v>
      </c>
      <c r="P957" s="92">
        <f>SUMIF(V職域接種!$C:$C, 'Conv-vaccine'!$E957, V職域接種!G:G)</f>
        <v>0</v>
      </c>
      <c r="Q957" s="92">
        <f>_xlfn.MAXIFS(V重複!F:F, V重複!$C:$C, 'Conv-vaccine'!$E957)</f>
        <v>0</v>
      </c>
      <c r="R957" s="92">
        <f>_xlfn.MAXIFS(V重複!G:G, V重複!$C:$C, 'Conv-vaccine'!$E957)</f>
        <v>0</v>
      </c>
      <c r="S957" s="117">
        <f>SUMIF('V3回目-総接種回数'!$A:$A, 'Conv-vaccine'!$E957, 'V3回目-総接種回数'!D:D)</f>
        <v>1203435</v>
      </c>
    </row>
    <row r="958" spans="1:19" ht="17.7">
      <c r="A958" s="49">
        <v>44615</v>
      </c>
      <c r="B958" s="109">
        <f>IF(COUNTIF($A$7:$A958, $A958)&gt;1, 0, IF($E958="","",G958+H958+K958+L958+O958-Q958))</f>
        <v>0</v>
      </c>
      <c r="C958" s="109">
        <f>IF(COUNTIF($A$7:$A958, $A958)&gt;1, 0, IF($E958="", "", I958+J958+M958+N958+P958-R958))</f>
        <v>0</v>
      </c>
      <c r="D958" s="109">
        <f>IF(COUNTIF($A$7:$A958, $A958)&gt;1, 0, S958)</f>
        <v>0</v>
      </c>
      <c r="E958" s="110">
        <v>44615</v>
      </c>
      <c r="F958" s="91" t="str">
        <f>IFERROR(VLOOKUP($E958, V医療従事者等!$A:$J, $F$4, FALSE), TEXT(E958, "aaa"))</f>
        <v>水</v>
      </c>
      <c r="G958" s="91">
        <f>IFERROR(VLOOKUP($E958, V医療従事者等!$A:$J, $G$4, FALSE), 0)</f>
        <v>0</v>
      </c>
      <c r="H958" s="91">
        <f>IFERROR(VLOOKUP($E958, V医療従事者等!$A:$J, $H$4, FALSE), 0)</f>
        <v>0</v>
      </c>
      <c r="I958" s="91">
        <f>IFERROR(VLOOKUP($E958, V医療従事者等!$A:$J, $I$4, FALSE), 0)</f>
        <v>0</v>
      </c>
      <c r="J958" s="91">
        <f>IFERROR(VLOOKUP($E958, V医療従事者等!$A:$J, $J$4, FALSE), 0)</f>
        <v>0</v>
      </c>
      <c r="K958" s="92">
        <f>IFERROR(VLOOKUP($E958, V一般接種!$A:$G, K$4, FALSE), 0)</f>
        <v>0</v>
      </c>
      <c r="L958" s="92">
        <f>IFERROR(VLOOKUP($E958, V一般接種!$A:$G, L$4, FALSE), 0)</f>
        <v>0</v>
      </c>
      <c r="M958" s="92">
        <f>IFERROR(VLOOKUP($E958, V一般接種!$A:$G, M$4, FALSE), 0)</f>
        <v>0</v>
      </c>
      <c r="N958" s="93">
        <f>IFERROR(VLOOKUP($E958, V一般接種!$A:$G, N$4, FALSE), 0)</f>
        <v>0</v>
      </c>
      <c r="O958" s="92">
        <f>SUMIF(V職域接種!$C:$C, 'Conv-vaccine'!$E958, V職域接種!F:F)</f>
        <v>0</v>
      </c>
      <c r="P958" s="92">
        <f>SUMIF(V職域接種!$C:$C, 'Conv-vaccine'!$E958, V職域接種!G:G)</f>
        <v>0</v>
      </c>
      <c r="Q958" s="92">
        <f>_xlfn.MAXIFS(V重複!F:F, V重複!$C:$C, 'Conv-vaccine'!$E958)</f>
        <v>0</v>
      </c>
      <c r="R958" s="92">
        <f>_xlfn.MAXIFS(V重複!G:G, V重複!$C:$C, 'Conv-vaccine'!$E958)</f>
        <v>0</v>
      </c>
      <c r="S958" s="117">
        <f>SUMIF('V3回目-総接種回数'!$A:$A, 'Conv-vaccine'!$E958, 'V3回目-総接種回数'!D:D)</f>
        <v>0</v>
      </c>
    </row>
    <row r="959" spans="1:19" ht="17.7">
      <c r="A959" s="49">
        <v>44615</v>
      </c>
      <c r="B959" s="109">
        <f>IF(COUNTIF($A$7:$A959, $A959)&gt;1, 0, IF($E959="","",G959+H959+K959+L959+O959-Q959))</f>
        <v>0</v>
      </c>
      <c r="C959" s="109">
        <f>IF(COUNTIF($A$7:$A959, $A959)&gt;1, 0, IF($E959="", "", I959+J959+M959+N959+P959-R959))</f>
        <v>0</v>
      </c>
      <c r="D959" s="109">
        <f>IF(COUNTIF($A$7:$A959, $A959)&gt;1, 0, S959)</f>
        <v>0</v>
      </c>
      <c r="E959" s="110">
        <v>44615</v>
      </c>
      <c r="F959" s="91" t="str">
        <f>IFERROR(VLOOKUP($E959, V医療従事者等!$A:$J, $F$4, FALSE), TEXT(E959, "aaa"))</f>
        <v>水</v>
      </c>
      <c r="G959" s="91">
        <f>IFERROR(VLOOKUP($E959, V医療従事者等!$A:$J, $G$4, FALSE), 0)</f>
        <v>0</v>
      </c>
      <c r="H959" s="91">
        <f>IFERROR(VLOOKUP($E959, V医療従事者等!$A:$J, $H$4, FALSE), 0)</f>
        <v>0</v>
      </c>
      <c r="I959" s="91">
        <f>IFERROR(VLOOKUP($E959, V医療従事者等!$A:$J, $I$4, FALSE), 0)</f>
        <v>0</v>
      </c>
      <c r="J959" s="91">
        <f>IFERROR(VLOOKUP($E959, V医療従事者等!$A:$J, $J$4, FALSE), 0)</f>
        <v>0</v>
      </c>
      <c r="K959" s="92">
        <f>IFERROR(VLOOKUP($E959, V一般接種!$A:$G, K$4, FALSE), 0)</f>
        <v>0</v>
      </c>
      <c r="L959" s="92">
        <f>IFERROR(VLOOKUP($E959, V一般接種!$A:$G, L$4, FALSE), 0)</f>
        <v>0</v>
      </c>
      <c r="M959" s="92">
        <f>IFERROR(VLOOKUP($E959, V一般接種!$A:$G, M$4, FALSE), 0)</f>
        <v>0</v>
      </c>
      <c r="N959" s="93">
        <f>IFERROR(VLOOKUP($E959, V一般接種!$A:$G, N$4, FALSE), 0)</f>
        <v>0</v>
      </c>
      <c r="O959" s="92">
        <f>SUMIF(V職域接種!$C:$C, 'Conv-vaccine'!$E959, V職域接種!F:F)</f>
        <v>0</v>
      </c>
      <c r="P959" s="92">
        <f>SUMIF(V職域接種!$C:$C, 'Conv-vaccine'!$E959, V職域接種!G:G)</f>
        <v>0</v>
      </c>
      <c r="Q959" s="92">
        <f>_xlfn.MAXIFS(V重複!F:F, V重複!$C:$C, 'Conv-vaccine'!$E959)</f>
        <v>0</v>
      </c>
      <c r="R959" s="92">
        <f>_xlfn.MAXIFS(V重複!G:G, V重複!$C:$C, 'Conv-vaccine'!$E959)</f>
        <v>0</v>
      </c>
      <c r="S959" s="117">
        <f>SUMIF('V3回目-総接種回数'!$A:$A, 'Conv-vaccine'!$E959, 'V3回目-総接種回数'!D:D)</f>
        <v>0</v>
      </c>
    </row>
    <row r="960" spans="1:19" ht="17.7">
      <c r="A960" s="49">
        <v>44615</v>
      </c>
      <c r="B960" s="109">
        <f>IF(COUNTIF($A$7:$A960, $A960)&gt;1, 0, IF($E960="","",G960+H960+K960+L960+O960-Q960))</f>
        <v>0</v>
      </c>
      <c r="C960" s="109">
        <f>IF(COUNTIF($A$7:$A960, $A960)&gt;1, 0, IF($E960="", "", I960+J960+M960+N960+P960-R960))</f>
        <v>0</v>
      </c>
      <c r="D960" s="109">
        <f>IF(COUNTIF($A$7:$A960, $A960)&gt;1, 0, S960)</f>
        <v>0</v>
      </c>
      <c r="E960" s="110">
        <v>44615</v>
      </c>
      <c r="F960" s="91" t="str">
        <f>IFERROR(VLOOKUP($E960, V医療従事者等!$A:$J, $F$4, FALSE), TEXT(E960, "aaa"))</f>
        <v>水</v>
      </c>
      <c r="G960" s="91">
        <f>IFERROR(VLOOKUP($E960, V医療従事者等!$A:$J, $G$4, FALSE), 0)</f>
        <v>0</v>
      </c>
      <c r="H960" s="91">
        <f>IFERROR(VLOOKUP($E960, V医療従事者等!$A:$J, $H$4, FALSE), 0)</f>
        <v>0</v>
      </c>
      <c r="I960" s="91">
        <f>IFERROR(VLOOKUP($E960, V医療従事者等!$A:$J, $I$4, FALSE), 0)</f>
        <v>0</v>
      </c>
      <c r="J960" s="91">
        <f>IFERROR(VLOOKUP($E960, V医療従事者等!$A:$J, $J$4, FALSE), 0)</f>
        <v>0</v>
      </c>
      <c r="K960" s="92">
        <f>IFERROR(VLOOKUP($E960, V一般接種!$A:$G, K$4, FALSE), 0)</f>
        <v>0</v>
      </c>
      <c r="L960" s="92">
        <f>IFERROR(VLOOKUP($E960, V一般接種!$A:$G, L$4, FALSE), 0)</f>
        <v>0</v>
      </c>
      <c r="M960" s="92">
        <f>IFERROR(VLOOKUP($E960, V一般接種!$A:$G, M$4, FALSE), 0)</f>
        <v>0</v>
      </c>
      <c r="N960" s="93">
        <f>IFERROR(VLOOKUP($E960, V一般接種!$A:$G, N$4, FALSE), 0)</f>
        <v>0</v>
      </c>
      <c r="O960" s="92">
        <f>SUMIF(V職域接種!$C:$C, 'Conv-vaccine'!$E960, V職域接種!F:F)</f>
        <v>0</v>
      </c>
      <c r="P960" s="92">
        <f>SUMIF(V職域接種!$C:$C, 'Conv-vaccine'!$E960, V職域接種!G:G)</f>
        <v>0</v>
      </c>
      <c r="Q960" s="92">
        <f>_xlfn.MAXIFS(V重複!F:F, V重複!$C:$C, 'Conv-vaccine'!$E960)</f>
        <v>0</v>
      </c>
      <c r="R960" s="92">
        <f>_xlfn.MAXIFS(V重複!G:G, V重複!$C:$C, 'Conv-vaccine'!$E960)</f>
        <v>0</v>
      </c>
      <c r="S960" s="117">
        <f>SUMIF('V3回目-総接種回数'!$A:$A, 'Conv-vaccine'!$E960, 'V3回目-総接種回数'!D:D)</f>
        <v>0</v>
      </c>
    </row>
    <row r="961" spans="1:19" ht="17.7">
      <c r="A961" s="49">
        <v>44616</v>
      </c>
      <c r="B961" s="109">
        <f>IF(COUNTIF($A$7:$A961, $A961)&gt;1, 0, IF($E961="","",G961+H961+K961+L961+O961-Q961))</f>
        <v>0</v>
      </c>
      <c r="C961" s="109">
        <f>IF(COUNTIF($A$7:$A961, $A961)&gt;1, 0, IF($E961="", "", I961+J961+M961+N961+P961-R961))</f>
        <v>0</v>
      </c>
      <c r="D961" s="109">
        <f>IF(COUNTIF($A$7:$A961, $A961)&gt;1, 0, S961)</f>
        <v>0</v>
      </c>
      <c r="E961" s="110">
        <v>44616</v>
      </c>
      <c r="F961" s="91" t="str">
        <f>IFERROR(VLOOKUP($E961, V医療従事者等!$A:$J, $F$4, FALSE), TEXT(E961, "aaa"))</f>
        <v>木</v>
      </c>
      <c r="G961" s="91">
        <f>IFERROR(VLOOKUP($E961, V医療従事者等!$A:$J, $G$4, FALSE), 0)</f>
        <v>0</v>
      </c>
      <c r="H961" s="91">
        <f>IFERROR(VLOOKUP($E961, V医療従事者等!$A:$J, $H$4, FALSE), 0)</f>
        <v>0</v>
      </c>
      <c r="I961" s="91">
        <f>IFERROR(VLOOKUP($E961, V医療従事者等!$A:$J, $I$4, FALSE), 0)</f>
        <v>0</v>
      </c>
      <c r="J961" s="91">
        <f>IFERROR(VLOOKUP($E961, V医療従事者等!$A:$J, $J$4, FALSE), 0)</f>
        <v>0</v>
      </c>
      <c r="K961" s="92">
        <f>IFERROR(VLOOKUP($E961, V一般接種!$A:$G, K$4, FALSE), 0)</f>
        <v>0</v>
      </c>
      <c r="L961" s="92">
        <f>IFERROR(VLOOKUP($E961, V一般接種!$A:$G, L$4, FALSE), 0)</f>
        <v>0</v>
      </c>
      <c r="M961" s="92">
        <f>IFERROR(VLOOKUP($E961, V一般接種!$A:$G, M$4, FALSE), 0)</f>
        <v>0</v>
      </c>
      <c r="N961" s="93">
        <f>IFERROR(VLOOKUP($E961, V一般接種!$A:$G, N$4, FALSE), 0)</f>
        <v>0</v>
      </c>
      <c r="O961" s="92">
        <f>SUMIF(V職域接種!$C:$C, 'Conv-vaccine'!$E961, V職域接種!F:F)</f>
        <v>0</v>
      </c>
      <c r="P961" s="92">
        <f>SUMIF(V職域接種!$C:$C, 'Conv-vaccine'!$E961, V職域接種!G:G)</f>
        <v>0</v>
      </c>
      <c r="Q961" s="92">
        <f>_xlfn.MAXIFS(V重複!F:F, V重複!$C:$C, 'Conv-vaccine'!$E961)</f>
        <v>0</v>
      </c>
      <c r="R961" s="92">
        <f>_xlfn.MAXIFS(V重複!G:G, V重複!$C:$C, 'Conv-vaccine'!$E961)</f>
        <v>0</v>
      </c>
      <c r="S961" s="117">
        <f>SUMIF('V3回目-総接種回数'!$A:$A, 'Conv-vaccine'!$E961, 'V3回目-総接種回数'!D:D)</f>
        <v>0</v>
      </c>
    </row>
    <row r="962" spans="1:19" ht="17.7">
      <c r="A962" s="49">
        <v>44616</v>
      </c>
      <c r="B962" s="109">
        <f>IF(COUNTIF($A$7:$A962, $A962)&gt;1, 0, IF($E962="","",G962+H962+K962+L962+O962-Q962))</f>
        <v>0</v>
      </c>
      <c r="C962" s="109">
        <f>IF(COUNTIF($A$7:$A962, $A962)&gt;1, 0, IF($E962="", "", I962+J962+M962+N962+P962-R962))</f>
        <v>0</v>
      </c>
      <c r="D962" s="109">
        <f>IF(COUNTIF($A$7:$A962, $A962)&gt;1, 0, S962)</f>
        <v>0</v>
      </c>
      <c r="E962" s="110">
        <v>44616</v>
      </c>
      <c r="F962" s="91" t="str">
        <f>IFERROR(VLOOKUP($E962, V医療従事者等!$A:$J, $F$4, FALSE), TEXT(E962, "aaa"))</f>
        <v>木</v>
      </c>
      <c r="G962" s="91">
        <f>IFERROR(VLOOKUP($E962, V医療従事者等!$A:$J, $G$4, FALSE), 0)</f>
        <v>0</v>
      </c>
      <c r="H962" s="91">
        <f>IFERROR(VLOOKUP($E962, V医療従事者等!$A:$J, $H$4, FALSE), 0)</f>
        <v>0</v>
      </c>
      <c r="I962" s="91">
        <f>IFERROR(VLOOKUP($E962, V医療従事者等!$A:$J, $I$4, FALSE), 0)</f>
        <v>0</v>
      </c>
      <c r="J962" s="91">
        <f>IFERROR(VLOOKUP($E962, V医療従事者等!$A:$J, $J$4, FALSE), 0)</f>
        <v>0</v>
      </c>
      <c r="K962" s="92">
        <f>IFERROR(VLOOKUP($E962, V一般接種!$A:$G, K$4, FALSE), 0)</f>
        <v>0</v>
      </c>
      <c r="L962" s="92">
        <f>IFERROR(VLOOKUP($E962, V一般接種!$A:$G, L$4, FALSE), 0)</f>
        <v>0</v>
      </c>
      <c r="M962" s="92">
        <f>IFERROR(VLOOKUP($E962, V一般接種!$A:$G, M$4, FALSE), 0)</f>
        <v>0</v>
      </c>
      <c r="N962" s="93">
        <f>IFERROR(VLOOKUP($E962, V一般接種!$A:$G, N$4, FALSE), 0)</f>
        <v>0</v>
      </c>
      <c r="O962" s="92">
        <f>SUMIF(V職域接種!$C:$C, 'Conv-vaccine'!$E962, V職域接種!F:F)</f>
        <v>0</v>
      </c>
      <c r="P962" s="92">
        <f>SUMIF(V職域接種!$C:$C, 'Conv-vaccine'!$E962, V職域接種!G:G)</f>
        <v>0</v>
      </c>
      <c r="Q962" s="92">
        <f>_xlfn.MAXIFS(V重複!F:F, V重複!$C:$C, 'Conv-vaccine'!$E962)</f>
        <v>0</v>
      </c>
      <c r="R962" s="92">
        <f>_xlfn.MAXIFS(V重複!G:G, V重複!$C:$C, 'Conv-vaccine'!$E962)</f>
        <v>0</v>
      </c>
      <c r="S962" s="117">
        <f>SUMIF('V3回目-総接種回数'!$A:$A, 'Conv-vaccine'!$E962, 'V3回目-総接種回数'!D:D)</f>
        <v>0</v>
      </c>
    </row>
    <row r="963" spans="1:19" ht="17.7">
      <c r="A963" s="49">
        <v>44616</v>
      </c>
      <c r="B963" s="109">
        <f>IF(COUNTIF($A$7:$A963, $A963)&gt;1, 0, IF($E963="","",G963+H963+K963+L963+O963-Q963))</f>
        <v>0</v>
      </c>
      <c r="C963" s="109">
        <f>IF(COUNTIF($A$7:$A963, $A963)&gt;1, 0, IF($E963="", "", I963+J963+M963+N963+P963-R963))</f>
        <v>0</v>
      </c>
      <c r="D963" s="109">
        <f>IF(COUNTIF($A$7:$A963, $A963)&gt;1, 0, S963)</f>
        <v>0</v>
      </c>
      <c r="E963" s="110">
        <v>44616</v>
      </c>
      <c r="F963" s="91" t="str">
        <f>IFERROR(VLOOKUP($E963, V医療従事者等!$A:$J, $F$4, FALSE), TEXT(E963, "aaa"))</f>
        <v>木</v>
      </c>
      <c r="G963" s="91">
        <f>IFERROR(VLOOKUP($E963, V医療従事者等!$A:$J, $G$4, FALSE), 0)</f>
        <v>0</v>
      </c>
      <c r="H963" s="91">
        <f>IFERROR(VLOOKUP($E963, V医療従事者等!$A:$J, $H$4, FALSE), 0)</f>
        <v>0</v>
      </c>
      <c r="I963" s="91">
        <f>IFERROR(VLOOKUP($E963, V医療従事者等!$A:$J, $I$4, FALSE), 0)</f>
        <v>0</v>
      </c>
      <c r="J963" s="91">
        <f>IFERROR(VLOOKUP($E963, V医療従事者等!$A:$J, $J$4, FALSE), 0)</f>
        <v>0</v>
      </c>
      <c r="K963" s="92">
        <f>IFERROR(VLOOKUP($E963, V一般接種!$A:$G, K$4, FALSE), 0)</f>
        <v>0</v>
      </c>
      <c r="L963" s="92">
        <f>IFERROR(VLOOKUP($E963, V一般接種!$A:$G, L$4, FALSE), 0)</f>
        <v>0</v>
      </c>
      <c r="M963" s="92">
        <f>IFERROR(VLOOKUP($E963, V一般接種!$A:$G, M$4, FALSE), 0)</f>
        <v>0</v>
      </c>
      <c r="N963" s="93">
        <f>IFERROR(VLOOKUP($E963, V一般接種!$A:$G, N$4, FALSE), 0)</f>
        <v>0</v>
      </c>
      <c r="O963" s="92">
        <f>SUMIF(V職域接種!$C:$C, 'Conv-vaccine'!$E963, V職域接種!F:F)</f>
        <v>0</v>
      </c>
      <c r="P963" s="92">
        <f>SUMIF(V職域接種!$C:$C, 'Conv-vaccine'!$E963, V職域接種!G:G)</f>
        <v>0</v>
      </c>
      <c r="Q963" s="92">
        <f>_xlfn.MAXIFS(V重複!F:F, V重複!$C:$C, 'Conv-vaccine'!$E963)</f>
        <v>0</v>
      </c>
      <c r="R963" s="92">
        <f>_xlfn.MAXIFS(V重複!G:G, V重複!$C:$C, 'Conv-vaccine'!$E963)</f>
        <v>0</v>
      </c>
      <c r="S963" s="117">
        <f>SUMIF('V3回目-総接種回数'!$A:$A, 'Conv-vaccine'!$E963, 'V3回目-総接種回数'!D:D)</f>
        <v>0</v>
      </c>
    </row>
    <row r="964" spans="1:19" ht="17.7">
      <c r="A964" s="49">
        <v>44617</v>
      </c>
      <c r="B964" s="109">
        <f>IF(COUNTIF($A$7:$A964, $A964)&gt;1, 0, IF($E964="","",G964+H964+K964+L964+O964-Q964))</f>
        <v>0</v>
      </c>
      <c r="C964" s="109">
        <f>IF(COUNTIF($A$7:$A964, $A964)&gt;1, 0, IF($E964="", "", I964+J964+M964+N964+P964-R964))</f>
        <v>0</v>
      </c>
      <c r="D964" s="109">
        <f>IF(COUNTIF($A$7:$A964, $A964)&gt;1, 0, S964)</f>
        <v>0</v>
      </c>
      <c r="E964" s="110">
        <v>44617</v>
      </c>
      <c r="F964" s="91" t="str">
        <f>IFERROR(VLOOKUP($E964, V医療従事者等!$A:$J, $F$4, FALSE), TEXT(E964, "aaa"))</f>
        <v>金</v>
      </c>
      <c r="G964" s="91">
        <f>IFERROR(VLOOKUP($E964, V医療従事者等!$A:$J, $G$4, FALSE), 0)</f>
        <v>0</v>
      </c>
      <c r="H964" s="91">
        <f>IFERROR(VLOOKUP($E964, V医療従事者等!$A:$J, $H$4, FALSE), 0)</f>
        <v>0</v>
      </c>
      <c r="I964" s="91">
        <f>IFERROR(VLOOKUP($E964, V医療従事者等!$A:$J, $I$4, FALSE), 0)</f>
        <v>0</v>
      </c>
      <c r="J964" s="91">
        <f>IFERROR(VLOOKUP($E964, V医療従事者等!$A:$J, $J$4, FALSE), 0)</f>
        <v>0</v>
      </c>
      <c r="K964" s="92">
        <f>IFERROR(VLOOKUP($E964, V一般接種!$A:$G, K$4, FALSE), 0)</f>
        <v>0</v>
      </c>
      <c r="L964" s="92">
        <f>IFERROR(VLOOKUP($E964, V一般接種!$A:$G, L$4, FALSE), 0)</f>
        <v>0</v>
      </c>
      <c r="M964" s="92">
        <f>IFERROR(VLOOKUP($E964, V一般接種!$A:$G, M$4, FALSE), 0)</f>
        <v>0</v>
      </c>
      <c r="N964" s="93">
        <f>IFERROR(VLOOKUP($E964, V一般接種!$A:$G, N$4, FALSE), 0)</f>
        <v>0</v>
      </c>
      <c r="O964" s="92">
        <f>SUMIF(V職域接種!$C:$C, 'Conv-vaccine'!$E964, V職域接種!F:F)</f>
        <v>0</v>
      </c>
      <c r="P964" s="92">
        <f>SUMIF(V職域接種!$C:$C, 'Conv-vaccine'!$E964, V職域接種!G:G)</f>
        <v>0</v>
      </c>
      <c r="Q964" s="92">
        <f>_xlfn.MAXIFS(V重複!F:F, V重複!$C:$C, 'Conv-vaccine'!$E964)</f>
        <v>0</v>
      </c>
      <c r="R964" s="92">
        <f>_xlfn.MAXIFS(V重複!G:G, V重複!$C:$C, 'Conv-vaccine'!$E964)</f>
        <v>0</v>
      </c>
      <c r="S964" s="117">
        <f>SUMIF('V3回目-総接種回数'!$A:$A, 'Conv-vaccine'!$E964, 'V3回目-総接種回数'!D:D)</f>
        <v>0</v>
      </c>
    </row>
    <row r="965" spans="1:19" ht="17.7">
      <c r="A965" s="49">
        <v>44617</v>
      </c>
      <c r="B965" s="109">
        <f>IF(COUNTIF($A$7:$A965, $A965)&gt;1, 0, IF($E965="","",G965+H965+K965+L965+O965-Q965))</f>
        <v>0</v>
      </c>
      <c r="C965" s="109">
        <f>IF(COUNTIF($A$7:$A965, $A965)&gt;1, 0, IF($E965="", "", I965+J965+M965+N965+P965-R965))</f>
        <v>0</v>
      </c>
      <c r="D965" s="109">
        <f>IF(COUNTIF($A$7:$A965, $A965)&gt;1, 0, S965)</f>
        <v>0</v>
      </c>
      <c r="E965" s="110">
        <v>44617</v>
      </c>
      <c r="F965" s="91" t="str">
        <f>IFERROR(VLOOKUP($E965, V医療従事者等!$A:$J, $F$4, FALSE), TEXT(E965, "aaa"))</f>
        <v>金</v>
      </c>
      <c r="G965" s="91">
        <f>IFERROR(VLOOKUP($E965, V医療従事者等!$A:$J, $G$4, FALSE), 0)</f>
        <v>0</v>
      </c>
      <c r="H965" s="91">
        <f>IFERROR(VLOOKUP($E965, V医療従事者等!$A:$J, $H$4, FALSE), 0)</f>
        <v>0</v>
      </c>
      <c r="I965" s="91">
        <f>IFERROR(VLOOKUP($E965, V医療従事者等!$A:$J, $I$4, FALSE), 0)</f>
        <v>0</v>
      </c>
      <c r="J965" s="91">
        <f>IFERROR(VLOOKUP($E965, V医療従事者等!$A:$J, $J$4, FALSE), 0)</f>
        <v>0</v>
      </c>
      <c r="K965" s="92">
        <f>IFERROR(VLOOKUP($E965, V一般接種!$A:$G, K$4, FALSE), 0)</f>
        <v>0</v>
      </c>
      <c r="L965" s="92">
        <f>IFERROR(VLOOKUP($E965, V一般接種!$A:$G, L$4, FALSE), 0)</f>
        <v>0</v>
      </c>
      <c r="M965" s="92">
        <f>IFERROR(VLOOKUP($E965, V一般接種!$A:$G, M$4, FALSE), 0)</f>
        <v>0</v>
      </c>
      <c r="N965" s="93">
        <f>IFERROR(VLOOKUP($E965, V一般接種!$A:$G, N$4, FALSE), 0)</f>
        <v>0</v>
      </c>
      <c r="O965" s="92">
        <f>SUMIF(V職域接種!$C:$C, 'Conv-vaccine'!$E965, V職域接種!F:F)</f>
        <v>0</v>
      </c>
      <c r="P965" s="92">
        <f>SUMIF(V職域接種!$C:$C, 'Conv-vaccine'!$E965, V職域接種!G:G)</f>
        <v>0</v>
      </c>
      <c r="Q965" s="92">
        <f>_xlfn.MAXIFS(V重複!F:F, V重複!$C:$C, 'Conv-vaccine'!$E965)</f>
        <v>0</v>
      </c>
      <c r="R965" s="92">
        <f>_xlfn.MAXIFS(V重複!G:G, V重複!$C:$C, 'Conv-vaccine'!$E965)</f>
        <v>0</v>
      </c>
      <c r="S965" s="117">
        <f>SUMIF('V3回目-総接種回数'!$A:$A, 'Conv-vaccine'!$E965, 'V3回目-総接種回数'!D:D)</f>
        <v>0</v>
      </c>
    </row>
    <row r="966" spans="1:19" ht="17.7">
      <c r="A966" s="49">
        <v>44617</v>
      </c>
      <c r="B966" s="109">
        <f>IF(COUNTIF($A$7:$A966, $A966)&gt;1, 0, IF($E966="","",G966+H966+K966+L966+O966-Q966))</f>
        <v>0</v>
      </c>
      <c r="C966" s="109">
        <f>IF(COUNTIF($A$7:$A966, $A966)&gt;1, 0, IF($E966="", "", I966+J966+M966+N966+P966-R966))</f>
        <v>0</v>
      </c>
      <c r="D966" s="109">
        <f>IF(COUNTIF($A$7:$A966, $A966)&gt;1, 0, S966)</f>
        <v>0</v>
      </c>
      <c r="E966" s="110">
        <v>44617</v>
      </c>
      <c r="F966" s="91" t="str">
        <f>IFERROR(VLOOKUP($E966, V医療従事者等!$A:$J, $F$4, FALSE), TEXT(E966, "aaa"))</f>
        <v>金</v>
      </c>
      <c r="G966" s="91">
        <f>IFERROR(VLOOKUP($E966, V医療従事者等!$A:$J, $G$4, FALSE), 0)</f>
        <v>0</v>
      </c>
      <c r="H966" s="91">
        <f>IFERROR(VLOOKUP($E966, V医療従事者等!$A:$J, $H$4, FALSE), 0)</f>
        <v>0</v>
      </c>
      <c r="I966" s="91">
        <f>IFERROR(VLOOKUP($E966, V医療従事者等!$A:$J, $I$4, FALSE), 0)</f>
        <v>0</v>
      </c>
      <c r="J966" s="91">
        <f>IFERROR(VLOOKUP($E966, V医療従事者等!$A:$J, $J$4, FALSE), 0)</f>
        <v>0</v>
      </c>
      <c r="K966" s="92">
        <f>IFERROR(VLOOKUP($E966, V一般接種!$A:$G, K$4, FALSE), 0)</f>
        <v>0</v>
      </c>
      <c r="L966" s="92">
        <f>IFERROR(VLOOKUP($E966, V一般接種!$A:$G, L$4, FALSE), 0)</f>
        <v>0</v>
      </c>
      <c r="M966" s="92">
        <f>IFERROR(VLOOKUP($E966, V一般接種!$A:$G, M$4, FALSE), 0)</f>
        <v>0</v>
      </c>
      <c r="N966" s="93">
        <f>IFERROR(VLOOKUP($E966, V一般接種!$A:$G, N$4, FALSE), 0)</f>
        <v>0</v>
      </c>
      <c r="O966" s="92">
        <f>SUMIF(V職域接種!$C:$C, 'Conv-vaccine'!$E966, V職域接種!F:F)</f>
        <v>0</v>
      </c>
      <c r="P966" s="92">
        <f>SUMIF(V職域接種!$C:$C, 'Conv-vaccine'!$E966, V職域接種!G:G)</f>
        <v>0</v>
      </c>
      <c r="Q966" s="92">
        <f>_xlfn.MAXIFS(V重複!F:F, V重複!$C:$C, 'Conv-vaccine'!$E966)</f>
        <v>0</v>
      </c>
      <c r="R966" s="92">
        <f>_xlfn.MAXIFS(V重複!G:G, V重複!$C:$C, 'Conv-vaccine'!$E966)</f>
        <v>0</v>
      </c>
      <c r="S966" s="117">
        <f>SUMIF('V3回目-総接種回数'!$A:$A, 'Conv-vaccine'!$E966, 'V3回目-総接種回数'!D:D)</f>
        <v>0</v>
      </c>
    </row>
    <row r="967" spans="1:19" ht="17.7">
      <c r="A967" s="49">
        <v>44618</v>
      </c>
      <c r="B967" s="109">
        <f>IF(COUNTIF($A$7:$A967, $A967)&gt;1, 0, IF($E967="","",G967+H967+K967+L967+O967-Q967))</f>
        <v>0</v>
      </c>
      <c r="C967" s="109">
        <f>IF(COUNTIF($A$7:$A967, $A967)&gt;1, 0, IF($E967="", "", I967+J967+M967+N967+P967-R967))</f>
        <v>0</v>
      </c>
      <c r="D967" s="109">
        <f>IF(COUNTIF($A$7:$A967, $A967)&gt;1, 0, S967)</f>
        <v>0</v>
      </c>
      <c r="E967" s="110">
        <v>44618</v>
      </c>
      <c r="F967" s="91" t="str">
        <f>IFERROR(VLOOKUP($E967, V医療従事者等!$A:$J, $F$4, FALSE), TEXT(E967, "aaa"))</f>
        <v>土</v>
      </c>
      <c r="G967" s="91">
        <f>IFERROR(VLOOKUP($E967, V医療従事者等!$A:$J, $G$4, FALSE), 0)</f>
        <v>0</v>
      </c>
      <c r="H967" s="91">
        <f>IFERROR(VLOOKUP($E967, V医療従事者等!$A:$J, $H$4, FALSE), 0)</f>
        <v>0</v>
      </c>
      <c r="I967" s="91">
        <f>IFERROR(VLOOKUP($E967, V医療従事者等!$A:$J, $I$4, FALSE), 0)</f>
        <v>0</v>
      </c>
      <c r="J967" s="91">
        <f>IFERROR(VLOOKUP($E967, V医療従事者等!$A:$J, $J$4, FALSE), 0)</f>
        <v>0</v>
      </c>
      <c r="K967" s="92">
        <f>IFERROR(VLOOKUP($E967, V一般接種!$A:$G, K$4, FALSE), 0)</f>
        <v>0</v>
      </c>
      <c r="L967" s="92">
        <f>IFERROR(VLOOKUP($E967, V一般接種!$A:$G, L$4, FALSE), 0)</f>
        <v>0</v>
      </c>
      <c r="M967" s="92">
        <f>IFERROR(VLOOKUP($E967, V一般接種!$A:$G, M$4, FALSE), 0)</f>
        <v>0</v>
      </c>
      <c r="N967" s="93">
        <f>IFERROR(VLOOKUP($E967, V一般接種!$A:$G, N$4, FALSE), 0)</f>
        <v>0</v>
      </c>
      <c r="O967" s="92">
        <f>SUMIF(V職域接種!$C:$C, 'Conv-vaccine'!$E967, V職域接種!F:F)</f>
        <v>0</v>
      </c>
      <c r="P967" s="92">
        <f>SUMIF(V職域接種!$C:$C, 'Conv-vaccine'!$E967, V職域接種!G:G)</f>
        <v>0</v>
      </c>
      <c r="Q967" s="92">
        <f>_xlfn.MAXIFS(V重複!F:F, V重複!$C:$C, 'Conv-vaccine'!$E967)</f>
        <v>0</v>
      </c>
      <c r="R967" s="92">
        <f>_xlfn.MAXIFS(V重複!G:G, V重複!$C:$C, 'Conv-vaccine'!$E967)</f>
        <v>0</v>
      </c>
      <c r="S967" s="117">
        <f>SUMIF('V3回目-総接種回数'!$A:$A, 'Conv-vaccine'!$E967, 'V3回目-総接種回数'!D:D)</f>
        <v>0</v>
      </c>
    </row>
    <row r="968" spans="1:19" ht="17.7">
      <c r="A968" s="49">
        <v>44618</v>
      </c>
      <c r="B968" s="109">
        <f>IF(COUNTIF($A$7:$A968, $A968)&gt;1, 0, IF($E968="","",G968+H968+K968+L968+O968-Q968))</f>
        <v>0</v>
      </c>
      <c r="C968" s="109">
        <f>IF(COUNTIF($A$7:$A968, $A968)&gt;1, 0, IF($E968="", "", I968+J968+M968+N968+P968-R968))</f>
        <v>0</v>
      </c>
      <c r="D968" s="109">
        <f>IF(COUNTIF($A$7:$A968, $A968)&gt;1, 0, S968)</f>
        <v>0</v>
      </c>
      <c r="E968" s="110">
        <v>44618</v>
      </c>
      <c r="F968" s="91" t="str">
        <f>IFERROR(VLOOKUP($E968, V医療従事者等!$A:$J, $F$4, FALSE), TEXT(E968, "aaa"))</f>
        <v>土</v>
      </c>
      <c r="G968" s="91">
        <f>IFERROR(VLOOKUP($E968, V医療従事者等!$A:$J, $G$4, FALSE), 0)</f>
        <v>0</v>
      </c>
      <c r="H968" s="91">
        <f>IFERROR(VLOOKUP($E968, V医療従事者等!$A:$J, $H$4, FALSE), 0)</f>
        <v>0</v>
      </c>
      <c r="I968" s="91">
        <f>IFERROR(VLOOKUP($E968, V医療従事者等!$A:$J, $I$4, FALSE), 0)</f>
        <v>0</v>
      </c>
      <c r="J968" s="91">
        <f>IFERROR(VLOOKUP($E968, V医療従事者等!$A:$J, $J$4, FALSE), 0)</f>
        <v>0</v>
      </c>
      <c r="K968" s="92">
        <f>IFERROR(VLOOKUP($E968, V一般接種!$A:$G, K$4, FALSE), 0)</f>
        <v>0</v>
      </c>
      <c r="L968" s="92">
        <f>IFERROR(VLOOKUP($E968, V一般接種!$A:$G, L$4, FALSE), 0)</f>
        <v>0</v>
      </c>
      <c r="M968" s="92">
        <f>IFERROR(VLOOKUP($E968, V一般接種!$A:$G, M$4, FALSE), 0)</f>
        <v>0</v>
      </c>
      <c r="N968" s="93">
        <f>IFERROR(VLOOKUP($E968, V一般接種!$A:$G, N$4, FALSE), 0)</f>
        <v>0</v>
      </c>
      <c r="O968" s="92">
        <f>SUMIF(V職域接種!$C:$C, 'Conv-vaccine'!$E968, V職域接種!F:F)</f>
        <v>0</v>
      </c>
      <c r="P968" s="92">
        <f>SUMIF(V職域接種!$C:$C, 'Conv-vaccine'!$E968, V職域接種!G:G)</f>
        <v>0</v>
      </c>
      <c r="Q968" s="92">
        <f>_xlfn.MAXIFS(V重複!F:F, V重複!$C:$C, 'Conv-vaccine'!$E968)</f>
        <v>0</v>
      </c>
      <c r="R968" s="92">
        <f>_xlfn.MAXIFS(V重複!G:G, V重複!$C:$C, 'Conv-vaccine'!$E968)</f>
        <v>0</v>
      </c>
      <c r="S968" s="117">
        <f>SUMIF('V3回目-総接種回数'!$A:$A, 'Conv-vaccine'!$E968, 'V3回目-総接種回数'!D:D)</f>
        <v>0</v>
      </c>
    </row>
    <row r="969" spans="1:19" ht="17.7">
      <c r="A969" s="49">
        <v>44618</v>
      </c>
      <c r="B969" s="109">
        <f>IF(COUNTIF($A$7:$A969, $A969)&gt;1, 0, IF($E969="","",G969+H969+K969+L969+O969-Q969))</f>
        <v>0</v>
      </c>
      <c r="C969" s="109">
        <f>IF(COUNTIF($A$7:$A969, $A969)&gt;1, 0, IF($E969="", "", I969+J969+M969+N969+P969-R969))</f>
        <v>0</v>
      </c>
      <c r="D969" s="109">
        <f>IF(COUNTIF($A$7:$A969, $A969)&gt;1, 0, S969)</f>
        <v>0</v>
      </c>
      <c r="E969" s="110">
        <v>44618</v>
      </c>
      <c r="F969" s="91" t="str">
        <f>IFERROR(VLOOKUP($E969, V医療従事者等!$A:$J, $F$4, FALSE), TEXT(E969, "aaa"))</f>
        <v>土</v>
      </c>
      <c r="G969" s="91">
        <f>IFERROR(VLOOKUP($E969, V医療従事者等!$A:$J, $G$4, FALSE), 0)</f>
        <v>0</v>
      </c>
      <c r="H969" s="91">
        <f>IFERROR(VLOOKUP($E969, V医療従事者等!$A:$J, $H$4, FALSE), 0)</f>
        <v>0</v>
      </c>
      <c r="I969" s="91">
        <f>IFERROR(VLOOKUP($E969, V医療従事者等!$A:$J, $I$4, FALSE), 0)</f>
        <v>0</v>
      </c>
      <c r="J969" s="91">
        <f>IFERROR(VLOOKUP($E969, V医療従事者等!$A:$J, $J$4, FALSE), 0)</f>
        <v>0</v>
      </c>
      <c r="K969" s="92">
        <f>IFERROR(VLOOKUP($E969, V一般接種!$A:$G, K$4, FALSE), 0)</f>
        <v>0</v>
      </c>
      <c r="L969" s="92">
        <f>IFERROR(VLOOKUP($E969, V一般接種!$A:$G, L$4, FALSE), 0)</f>
        <v>0</v>
      </c>
      <c r="M969" s="92">
        <f>IFERROR(VLOOKUP($E969, V一般接種!$A:$G, M$4, FALSE), 0)</f>
        <v>0</v>
      </c>
      <c r="N969" s="93">
        <f>IFERROR(VLOOKUP($E969, V一般接種!$A:$G, N$4, FALSE), 0)</f>
        <v>0</v>
      </c>
      <c r="O969" s="92">
        <f>SUMIF(V職域接種!$C:$C, 'Conv-vaccine'!$E969, V職域接種!F:F)</f>
        <v>0</v>
      </c>
      <c r="P969" s="92">
        <f>SUMIF(V職域接種!$C:$C, 'Conv-vaccine'!$E969, V職域接種!G:G)</f>
        <v>0</v>
      </c>
      <c r="Q969" s="92">
        <f>_xlfn.MAXIFS(V重複!F:F, V重複!$C:$C, 'Conv-vaccine'!$E969)</f>
        <v>0</v>
      </c>
      <c r="R969" s="92">
        <f>_xlfn.MAXIFS(V重複!G:G, V重複!$C:$C, 'Conv-vaccine'!$E969)</f>
        <v>0</v>
      </c>
      <c r="S969" s="117">
        <f>SUMIF('V3回目-総接種回数'!$A:$A, 'Conv-vaccine'!$E969, 'V3回目-総接種回数'!D:D)</f>
        <v>0</v>
      </c>
    </row>
    <row r="970" spans="1:19" ht="17.7">
      <c r="A970" s="49">
        <v>44619</v>
      </c>
      <c r="B970" s="109">
        <f>IF(COUNTIF($A$7:$A970, $A970)&gt;1, 0, IF($E970="","",G970+H970+K970+L970+O970-Q970))</f>
        <v>0</v>
      </c>
      <c r="C970" s="109">
        <f>IF(COUNTIF($A$7:$A970, $A970)&gt;1, 0, IF($E970="", "", I970+J970+M970+N970+P970-R970))</f>
        <v>0</v>
      </c>
      <c r="D970" s="109">
        <f>IF(COUNTIF($A$7:$A970, $A970)&gt;1, 0, S970)</f>
        <v>0</v>
      </c>
      <c r="E970" s="110">
        <v>44619</v>
      </c>
      <c r="F970" s="91" t="str">
        <f>IFERROR(VLOOKUP($E970, V医療従事者等!$A:$J, $F$4, FALSE), TEXT(E970, "aaa"))</f>
        <v>日</v>
      </c>
      <c r="G970" s="91">
        <f>IFERROR(VLOOKUP($E970, V医療従事者等!$A:$J, $G$4, FALSE), 0)</f>
        <v>0</v>
      </c>
      <c r="H970" s="91">
        <f>IFERROR(VLOOKUP($E970, V医療従事者等!$A:$J, $H$4, FALSE), 0)</f>
        <v>0</v>
      </c>
      <c r="I970" s="91">
        <f>IFERROR(VLOOKUP($E970, V医療従事者等!$A:$J, $I$4, FALSE), 0)</f>
        <v>0</v>
      </c>
      <c r="J970" s="91">
        <f>IFERROR(VLOOKUP($E970, V医療従事者等!$A:$J, $J$4, FALSE), 0)</f>
        <v>0</v>
      </c>
      <c r="K970" s="92">
        <f>IFERROR(VLOOKUP($E970, V一般接種!$A:$G, K$4, FALSE), 0)</f>
        <v>0</v>
      </c>
      <c r="L970" s="92">
        <f>IFERROR(VLOOKUP($E970, V一般接種!$A:$G, L$4, FALSE), 0)</f>
        <v>0</v>
      </c>
      <c r="M970" s="92">
        <f>IFERROR(VLOOKUP($E970, V一般接種!$A:$G, M$4, FALSE), 0)</f>
        <v>0</v>
      </c>
      <c r="N970" s="93">
        <f>IFERROR(VLOOKUP($E970, V一般接種!$A:$G, N$4, FALSE), 0)</f>
        <v>0</v>
      </c>
      <c r="O970" s="92">
        <f>SUMIF(V職域接種!$C:$C, 'Conv-vaccine'!$E970, V職域接種!F:F)</f>
        <v>0</v>
      </c>
      <c r="P970" s="92">
        <f>SUMIF(V職域接種!$C:$C, 'Conv-vaccine'!$E970, V職域接種!G:G)</f>
        <v>0</v>
      </c>
      <c r="Q970" s="92">
        <f>_xlfn.MAXIFS(V重複!F:F, V重複!$C:$C, 'Conv-vaccine'!$E970)</f>
        <v>0</v>
      </c>
      <c r="R970" s="92">
        <f>_xlfn.MAXIFS(V重複!G:G, V重複!$C:$C, 'Conv-vaccine'!$E970)</f>
        <v>0</v>
      </c>
      <c r="S970" s="117">
        <f>SUMIF('V3回目-総接種回数'!$A:$A, 'Conv-vaccine'!$E970, 'V3回目-総接種回数'!D:D)</f>
        <v>0</v>
      </c>
    </row>
    <row r="971" spans="1:19" ht="17.7">
      <c r="A971" s="49">
        <v>44619</v>
      </c>
      <c r="B971" s="109">
        <f>IF(COUNTIF($A$7:$A971, $A971)&gt;1, 0, IF($E971="","",G971+H971+K971+L971+O971-Q971))</f>
        <v>0</v>
      </c>
      <c r="C971" s="109">
        <f>IF(COUNTIF($A$7:$A971, $A971)&gt;1, 0, IF($E971="", "", I971+J971+M971+N971+P971-R971))</f>
        <v>0</v>
      </c>
      <c r="D971" s="109">
        <f>IF(COUNTIF($A$7:$A971, $A971)&gt;1, 0, S971)</f>
        <v>0</v>
      </c>
      <c r="E971" s="110">
        <v>44619</v>
      </c>
      <c r="F971" s="91" t="str">
        <f>IFERROR(VLOOKUP($E971, V医療従事者等!$A:$J, $F$4, FALSE), TEXT(E971, "aaa"))</f>
        <v>日</v>
      </c>
      <c r="G971" s="91">
        <f>IFERROR(VLOOKUP($E971, V医療従事者等!$A:$J, $G$4, FALSE), 0)</f>
        <v>0</v>
      </c>
      <c r="H971" s="91">
        <f>IFERROR(VLOOKUP($E971, V医療従事者等!$A:$J, $H$4, FALSE), 0)</f>
        <v>0</v>
      </c>
      <c r="I971" s="91">
        <f>IFERROR(VLOOKUP($E971, V医療従事者等!$A:$J, $I$4, FALSE), 0)</f>
        <v>0</v>
      </c>
      <c r="J971" s="91">
        <f>IFERROR(VLOOKUP($E971, V医療従事者等!$A:$J, $J$4, FALSE), 0)</f>
        <v>0</v>
      </c>
      <c r="K971" s="92">
        <f>IFERROR(VLOOKUP($E971, V一般接種!$A:$G, K$4, FALSE), 0)</f>
        <v>0</v>
      </c>
      <c r="L971" s="92">
        <f>IFERROR(VLOOKUP($E971, V一般接種!$A:$G, L$4, FALSE), 0)</f>
        <v>0</v>
      </c>
      <c r="M971" s="92">
        <f>IFERROR(VLOOKUP($E971, V一般接種!$A:$G, M$4, FALSE), 0)</f>
        <v>0</v>
      </c>
      <c r="N971" s="93">
        <f>IFERROR(VLOOKUP($E971, V一般接種!$A:$G, N$4, FALSE), 0)</f>
        <v>0</v>
      </c>
      <c r="O971" s="92">
        <f>SUMIF(V職域接種!$C:$C, 'Conv-vaccine'!$E971, V職域接種!F:F)</f>
        <v>0</v>
      </c>
      <c r="P971" s="92">
        <f>SUMIF(V職域接種!$C:$C, 'Conv-vaccine'!$E971, V職域接種!G:G)</f>
        <v>0</v>
      </c>
      <c r="Q971" s="92">
        <f>_xlfn.MAXIFS(V重複!F:F, V重複!$C:$C, 'Conv-vaccine'!$E971)</f>
        <v>0</v>
      </c>
      <c r="R971" s="92">
        <f>_xlfn.MAXIFS(V重複!G:G, V重複!$C:$C, 'Conv-vaccine'!$E971)</f>
        <v>0</v>
      </c>
      <c r="S971" s="117">
        <f>SUMIF('V3回目-総接種回数'!$A:$A, 'Conv-vaccine'!$E971, 'V3回目-総接種回数'!D:D)</f>
        <v>0</v>
      </c>
    </row>
    <row r="972" spans="1:19" ht="17.7">
      <c r="A972" s="49">
        <v>44619</v>
      </c>
      <c r="B972" s="109">
        <f>IF(COUNTIF($A$7:$A972, $A972)&gt;1, 0, IF($E972="","",G972+H972+K972+L972+O972-Q972))</f>
        <v>0</v>
      </c>
      <c r="C972" s="109">
        <f>IF(COUNTIF($A$7:$A972, $A972)&gt;1, 0, IF($E972="", "", I972+J972+M972+N972+P972-R972))</f>
        <v>0</v>
      </c>
      <c r="D972" s="109">
        <f>IF(COUNTIF($A$7:$A972, $A972)&gt;1, 0, S972)</f>
        <v>0</v>
      </c>
      <c r="E972" s="110">
        <v>44619</v>
      </c>
      <c r="F972" s="91" t="str">
        <f>IFERROR(VLOOKUP($E972, V医療従事者等!$A:$J, $F$4, FALSE), TEXT(E972, "aaa"))</f>
        <v>日</v>
      </c>
      <c r="G972" s="91">
        <f>IFERROR(VLOOKUP($E972, V医療従事者等!$A:$J, $G$4, FALSE), 0)</f>
        <v>0</v>
      </c>
      <c r="H972" s="91">
        <f>IFERROR(VLOOKUP($E972, V医療従事者等!$A:$J, $H$4, FALSE), 0)</f>
        <v>0</v>
      </c>
      <c r="I972" s="91">
        <f>IFERROR(VLOOKUP($E972, V医療従事者等!$A:$J, $I$4, FALSE), 0)</f>
        <v>0</v>
      </c>
      <c r="J972" s="91">
        <f>IFERROR(VLOOKUP($E972, V医療従事者等!$A:$J, $J$4, FALSE), 0)</f>
        <v>0</v>
      </c>
      <c r="K972" s="92">
        <f>IFERROR(VLOOKUP($E972, V一般接種!$A:$G, K$4, FALSE), 0)</f>
        <v>0</v>
      </c>
      <c r="L972" s="92">
        <f>IFERROR(VLOOKUP($E972, V一般接種!$A:$G, L$4, FALSE), 0)</f>
        <v>0</v>
      </c>
      <c r="M972" s="92">
        <f>IFERROR(VLOOKUP($E972, V一般接種!$A:$G, M$4, FALSE), 0)</f>
        <v>0</v>
      </c>
      <c r="N972" s="93">
        <f>IFERROR(VLOOKUP($E972, V一般接種!$A:$G, N$4, FALSE), 0)</f>
        <v>0</v>
      </c>
      <c r="O972" s="92">
        <f>SUMIF(V職域接種!$C:$C, 'Conv-vaccine'!$E972, V職域接種!F:F)</f>
        <v>0</v>
      </c>
      <c r="P972" s="92">
        <f>SUMIF(V職域接種!$C:$C, 'Conv-vaccine'!$E972, V職域接種!G:G)</f>
        <v>0</v>
      </c>
      <c r="Q972" s="92">
        <f>_xlfn.MAXIFS(V重複!F:F, V重複!$C:$C, 'Conv-vaccine'!$E972)</f>
        <v>0</v>
      </c>
      <c r="R972" s="92">
        <f>_xlfn.MAXIFS(V重複!G:G, V重複!$C:$C, 'Conv-vaccine'!$E972)</f>
        <v>0</v>
      </c>
      <c r="S972" s="117">
        <f>SUMIF('V3回目-総接種回数'!$A:$A, 'Conv-vaccine'!$E972, 'V3回目-総接種回数'!D:D)</f>
        <v>0</v>
      </c>
    </row>
    <row r="973" spans="1:19" ht="17.7">
      <c r="A973" s="49">
        <v>44620</v>
      </c>
      <c r="B973" s="109">
        <f>IF(COUNTIF($A$7:$A973, $A973)&gt;1, 0, IF($E973="","",G973+H973+K973+L973+O973-Q973))</f>
        <v>0</v>
      </c>
      <c r="C973" s="109">
        <f>IF(COUNTIF($A$7:$A973, $A973)&gt;1, 0, IF($E973="", "", I973+J973+M973+N973+P973-R973))</f>
        <v>0</v>
      </c>
      <c r="D973" s="109">
        <f>IF(COUNTIF($A$7:$A973, $A973)&gt;1, 0, S973)</f>
        <v>0</v>
      </c>
      <c r="E973" s="110">
        <v>44620</v>
      </c>
      <c r="F973" s="91" t="str">
        <f>IFERROR(VLOOKUP($E973, V医療従事者等!$A:$J, $F$4, FALSE), TEXT(E973, "aaa"))</f>
        <v>月</v>
      </c>
      <c r="G973" s="91">
        <f>IFERROR(VLOOKUP($E973, V医療従事者等!$A:$J, $G$4, FALSE), 0)</f>
        <v>0</v>
      </c>
      <c r="H973" s="91">
        <f>IFERROR(VLOOKUP($E973, V医療従事者等!$A:$J, $H$4, FALSE), 0)</f>
        <v>0</v>
      </c>
      <c r="I973" s="91">
        <f>IFERROR(VLOOKUP($E973, V医療従事者等!$A:$J, $I$4, FALSE), 0)</f>
        <v>0</v>
      </c>
      <c r="J973" s="91">
        <f>IFERROR(VLOOKUP($E973, V医療従事者等!$A:$J, $J$4, FALSE), 0)</f>
        <v>0</v>
      </c>
      <c r="K973" s="92">
        <f>IFERROR(VLOOKUP($E973, V一般接種!$A:$G, K$4, FALSE), 0)</f>
        <v>0</v>
      </c>
      <c r="L973" s="92">
        <f>IFERROR(VLOOKUP($E973, V一般接種!$A:$G, L$4, FALSE), 0)</f>
        <v>0</v>
      </c>
      <c r="M973" s="92">
        <f>IFERROR(VLOOKUP($E973, V一般接種!$A:$G, M$4, FALSE), 0)</f>
        <v>0</v>
      </c>
      <c r="N973" s="93">
        <f>IFERROR(VLOOKUP($E973, V一般接種!$A:$G, N$4, FALSE), 0)</f>
        <v>0</v>
      </c>
      <c r="O973" s="92">
        <f>SUMIF(V職域接種!$C:$C, 'Conv-vaccine'!$E973, V職域接種!F:F)</f>
        <v>0</v>
      </c>
      <c r="P973" s="92">
        <f>SUMIF(V職域接種!$C:$C, 'Conv-vaccine'!$E973, V職域接種!G:G)</f>
        <v>0</v>
      </c>
      <c r="Q973" s="92">
        <f>_xlfn.MAXIFS(V重複!F:F, V重複!$C:$C, 'Conv-vaccine'!$E973)</f>
        <v>0</v>
      </c>
      <c r="R973" s="92">
        <f>_xlfn.MAXIFS(V重複!G:G, V重複!$C:$C, 'Conv-vaccine'!$E973)</f>
        <v>0</v>
      </c>
      <c r="S973" s="117">
        <f>SUMIF('V3回目-総接種回数'!$A:$A, 'Conv-vaccine'!$E973, 'V3回目-総接種回数'!D:D)</f>
        <v>0</v>
      </c>
    </row>
    <row r="974" spans="1:19" ht="17.7">
      <c r="A974" s="49">
        <v>44620</v>
      </c>
      <c r="B974" s="109">
        <f>IF(COUNTIF($A$7:$A974, $A974)&gt;1, 0, IF($E974="","",G974+H974+K974+L974+O974-Q974))</f>
        <v>0</v>
      </c>
      <c r="C974" s="109">
        <f>IF(COUNTIF($A$7:$A974, $A974)&gt;1, 0, IF($E974="", "", I974+J974+M974+N974+P974-R974))</f>
        <v>0</v>
      </c>
      <c r="D974" s="109">
        <f>IF(COUNTIF($A$7:$A974, $A974)&gt;1, 0, S974)</f>
        <v>0</v>
      </c>
      <c r="E974" s="110">
        <v>44620</v>
      </c>
      <c r="F974" s="91" t="str">
        <f>IFERROR(VLOOKUP($E974, V医療従事者等!$A:$J, $F$4, FALSE), TEXT(E974, "aaa"))</f>
        <v>月</v>
      </c>
      <c r="G974" s="91">
        <f>IFERROR(VLOOKUP($E974, V医療従事者等!$A:$J, $G$4, FALSE), 0)</f>
        <v>0</v>
      </c>
      <c r="H974" s="91">
        <f>IFERROR(VLOOKUP($E974, V医療従事者等!$A:$J, $H$4, FALSE), 0)</f>
        <v>0</v>
      </c>
      <c r="I974" s="91">
        <f>IFERROR(VLOOKUP($E974, V医療従事者等!$A:$J, $I$4, FALSE), 0)</f>
        <v>0</v>
      </c>
      <c r="J974" s="91">
        <f>IFERROR(VLOOKUP($E974, V医療従事者等!$A:$J, $J$4, FALSE), 0)</f>
        <v>0</v>
      </c>
      <c r="K974" s="92">
        <f>IFERROR(VLOOKUP($E974, V一般接種!$A:$G, K$4, FALSE), 0)</f>
        <v>0</v>
      </c>
      <c r="L974" s="92">
        <f>IFERROR(VLOOKUP($E974, V一般接種!$A:$G, L$4, FALSE), 0)</f>
        <v>0</v>
      </c>
      <c r="M974" s="92">
        <f>IFERROR(VLOOKUP($E974, V一般接種!$A:$G, M$4, FALSE), 0)</f>
        <v>0</v>
      </c>
      <c r="N974" s="93">
        <f>IFERROR(VLOOKUP($E974, V一般接種!$A:$G, N$4, FALSE), 0)</f>
        <v>0</v>
      </c>
      <c r="O974" s="92">
        <f>SUMIF(V職域接種!$C:$C, 'Conv-vaccine'!$E974, V職域接種!F:F)</f>
        <v>0</v>
      </c>
      <c r="P974" s="92">
        <f>SUMIF(V職域接種!$C:$C, 'Conv-vaccine'!$E974, V職域接種!G:G)</f>
        <v>0</v>
      </c>
      <c r="Q974" s="92">
        <f>_xlfn.MAXIFS(V重複!F:F, V重複!$C:$C, 'Conv-vaccine'!$E974)</f>
        <v>0</v>
      </c>
      <c r="R974" s="92">
        <f>_xlfn.MAXIFS(V重複!G:G, V重複!$C:$C, 'Conv-vaccine'!$E974)</f>
        <v>0</v>
      </c>
      <c r="S974" s="117">
        <f>SUMIF('V3回目-総接種回数'!$A:$A, 'Conv-vaccine'!$E974, 'V3回目-総接種回数'!D:D)</f>
        <v>0</v>
      </c>
    </row>
    <row r="975" spans="1:19" ht="17.7">
      <c r="A975" s="49">
        <v>44620</v>
      </c>
      <c r="B975" s="109">
        <f>IF(COUNTIF($A$7:$A975, $A975)&gt;1, 0, IF($E975="","",G975+H975+K975+L975+O975-Q975))</f>
        <v>0</v>
      </c>
      <c r="C975" s="109">
        <f>IF(COUNTIF($A$7:$A975, $A975)&gt;1, 0, IF($E975="", "", I975+J975+M975+N975+P975-R975))</f>
        <v>0</v>
      </c>
      <c r="D975" s="109">
        <f>IF(COUNTIF($A$7:$A975, $A975)&gt;1, 0, S975)</f>
        <v>0</v>
      </c>
      <c r="E975" s="110">
        <v>44620</v>
      </c>
      <c r="F975" s="91" t="str">
        <f>IFERROR(VLOOKUP($E975, V医療従事者等!$A:$J, $F$4, FALSE), TEXT(E975, "aaa"))</f>
        <v>月</v>
      </c>
      <c r="G975" s="91">
        <f>IFERROR(VLOOKUP($E975, V医療従事者等!$A:$J, $G$4, FALSE), 0)</f>
        <v>0</v>
      </c>
      <c r="H975" s="91">
        <f>IFERROR(VLOOKUP($E975, V医療従事者等!$A:$J, $H$4, FALSE), 0)</f>
        <v>0</v>
      </c>
      <c r="I975" s="91">
        <f>IFERROR(VLOOKUP($E975, V医療従事者等!$A:$J, $I$4, FALSE), 0)</f>
        <v>0</v>
      </c>
      <c r="J975" s="91">
        <f>IFERROR(VLOOKUP($E975, V医療従事者等!$A:$J, $J$4, FALSE), 0)</f>
        <v>0</v>
      </c>
      <c r="K975" s="92">
        <f>IFERROR(VLOOKUP($E975, V一般接種!$A:$G, K$4, FALSE), 0)</f>
        <v>0</v>
      </c>
      <c r="L975" s="92">
        <f>IFERROR(VLOOKUP($E975, V一般接種!$A:$G, L$4, FALSE), 0)</f>
        <v>0</v>
      </c>
      <c r="M975" s="92">
        <f>IFERROR(VLOOKUP($E975, V一般接種!$A:$G, M$4, FALSE), 0)</f>
        <v>0</v>
      </c>
      <c r="N975" s="93">
        <f>IFERROR(VLOOKUP($E975, V一般接種!$A:$G, N$4, FALSE), 0)</f>
        <v>0</v>
      </c>
      <c r="O975" s="92">
        <f>SUMIF(V職域接種!$C:$C, 'Conv-vaccine'!$E975, V職域接種!F:F)</f>
        <v>0</v>
      </c>
      <c r="P975" s="92">
        <f>SUMIF(V職域接種!$C:$C, 'Conv-vaccine'!$E975, V職域接種!G:G)</f>
        <v>0</v>
      </c>
      <c r="Q975" s="92">
        <f>_xlfn.MAXIFS(V重複!F:F, V重複!$C:$C, 'Conv-vaccine'!$E975)</f>
        <v>0</v>
      </c>
      <c r="R975" s="92">
        <f>_xlfn.MAXIFS(V重複!G:G, V重複!$C:$C, 'Conv-vaccine'!$E975)</f>
        <v>0</v>
      </c>
      <c r="S975" s="117">
        <f>SUMIF('V3回目-総接種回数'!$A:$A, 'Conv-vaccine'!$E975, 'V3回目-総接種回数'!D:D)</f>
        <v>0</v>
      </c>
    </row>
    <row r="976" spans="1:19" ht="17.7">
      <c r="A976" s="49">
        <v>44621</v>
      </c>
      <c r="B976" s="109">
        <f>IF(COUNTIF($A$7:$A976, $A976)&gt;1, 0, IF($E976="","",G976+H976+K976+L976+O976-Q976))</f>
        <v>0</v>
      </c>
      <c r="C976" s="109">
        <f>IF(COUNTIF($A$7:$A976, $A976)&gt;1, 0, IF($E976="", "", I976+J976+M976+N976+P976-R976))</f>
        <v>0</v>
      </c>
      <c r="D976" s="109">
        <f>IF(COUNTIF($A$7:$A976, $A976)&gt;1, 0, S976)</f>
        <v>0</v>
      </c>
      <c r="E976" s="110">
        <v>44621</v>
      </c>
      <c r="F976" s="91" t="str">
        <f>IFERROR(VLOOKUP($E976, V医療従事者等!$A:$J, $F$4, FALSE), TEXT(E976, "aaa"))</f>
        <v>火</v>
      </c>
      <c r="G976" s="91">
        <f>IFERROR(VLOOKUP($E976, V医療従事者等!$A:$J, $G$4, FALSE), 0)</f>
        <v>0</v>
      </c>
      <c r="H976" s="91">
        <f>IFERROR(VLOOKUP($E976, V医療従事者等!$A:$J, $H$4, FALSE), 0)</f>
        <v>0</v>
      </c>
      <c r="I976" s="91">
        <f>IFERROR(VLOOKUP($E976, V医療従事者等!$A:$J, $I$4, FALSE), 0)</f>
        <v>0</v>
      </c>
      <c r="J976" s="91">
        <f>IFERROR(VLOOKUP($E976, V医療従事者等!$A:$J, $J$4, FALSE), 0)</f>
        <v>0</v>
      </c>
      <c r="K976" s="92">
        <f>IFERROR(VLOOKUP($E976, V一般接種!$A:$G, K$4, FALSE), 0)</f>
        <v>0</v>
      </c>
      <c r="L976" s="92">
        <f>IFERROR(VLOOKUP($E976, V一般接種!$A:$G, L$4, FALSE), 0)</f>
        <v>0</v>
      </c>
      <c r="M976" s="92">
        <f>IFERROR(VLOOKUP($E976, V一般接種!$A:$G, M$4, FALSE), 0)</f>
        <v>0</v>
      </c>
      <c r="N976" s="93">
        <f>IFERROR(VLOOKUP($E976, V一般接種!$A:$G, N$4, FALSE), 0)</f>
        <v>0</v>
      </c>
      <c r="O976" s="92">
        <f>SUMIF(V職域接種!$C:$C, 'Conv-vaccine'!$E976, V職域接種!F:F)</f>
        <v>0</v>
      </c>
      <c r="P976" s="92">
        <f>SUMIF(V職域接種!$C:$C, 'Conv-vaccine'!$E976, V職域接種!G:G)</f>
        <v>0</v>
      </c>
      <c r="Q976" s="92">
        <f>_xlfn.MAXIFS(V重複!F:F, V重複!$C:$C, 'Conv-vaccine'!$E976)</f>
        <v>0</v>
      </c>
      <c r="R976" s="92">
        <f>_xlfn.MAXIFS(V重複!G:G, V重複!$C:$C, 'Conv-vaccine'!$E976)</f>
        <v>0</v>
      </c>
      <c r="S976" s="117">
        <f>SUMIF('V3回目-総接種回数'!$A:$A, 'Conv-vaccine'!$E976, 'V3回目-総接種回数'!D:D)</f>
        <v>0</v>
      </c>
    </row>
    <row r="977" spans="1:19" ht="17.7">
      <c r="A977" s="49">
        <v>44621</v>
      </c>
      <c r="B977" s="109">
        <f>IF(COUNTIF($A$7:$A977, $A977)&gt;1, 0, IF($E977="","",G977+H977+K977+L977+O977-Q977))</f>
        <v>0</v>
      </c>
      <c r="C977" s="109">
        <f>IF(COUNTIF($A$7:$A977, $A977)&gt;1, 0, IF($E977="", "", I977+J977+M977+N977+P977-R977))</f>
        <v>0</v>
      </c>
      <c r="D977" s="109">
        <f>IF(COUNTIF($A$7:$A977, $A977)&gt;1, 0, S977)</f>
        <v>0</v>
      </c>
      <c r="E977" s="110">
        <v>44621</v>
      </c>
      <c r="F977" s="91" t="str">
        <f>IFERROR(VLOOKUP($E977, V医療従事者等!$A:$J, $F$4, FALSE), TEXT(E977, "aaa"))</f>
        <v>火</v>
      </c>
      <c r="G977" s="91">
        <f>IFERROR(VLOOKUP($E977, V医療従事者等!$A:$J, $G$4, FALSE), 0)</f>
        <v>0</v>
      </c>
      <c r="H977" s="91">
        <f>IFERROR(VLOOKUP($E977, V医療従事者等!$A:$J, $H$4, FALSE), 0)</f>
        <v>0</v>
      </c>
      <c r="I977" s="91">
        <f>IFERROR(VLOOKUP($E977, V医療従事者等!$A:$J, $I$4, FALSE), 0)</f>
        <v>0</v>
      </c>
      <c r="J977" s="91">
        <f>IFERROR(VLOOKUP($E977, V医療従事者等!$A:$J, $J$4, FALSE), 0)</f>
        <v>0</v>
      </c>
      <c r="K977" s="92">
        <f>IFERROR(VLOOKUP($E977, V一般接種!$A:$G, K$4, FALSE), 0)</f>
        <v>0</v>
      </c>
      <c r="L977" s="92">
        <f>IFERROR(VLOOKUP($E977, V一般接種!$A:$G, L$4, FALSE), 0)</f>
        <v>0</v>
      </c>
      <c r="M977" s="92">
        <f>IFERROR(VLOOKUP($E977, V一般接種!$A:$G, M$4, FALSE), 0)</f>
        <v>0</v>
      </c>
      <c r="N977" s="93">
        <f>IFERROR(VLOOKUP($E977, V一般接種!$A:$G, N$4, FALSE), 0)</f>
        <v>0</v>
      </c>
      <c r="O977" s="92">
        <f>SUMIF(V職域接種!$C:$C, 'Conv-vaccine'!$E977, V職域接種!F:F)</f>
        <v>0</v>
      </c>
      <c r="P977" s="92">
        <f>SUMIF(V職域接種!$C:$C, 'Conv-vaccine'!$E977, V職域接種!G:G)</f>
        <v>0</v>
      </c>
      <c r="Q977" s="92">
        <f>_xlfn.MAXIFS(V重複!F:F, V重複!$C:$C, 'Conv-vaccine'!$E977)</f>
        <v>0</v>
      </c>
      <c r="R977" s="92">
        <f>_xlfn.MAXIFS(V重複!G:G, V重複!$C:$C, 'Conv-vaccine'!$E977)</f>
        <v>0</v>
      </c>
      <c r="S977" s="117">
        <f>SUMIF('V3回目-総接種回数'!$A:$A, 'Conv-vaccine'!$E977, 'V3回目-総接種回数'!D:D)</f>
        <v>0</v>
      </c>
    </row>
    <row r="978" spans="1:19" ht="17.7">
      <c r="A978" s="49">
        <v>44621</v>
      </c>
      <c r="B978" s="109">
        <f>IF(COUNTIF($A$7:$A978, $A978)&gt;1, 0, IF($E978="","",G978+H978+K978+L978+O978-Q978))</f>
        <v>0</v>
      </c>
      <c r="C978" s="109">
        <f>IF(COUNTIF($A$7:$A978, $A978)&gt;1, 0, IF($E978="", "", I978+J978+M978+N978+P978-R978))</f>
        <v>0</v>
      </c>
      <c r="D978" s="109">
        <f>IF(COUNTIF($A$7:$A978, $A978)&gt;1, 0, S978)</f>
        <v>0</v>
      </c>
      <c r="E978" s="110">
        <v>44621</v>
      </c>
      <c r="F978" s="91" t="str">
        <f>IFERROR(VLOOKUP($E978, V医療従事者等!$A:$J, $F$4, FALSE), TEXT(E978, "aaa"))</f>
        <v>火</v>
      </c>
      <c r="G978" s="91">
        <f>IFERROR(VLOOKUP($E978, V医療従事者等!$A:$J, $G$4, FALSE), 0)</f>
        <v>0</v>
      </c>
      <c r="H978" s="91">
        <f>IFERROR(VLOOKUP($E978, V医療従事者等!$A:$J, $H$4, FALSE), 0)</f>
        <v>0</v>
      </c>
      <c r="I978" s="91">
        <f>IFERROR(VLOOKUP($E978, V医療従事者等!$A:$J, $I$4, FALSE), 0)</f>
        <v>0</v>
      </c>
      <c r="J978" s="91">
        <f>IFERROR(VLOOKUP($E978, V医療従事者等!$A:$J, $J$4, FALSE), 0)</f>
        <v>0</v>
      </c>
      <c r="K978" s="92">
        <f>IFERROR(VLOOKUP($E978, V一般接種!$A:$G, K$4, FALSE), 0)</f>
        <v>0</v>
      </c>
      <c r="L978" s="92">
        <f>IFERROR(VLOOKUP($E978, V一般接種!$A:$G, L$4, FALSE), 0)</f>
        <v>0</v>
      </c>
      <c r="M978" s="92">
        <f>IFERROR(VLOOKUP($E978, V一般接種!$A:$G, M$4, FALSE), 0)</f>
        <v>0</v>
      </c>
      <c r="N978" s="93">
        <f>IFERROR(VLOOKUP($E978, V一般接種!$A:$G, N$4, FALSE), 0)</f>
        <v>0</v>
      </c>
      <c r="O978" s="92">
        <f>SUMIF(V職域接種!$C:$C, 'Conv-vaccine'!$E978, V職域接種!F:F)</f>
        <v>0</v>
      </c>
      <c r="P978" s="92">
        <f>SUMIF(V職域接種!$C:$C, 'Conv-vaccine'!$E978, V職域接種!G:G)</f>
        <v>0</v>
      </c>
      <c r="Q978" s="92">
        <f>_xlfn.MAXIFS(V重複!F:F, V重複!$C:$C, 'Conv-vaccine'!$E978)</f>
        <v>0</v>
      </c>
      <c r="R978" s="92">
        <f>_xlfn.MAXIFS(V重複!G:G, V重複!$C:$C, 'Conv-vaccine'!$E978)</f>
        <v>0</v>
      </c>
      <c r="S978" s="117">
        <f>SUMIF('V3回目-総接種回数'!$A:$A, 'Conv-vaccine'!$E978, 'V3回目-総接種回数'!D:D)</f>
        <v>0</v>
      </c>
    </row>
    <row r="979" spans="1:19" ht="17.7">
      <c r="A979" s="49">
        <v>44622</v>
      </c>
      <c r="B979" s="109">
        <f>IF(COUNTIF($A$7:$A979, $A979)&gt;1, 0, IF($E979="","",G979+H979+K979+L979+O979-Q979))</f>
        <v>0</v>
      </c>
      <c r="C979" s="109">
        <f>IF(COUNTIF($A$7:$A979, $A979)&gt;1, 0, IF($E979="", "", I979+J979+M979+N979+P979-R979))</f>
        <v>0</v>
      </c>
      <c r="D979" s="109">
        <f>IF(COUNTIF($A$7:$A979, $A979)&gt;1, 0, S979)</f>
        <v>0</v>
      </c>
      <c r="E979" s="110">
        <v>44622</v>
      </c>
      <c r="F979" s="91" t="str">
        <f>IFERROR(VLOOKUP($E979, V医療従事者等!$A:$J, $F$4, FALSE), TEXT(E979, "aaa"))</f>
        <v>水</v>
      </c>
      <c r="G979" s="91">
        <f>IFERROR(VLOOKUP($E979, V医療従事者等!$A:$J, $G$4, FALSE), 0)</f>
        <v>0</v>
      </c>
      <c r="H979" s="91">
        <f>IFERROR(VLOOKUP($E979, V医療従事者等!$A:$J, $H$4, FALSE), 0)</f>
        <v>0</v>
      </c>
      <c r="I979" s="91">
        <f>IFERROR(VLOOKUP($E979, V医療従事者等!$A:$J, $I$4, FALSE), 0)</f>
        <v>0</v>
      </c>
      <c r="J979" s="91">
        <f>IFERROR(VLOOKUP($E979, V医療従事者等!$A:$J, $J$4, FALSE), 0)</f>
        <v>0</v>
      </c>
      <c r="K979" s="92">
        <f>IFERROR(VLOOKUP($E979, V一般接種!$A:$G, K$4, FALSE), 0)</f>
        <v>0</v>
      </c>
      <c r="L979" s="92">
        <f>IFERROR(VLOOKUP($E979, V一般接種!$A:$G, L$4, FALSE), 0)</f>
        <v>0</v>
      </c>
      <c r="M979" s="92">
        <f>IFERROR(VLOOKUP($E979, V一般接種!$A:$G, M$4, FALSE), 0)</f>
        <v>0</v>
      </c>
      <c r="N979" s="93">
        <f>IFERROR(VLOOKUP($E979, V一般接種!$A:$G, N$4, FALSE), 0)</f>
        <v>0</v>
      </c>
      <c r="O979" s="92">
        <f>SUMIF(V職域接種!$C:$C, 'Conv-vaccine'!$E979, V職域接種!F:F)</f>
        <v>0</v>
      </c>
      <c r="P979" s="92">
        <f>SUMIF(V職域接種!$C:$C, 'Conv-vaccine'!$E979, V職域接種!G:G)</f>
        <v>0</v>
      </c>
      <c r="Q979" s="92">
        <f>_xlfn.MAXIFS(V重複!F:F, V重複!$C:$C, 'Conv-vaccine'!$E979)</f>
        <v>0</v>
      </c>
      <c r="R979" s="92">
        <f>_xlfn.MAXIFS(V重複!G:G, V重複!$C:$C, 'Conv-vaccine'!$E979)</f>
        <v>0</v>
      </c>
      <c r="S979" s="117">
        <f>SUMIF('V3回目-総接種回数'!$A:$A, 'Conv-vaccine'!$E979, 'V3回目-総接種回数'!D:D)</f>
        <v>0</v>
      </c>
    </row>
    <row r="980" spans="1:19" ht="17.7">
      <c r="A980" s="49">
        <v>44622</v>
      </c>
      <c r="B980" s="109">
        <f>IF(COUNTIF($A$7:$A980, $A980)&gt;1, 0, IF($E980="","",G980+H980+K980+L980+O980-Q980))</f>
        <v>0</v>
      </c>
      <c r="C980" s="109">
        <f>IF(COUNTIF($A$7:$A980, $A980)&gt;1, 0, IF($E980="", "", I980+J980+M980+N980+P980-R980))</f>
        <v>0</v>
      </c>
      <c r="D980" s="109">
        <f>IF(COUNTIF($A$7:$A980, $A980)&gt;1, 0, S980)</f>
        <v>0</v>
      </c>
      <c r="E980" s="110">
        <v>44622</v>
      </c>
      <c r="F980" s="91" t="str">
        <f>IFERROR(VLOOKUP($E980, V医療従事者等!$A:$J, $F$4, FALSE), TEXT(E980, "aaa"))</f>
        <v>水</v>
      </c>
      <c r="G980" s="91">
        <f>IFERROR(VLOOKUP($E980, V医療従事者等!$A:$J, $G$4, FALSE), 0)</f>
        <v>0</v>
      </c>
      <c r="H980" s="91">
        <f>IFERROR(VLOOKUP($E980, V医療従事者等!$A:$J, $H$4, FALSE), 0)</f>
        <v>0</v>
      </c>
      <c r="I980" s="91">
        <f>IFERROR(VLOOKUP($E980, V医療従事者等!$A:$J, $I$4, FALSE), 0)</f>
        <v>0</v>
      </c>
      <c r="J980" s="91">
        <f>IFERROR(VLOOKUP($E980, V医療従事者等!$A:$J, $J$4, FALSE), 0)</f>
        <v>0</v>
      </c>
      <c r="K980" s="92">
        <f>IFERROR(VLOOKUP($E980, V一般接種!$A:$G, K$4, FALSE), 0)</f>
        <v>0</v>
      </c>
      <c r="L980" s="92">
        <f>IFERROR(VLOOKUP($E980, V一般接種!$A:$G, L$4, FALSE), 0)</f>
        <v>0</v>
      </c>
      <c r="M980" s="92">
        <f>IFERROR(VLOOKUP($E980, V一般接種!$A:$G, M$4, FALSE), 0)</f>
        <v>0</v>
      </c>
      <c r="N980" s="93">
        <f>IFERROR(VLOOKUP($E980, V一般接種!$A:$G, N$4, FALSE), 0)</f>
        <v>0</v>
      </c>
      <c r="O980" s="92">
        <f>SUMIF(V職域接種!$C:$C, 'Conv-vaccine'!$E980, V職域接種!F:F)</f>
        <v>0</v>
      </c>
      <c r="P980" s="92">
        <f>SUMIF(V職域接種!$C:$C, 'Conv-vaccine'!$E980, V職域接種!G:G)</f>
        <v>0</v>
      </c>
      <c r="Q980" s="92">
        <f>_xlfn.MAXIFS(V重複!F:F, V重複!$C:$C, 'Conv-vaccine'!$E980)</f>
        <v>0</v>
      </c>
      <c r="R980" s="92">
        <f>_xlfn.MAXIFS(V重複!G:G, V重複!$C:$C, 'Conv-vaccine'!$E980)</f>
        <v>0</v>
      </c>
      <c r="S980" s="117">
        <f>SUMIF('V3回目-総接種回数'!$A:$A, 'Conv-vaccine'!$E980, 'V3回目-総接種回数'!D:D)</f>
        <v>0</v>
      </c>
    </row>
    <row r="981" spans="1:19" ht="17.7">
      <c r="A981" s="49">
        <v>44622</v>
      </c>
      <c r="B981" s="109">
        <f>IF(COUNTIF($A$7:$A981, $A981)&gt;1, 0, IF($E981="","",G981+H981+K981+L981+O981-Q981))</f>
        <v>0</v>
      </c>
      <c r="C981" s="109">
        <f>IF(COUNTIF($A$7:$A981, $A981)&gt;1, 0, IF($E981="", "", I981+J981+M981+N981+P981-R981))</f>
        <v>0</v>
      </c>
      <c r="D981" s="109">
        <f>IF(COUNTIF($A$7:$A981, $A981)&gt;1, 0, S981)</f>
        <v>0</v>
      </c>
      <c r="E981" s="110">
        <v>44622</v>
      </c>
      <c r="F981" s="91" t="str">
        <f>IFERROR(VLOOKUP($E981, V医療従事者等!$A:$J, $F$4, FALSE), TEXT(E981, "aaa"))</f>
        <v>水</v>
      </c>
      <c r="G981" s="91">
        <f>IFERROR(VLOOKUP($E981, V医療従事者等!$A:$J, $G$4, FALSE), 0)</f>
        <v>0</v>
      </c>
      <c r="H981" s="91">
        <f>IFERROR(VLOOKUP($E981, V医療従事者等!$A:$J, $H$4, FALSE), 0)</f>
        <v>0</v>
      </c>
      <c r="I981" s="91">
        <f>IFERROR(VLOOKUP($E981, V医療従事者等!$A:$J, $I$4, FALSE), 0)</f>
        <v>0</v>
      </c>
      <c r="J981" s="91">
        <f>IFERROR(VLOOKUP($E981, V医療従事者等!$A:$J, $J$4, FALSE), 0)</f>
        <v>0</v>
      </c>
      <c r="K981" s="92">
        <f>IFERROR(VLOOKUP($E981, V一般接種!$A:$G, K$4, FALSE), 0)</f>
        <v>0</v>
      </c>
      <c r="L981" s="92">
        <f>IFERROR(VLOOKUP($E981, V一般接種!$A:$G, L$4, FALSE), 0)</f>
        <v>0</v>
      </c>
      <c r="M981" s="92">
        <f>IFERROR(VLOOKUP($E981, V一般接種!$A:$G, M$4, FALSE), 0)</f>
        <v>0</v>
      </c>
      <c r="N981" s="93">
        <f>IFERROR(VLOOKUP($E981, V一般接種!$A:$G, N$4, FALSE), 0)</f>
        <v>0</v>
      </c>
      <c r="O981" s="92">
        <f>SUMIF(V職域接種!$C:$C, 'Conv-vaccine'!$E981, V職域接種!F:F)</f>
        <v>0</v>
      </c>
      <c r="P981" s="92">
        <f>SUMIF(V職域接種!$C:$C, 'Conv-vaccine'!$E981, V職域接種!G:G)</f>
        <v>0</v>
      </c>
      <c r="Q981" s="92">
        <f>_xlfn.MAXIFS(V重複!F:F, V重複!$C:$C, 'Conv-vaccine'!$E981)</f>
        <v>0</v>
      </c>
      <c r="R981" s="92">
        <f>_xlfn.MAXIFS(V重複!G:G, V重複!$C:$C, 'Conv-vaccine'!$E981)</f>
        <v>0</v>
      </c>
      <c r="S981" s="117">
        <f>SUMIF('V3回目-総接種回数'!$A:$A, 'Conv-vaccine'!$E981, 'V3回目-総接種回数'!D:D)</f>
        <v>0</v>
      </c>
    </row>
    <row r="982" spans="1:19" ht="17.7">
      <c r="A982" s="49">
        <v>44623</v>
      </c>
      <c r="B982" s="109">
        <f>IF(COUNTIF($A$7:$A982, $A982)&gt;1, 0, IF($E982="","",G982+H982+K982+L982+O982-Q982))</f>
        <v>0</v>
      </c>
      <c r="C982" s="109">
        <f>IF(COUNTIF($A$7:$A982, $A982)&gt;1, 0, IF($E982="", "", I982+J982+M982+N982+P982-R982))</f>
        <v>0</v>
      </c>
      <c r="D982" s="109">
        <f>IF(COUNTIF($A$7:$A982, $A982)&gt;1, 0, S982)</f>
        <v>0</v>
      </c>
      <c r="E982" s="110">
        <v>44623</v>
      </c>
      <c r="F982" s="91" t="str">
        <f>IFERROR(VLOOKUP($E982, V医療従事者等!$A:$J, $F$4, FALSE), TEXT(E982, "aaa"))</f>
        <v>木</v>
      </c>
      <c r="G982" s="91">
        <f>IFERROR(VLOOKUP($E982, V医療従事者等!$A:$J, $G$4, FALSE), 0)</f>
        <v>0</v>
      </c>
      <c r="H982" s="91">
        <f>IFERROR(VLOOKUP($E982, V医療従事者等!$A:$J, $H$4, FALSE), 0)</f>
        <v>0</v>
      </c>
      <c r="I982" s="91">
        <f>IFERROR(VLOOKUP($E982, V医療従事者等!$A:$J, $I$4, FALSE), 0)</f>
        <v>0</v>
      </c>
      <c r="J982" s="91">
        <f>IFERROR(VLOOKUP($E982, V医療従事者等!$A:$J, $J$4, FALSE), 0)</f>
        <v>0</v>
      </c>
      <c r="K982" s="92">
        <f>IFERROR(VLOOKUP($E982, V一般接種!$A:$G, K$4, FALSE), 0)</f>
        <v>0</v>
      </c>
      <c r="L982" s="92">
        <f>IFERROR(VLOOKUP($E982, V一般接種!$A:$G, L$4, FALSE), 0)</f>
        <v>0</v>
      </c>
      <c r="M982" s="92">
        <f>IFERROR(VLOOKUP($E982, V一般接種!$A:$G, M$4, FALSE), 0)</f>
        <v>0</v>
      </c>
      <c r="N982" s="93">
        <f>IFERROR(VLOOKUP($E982, V一般接種!$A:$G, N$4, FALSE), 0)</f>
        <v>0</v>
      </c>
      <c r="O982" s="92">
        <f>SUMIF(V職域接種!$C:$C, 'Conv-vaccine'!$E982, V職域接種!F:F)</f>
        <v>0</v>
      </c>
      <c r="P982" s="92">
        <f>SUMIF(V職域接種!$C:$C, 'Conv-vaccine'!$E982, V職域接種!G:G)</f>
        <v>0</v>
      </c>
      <c r="Q982" s="92">
        <f>_xlfn.MAXIFS(V重複!F:F, V重複!$C:$C, 'Conv-vaccine'!$E982)</f>
        <v>0</v>
      </c>
      <c r="R982" s="92">
        <f>_xlfn.MAXIFS(V重複!G:G, V重複!$C:$C, 'Conv-vaccine'!$E982)</f>
        <v>0</v>
      </c>
      <c r="S982" s="117">
        <f>SUMIF('V3回目-総接種回数'!$A:$A, 'Conv-vaccine'!$E982, 'V3回目-総接種回数'!D:D)</f>
        <v>0</v>
      </c>
    </row>
    <row r="983" spans="1:19" ht="17.7">
      <c r="A983" s="49">
        <v>44623</v>
      </c>
      <c r="B983" s="109">
        <f>IF(COUNTIF($A$7:$A983, $A983)&gt;1, 0, IF($E983="","",G983+H983+K983+L983+O983-Q983))</f>
        <v>0</v>
      </c>
      <c r="C983" s="109">
        <f>IF(COUNTIF($A$7:$A983, $A983)&gt;1, 0, IF($E983="", "", I983+J983+M983+N983+P983-R983))</f>
        <v>0</v>
      </c>
      <c r="D983" s="109">
        <f>IF(COUNTIF($A$7:$A983, $A983)&gt;1, 0, S983)</f>
        <v>0</v>
      </c>
      <c r="E983" s="110">
        <v>44623</v>
      </c>
      <c r="F983" s="91" t="str">
        <f>IFERROR(VLOOKUP($E983, V医療従事者等!$A:$J, $F$4, FALSE), TEXT(E983, "aaa"))</f>
        <v>木</v>
      </c>
      <c r="G983" s="91">
        <f>IFERROR(VLOOKUP($E983, V医療従事者等!$A:$J, $G$4, FALSE), 0)</f>
        <v>0</v>
      </c>
      <c r="H983" s="91">
        <f>IFERROR(VLOOKUP($E983, V医療従事者等!$A:$J, $H$4, FALSE), 0)</f>
        <v>0</v>
      </c>
      <c r="I983" s="91">
        <f>IFERROR(VLOOKUP($E983, V医療従事者等!$A:$J, $I$4, FALSE), 0)</f>
        <v>0</v>
      </c>
      <c r="J983" s="91">
        <f>IFERROR(VLOOKUP($E983, V医療従事者等!$A:$J, $J$4, FALSE), 0)</f>
        <v>0</v>
      </c>
      <c r="K983" s="92">
        <f>IFERROR(VLOOKUP($E983, V一般接種!$A:$G, K$4, FALSE), 0)</f>
        <v>0</v>
      </c>
      <c r="L983" s="92">
        <f>IFERROR(VLOOKUP($E983, V一般接種!$A:$G, L$4, FALSE), 0)</f>
        <v>0</v>
      </c>
      <c r="M983" s="92">
        <f>IFERROR(VLOOKUP($E983, V一般接種!$A:$G, M$4, FALSE), 0)</f>
        <v>0</v>
      </c>
      <c r="N983" s="93">
        <f>IFERROR(VLOOKUP($E983, V一般接種!$A:$G, N$4, FALSE), 0)</f>
        <v>0</v>
      </c>
      <c r="O983" s="92">
        <f>SUMIF(V職域接種!$C:$C, 'Conv-vaccine'!$E983, V職域接種!F:F)</f>
        <v>0</v>
      </c>
      <c r="P983" s="92">
        <f>SUMIF(V職域接種!$C:$C, 'Conv-vaccine'!$E983, V職域接種!G:G)</f>
        <v>0</v>
      </c>
      <c r="Q983" s="92">
        <f>_xlfn.MAXIFS(V重複!F:F, V重複!$C:$C, 'Conv-vaccine'!$E983)</f>
        <v>0</v>
      </c>
      <c r="R983" s="92">
        <f>_xlfn.MAXIFS(V重複!G:G, V重複!$C:$C, 'Conv-vaccine'!$E983)</f>
        <v>0</v>
      </c>
      <c r="S983" s="117">
        <f>SUMIF('V3回目-総接種回数'!$A:$A, 'Conv-vaccine'!$E983, 'V3回目-総接種回数'!D:D)</f>
        <v>0</v>
      </c>
    </row>
    <row r="984" spans="1:19" ht="17.7">
      <c r="A984" s="49">
        <v>44623</v>
      </c>
      <c r="B984" s="109">
        <f>IF(COUNTIF($A$7:$A984, $A984)&gt;1, 0, IF($E984="","",G984+H984+K984+L984+O984-Q984))</f>
        <v>0</v>
      </c>
      <c r="C984" s="109">
        <f>IF(COUNTIF($A$7:$A984, $A984)&gt;1, 0, IF($E984="", "", I984+J984+M984+N984+P984-R984))</f>
        <v>0</v>
      </c>
      <c r="D984" s="109">
        <f>IF(COUNTIF($A$7:$A984, $A984)&gt;1, 0, S984)</f>
        <v>0</v>
      </c>
      <c r="E984" s="110">
        <v>44623</v>
      </c>
      <c r="F984" s="91" t="str">
        <f>IFERROR(VLOOKUP($E984, V医療従事者等!$A:$J, $F$4, FALSE), TEXT(E984, "aaa"))</f>
        <v>木</v>
      </c>
      <c r="G984" s="91">
        <f>IFERROR(VLOOKUP($E984, V医療従事者等!$A:$J, $G$4, FALSE), 0)</f>
        <v>0</v>
      </c>
      <c r="H984" s="91">
        <f>IFERROR(VLOOKUP($E984, V医療従事者等!$A:$J, $H$4, FALSE), 0)</f>
        <v>0</v>
      </c>
      <c r="I984" s="91">
        <f>IFERROR(VLOOKUP($E984, V医療従事者等!$A:$J, $I$4, FALSE), 0)</f>
        <v>0</v>
      </c>
      <c r="J984" s="91">
        <f>IFERROR(VLOOKUP($E984, V医療従事者等!$A:$J, $J$4, FALSE), 0)</f>
        <v>0</v>
      </c>
      <c r="K984" s="92">
        <f>IFERROR(VLOOKUP($E984, V一般接種!$A:$G, K$4, FALSE), 0)</f>
        <v>0</v>
      </c>
      <c r="L984" s="92">
        <f>IFERROR(VLOOKUP($E984, V一般接種!$A:$G, L$4, FALSE), 0)</f>
        <v>0</v>
      </c>
      <c r="M984" s="92">
        <f>IFERROR(VLOOKUP($E984, V一般接種!$A:$G, M$4, FALSE), 0)</f>
        <v>0</v>
      </c>
      <c r="N984" s="93">
        <f>IFERROR(VLOOKUP($E984, V一般接種!$A:$G, N$4, FALSE), 0)</f>
        <v>0</v>
      </c>
      <c r="O984" s="92">
        <f>SUMIF(V職域接種!$C:$C, 'Conv-vaccine'!$E984, V職域接種!F:F)</f>
        <v>0</v>
      </c>
      <c r="P984" s="92">
        <f>SUMIF(V職域接種!$C:$C, 'Conv-vaccine'!$E984, V職域接種!G:G)</f>
        <v>0</v>
      </c>
      <c r="Q984" s="92">
        <f>_xlfn.MAXIFS(V重複!F:F, V重複!$C:$C, 'Conv-vaccine'!$E984)</f>
        <v>0</v>
      </c>
      <c r="R984" s="92">
        <f>_xlfn.MAXIFS(V重複!G:G, V重複!$C:$C, 'Conv-vaccine'!$E984)</f>
        <v>0</v>
      </c>
      <c r="S984" s="117">
        <f>SUMIF('V3回目-総接種回数'!$A:$A, 'Conv-vaccine'!$E984, 'V3回目-総接種回数'!D:D)</f>
        <v>0</v>
      </c>
    </row>
    <row r="985" spans="1:19" ht="17.7">
      <c r="A985" s="49">
        <v>44624</v>
      </c>
      <c r="B985" s="109">
        <f>IF(COUNTIF($A$7:$A985, $A985)&gt;1, 0, IF($E985="","",G985+H985+K985+L985+O985-Q985))</f>
        <v>0</v>
      </c>
      <c r="C985" s="109">
        <f>IF(COUNTIF($A$7:$A985, $A985)&gt;1, 0, IF($E985="", "", I985+J985+M985+N985+P985-R985))</f>
        <v>0</v>
      </c>
      <c r="D985" s="109">
        <f>IF(COUNTIF($A$7:$A985, $A985)&gt;1, 0, S985)</f>
        <v>0</v>
      </c>
      <c r="E985" s="110">
        <v>44624</v>
      </c>
      <c r="F985" s="91" t="str">
        <f>IFERROR(VLOOKUP($E985, V医療従事者等!$A:$J, $F$4, FALSE), TEXT(E985, "aaa"))</f>
        <v>金</v>
      </c>
      <c r="G985" s="91">
        <f>IFERROR(VLOOKUP($E985, V医療従事者等!$A:$J, $G$4, FALSE), 0)</f>
        <v>0</v>
      </c>
      <c r="H985" s="91">
        <f>IFERROR(VLOOKUP($E985, V医療従事者等!$A:$J, $H$4, FALSE), 0)</f>
        <v>0</v>
      </c>
      <c r="I985" s="91">
        <f>IFERROR(VLOOKUP($E985, V医療従事者等!$A:$J, $I$4, FALSE), 0)</f>
        <v>0</v>
      </c>
      <c r="J985" s="91">
        <f>IFERROR(VLOOKUP($E985, V医療従事者等!$A:$J, $J$4, FALSE), 0)</f>
        <v>0</v>
      </c>
      <c r="K985" s="92">
        <f>IFERROR(VLOOKUP($E985, V一般接種!$A:$G, K$4, FALSE), 0)</f>
        <v>0</v>
      </c>
      <c r="L985" s="92">
        <f>IFERROR(VLOOKUP($E985, V一般接種!$A:$G, L$4, FALSE), 0)</f>
        <v>0</v>
      </c>
      <c r="M985" s="92">
        <f>IFERROR(VLOOKUP($E985, V一般接種!$A:$G, M$4, FALSE), 0)</f>
        <v>0</v>
      </c>
      <c r="N985" s="93">
        <f>IFERROR(VLOOKUP($E985, V一般接種!$A:$G, N$4, FALSE), 0)</f>
        <v>0</v>
      </c>
      <c r="O985" s="92">
        <f>SUMIF(V職域接種!$C:$C, 'Conv-vaccine'!$E985, V職域接種!F:F)</f>
        <v>0</v>
      </c>
      <c r="P985" s="92">
        <f>SUMIF(V職域接種!$C:$C, 'Conv-vaccine'!$E985, V職域接種!G:G)</f>
        <v>0</v>
      </c>
      <c r="Q985" s="92">
        <f>_xlfn.MAXIFS(V重複!F:F, V重複!$C:$C, 'Conv-vaccine'!$E985)</f>
        <v>0</v>
      </c>
      <c r="R985" s="92">
        <f>_xlfn.MAXIFS(V重複!G:G, V重複!$C:$C, 'Conv-vaccine'!$E985)</f>
        <v>0</v>
      </c>
      <c r="S985" s="117">
        <f>SUMIF('V3回目-総接種回数'!$A:$A, 'Conv-vaccine'!$E985, 'V3回目-総接種回数'!D:D)</f>
        <v>0</v>
      </c>
    </row>
    <row r="986" spans="1:19" ht="17.7">
      <c r="A986" s="49">
        <v>44624</v>
      </c>
      <c r="B986" s="109">
        <f>IF(COUNTIF($A$7:$A986, $A986)&gt;1, 0, IF($E986="","",G986+H986+K986+L986+O986-Q986))</f>
        <v>0</v>
      </c>
      <c r="C986" s="109">
        <f>IF(COUNTIF($A$7:$A986, $A986)&gt;1, 0, IF($E986="", "", I986+J986+M986+N986+P986-R986))</f>
        <v>0</v>
      </c>
      <c r="D986" s="109">
        <f>IF(COUNTIF($A$7:$A986, $A986)&gt;1, 0, S986)</f>
        <v>0</v>
      </c>
      <c r="E986" s="110">
        <v>44624</v>
      </c>
      <c r="F986" s="91" t="str">
        <f>IFERROR(VLOOKUP($E986, V医療従事者等!$A:$J, $F$4, FALSE), TEXT(E986, "aaa"))</f>
        <v>金</v>
      </c>
      <c r="G986" s="91">
        <f>IFERROR(VLOOKUP($E986, V医療従事者等!$A:$J, $G$4, FALSE), 0)</f>
        <v>0</v>
      </c>
      <c r="H986" s="91">
        <f>IFERROR(VLOOKUP($E986, V医療従事者等!$A:$J, $H$4, FALSE), 0)</f>
        <v>0</v>
      </c>
      <c r="I986" s="91">
        <f>IFERROR(VLOOKUP($E986, V医療従事者等!$A:$J, $I$4, FALSE), 0)</f>
        <v>0</v>
      </c>
      <c r="J986" s="91">
        <f>IFERROR(VLOOKUP($E986, V医療従事者等!$A:$J, $J$4, FALSE), 0)</f>
        <v>0</v>
      </c>
      <c r="K986" s="92">
        <f>IFERROR(VLOOKUP($E986, V一般接種!$A:$G, K$4, FALSE), 0)</f>
        <v>0</v>
      </c>
      <c r="L986" s="92">
        <f>IFERROR(VLOOKUP($E986, V一般接種!$A:$G, L$4, FALSE), 0)</f>
        <v>0</v>
      </c>
      <c r="M986" s="92">
        <f>IFERROR(VLOOKUP($E986, V一般接種!$A:$G, M$4, FALSE), 0)</f>
        <v>0</v>
      </c>
      <c r="N986" s="93">
        <f>IFERROR(VLOOKUP($E986, V一般接種!$A:$G, N$4, FALSE), 0)</f>
        <v>0</v>
      </c>
      <c r="O986" s="92">
        <f>SUMIF(V職域接種!$C:$C, 'Conv-vaccine'!$E986, V職域接種!F:F)</f>
        <v>0</v>
      </c>
      <c r="P986" s="92">
        <f>SUMIF(V職域接種!$C:$C, 'Conv-vaccine'!$E986, V職域接種!G:G)</f>
        <v>0</v>
      </c>
      <c r="Q986" s="92">
        <f>_xlfn.MAXIFS(V重複!F:F, V重複!$C:$C, 'Conv-vaccine'!$E986)</f>
        <v>0</v>
      </c>
      <c r="R986" s="92">
        <f>_xlfn.MAXIFS(V重複!G:G, V重複!$C:$C, 'Conv-vaccine'!$E986)</f>
        <v>0</v>
      </c>
      <c r="S986" s="117">
        <f>SUMIF('V3回目-総接種回数'!$A:$A, 'Conv-vaccine'!$E986, 'V3回目-総接種回数'!D:D)</f>
        <v>0</v>
      </c>
    </row>
    <row r="987" spans="1:19" ht="17.7">
      <c r="A987" s="49">
        <v>44624</v>
      </c>
      <c r="B987" s="109">
        <f>IF(COUNTIF($A$7:$A987, $A987)&gt;1, 0, IF($E987="","",G987+H987+K987+L987+O987-Q987))</f>
        <v>0</v>
      </c>
      <c r="C987" s="109">
        <f>IF(COUNTIF($A$7:$A987, $A987)&gt;1, 0, IF($E987="", "", I987+J987+M987+N987+P987-R987))</f>
        <v>0</v>
      </c>
      <c r="D987" s="109">
        <f>IF(COUNTIF($A$7:$A987, $A987)&gt;1, 0, S987)</f>
        <v>0</v>
      </c>
      <c r="E987" s="110">
        <v>44624</v>
      </c>
      <c r="F987" s="91" t="str">
        <f>IFERROR(VLOOKUP($E987, V医療従事者等!$A:$J, $F$4, FALSE), TEXT(E987, "aaa"))</f>
        <v>金</v>
      </c>
      <c r="G987" s="91">
        <f>IFERROR(VLOOKUP($E987, V医療従事者等!$A:$J, $G$4, FALSE), 0)</f>
        <v>0</v>
      </c>
      <c r="H987" s="91">
        <f>IFERROR(VLOOKUP($E987, V医療従事者等!$A:$J, $H$4, FALSE), 0)</f>
        <v>0</v>
      </c>
      <c r="I987" s="91">
        <f>IFERROR(VLOOKUP($E987, V医療従事者等!$A:$J, $I$4, FALSE), 0)</f>
        <v>0</v>
      </c>
      <c r="J987" s="91">
        <f>IFERROR(VLOOKUP($E987, V医療従事者等!$A:$J, $J$4, FALSE), 0)</f>
        <v>0</v>
      </c>
      <c r="K987" s="92">
        <f>IFERROR(VLOOKUP($E987, V一般接種!$A:$G, K$4, FALSE), 0)</f>
        <v>0</v>
      </c>
      <c r="L987" s="92">
        <f>IFERROR(VLOOKUP($E987, V一般接種!$A:$G, L$4, FALSE), 0)</f>
        <v>0</v>
      </c>
      <c r="M987" s="92">
        <f>IFERROR(VLOOKUP($E987, V一般接種!$A:$G, M$4, FALSE), 0)</f>
        <v>0</v>
      </c>
      <c r="N987" s="93">
        <f>IFERROR(VLOOKUP($E987, V一般接種!$A:$G, N$4, FALSE), 0)</f>
        <v>0</v>
      </c>
      <c r="O987" s="92">
        <f>SUMIF(V職域接種!$C:$C, 'Conv-vaccine'!$E987, V職域接種!F:F)</f>
        <v>0</v>
      </c>
      <c r="P987" s="92">
        <f>SUMIF(V職域接種!$C:$C, 'Conv-vaccine'!$E987, V職域接種!G:G)</f>
        <v>0</v>
      </c>
      <c r="Q987" s="92">
        <f>_xlfn.MAXIFS(V重複!F:F, V重複!$C:$C, 'Conv-vaccine'!$E987)</f>
        <v>0</v>
      </c>
      <c r="R987" s="92">
        <f>_xlfn.MAXIFS(V重複!G:G, V重複!$C:$C, 'Conv-vaccine'!$E987)</f>
        <v>0</v>
      </c>
      <c r="S987" s="117">
        <f>SUMIF('V3回目-総接種回数'!$A:$A, 'Conv-vaccine'!$E987, 'V3回目-総接種回数'!D:D)</f>
        <v>0</v>
      </c>
    </row>
    <row r="988" spans="1:19" ht="17.7">
      <c r="A988" s="49">
        <v>44625</v>
      </c>
      <c r="B988" s="109">
        <f>IF(COUNTIF($A$7:$A988, $A988)&gt;1, 0, IF($E988="","",G988+H988+K988+L988+O988-Q988))</f>
        <v>0</v>
      </c>
      <c r="C988" s="109">
        <f>IF(COUNTIF($A$7:$A988, $A988)&gt;1, 0, IF($E988="", "", I988+J988+M988+N988+P988-R988))</f>
        <v>0</v>
      </c>
      <c r="D988" s="109">
        <f>IF(COUNTIF($A$7:$A988, $A988)&gt;1, 0, S988)</f>
        <v>0</v>
      </c>
      <c r="E988" s="110">
        <v>44625</v>
      </c>
      <c r="F988" s="91" t="str">
        <f>IFERROR(VLOOKUP($E988, V医療従事者等!$A:$J, $F$4, FALSE), TEXT(E988, "aaa"))</f>
        <v>土</v>
      </c>
      <c r="G988" s="91">
        <f>IFERROR(VLOOKUP($E988, V医療従事者等!$A:$J, $G$4, FALSE), 0)</f>
        <v>0</v>
      </c>
      <c r="H988" s="91">
        <f>IFERROR(VLOOKUP($E988, V医療従事者等!$A:$J, $H$4, FALSE), 0)</f>
        <v>0</v>
      </c>
      <c r="I988" s="91">
        <f>IFERROR(VLOOKUP($E988, V医療従事者等!$A:$J, $I$4, FALSE), 0)</f>
        <v>0</v>
      </c>
      <c r="J988" s="91">
        <f>IFERROR(VLOOKUP($E988, V医療従事者等!$A:$J, $J$4, FALSE), 0)</f>
        <v>0</v>
      </c>
      <c r="K988" s="92">
        <f>IFERROR(VLOOKUP($E988, V一般接種!$A:$G, K$4, FALSE), 0)</f>
        <v>0</v>
      </c>
      <c r="L988" s="92">
        <f>IFERROR(VLOOKUP($E988, V一般接種!$A:$G, L$4, FALSE), 0)</f>
        <v>0</v>
      </c>
      <c r="M988" s="92">
        <f>IFERROR(VLOOKUP($E988, V一般接種!$A:$G, M$4, FALSE), 0)</f>
        <v>0</v>
      </c>
      <c r="N988" s="93">
        <f>IFERROR(VLOOKUP($E988, V一般接種!$A:$G, N$4, FALSE), 0)</f>
        <v>0</v>
      </c>
      <c r="O988" s="92">
        <f>SUMIF(V職域接種!$C:$C, 'Conv-vaccine'!$E988, V職域接種!F:F)</f>
        <v>0</v>
      </c>
      <c r="P988" s="92">
        <f>SUMIF(V職域接種!$C:$C, 'Conv-vaccine'!$E988, V職域接種!G:G)</f>
        <v>0</v>
      </c>
      <c r="Q988" s="92">
        <f>_xlfn.MAXIFS(V重複!F:F, V重複!$C:$C, 'Conv-vaccine'!$E988)</f>
        <v>0</v>
      </c>
      <c r="R988" s="92">
        <f>_xlfn.MAXIFS(V重複!G:G, V重複!$C:$C, 'Conv-vaccine'!$E988)</f>
        <v>0</v>
      </c>
      <c r="S988" s="117">
        <f>SUMIF('V3回目-総接種回数'!$A:$A, 'Conv-vaccine'!$E988, 'V3回目-総接種回数'!D:D)</f>
        <v>0</v>
      </c>
    </row>
    <row r="989" spans="1:19" ht="17.7">
      <c r="A989" s="49">
        <v>44625</v>
      </c>
      <c r="B989" s="109">
        <f>IF(COUNTIF($A$7:$A989, $A989)&gt;1, 0, IF($E989="","",G989+H989+K989+L989+O989-Q989))</f>
        <v>0</v>
      </c>
      <c r="C989" s="109">
        <f>IF(COUNTIF($A$7:$A989, $A989)&gt;1, 0, IF($E989="", "", I989+J989+M989+N989+P989-R989))</f>
        <v>0</v>
      </c>
      <c r="D989" s="109">
        <f>IF(COUNTIF($A$7:$A989, $A989)&gt;1, 0, S989)</f>
        <v>0</v>
      </c>
      <c r="E989" s="110">
        <v>44625</v>
      </c>
      <c r="F989" s="91" t="str">
        <f>IFERROR(VLOOKUP($E989, V医療従事者等!$A:$J, $F$4, FALSE), TEXT(E989, "aaa"))</f>
        <v>土</v>
      </c>
      <c r="G989" s="91">
        <f>IFERROR(VLOOKUP($E989, V医療従事者等!$A:$J, $G$4, FALSE), 0)</f>
        <v>0</v>
      </c>
      <c r="H989" s="91">
        <f>IFERROR(VLOOKUP($E989, V医療従事者等!$A:$J, $H$4, FALSE), 0)</f>
        <v>0</v>
      </c>
      <c r="I989" s="91">
        <f>IFERROR(VLOOKUP($E989, V医療従事者等!$A:$J, $I$4, FALSE), 0)</f>
        <v>0</v>
      </c>
      <c r="J989" s="91">
        <f>IFERROR(VLOOKUP($E989, V医療従事者等!$A:$J, $J$4, FALSE), 0)</f>
        <v>0</v>
      </c>
      <c r="K989" s="92">
        <f>IFERROR(VLOOKUP($E989, V一般接種!$A:$G, K$4, FALSE), 0)</f>
        <v>0</v>
      </c>
      <c r="L989" s="92">
        <f>IFERROR(VLOOKUP($E989, V一般接種!$A:$G, L$4, FALSE), 0)</f>
        <v>0</v>
      </c>
      <c r="M989" s="92">
        <f>IFERROR(VLOOKUP($E989, V一般接種!$A:$G, M$4, FALSE), 0)</f>
        <v>0</v>
      </c>
      <c r="N989" s="93">
        <f>IFERROR(VLOOKUP($E989, V一般接種!$A:$G, N$4, FALSE), 0)</f>
        <v>0</v>
      </c>
      <c r="O989" s="92">
        <f>SUMIF(V職域接種!$C:$C, 'Conv-vaccine'!$E989, V職域接種!F:F)</f>
        <v>0</v>
      </c>
      <c r="P989" s="92">
        <f>SUMIF(V職域接種!$C:$C, 'Conv-vaccine'!$E989, V職域接種!G:G)</f>
        <v>0</v>
      </c>
      <c r="Q989" s="92">
        <f>_xlfn.MAXIFS(V重複!F:F, V重複!$C:$C, 'Conv-vaccine'!$E989)</f>
        <v>0</v>
      </c>
      <c r="R989" s="92">
        <f>_xlfn.MAXIFS(V重複!G:G, V重複!$C:$C, 'Conv-vaccine'!$E989)</f>
        <v>0</v>
      </c>
      <c r="S989" s="117">
        <f>SUMIF('V3回目-総接種回数'!$A:$A, 'Conv-vaccine'!$E989, 'V3回目-総接種回数'!D:D)</f>
        <v>0</v>
      </c>
    </row>
    <row r="990" spans="1:19" ht="17.7">
      <c r="A990" s="49">
        <v>44625</v>
      </c>
      <c r="B990" s="109">
        <f>IF(COUNTIF($A$7:$A990, $A990)&gt;1, 0, IF($E990="","",G990+H990+K990+L990+O990-Q990))</f>
        <v>0</v>
      </c>
      <c r="C990" s="109">
        <f>IF(COUNTIF($A$7:$A990, $A990)&gt;1, 0, IF($E990="", "", I990+J990+M990+N990+P990-R990))</f>
        <v>0</v>
      </c>
      <c r="D990" s="109">
        <f>IF(COUNTIF($A$7:$A990, $A990)&gt;1, 0, S990)</f>
        <v>0</v>
      </c>
      <c r="E990" s="110">
        <v>44625</v>
      </c>
      <c r="F990" s="91" t="str">
        <f>IFERROR(VLOOKUP($E990, V医療従事者等!$A:$J, $F$4, FALSE), TEXT(E990, "aaa"))</f>
        <v>土</v>
      </c>
      <c r="G990" s="91">
        <f>IFERROR(VLOOKUP($E990, V医療従事者等!$A:$J, $G$4, FALSE), 0)</f>
        <v>0</v>
      </c>
      <c r="H990" s="91">
        <f>IFERROR(VLOOKUP($E990, V医療従事者等!$A:$J, $H$4, FALSE), 0)</f>
        <v>0</v>
      </c>
      <c r="I990" s="91">
        <f>IFERROR(VLOOKUP($E990, V医療従事者等!$A:$J, $I$4, FALSE), 0)</f>
        <v>0</v>
      </c>
      <c r="J990" s="91">
        <f>IFERROR(VLOOKUP($E990, V医療従事者等!$A:$J, $J$4, FALSE), 0)</f>
        <v>0</v>
      </c>
      <c r="K990" s="92">
        <f>IFERROR(VLOOKUP($E990, V一般接種!$A:$G, K$4, FALSE), 0)</f>
        <v>0</v>
      </c>
      <c r="L990" s="92">
        <f>IFERROR(VLOOKUP($E990, V一般接種!$A:$G, L$4, FALSE), 0)</f>
        <v>0</v>
      </c>
      <c r="M990" s="92">
        <f>IFERROR(VLOOKUP($E990, V一般接種!$A:$G, M$4, FALSE), 0)</f>
        <v>0</v>
      </c>
      <c r="N990" s="93">
        <f>IFERROR(VLOOKUP($E990, V一般接種!$A:$G, N$4, FALSE), 0)</f>
        <v>0</v>
      </c>
      <c r="O990" s="92">
        <f>SUMIF(V職域接種!$C:$C, 'Conv-vaccine'!$E990, V職域接種!F:F)</f>
        <v>0</v>
      </c>
      <c r="P990" s="92">
        <f>SUMIF(V職域接種!$C:$C, 'Conv-vaccine'!$E990, V職域接種!G:G)</f>
        <v>0</v>
      </c>
      <c r="Q990" s="92">
        <f>_xlfn.MAXIFS(V重複!F:F, V重複!$C:$C, 'Conv-vaccine'!$E990)</f>
        <v>0</v>
      </c>
      <c r="R990" s="92">
        <f>_xlfn.MAXIFS(V重複!G:G, V重複!$C:$C, 'Conv-vaccine'!$E990)</f>
        <v>0</v>
      </c>
      <c r="S990" s="117">
        <f>SUMIF('V3回目-総接種回数'!$A:$A, 'Conv-vaccine'!$E990, 'V3回目-総接種回数'!D:D)</f>
        <v>0</v>
      </c>
    </row>
    <row r="991" spans="1:19" ht="17.7">
      <c r="A991" s="49">
        <v>44626</v>
      </c>
      <c r="B991" s="109">
        <f>IF(COUNTIF($A$7:$A991, $A991)&gt;1, 0, IF($E991="","",G991+H991+K991+L991+O991-Q991))</f>
        <v>0</v>
      </c>
      <c r="C991" s="109">
        <f>IF(COUNTIF($A$7:$A991, $A991)&gt;1, 0, IF($E991="", "", I991+J991+M991+N991+P991-R991))</f>
        <v>0</v>
      </c>
      <c r="D991" s="109">
        <f>IF(COUNTIF($A$7:$A991, $A991)&gt;1, 0, S991)</f>
        <v>0</v>
      </c>
      <c r="E991" s="110">
        <v>44626</v>
      </c>
      <c r="F991" s="91" t="str">
        <f>IFERROR(VLOOKUP($E991, V医療従事者等!$A:$J, $F$4, FALSE), TEXT(E991, "aaa"))</f>
        <v>日</v>
      </c>
      <c r="G991" s="91">
        <f>IFERROR(VLOOKUP($E991, V医療従事者等!$A:$J, $G$4, FALSE), 0)</f>
        <v>0</v>
      </c>
      <c r="H991" s="91">
        <f>IFERROR(VLOOKUP($E991, V医療従事者等!$A:$J, $H$4, FALSE), 0)</f>
        <v>0</v>
      </c>
      <c r="I991" s="91">
        <f>IFERROR(VLOOKUP($E991, V医療従事者等!$A:$J, $I$4, FALSE), 0)</f>
        <v>0</v>
      </c>
      <c r="J991" s="91">
        <f>IFERROR(VLOOKUP($E991, V医療従事者等!$A:$J, $J$4, FALSE), 0)</f>
        <v>0</v>
      </c>
      <c r="K991" s="92">
        <f>IFERROR(VLOOKUP($E991, V一般接種!$A:$G, K$4, FALSE), 0)</f>
        <v>0</v>
      </c>
      <c r="L991" s="92">
        <f>IFERROR(VLOOKUP($E991, V一般接種!$A:$G, L$4, FALSE), 0)</f>
        <v>0</v>
      </c>
      <c r="M991" s="92">
        <f>IFERROR(VLOOKUP($E991, V一般接種!$A:$G, M$4, FALSE), 0)</f>
        <v>0</v>
      </c>
      <c r="N991" s="93">
        <f>IFERROR(VLOOKUP($E991, V一般接種!$A:$G, N$4, FALSE), 0)</f>
        <v>0</v>
      </c>
      <c r="O991" s="92">
        <f>SUMIF(V職域接種!$C:$C, 'Conv-vaccine'!$E991, V職域接種!F:F)</f>
        <v>0</v>
      </c>
      <c r="P991" s="92">
        <f>SUMIF(V職域接種!$C:$C, 'Conv-vaccine'!$E991, V職域接種!G:G)</f>
        <v>0</v>
      </c>
      <c r="Q991" s="92">
        <f>_xlfn.MAXIFS(V重複!F:F, V重複!$C:$C, 'Conv-vaccine'!$E991)</f>
        <v>0</v>
      </c>
      <c r="R991" s="92">
        <f>_xlfn.MAXIFS(V重複!G:G, V重複!$C:$C, 'Conv-vaccine'!$E991)</f>
        <v>0</v>
      </c>
      <c r="S991" s="117">
        <f>SUMIF('V3回目-総接種回数'!$A:$A, 'Conv-vaccine'!$E991, 'V3回目-総接種回数'!D:D)</f>
        <v>0</v>
      </c>
    </row>
    <row r="992" spans="1:19" ht="17.7">
      <c r="A992" s="49">
        <v>44626</v>
      </c>
      <c r="B992" s="109">
        <f>IF(COUNTIF($A$7:$A992, $A992)&gt;1, 0, IF($E992="","",G992+H992+K992+L992+O992-Q992))</f>
        <v>0</v>
      </c>
      <c r="C992" s="109">
        <f>IF(COUNTIF($A$7:$A992, $A992)&gt;1, 0, IF($E992="", "", I992+J992+M992+N992+P992-R992))</f>
        <v>0</v>
      </c>
      <c r="D992" s="109">
        <f>IF(COUNTIF($A$7:$A992, $A992)&gt;1, 0, S992)</f>
        <v>0</v>
      </c>
      <c r="E992" s="110">
        <v>44626</v>
      </c>
      <c r="F992" s="91" t="str">
        <f>IFERROR(VLOOKUP($E992, V医療従事者等!$A:$J, $F$4, FALSE), TEXT(E992, "aaa"))</f>
        <v>日</v>
      </c>
      <c r="G992" s="91">
        <f>IFERROR(VLOOKUP($E992, V医療従事者等!$A:$J, $G$4, FALSE), 0)</f>
        <v>0</v>
      </c>
      <c r="H992" s="91">
        <f>IFERROR(VLOOKUP($E992, V医療従事者等!$A:$J, $H$4, FALSE), 0)</f>
        <v>0</v>
      </c>
      <c r="I992" s="91">
        <f>IFERROR(VLOOKUP($E992, V医療従事者等!$A:$J, $I$4, FALSE), 0)</f>
        <v>0</v>
      </c>
      <c r="J992" s="91">
        <f>IFERROR(VLOOKUP($E992, V医療従事者等!$A:$J, $J$4, FALSE), 0)</f>
        <v>0</v>
      </c>
      <c r="K992" s="92">
        <f>IFERROR(VLOOKUP($E992, V一般接種!$A:$G, K$4, FALSE), 0)</f>
        <v>0</v>
      </c>
      <c r="L992" s="92">
        <f>IFERROR(VLOOKUP($E992, V一般接種!$A:$G, L$4, FALSE), 0)</f>
        <v>0</v>
      </c>
      <c r="M992" s="92">
        <f>IFERROR(VLOOKUP($E992, V一般接種!$A:$G, M$4, FALSE), 0)</f>
        <v>0</v>
      </c>
      <c r="N992" s="93">
        <f>IFERROR(VLOOKUP($E992, V一般接種!$A:$G, N$4, FALSE), 0)</f>
        <v>0</v>
      </c>
      <c r="O992" s="92">
        <f>SUMIF(V職域接種!$C:$C, 'Conv-vaccine'!$E992, V職域接種!F:F)</f>
        <v>0</v>
      </c>
      <c r="P992" s="92">
        <f>SUMIF(V職域接種!$C:$C, 'Conv-vaccine'!$E992, V職域接種!G:G)</f>
        <v>0</v>
      </c>
      <c r="Q992" s="92">
        <f>_xlfn.MAXIFS(V重複!F:F, V重複!$C:$C, 'Conv-vaccine'!$E992)</f>
        <v>0</v>
      </c>
      <c r="R992" s="92">
        <f>_xlfn.MAXIFS(V重複!G:G, V重複!$C:$C, 'Conv-vaccine'!$E992)</f>
        <v>0</v>
      </c>
      <c r="S992" s="117">
        <f>SUMIF('V3回目-総接種回数'!$A:$A, 'Conv-vaccine'!$E992, 'V3回目-総接種回数'!D:D)</f>
        <v>0</v>
      </c>
    </row>
    <row r="993" spans="1:19" ht="17.7">
      <c r="A993" s="49">
        <v>44626</v>
      </c>
      <c r="B993" s="109">
        <f>IF(COUNTIF($A$7:$A993, $A993)&gt;1, 0, IF($E993="","",G993+H993+K993+L993+O993-Q993))</f>
        <v>0</v>
      </c>
      <c r="C993" s="109">
        <f>IF(COUNTIF($A$7:$A993, $A993)&gt;1, 0, IF($E993="", "", I993+J993+M993+N993+P993-R993))</f>
        <v>0</v>
      </c>
      <c r="D993" s="109">
        <f>IF(COUNTIF($A$7:$A993, $A993)&gt;1, 0, S993)</f>
        <v>0</v>
      </c>
      <c r="E993" s="110">
        <v>44626</v>
      </c>
      <c r="F993" s="91" t="str">
        <f>IFERROR(VLOOKUP($E993, V医療従事者等!$A:$J, $F$4, FALSE), TEXT(E993, "aaa"))</f>
        <v>日</v>
      </c>
      <c r="G993" s="91">
        <f>IFERROR(VLOOKUP($E993, V医療従事者等!$A:$J, $G$4, FALSE), 0)</f>
        <v>0</v>
      </c>
      <c r="H993" s="91">
        <f>IFERROR(VLOOKUP($E993, V医療従事者等!$A:$J, $H$4, FALSE), 0)</f>
        <v>0</v>
      </c>
      <c r="I993" s="91">
        <f>IFERROR(VLOOKUP($E993, V医療従事者等!$A:$J, $I$4, FALSE), 0)</f>
        <v>0</v>
      </c>
      <c r="J993" s="91">
        <f>IFERROR(VLOOKUP($E993, V医療従事者等!$A:$J, $J$4, FALSE), 0)</f>
        <v>0</v>
      </c>
      <c r="K993" s="92">
        <f>IFERROR(VLOOKUP($E993, V一般接種!$A:$G, K$4, FALSE), 0)</f>
        <v>0</v>
      </c>
      <c r="L993" s="92">
        <f>IFERROR(VLOOKUP($E993, V一般接種!$A:$G, L$4, FALSE), 0)</f>
        <v>0</v>
      </c>
      <c r="M993" s="92">
        <f>IFERROR(VLOOKUP($E993, V一般接種!$A:$G, M$4, FALSE), 0)</f>
        <v>0</v>
      </c>
      <c r="N993" s="93">
        <f>IFERROR(VLOOKUP($E993, V一般接種!$A:$G, N$4, FALSE), 0)</f>
        <v>0</v>
      </c>
      <c r="O993" s="92">
        <f>SUMIF(V職域接種!$C:$C, 'Conv-vaccine'!$E993, V職域接種!F:F)</f>
        <v>0</v>
      </c>
      <c r="P993" s="92">
        <f>SUMIF(V職域接種!$C:$C, 'Conv-vaccine'!$E993, V職域接種!G:G)</f>
        <v>0</v>
      </c>
      <c r="Q993" s="92">
        <f>_xlfn.MAXIFS(V重複!F:F, V重複!$C:$C, 'Conv-vaccine'!$E993)</f>
        <v>0</v>
      </c>
      <c r="R993" s="92">
        <f>_xlfn.MAXIFS(V重複!G:G, V重複!$C:$C, 'Conv-vaccine'!$E993)</f>
        <v>0</v>
      </c>
      <c r="S993" s="117">
        <f>SUMIF('V3回目-総接種回数'!$A:$A, 'Conv-vaccine'!$E993, 'V3回目-総接種回数'!D:D)</f>
        <v>0</v>
      </c>
    </row>
    <row r="994" spans="1:19" ht="17.7">
      <c r="A994" s="49">
        <v>44627</v>
      </c>
      <c r="B994" s="109">
        <f>IF(COUNTIF($A$7:$A994, $A994)&gt;1, 0, IF($E994="","",G994+H994+K994+L994+O994-Q994))</f>
        <v>0</v>
      </c>
      <c r="C994" s="109">
        <f>IF(COUNTIF($A$7:$A994, $A994)&gt;1, 0, IF($E994="", "", I994+J994+M994+N994+P994-R994))</f>
        <v>0</v>
      </c>
      <c r="D994" s="109">
        <f>IF(COUNTIF($A$7:$A994, $A994)&gt;1, 0, S994)</f>
        <v>0</v>
      </c>
      <c r="E994" s="110">
        <v>44627</v>
      </c>
      <c r="F994" s="91" t="str">
        <f>IFERROR(VLOOKUP($E994, V医療従事者等!$A:$J, $F$4, FALSE), TEXT(E994, "aaa"))</f>
        <v>月</v>
      </c>
      <c r="G994" s="91">
        <f>IFERROR(VLOOKUP($E994, V医療従事者等!$A:$J, $G$4, FALSE), 0)</f>
        <v>0</v>
      </c>
      <c r="H994" s="91">
        <f>IFERROR(VLOOKUP($E994, V医療従事者等!$A:$J, $H$4, FALSE), 0)</f>
        <v>0</v>
      </c>
      <c r="I994" s="91">
        <f>IFERROR(VLOOKUP($E994, V医療従事者等!$A:$J, $I$4, FALSE), 0)</f>
        <v>0</v>
      </c>
      <c r="J994" s="91">
        <f>IFERROR(VLOOKUP($E994, V医療従事者等!$A:$J, $J$4, FALSE), 0)</f>
        <v>0</v>
      </c>
      <c r="K994" s="92">
        <f>IFERROR(VLOOKUP($E994, V一般接種!$A:$G, K$4, FALSE), 0)</f>
        <v>0</v>
      </c>
      <c r="L994" s="92">
        <f>IFERROR(VLOOKUP($E994, V一般接種!$A:$G, L$4, FALSE), 0)</f>
        <v>0</v>
      </c>
      <c r="M994" s="92">
        <f>IFERROR(VLOOKUP($E994, V一般接種!$A:$G, M$4, FALSE), 0)</f>
        <v>0</v>
      </c>
      <c r="N994" s="93">
        <f>IFERROR(VLOOKUP($E994, V一般接種!$A:$G, N$4, FALSE), 0)</f>
        <v>0</v>
      </c>
      <c r="O994" s="92">
        <f>SUMIF(V職域接種!$C:$C, 'Conv-vaccine'!$E994, V職域接種!F:F)</f>
        <v>0</v>
      </c>
      <c r="P994" s="92">
        <f>SUMIF(V職域接種!$C:$C, 'Conv-vaccine'!$E994, V職域接種!G:G)</f>
        <v>0</v>
      </c>
      <c r="Q994" s="92">
        <f>_xlfn.MAXIFS(V重複!F:F, V重複!$C:$C, 'Conv-vaccine'!$E994)</f>
        <v>0</v>
      </c>
      <c r="R994" s="92">
        <f>_xlfn.MAXIFS(V重複!G:G, V重複!$C:$C, 'Conv-vaccine'!$E994)</f>
        <v>0</v>
      </c>
      <c r="S994" s="117">
        <f>SUMIF('V3回目-総接種回数'!$A:$A, 'Conv-vaccine'!$E994, 'V3回目-総接種回数'!D:D)</f>
        <v>0</v>
      </c>
    </row>
    <row r="995" spans="1:19" ht="17.7">
      <c r="A995" s="49">
        <v>44627</v>
      </c>
      <c r="B995" s="109">
        <f>IF(COUNTIF($A$7:$A995, $A995)&gt;1, 0, IF($E995="","",G995+H995+K995+L995+O995-Q995))</f>
        <v>0</v>
      </c>
      <c r="C995" s="109">
        <f>IF(COUNTIF($A$7:$A995, $A995)&gt;1, 0, IF($E995="", "", I995+J995+M995+N995+P995-R995))</f>
        <v>0</v>
      </c>
      <c r="D995" s="109">
        <f>IF(COUNTIF($A$7:$A995, $A995)&gt;1, 0, S995)</f>
        <v>0</v>
      </c>
      <c r="E995" s="110">
        <v>44627</v>
      </c>
      <c r="F995" s="91" t="str">
        <f>IFERROR(VLOOKUP($E995, V医療従事者等!$A:$J, $F$4, FALSE), TEXT(E995, "aaa"))</f>
        <v>月</v>
      </c>
      <c r="G995" s="91">
        <f>IFERROR(VLOOKUP($E995, V医療従事者等!$A:$J, $G$4, FALSE), 0)</f>
        <v>0</v>
      </c>
      <c r="H995" s="91">
        <f>IFERROR(VLOOKUP($E995, V医療従事者等!$A:$J, $H$4, FALSE), 0)</f>
        <v>0</v>
      </c>
      <c r="I995" s="91">
        <f>IFERROR(VLOOKUP($E995, V医療従事者等!$A:$J, $I$4, FALSE), 0)</f>
        <v>0</v>
      </c>
      <c r="J995" s="91">
        <f>IFERROR(VLOOKUP($E995, V医療従事者等!$A:$J, $J$4, FALSE), 0)</f>
        <v>0</v>
      </c>
      <c r="K995" s="92">
        <f>IFERROR(VLOOKUP($E995, V一般接種!$A:$G, K$4, FALSE), 0)</f>
        <v>0</v>
      </c>
      <c r="L995" s="92">
        <f>IFERROR(VLOOKUP($E995, V一般接種!$A:$G, L$4, FALSE), 0)</f>
        <v>0</v>
      </c>
      <c r="M995" s="92">
        <f>IFERROR(VLOOKUP($E995, V一般接種!$A:$G, M$4, FALSE), 0)</f>
        <v>0</v>
      </c>
      <c r="N995" s="93">
        <f>IFERROR(VLOOKUP($E995, V一般接種!$A:$G, N$4, FALSE), 0)</f>
        <v>0</v>
      </c>
      <c r="O995" s="92">
        <f>SUMIF(V職域接種!$C:$C, 'Conv-vaccine'!$E995, V職域接種!F:F)</f>
        <v>0</v>
      </c>
      <c r="P995" s="92">
        <f>SUMIF(V職域接種!$C:$C, 'Conv-vaccine'!$E995, V職域接種!G:G)</f>
        <v>0</v>
      </c>
      <c r="Q995" s="92">
        <f>_xlfn.MAXIFS(V重複!F:F, V重複!$C:$C, 'Conv-vaccine'!$E995)</f>
        <v>0</v>
      </c>
      <c r="R995" s="92">
        <f>_xlfn.MAXIFS(V重複!G:G, V重複!$C:$C, 'Conv-vaccine'!$E995)</f>
        <v>0</v>
      </c>
      <c r="S995" s="117">
        <f>SUMIF('V3回目-総接種回数'!$A:$A, 'Conv-vaccine'!$E995, 'V3回目-総接種回数'!D:D)</f>
        <v>0</v>
      </c>
    </row>
    <row r="996" spans="1:19" ht="17.7">
      <c r="A996" s="49">
        <v>44627</v>
      </c>
      <c r="B996" s="109">
        <f>IF(COUNTIF($A$7:$A996, $A996)&gt;1, 0, IF($E996="","",G996+H996+K996+L996+O996-Q996))</f>
        <v>0</v>
      </c>
      <c r="C996" s="109">
        <f>IF(COUNTIF($A$7:$A996, $A996)&gt;1, 0, IF($E996="", "", I996+J996+M996+N996+P996-R996))</f>
        <v>0</v>
      </c>
      <c r="D996" s="109">
        <f>IF(COUNTIF($A$7:$A996, $A996)&gt;1, 0, S996)</f>
        <v>0</v>
      </c>
      <c r="E996" s="110">
        <v>44627</v>
      </c>
      <c r="F996" s="91" t="str">
        <f>IFERROR(VLOOKUP($E996, V医療従事者等!$A:$J, $F$4, FALSE), TEXT(E996, "aaa"))</f>
        <v>月</v>
      </c>
      <c r="G996" s="91">
        <f>IFERROR(VLOOKUP($E996, V医療従事者等!$A:$J, $G$4, FALSE), 0)</f>
        <v>0</v>
      </c>
      <c r="H996" s="91">
        <f>IFERROR(VLOOKUP($E996, V医療従事者等!$A:$J, $H$4, FALSE), 0)</f>
        <v>0</v>
      </c>
      <c r="I996" s="91">
        <f>IFERROR(VLOOKUP($E996, V医療従事者等!$A:$J, $I$4, FALSE), 0)</f>
        <v>0</v>
      </c>
      <c r="J996" s="91">
        <f>IFERROR(VLOOKUP($E996, V医療従事者等!$A:$J, $J$4, FALSE), 0)</f>
        <v>0</v>
      </c>
      <c r="K996" s="92">
        <f>IFERROR(VLOOKUP($E996, V一般接種!$A:$G, K$4, FALSE), 0)</f>
        <v>0</v>
      </c>
      <c r="L996" s="92">
        <f>IFERROR(VLOOKUP($E996, V一般接種!$A:$G, L$4, FALSE), 0)</f>
        <v>0</v>
      </c>
      <c r="M996" s="92">
        <f>IFERROR(VLOOKUP($E996, V一般接種!$A:$G, M$4, FALSE), 0)</f>
        <v>0</v>
      </c>
      <c r="N996" s="93">
        <f>IFERROR(VLOOKUP($E996, V一般接種!$A:$G, N$4, FALSE), 0)</f>
        <v>0</v>
      </c>
      <c r="O996" s="92">
        <f>SUMIF(V職域接種!$C:$C, 'Conv-vaccine'!$E996, V職域接種!F:F)</f>
        <v>0</v>
      </c>
      <c r="P996" s="92">
        <f>SUMIF(V職域接種!$C:$C, 'Conv-vaccine'!$E996, V職域接種!G:G)</f>
        <v>0</v>
      </c>
      <c r="Q996" s="92">
        <f>_xlfn.MAXIFS(V重複!F:F, V重複!$C:$C, 'Conv-vaccine'!$E996)</f>
        <v>0</v>
      </c>
      <c r="R996" s="92">
        <f>_xlfn.MAXIFS(V重複!G:G, V重複!$C:$C, 'Conv-vaccine'!$E996)</f>
        <v>0</v>
      </c>
      <c r="S996" s="117">
        <f>SUMIF('V3回目-総接種回数'!$A:$A, 'Conv-vaccine'!$E996, 'V3回目-総接種回数'!D:D)</f>
        <v>0</v>
      </c>
    </row>
    <row r="997" spans="1:19" ht="17.7">
      <c r="A997" s="49">
        <v>44628</v>
      </c>
      <c r="B997" s="109">
        <f>IF(COUNTIF($A$7:$A997, $A997)&gt;1, 0, IF($E997="","",G997+H997+K997+L997+O997-Q997))</f>
        <v>0</v>
      </c>
      <c r="C997" s="109">
        <f>IF(COUNTIF($A$7:$A997, $A997)&gt;1, 0, IF($E997="", "", I997+J997+M997+N997+P997-R997))</f>
        <v>0</v>
      </c>
      <c r="D997" s="109">
        <f>IF(COUNTIF($A$7:$A997, $A997)&gt;1, 0, S997)</f>
        <v>0</v>
      </c>
      <c r="E997" s="110">
        <v>44628</v>
      </c>
      <c r="F997" s="91" t="str">
        <f>IFERROR(VLOOKUP($E997, V医療従事者等!$A:$J, $F$4, FALSE), TEXT(E997, "aaa"))</f>
        <v>火</v>
      </c>
      <c r="G997" s="91">
        <f>IFERROR(VLOOKUP($E997, V医療従事者等!$A:$J, $G$4, FALSE), 0)</f>
        <v>0</v>
      </c>
      <c r="H997" s="91">
        <f>IFERROR(VLOOKUP($E997, V医療従事者等!$A:$J, $H$4, FALSE), 0)</f>
        <v>0</v>
      </c>
      <c r="I997" s="91">
        <f>IFERROR(VLOOKUP($E997, V医療従事者等!$A:$J, $I$4, FALSE), 0)</f>
        <v>0</v>
      </c>
      <c r="J997" s="91">
        <f>IFERROR(VLOOKUP($E997, V医療従事者等!$A:$J, $J$4, FALSE), 0)</f>
        <v>0</v>
      </c>
      <c r="K997" s="92">
        <f>IFERROR(VLOOKUP($E997, V一般接種!$A:$G, K$4, FALSE), 0)</f>
        <v>0</v>
      </c>
      <c r="L997" s="92">
        <f>IFERROR(VLOOKUP($E997, V一般接種!$A:$G, L$4, FALSE), 0)</f>
        <v>0</v>
      </c>
      <c r="M997" s="92">
        <f>IFERROR(VLOOKUP($E997, V一般接種!$A:$G, M$4, FALSE), 0)</f>
        <v>0</v>
      </c>
      <c r="N997" s="93">
        <f>IFERROR(VLOOKUP($E997, V一般接種!$A:$G, N$4, FALSE), 0)</f>
        <v>0</v>
      </c>
      <c r="O997" s="92">
        <f>SUMIF(V職域接種!$C:$C, 'Conv-vaccine'!$E997, V職域接種!F:F)</f>
        <v>0</v>
      </c>
      <c r="P997" s="92">
        <f>SUMIF(V職域接種!$C:$C, 'Conv-vaccine'!$E997, V職域接種!G:G)</f>
        <v>0</v>
      </c>
      <c r="Q997" s="92">
        <f>_xlfn.MAXIFS(V重複!F:F, V重複!$C:$C, 'Conv-vaccine'!$E997)</f>
        <v>0</v>
      </c>
      <c r="R997" s="92">
        <f>_xlfn.MAXIFS(V重複!G:G, V重複!$C:$C, 'Conv-vaccine'!$E997)</f>
        <v>0</v>
      </c>
      <c r="S997" s="117">
        <f>SUMIF('V3回目-総接種回数'!$A:$A, 'Conv-vaccine'!$E997, 'V3回目-総接種回数'!D:D)</f>
        <v>0</v>
      </c>
    </row>
    <row r="998" spans="1:19" ht="17.7">
      <c r="A998" s="49">
        <v>44628</v>
      </c>
      <c r="B998" s="109">
        <f>IF(COUNTIF($A$7:$A998, $A998)&gt;1, 0, IF($E998="","",G998+H998+K998+L998+O998-Q998))</f>
        <v>0</v>
      </c>
      <c r="C998" s="109">
        <f>IF(COUNTIF($A$7:$A998, $A998)&gt;1, 0, IF($E998="", "", I998+J998+M998+N998+P998-R998))</f>
        <v>0</v>
      </c>
      <c r="D998" s="109">
        <f>IF(COUNTIF($A$7:$A998, $A998)&gt;1, 0, S998)</f>
        <v>0</v>
      </c>
      <c r="E998" s="110">
        <v>44628</v>
      </c>
      <c r="F998" s="91" t="str">
        <f>IFERROR(VLOOKUP($E998, V医療従事者等!$A:$J, $F$4, FALSE), TEXT(E998, "aaa"))</f>
        <v>火</v>
      </c>
      <c r="G998" s="91">
        <f>IFERROR(VLOOKUP($E998, V医療従事者等!$A:$J, $G$4, FALSE), 0)</f>
        <v>0</v>
      </c>
      <c r="H998" s="91">
        <f>IFERROR(VLOOKUP($E998, V医療従事者等!$A:$J, $H$4, FALSE), 0)</f>
        <v>0</v>
      </c>
      <c r="I998" s="91">
        <f>IFERROR(VLOOKUP($E998, V医療従事者等!$A:$J, $I$4, FALSE), 0)</f>
        <v>0</v>
      </c>
      <c r="J998" s="91">
        <f>IFERROR(VLOOKUP($E998, V医療従事者等!$A:$J, $J$4, FALSE), 0)</f>
        <v>0</v>
      </c>
      <c r="K998" s="92">
        <f>IFERROR(VLOOKUP($E998, V一般接種!$A:$G, K$4, FALSE), 0)</f>
        <v>0</v>
      </c>
      <c r="L998" s="92">
        <f>IFERROR(VLOOKUP($E998, V一般接種!$A:$G, L$4, FALSE), 0)</f>
        <v>0</v>
      </c>
      <c r="M998" s="92">
        <f>IFERROR(VLOOKUP($E998, V一般接種!$A:$G, M$4, FALSE), 0)</f>
        <v>0</v>
      </c>
      <c r="N998" s="93">
        <f>IFERROR(VLOOKUP($E998, V一般接種!$A:$G, N$4, FALSE), 0)</f>
        <v>0</v>
      </c>
      <c r="O998" s="92">
        <f>SUMIF(V職域接種!$C:$C, 'Conv-vaccine'!$E998, V職域接種!F:F)</f>
        <v>0</v>
      </c>
      <c r="P998" s="92">
        <f>SUMIF(V職域接種!$C:$C, 'Conv-vaccine'!$E998, V職域接種!G:G)</f>
        <v>0</v>
      </c>
      <c r="Q998" s="92">
        <f>_xlfn.MAXIFS(V重複!F:F, V重複!$C:$C, 'Conv-vaccine'!$E998)</f>
        <v>0</v>
      </c>
      <c r="R998" s="92">
        <f>_xlfn.MAXIFS(V重複!G:G, V重複!$C:$C, 'Conv-vaccine'!$E998)</f>
        <v>0</v>
      </c>
      <c r="S998" s="117">
        <f>SUMIF('V3回目-総接種回数'!$A:$A, 'Conv-vaccine'!$E998, 'V3回目-総接種回数'!D:D)</f>
        <v>0</v>
      </c>
    </row>
    <row r="999" spans="1:19" ht="17.7">
      <c r="A999" s="49">
        <v>44628</v>
      </c>
      <c r="B999" s="109">
        <f>IF(COUNTIF($A$7:$A999, $A999)&gt;1, 0, IF($E999="","",G999+H999+K999+L999+O999-Q999))</f>
        <v>0</v>
      </c>
      <c r="C999" s="109">
        <f>IF(COUNTIF($A$7:$A999, $A999)&gt;1, 0, IF($E999="", "", I999+J999+M999+N999+P999-R999))</f>
        <v>0</v>
      </c>
      <c r="D999" s="109">
        <f>IF(COUNTIF($A$7:$A999, $A999)&gt;1, 0, S999)</f>
        <v>0</v>
      </c>
      <c r="E999" s="110">
        <v>44628</v>
      </c>
      <c r="F999" s="91" t="str">
        <f>IFERROR(VLOOKUP($E999, V医療従事者等!$A:$J, $F$4, FALSE), TEXT(E999, "aaa"))</f>
        <v>火</v>
      </c>
      <c r="G999" s="91">
        <f>IFERROR(VLOOKUP($E999, V医療従事者等!$A:$J, $G$4, FALSE), 0)</f>
        <v>0</v>
      </c>
      <c r="H999" s="91">
        <f>IFERROR(VLOOKUP($E999, V医療従事者等!$A:$J, $H$4, FALSE), 0)</f>
        <v>0</v>
      </c>
      <c r="I999" s="91">
        <f>IFERROR(VLOOKUP($E999, V医療従事者等!$A:$J, $I$4, FALSE), 0)</f>
        <v>0</v>
      </c>
      <c r="J999" s="91">
        <f>IFERROR(VLOOKUP($E999, V医療従事者等!$A:$J, $J$4, FALSE), 0)</f>
        <v>0</v>
      </c>
      <c r="K999" s="92">
        <f>IFERROR(VLOOKUP($E999, V一般接種!$A:$G, K$4, FALSE), 0)</f>
        <v>0</v>
      </c>
      <c r="L999" s="92">
        <f>IFERROR(VLOOKUP($E999, V一般接種!$A:$G, L$4, FALSE), 0)</f>
        <v>0</v>
      </c>
      <c r="M999" s="92">
        <f>IFERROR(VLOOKUP($E999, V一般接種!$A:$G, M$4, FALSE), 0)</f>
        <v>0</v>
      </c>
      <c r="N999" s="93">
        <f>IFERROR(VLOOKUP($E999, V一般接種!$A:$G, N$4, FALSE), 0)</f>
        <v>0</v>
      </c>
      <c r="O999" s="92">
        <f>SUMIF(V職域接種!$C:$C, 'Conv-vaccine'!$E999, V職域接種!F:F)</f>
        <v>0</v>
      </c>
      <c r="P999" s="92">
        <f>SUMIF(V職域接種!$C:$C, 'Conv-vaccine'!$E999, V職域接種!G:G)</f>
        <v>0</v>
      </c>
      <c r="Q999" s="92">
        <f>_xlfn.MAXIFS(V重複!F:F, V重複!$C:$C, 'Conv-vaccine'!$E999)</f>
        <v>0</v>
      </c>
      <c r="R999" s="92">
        <f>_xlfn.MAXIFS(V重複!G:G, V重複!$C:$C, 'Conv-vaccine'!$E999)</f>
        <v>0</v>
      </c>
      <c r="S999" s="117">
        <f>SUMIF('V3回目-総接種回数'!$A:$A, 'Conv-vaccine'!$E999, 'V3回目-総接種回数'!D:D)</f>
        <v>0</v>
      </c>
    </row>
    <row r="1000" spans="1:19" ht="17.7">
      <c r="A1000" s="49">
        <v>44629</v>
      </c>
      <c r="B1000" s="109">
        <f>IF(COUNTIF($A$7:$A1000, $A1000)&gt;1, 0, IF($E1000="","",G1000+H1000+K1000+L1000+O1000-Q1000))</f>
        <v>0</v>
      </c>
      <c r="C1000" s="109">
        <f>IF(COUNTIF($A$7:$A1000, $A1000)&gt;1, 0, IF($E1000="", "", I1000+J1000+M1000+N1000+P1000-R1000))</f>
        <v>0</v>
      </c>
      <c r="D1000" s="109">
        <f>IF(COUNTIF($A$7:$A1000, $A1000)&gt;1, 0, S1000)</f>
        <v>0</v>
      </c>
      <c r="E1000" s="110">
        <v>44629</v>
      </c>
      <c r="F1000" s="91" t="str">
        <f>IFERROR(VLOOKUP($E1000, V医療従事者等!$A:$J, $F$4, FALSE), TEXT(E1000, "aaa"))</f>
        <v>水</v>
      </c>
      <c r="G1000" s="91">
        <f>IFERROR(VLOOKUP($E1000, V医療従事者等!$A:$J, $G$4, FALSE), 0)</f>
        <v>0</v>
      </c>
      <c r="H1000" s="91">
        <f>IFERROR(VLOOKUP($E1000, V医療従事者等!$A:$J, $H$4, FALSE), 0)</f>
        <v>0</v>
      </c>
      <c r="I1000" s="91">
        <f>IFERROR(VLOOKUP($E1000, V医療従事者等!$A:$J, $I$4, FALSE), 0)</f>
        <v>0</v>
      </c>
      <c r="J1000" s="91">
        <f>IFERROR(VLOOKUP($E1000, V医療従事者等!$A:$J, $J$4, FALSE), 0)</f>
        <v>0</v>
      </c>
      <c r="K1000" s="92">
        <f>IFERROR(VLOOKUP($E1000, V一般接種!$A:$G, K$4, FALSE), 0)</f>
        <v>0</v>
      </c>
      <c r="L1000" s="92">
        <f>IFERROR(VLOOKUP($E1000, V一般接種!$A:$G, L$4, FALSE), 0)</f>
        <v>0</v>
      </c>
      <c r="M1000" s="92">
        <f>IFERROR(VLOOKUP($E1000, V一般接種!$A:$G, M$4, FALSE), 0)</f>
        <v>0</v>
      </c>
      <c r="N1000" s="93">
        <f>IFERROR(VLOOKUP($E1000, V一般接種!$A:$G, N$4, FALSE), 0)</f>
        <v>0</v>
      </c>
      <c r="O1000" s="92">
        <f>SUMIF(V職域接種!$C:$C, 'Conv-vaccine'!$E1000, V職域接種!F:F)</f>
        <v>0</v>
      </c>
      <c r="P1000" s="92">
        <f>SUMIF(V職域接種!$C:$C, 'Conv-vaccine'!$E1000, V職域接種!G:G)</f>
        <v>0</v>
      </c>
      <c r="Q1000" s="92">
        <f>_xlfn.MAXIFS(V重複!F:F, V重複!$C:$C, 'Conv-vaccine'!$E1000)</f>
        <v>0</v>
      </c>
      <c r="R1000" s="92">
        <f>_xlfn.MAXIFS(V重複!G:G, V重複!$C:$C, 'Conv-vaccine'!$E1000)</f>
        <v>0</v>
      </c>
      <c r="S1000" s="117">
        <f>SUMIF('V3回目-総接種回数'!$A:$A, 'Conv-vaccine'!$E1000, 'V3回目-総接種回数'!D:D)</f>
        <v>0</v>
      </c>
    </row>
    <row r="1001" spans="1:19" ht="17.7">
      <c r="A1001" s="49">
        <v>44629</v>
      </c>
      <c r="B1001" s="109">
        <f>IF(COUNTIF($A$7:$A1001, $A1001)&gt;1, 0, IF($E1001="","",G1001+H1001+K1001+L1001+O1001-Q1001))</f>
        <v>0</v>
      </c>
      <c r="C1001" s="109">
        <f>IF(COUNTIF($A$7:$A1001, $A1001)&gt;1, 0, IF($E1001="", "", I1001+J1001+M1001+N1001+P1001-R1001))</f>
        <v>0</v>
      </c>
      <c r="D1001" s="109">
        <f>IF(COUNTIF($A$7:$A1001, $A1001)&gt;1, 0, S1001)</f>
        <v>0</v>
      </c>
      <c r="E1001" s="110">
        <v>44629</v>
      </c>
      <c r="F1001" s="91" t="str">
        <f>IFERROR(VLOOKUP($E1001, V医療従事者等!$A:$J, $F$4, FALSE), TEXT(E1001, "aaa"))</f>
        <v>水</v>
      </c>
      <c r="G1001" s="91">
        <f>IFERROR(VLOOKUP($E1001, V医療従事者等!$A:$J, $G$4, FALSE), 0)</f>
        <v>0</v>
      </c>
      <c r="H1001" s="91">
        <f>IFERROR(VLOOKUP($E1001, V医療従事者等!$A:$J, $H$4, FALSE), 0)</f>
        <v>0</v>
      </c>
      <c r="I1001" s="91">
        <f>IFERROR(VLOOKUP($E1001, V医療従事者等!$A:$J, $I$4, FALSE), 0)</f>
        <v>0</v>
      </c>
      <c r="J1001" s="91">
        <f>IFERROR(VLOOKUP($E1001, V医療従事者等!$A:$J, $J$4, FALSE), 0)</f>
        <v>0</v>
      </c>
      <c r="K1001" s="92">
        <f>IFERROR(VLOOKUP($E1001, V一般接種!$A:$G, K$4, FALSE), 0)</f>
        <v>0</v>
      </c>
      <c r="L1001" s="92">
        <f>IFERROR(VLOOKUP($E1001, V一般接種!$A:$G, L$4, FALSE), 0)</f>
        <v>0</v>
      </c>
      <c r="M1001" s="92">
        <f>IFERROR(VLOOKUP($E1001, V一般接種!$A:$G, M$4, FALSE), 0)</f>
        <v>0</v>
      </c>
      <c r="N1001" s="93">
        <f>IFERROR(VLOOKUP($E1001, V一般接種!$A:$G, N$4, FALSE), 0)</f>
        <v>0</v>
      </c>
      <c r="O1001" s="92">
        <f>SUMIF(V職域接種!$C:$C, 'Conv-vaccine'!$E1001, V職域接種!F:F)</f>
        <v>0</v>
      </c>
      <c r="P1001" s="92">
        <f>SUMIF(V職域接種!$C:$C, 'Conv-vaccine'!$E1001, V職域接種!G:G)</f>
        <v>0</v>
      </c>
      <c r="Q1001" s="92">
        <f>_xlfn.MAXIFS(V重複!F:F, V重複!$C:$C, 'Conv-vaccine'!$E1001)</f>
        <v>0</v>
      </c>
      <c r="R1001" s="92">
        <f>_xlfn.MAXIFS(V重複!G:G, V重複!$C:$C, 'Conv-vaccine'!$E1001)</f>
        <v>0</v>
      </c>
      <c r="S1001" s="117">
        <f>SUMIF('V3回目-総接種回数'!$A:$A, 'Conv-vaccine'!$E1001, 'V3回目-総接種回数'!D:D)</f>
        <v>0</v>
      </c>
    </row>
    <row r="1002" spans="1:19" ht="17.7">
      <c r="A1002" s="49">
        <v>44629</v>
      </c>
      <c r="B1002" s="109">
        <f>IF(COUNTIF($A$7:$A1002, $A1002)&gt;1, 0, IF($E1002="","",G1002+H1002+K1002+L1002+O1002-Q1002))</f>
        <v>0</v>
      </c>
      <c r="C1002" s="109">
        <f>IF(COUNTIF($A$7:$A1002, $A1002)&gt;1, 0, IF($E1002="", "", I1002+J1002+M1002+N1002+P1002-R1002))</f>
        <v>0</v>
      </c>
      <c r="D1002" s="109">
        <f>IF(COUNTIF($A$7:$A1002, $A1002)&gt;1, 0, S1002)</f>
        <v>0</v>
      </c>
      <c r="E1002" s="110">
        <v>44629</v>
      </c>
      <c r="F1002" s="91" t="str">
        <f>IFERROR(VLOOKUP($E1002, V医療従事者等!$A:$J, $F$4, FALSE), TEXT(E1002, "aaa"))</f>
        <v>水</v>
      </c>
      <c r="G1002" s="91">
        <f>IFERROR(VLOOKUP($E1002, V医療従事者等!$A:$J, $G$4, FALSE), 0)</f>
        <v>0</v>
      </c>
      <c r="H1002" s="91">
        <f>IFERROR(VLOOKUP($E1002, V医療従事者等!$A:$J, $H$4, FALSE), 0)</f>
        <v>0</v>
      </c>
      <c r="I1002" s="91">
        <f>IFERROR(VLOOKUP($E1002, V医療従事者等!$A:$J, $I$4, FALSE), 0)</f>
        <v>0</v>
      </c>
      <c r="J1002" s="91">
        <f>IFERROR(VLOOKUP($E1002, V医療従事者等!$A:$J, $J$4, FALSE), 0)</f>
        <v>0</v>
      </c>
      <c r="K1002" s="92">
        <f>IFERROR(VLOOKUP($E1002, V一般接種!$A:$G, K$4, FALSE), 0)</f>
        <v>0</v>
      </c>
      <c r="L1002" s="92">
        <f>IFERROR(VLOOKUP($E1002, V一般接種!$A:$G, L$4, FALSE), 0)</f>
        <v>0</v>
      </c>
      <c r="M1002" s="92">
        <f>IFERROR(VLOOKUP($E1002, V一般接種!$A:$G, M$4, FALSE), 0)</f>
        <v>0</v>
      </c>
      <c r="N1002" s="93">
        <f>IFERROR(VLOOKUP($E1002, V一般接種!$A:$G, N$4, FALSE), 0)</f>
        <v>0</v>
      </c>
      <c r="O1002" s="92">
        <f>SUMIF(V職域接種!$C:$C, 'Conv-vaccine'!$E1002, V職域接種!F:F)</f>
        <v>0</v>
      </c>
      <c r="P1002" s="92">
        <f>SUMIF(V職域接種!$C:$C, 'Conv-vaccine'!$E1002, V職域接種!G:G)</f>
        <v>0</v>
      </c>
      <c r="Q1002" s="92">
        <f>_xlfn.MAXIFS(V重複!F:F, V重複!$C:$C, 'Conv-vaccine'!$E1002)</f>
        <v>0</v>
      </c>
      <c r="R1002" s="92">
        <f>_xlfn.MAXIFS(V重複!G:G, V重複!$C:$C, 'Conv-vaccine'!$E1002)</f>
        <v>0</v>
      </c>
      <c r="S1002" s="117">
        <f>SUMIF('V3回目-総接種回数'!$A:$A, 'Conv-vaccine'!$E1002, 'V3回目-総接種回数'!D:D)</f>
        <v>0</v>
      </c>
    </row>
    <row r="1003" spans="1:19" ht="17.7">
      <c r="A1003" s="49">
        <v>44630</v>
      </c>
      <c r="B1003" s="109">
        <f>IF(COUNTIF($A$7:$A1003, $A1003)&gt;1, 0, IF($E1003="","",G1003+H1003+K1003+L1003+O1003-Q1003))</f>
        <v>0</v>
      </c>
      <c r="C1003" s="109">
        <f>IF(COUNTIF($A$7:$A1003, $A1003)&gt;1, 0, IF($E1003="", "", I1003+J1003+M1003+N1003+P1003-R1003))</f>
        <v>0</v>
      </c>
      <c r="D1003" s="109">
        <f>IF(COUNTIF($A$7:$A1003, $A1003)&gt;1, 0, S1003)</f>
        <v>0</v>
      </c>
      <c r="E1003" s="110">
        <v>44630</v>
      </c>
      <c r="F1003" s="91" t="str">
        <f>IFERROR(VLOOKUP($E1003, V医療従事者等!$A:$J, $F$4, FALSE), TEXT(E1003, "aaa"))</f>
        <v>木</v>
      </c>
      <c r="G1003" s="91">
        <f>IFERROR(VLOOKUP($E1003, V医療従事者等!$A:$J, $G$4, FALSE), 0)</f>
        <v>0</v>
      </c>
      <c r="H1003" s="91">
        <f>IFERROR(VLOOKUP($E1003, V医療従事者等!$A:$J, $H$4, FALSE), 0)</f>
        <v>0</v>
      </c>
      <c r="I1003" s="91">
        <f>IFERROR(VLOOKUP($E1003, V医療従事者等!$A:$J, $I$4, FALSE), 0)</f>
        <v>0</v>
      </c>
      <c r="J1003" s="91">
        <f>IFERROR(VLOOKUP($E1003, V医療従事者等!$A:$J, $J$4, FALSE), 0)</f>
        <v>0</v>
      </c>
      <c r="K1003" s="92">
        <f>IFERROR(VLOOKUP($E1003, V一般接種!$A:$G, K$4, FALSE), 0)</f>
        <v>0</v>
      </c>
      <c r="L1003" s="92">
        <f>IFERROR(VLOOKUP($E1003, V一般接種!$A:$G, L$4, FALSE), 0)</f>
        <v>0</v>
      </c>
      <c r="M1003" s="92">
        <f>IFERROR(VLOOKUP($E1003, V一般接種!$A:$G, M$4, FALSE), 0)</f>
        <v>0</v>
      </c>
      <c r="N1003" s="93">
        <f>IFERROR(VLOOKUP($E1003, V一般接種!$A:$G, N$4, FALSE), 0)</f>
        <v>0</v>
      </c>
      <c r="O1003" s="92">
        <f>SUMIF(V職域接種!$C:$C, 'Conv-vaccine'!$E1003, V職域接種!F:F)</f>
        <v>0</v>
      </c>
      <c r="P1003" s="92">
        <f>SUMIF(V職域接種!$C:$C, 'Conv-vaccine'!$E1003, V職域接種!G:G)</f>
        <v>0</v>
      </c>
      <c r="Q1003" s="92">
        <f>_xlfn.MAXIFS(V重複!F:F, V重複!$C:$C, 'Conv-vaccine'!$E1003)</f>
        <v>0</v>
      </c>
      <c r="R1003" s="92">
        <f>_xlfn.MAXIFS(V重複!G:G, V重複!$C:$C, 'Conv-vaccine'!$E1003)</f>
        <v>0</v>
      </c>
      <c r="S1003" s="117">
        <f>SUMIF('V3回目-総接種回数'!$A:$A, 'Conv-vaccine'!$E1003, 'V3回目-総接種回数'!D:D)</f>
        <v>0</v>
      </c>
    </row>
    <row r="1004" spans="1:19" ht="17.7">
      <c r="A1004" s="49">
        <v>44630</v>
      </c>
      <c r="B1004" s="109">
        <f>IF(COUNTIF($A$7:$A1004, $A1004)&gt;1, 0, IF($E1004="","",G1004+H1004+K1004+L1004+O1004-Q1004))</f>
        <v>0</v>
      </c>
      <c r="C1004" s="109">
        <f>IF(COUNTIF($A$7:$A1004, $A1004)&gt;1, 0, IF($E1004="", "", I1004+J1004+M1004+N1004+P1004-R1004))</f>
        <v>0</v>
      </c>
      <c r="D1004" s="109">
        <f>IF(COUNTIF($A$7:$A1004, $A1004)&gt;1, 0, S1004)</f>
        <v>0</v>
      </c>
      <c r="E1004" s="110">
        <v>44630</v>
      </c>
      <c r="F1004" s="91" t="str">
        <f>IFERROR(VLOOKUP($E1004, V医療従事者等!$A:$J, $F$4, FALSE), TEXT(E1004, "aaa"))</f>
        <v>木</v>
      </c>
      <c r="G1004" s="91">
        <f>IFERROR(VLOOKUP($E1004, V医療従事者等!$A:$J, $G$4, FALSE), 0)</f>
        <v>0</v>
      </c>
      <c r="H1004" s="91">
        <f>IFERROR(VLOOKUP($E1004, V医療従事者等!$A:$J, $H$4, FALSE), 0)</f>
        <v>0</v>
      </c>
      <c r="I1004" s="91">
        <f>IFERROR(VLOOKUP($E1004, V医療従事者等!$A:$J, $I$4, FALSE), 0)</f>
        <v>0</v>
      </c>
      <c r="J1004" s="91">
        <f>IFERROR(VLOOKUP($E1004, V医療従事者等!$A:$J, $J$4, FALSE), 0)</f>
        <v>0</v>
      </c>
      <c r="K1004" s="92">
        <f>IFERROR(VLOOKUP($E1004, V一般接種!$A:$G, K$4, FALSE), 0)</f>
        <v>0</v>
      </c>
      <c r="L1004" s="92">
        <f>IFERROR(VLOOKUP($E1004, V一般接種!$A:$G, L$4, FALSE), 0)</f>
        <v>0</v>
      </c>
      <c r="M1004" s="92">
        <f>IFERROR(VLOOKUP($E1004, V一般接種!$A:$G, M$4, FALSE), 0)</f>
        <v>0</v>
      </c>
      <c r="N1004" s="93">
        <f>IFERROR(VLOOKUP($E1004, V一般接種!$A:$G, N$4, FALSE), 0)</f>
        <v>0</v>
      </c>
      <c r="O1004" s="92">
        <f>SUMIF(V職域接種!$C:$C, 'Conv-vaccine'!$E1004, V職域接種!F:F)</f>
        <v>0</v>
      </c>
      <c r="P1004" s="92">
        <f>SUMIF(V職域接種!$C:$C, 'Conv-vaccine'!$E1004, V職域接種!G:G)</f>
        <v>0</v>
      </c>
      <c r="Q1004" s="92">
        <f>_xlfn.MAXIFS(V重複!F:F, V重複!$C:$C, 'Conv-vaccine'!$E1004)</f>
        <v>0</v>
      </c>
      <c r="R1004" s="92">
        <f>_xlfn.MAXIFS(V重複!G:G, V重複!$C:$C, 'Conv-vaccine'!$E1004)</f>
        <v>0</v>
      </c>
      <c r="S1004" s="117">
        <f>SUMIF('V3回目-総接種回数'!$A:$A, 'Conv-vaccine'!$E1004, 'V3回目-総接種回数'!D:D)</f>
        <v>0</v>
      </c>
    </row>
    <row r="1005" spans="1:19" ht="17.7">
      <c r="A1005" s="49">
        <v>44630</v>
      </c>
      <c r="B1005" s="109">
        <f>IF(COUNTIF($A$7:$A1005, $A1005)&gt;1, 0, IF($E1005="","",G1005+H1005+K1005+L1005+O1005-Q1005))</f>
        <v>0</v>
      </c>
      <c r="C1005" s="109">
        <f>IF(COUNTIF($A$7:$A1005, $A1005)&gt;1, 0, IF($E1005="", "", I1005+J1005+M1005+N1005+P1005-R1005))</f>
        <v>0</v>
      </c>
      <c r="D1005" s="109">
        <f>IF(COUNTIF($A$7:$A1005, $A1005)&gt;1, 0, S1005)</f>
        <v>0</v>
      </c>
      <c r="E1005" s="110">
        <v>44630</v>
      </c>
      <c r="F1005" s="91" t="str">
        <f>IFERROR(VLOOKUP($E1005, V医療従事者等!$A:$J, $F$4, FALSE), TEXT(E1005, "aaa"))</f>
        <v>木</v>
      </c>
      <c r="G1005" s="91">
        <f>IFERROR(VLOOKUP($E1005, V医療従事者等!$A:$J, $G$4, FALSE), 0)</f>
        <v>0</v>
      </c>
      <c r="H1005" s="91">
        <f>IFERROR(VLOOKUP($E1005, V医療従事者等!$A:$J, $H$4, FALSE), 0)</f>
        <v>0</v>
      </c>
      <c r="I1005" s="91">
        <f>IFERROR(VLOOKUP($E1005, V医療従事者等!$A:$J, $I$4, FALSE), 0)</f>
        <v>0</v>
      </c>
      <c r="J1005" s="91">
        <f>IFERROR(VLOOKUP($E1005, V医療従事者等!$A:$J, $J$4, FALSE), 0)</f>
        <v>0</v>
      </c>
      <c r="K1005" s="92">
        <f>IFERROR(VLOOKUP($E1005, V一般接種!$A:$G, K$4, FALSE), 0)</f>
        <v>0</v>
      </c>
      <c r="L1005" s="92">
        <f>IFERROR(VLOOKUP($E1005, V一般接種!$A:$G, L$4, FALSE), 0)</f>
        <v>0</v>
      </c>
      <c r="M1005" s="92">
        <f>IFERROR(VLOOKUP($E1005, V一般接種!$A:$G, M$4, FALSE), 0)</f>
        <v>0</v>
      </c>
      <c r="N1005" s="93">
        <f>IFERROR(VLOOKUP($E1005, V一般接種!$A:$G, N$4, FALSE), 0)</f>
        <v>0</v>
      </c>
      <c r="O1005" s="92">
        <f>SUMIF(V職域接種!$C:$C, 'Conv-vaccine'!$E1005, V職域接種!F:F)</f>
        <v>0</v>
      </c>
      <c r="P1005" s="92">
        <f>SUMIF(V職域接種!$C:$C, 'Conv-vaccine'!$E1005, V職域接種!G:G)</f>
        <v>0</v>
      </c>
      <c r="Q1005" s="92">
        <f>_xlfn.MAXIFS(V重複!F:F, V重複!$C:$C, 'Conv-vaccine'!$E1005)</f>
        <v>0</v>
      </c>
      <c r="R1005" s="92">
        <f>_xlfn.MAXIFS(V重複!G:G, V重複!$C:$C, 'Conv-vaccine'!$E1005)</f>
        <v>0</v>
      </c>
      <c r="S1005" s="117">
        <f>SUMIF('V3回目-総接種回数'!$A:$A, 'Conv-vaccine'!$E1005, 'V3回目-総接種回数'!D:D)</f>
        <v>0</v>
      </c>
    </row>
    <row r="1006" spans="1:19" ht="17.7">
      <c r="A1006" s="49">
        <v>44631</v>
      </c>
      <c r="B1006" s="109">
        <f>IF(COUNTIF($A$7:$A1006, $A1006)&gt;1, 0, IF($E1006="","",G1006+H1006+K1006+L1006+O1006-Q1006))</f>
        <v>0</v>
      </c>
      <c r="C1006" s="109">
        <f>IF(COUNTIF($A$7:$A1006, $A1006)&gt;1, 0, IF($E1006="", "", I1006+J1006+M1006+N1006+P1006-R1006))</f>
        <v>0</v>
      </c>
      <c r="D1006" s="109">
        <f>IF(COUNTIF($A$7:$A1006, $A1006)&gt;1, 0, S1006)</f>
        <v>0</v>
      </c>
      <c r="E1006" s="110">
        <v>44631</v>
      </c>
      <c r="F1006" s="91" t="str">
        <f>IFERROR(VLOOKUP($E1006, V医療従事者等!$A:$J, $F$4, FALSE), TEXT(E1006, "aaa"))</f>
        <v>金</v>
      </c>
      <c r="G1006" s="91">
        <f>IFERROR(VLOOKUP($E1006, V医療従事者等!$A:$J, $G$4, FALSE), 0)</f>
        <v>0</v>
      </c>
      <c r="H1006" s="91">
        <f>IFERROR(VLOOKUP($E1006, V医療従事者等!$A:$J, $H$4, FALSE), 0)</f>
        <v>0</v>
      </c>
      <c r="I1006" s="91">
        <f>IFERROR(VLOOKUP($E1006, V医療従事者等!$A:$J, $I$4, FALSE), 0)</f>
        <v>0</v>
      </c>
      <c r="J1006" s="91">
        <f>IFERROR(VLOOKUP($E1006, V医療従事者等!$A:$J, $J$4, FALSE), 0)</f>
        <v>0</v>
      </c>
      <c r="K1006" s="92">
        <f>IFERROR(VLOOKUP($E1006, V一般接種!$A:$G, K$4, FALSE), 0)</f>
        <v>0</v>
      </c>
      <c r="L1006" s="92">
        <f>IFERROR(VLOOKUP($E1006, V一般接種!$A:$G, L$4, FALSE), 0)</f>
        <v>0</v>
      </c>
      <c r="M1006" s="92">
        <f>IFERROR(VLOOKUP($E1006, V一般接種!$A:$G, M$4, FALSE), 0)</f>
        <v>0</v>
      </c>
      <c r="N1006" s="93">
        <f>IFERROR(VLOOKUP($E1006, V一般接種!$A:$G, N$4, FALSE), 0)</f>
        <v>0</v>
      </c>
      <c r="O1006" s="92">
        <f>SUMIF(V職域接種!$C:$C, 'Conv-vaccine'!$E1006, V職域接種!F:F)</f>
        <v>0</v>
      </c>
      <c r="P1006" s="92">
        <f>SUMIF(V職域接種!$C:$C, 'Conv-vaccine'!$E1006, V職域接種!G:G)</f>
        <v>0</v>
      </c>
      <c r="Q1006" s="92">
        <f>_xlfn.MAXIFS(V重複!F:F, V重複!$C:$C, 'Conv-vaccine'!$E1006)</f>
        <v>0</v>
      </c>
      <c r="R1006" s="92">
        <f>_xlfn.MAXIFS(V重複!G:G, V重複!$C:$C, 'Conv-vaccine'!$E1006)</f>
        <v>0</v>
      </c>
      <c r="S1006" s="117">
        <f>SUMIF('V3回目-総接種回数'!$A:$A, 'Conv-vaccine'!$E1006, 'V3回目-総接種回数'!D:D)</f>
        <v>0</v>
      </c>
    </row>
    <row r="1007" spans="1:19" ht="17.7">
      <c r="A1007" s="49">
        <v>44631</v>
      </c>
      <c r="B1007" s="109">
        <f>IF(COUNTIF($A$7:$A1007, $A1007)&gt;1, 0, IF($E1007="","",G1007+H1007+K1007+L1007+O1007-Q1007))</f>
        <v>0</v>
      </c>
      <c r="C1007" s="109">
        <f>IF(COUNTIF($A$7:$A1007, $A1007)&gt;1, 0, IF($E1007="", "", I1007+J1007+M1007+N1007+P1007-R1007))</f>
        <v>0</v>
      </c>
      <c r="D1007" s="109">
        <f>IF(COUNTIF($A$7:$A1007, $A1007)&gt;1, 0, S1007)</f>
        <v>0</v>
      </c>
      <c r="E1007" s="110">
        <v>44631</v>
      </c>
      <c r="F1007" s="91" t="str">
        <f>IFERROR(VLOOKUP($E1007, V医療従事者等!$A:$J, $F$4, FALSE), TEXT(E1007, "aaa"))</f>
        <v>金</v>
      </c>
      <c r="G1007" s="91">
        <f>IFERROR(VLOOKUP($E1007, V医療従事者等!$A:$J, $G$4, FALSE), 0)</f>
        <v>0</v>
      </c>
      <c r="H1007" s="91">
        <f>IFERROR(VLOOKUP($E1007, V医療従事者等!$A:$J, $H$4, FALSE), 0)</f>
        <v>0</v>
      </c>
      <c r="I1007" s="91">
        <f>IFERROR(VLOOKUP($E1007, V医療従事者等!$A:$J, $I$4, FALSE), 0)</f>
        <v>0</v>
      </c>
      <c r="J1007" s="91">
        <f>IFERROR(VLOOKUP($E1007, V医療従事者等!$A:$J, $J$4, FALSE), 0)</f>
        <v>0</v>
      </c>
      <c r="K1007" s="92">
        <f>IFERROR(VLOOKUP($E1007, V一般接種!$A:$G, K$4, FALSE), 0)</f>
        <v>0</v>
      </c>
      <c r="L1007" s="92">
        <f>IFERROR(VLOOKUP($E1007, V一般接種!$A:$G, L$4, FALSE), 0)</f>
        <v>0</v>
      </c>
      <c r="M1007" s="92">
        <f>IFERROR(VLOOKUP($E1007, V一般接種!$A:$G, M$4, FALSE), 0)</f>
        <v>0</v>
      </c>
      <c r="N1007" s="93">
        <f>IFERROR(VLOOKUP($E1007, V一般接種!$A:$G, N$4, FALSE), 0)</f>
        <v>0</v>
      </c>
      <c r="O1007" s="92">
        <f>SUMIF(V職域接種!$C:$C, 'Conv-vaccine'!$E1007, V職域接種!F:F)</f>
        <v>0</v>
      </c>
      <c r="P1007" s="92">
        <f>SUMIF(V職域接種!$C:$C, 'Conv-vaccine'!$E1007, V職域接種!G:G)</f>
        <v>0</v>
      </c>
      <c r="Q1007" s="92">
        <f>_xlfn.MAXIFS(V重複!F:F, V重複!$C:$C, 'Conv-vaccine'!$E1007)</f>
        <v>0</v>
      </c>
      <c r="R1007" s="92">
        <f>_xlfn.MAXIFS(V重複!G:G, V重複!$C:$C, 'Conv-vaccine'!$E1007)</f>
        <v>0</v>
      </c>
      <c r="S1007" s="117">
        <f>SUMIF('V3回目-総接種回数'!$A:$A, 'Conv-vaccine'!$E1007, 'V3回目-総接種回数'!D:D)</f>
        <v>0</v>
      </c>
    </row>
    <row r="1008" spans="1:19" ht="17.7">
      <c r="A1008" s="49">
        <v>44631</v>
      </c>
      <c r="B1008" s="109">
        <f>IF(COUNTIF($A$7:$A1008, $A1008)&gt;1, 0, IF($E1008="","",G1008+H1008+K1008+L1008+O1008-Q1008))</f>
        <v>0</v>
      </c>
      <c r="C1008" s="109">
        <f>IF(COUNTIF($A$7:$A1008, $A1008)&gt;1, 0, IF($E1008="", "", I1008+J1008+M1008+N1008+P1008-R1008))</f>
        <v>0</v>
      </c>
      <c r="D1008" s="109">
        <f>IF(COUNTIF($A$7:$A1008, $A1008)&gt;1, 0, S1008)</f>
        <v>0</v>
      </c>
      <c r="E1008" s="110">
        <v>44631</v>
      </c>
      <c r="F1008" s="91" t="str">
        <f>IFERROR(VLOOKUP($E1008, V医療従事者等!$A:$J, $F$4, FALSE), TEXT(E1008, "aaa"))</f>
        <v>金</v>
      </c>
      <c r="G1008" s="91">
        <f>IFERROR(VLOOKUP($E1008, V医療従事者等!$A:$J, $G$4, FALSE), 0)</f>
        <v>0</v>
      </c>
      <c r="H1008" s="91">
        <f>IFERROR(VLOOKUP($E1008, V医療従事者等!$A:$J, $H$4, FALSE), 0)</f>
        <v>0</v>
      </c>
      <c r="I1008" s="91">
        <f>IFERROR(VLOOKUP($E1008, V医療従事者等!$A:$J, $I$4, FALSE), 0)</f>
        <v>0</v>
      </c>
      <c r="J1008" s="91">
        <f>IFERROR(VLOOKUP($E1008, V医療従事者等!$A:$J, $J$4, FALSE), 0)</f>
        <v>0</v>
      </c>
      <c r="K1008" s="92">
        <f>IFERROR(VLOOKUP($E1008, V一般接種!$A:$G, K$4, FALSE), 0)</f>
        <v>0</v>
      </c>
      <c r="L1008" s="92">
        <f>IFERROR(VLOOKUP($E1008, V一般接種!$A:$G, L$4, FALSE), 0)</f>
        <v>0</v>
      </c>
      <c r="M1008" s="92">
        <f>IFERROR(VLOOKUP($E1008, V一般接種!$A:$G, M$4, FALSE), 0)</f>
        <v>0</v>
      </c>
      <c r="N1008" s="93">
        <f>IFERROR(VLOOKUP($E1008, V一般接種!$A:$G, N$4, FALSE), 0)</f>
        <v>0</v>
      </c>
      <c r="O1008" s="92">
        <f>SUMIF(V職域接種!$C:$C, 'Conv-vaccine'!$E1008, V職域接種!F:F)</f>
        <v>0</v>
      </c>
      <c r="P1008" s="92">
        <f>SUMIF(V職域接種!$C:$C, 'Conv-vaccine'!$E1008, V職域接種!G:G)</f>
        <v>0</v>
      </c>
      <c r="Q1008" s="92">
        <f>_xlfn.MAXIFS(V重複!F:F, V重複!$C:$C, 'Conv-vaccine'!$E1008)</f>
        <v>0</v>
      </c>
      <c r="R1008" s="92">
        <f>_xlfn.MAXIFS(V重複!G:G, V重複!$C:$C, 'Conv-vaccine'!$E1008)</f>
        <v>0</v>
      </c>
      <c r="S1008" s="117">
        <f>SUMIF('V3回目-総接種回数'!$A:$A, 'Conv-vaccine'!$E1008, 'V3回目-総接種回数'!D:D)</f>
        <v>0</v>
      </c>
    </row>
    <row r="1009" spans="1:19" ht="17.7">
      <c r="A1009" s="49">
        <v>44632</v>
      </c>
      <c r="B1009" s="109">
        <f>IF(COUNTIF($A$7:$A1009, $A1009)&gt;1, 0, IF($E1009="","",G1009+H1009+K1009+L1009+O1009-Q1009))</f>
        <v>0</v>
      </c>
      <c r="C1009" s="109">
        <f>IF(COUNTIF($A$7:$A1009, $A1009)&gt;1, 0, IF($E1009="", "", I1009+J1009+M1009+N1009+P1009-R1009))</f>
        <v>0</v>
      </c>
      <c r="D1009" s="109">
        <f>IF(COUNTIF($A$7:$A1009, $A1009)&gt;1, 0, S1009)</f>
        <v>0</v>
      </c>
      <c r="E1009" s="110">
        <v>44632</v>
      </c>
      <c r="F1009" s="91" t="str">
        <f>IFERROR(VLOOKUP($E1009, V医療従事者等!$A:$J, $F$4, FALSE), TEXT(E1009, "aaa"))</f>
        <v>土</v>
      </c>
      <c r="G1009" s="91">
        <f>IFERROR(VLOOKUP($E1009, V医療従事者等!$A:$J, $G$4, FALSE), 0)</f>
        <v>0</v>
      </c>
      <c r="H1009" s="91">
        <f>IFERROR(VLOOKUP($E1009, V医療従事者等!$A:$J, $H$4, FALSE), 0)</f>
        <v>0</v>
      </c>
      <c r="I1009" s="91">
        <f>IFERROR(VLOOKUP($E1009, V医療従事者等!$A:$J, $I$4, FALSE), 0)</f>
        <v>0</v>
      </c>
      <c r="J1009" s="91">
        <f>IFERROR(VLOOKUP($E1009, V医療従事者等!$A:$J, $J$4, FALSE), 0)</f>
        <v>0</v>
      </c>
      <c r="K1009" s="92">
        <f>IFERROR(VLOOKUP($E1009, V一般接種!$A:$G, K$4, FALSE), 0)</f>
        <v>0</v>
      </c>
      <c r="L1009" s="92">
        <f>IFERROR(VLOOKUP($E1009, V一般接種!$A:$G, L$4, FALSE), 0)</f>
        <v>0</v>
      </c>
      <c r="M1009" s="92">
        <f>IFERROR(VLOOKUP($E1009, V一般接種!$A:$G, M$4, FALSE), 0)</f>
        <v>0</v>
      </c>
      <c r="N1009" s="93">
        <f>IFERROR(VLOOKUP($E1009, V一般接種!$A:$G, N$4, FALSE), 0)</f>
        <v>0</v>
      </c>
      <c r="O1009" s="92">
        <f>SUMIF(V職域接種!$C:$C, 'Conv-vaccine'!$E1009, V職域接種!F:F)</f>
        <v>0</v>
      </c>
      <c r="P1009" s="92">
        <f>SUMIF(V職域接種!$C:$C, 'Conv-vaccine'!$E1009, V職域接種!G:G)</f>
        <v>0</v>
      </c>
      <c r="Q1009" s="92">
        <f>_xlfn.MAXIFS(V重複!F:F, V重複!$C:$C, 'Conv-vaccine'!$E1009)</f>
        <v>0</v>
      </c>
      <c r="R1009" s="92">
        <f>_xlfn.MAXIFS(V重複!G:G, V重複!$C:$C, 'Conv-vaccine'!$E1009)</f>
        <v>0</v>
      </c>
      <c r="S1009" s="117">
        <f>SUMIF('V3回目-総接種回数'!$A:$A, 'Conv-vaccine'!$E1009, 'V3回目-総接種回数'!D:D)</f>
        <v>0</v>
      </c>
    </row>
    <row r="1010" spans="1:19" ht="17.7">
      <c r="A1010" s="49">
        <v>44632</v>
      </c>
      <c r="B1010" s="109">
        <f>IF(COUNTIF($A$7:$A1010, $A1010)&gt;1, 0, IF($E1010="","",G1010+H1010+K1010+L1010+O1010-Q1010))</f>
        <v>0</v>
      </c>
      <c r="C1010" s="109">
        <f>IF(COUNTIF($A$7:$A1010, $A1010)&gt;1, 0, IF($E1010="", "", I1010+J1010+M1010+N1010+P1010-R1010))</f>
        <v>0</v>
      </c>
      <c r="D1010" s="109">
        <f>IF(COUNTIF($A$7:$A1010, $A1010)&gt;1, 0, S1010)</f>
        <v>0</v>
      </c>
      <c r="E1010" s="110">
        <v>44632</v>
      </c>
      <c r="F1010" s="91" t="str">
        <f>IFERROR(VLOOKUP($E1010, V医療従事者等!$A:$J, $F$4, FALSE), TEXT(E1010, "aaa"))</f>
        <v>土</v>
      </c>
      <c r="G1010" s="91">
        <f>IFERROR(VLOOKUP($E1010, V医療従事者等!$A:$J, $G$4, FALSE), 0)</f>
        <v>0</v>
      </c>
      <c r="H1010" s="91">
        <f>IFERROR(VLOOKUP($E1010, V医療従事者等!$A:$J, $H$4, FALSE), 0)</f>
        <v>0</v>
      </c>
      <c r="I1010" s="91">
        <f>IFERROR(VLOOKUP($E1010, V医療従事者等!$A:$J, $I$4, FALSE), 0)</f>
        <v>0</v>
      </c>
      <c r="J1010" s="91">
        <f>IFERROR(VLOOKUP($E1010, V医療従事者等!$A:$J, $J$4, FALSE), 0)</f>
        <v>0</v>
      </c>
      <c r="K1010" s="92">
        <f>IFERROR(VLOOKUP($E1010, V一般接種!$A:$G, K$4, FALSE), 0)</f>
        <v>0</v>
      </c>
      <c r="L1010" s="92">
        <f>IFERROR(VLOOKUP($E1010, V一般接種!$A:$G, L$4, FALSE), 0)</f>
        <v>0</v>
      </c>
      <c r="M1010" s="92">
        <f>IFERROR(VLOOKUP($E1010, V一般接種!$A:$G, M$4, FALSE), 0)</f>
        <v>0</v>
      </c>
      <c r="N1010" s="93">
        <f>IFERROR(VLOOKUP($E1010, V一般接種!$A:$G, N$4, FALSE), 0)</f>
        <v>0</v>
      </c>
      <c r="O1010" s="92">
        <f>SUMIF(V職域接種!$C:$C, 'Conv-vaccine'!$E1010, V職域接種!F:F)</f>
        <v>0</v>
      </c>
      <c r="P1010" s="92">
        <f>SUMIF(V職域接種!$C:$C, 'Conv-vaccine'!$E1010, V職域接種!G:G)</f>
        <v>0</v>
      </c>
      <c r="Q1010" s="92">
        <f>_xlfn.MAXIFS(V重複!F:F, V重複!$C:$C, 'Conv-vaccine'!$E1010)</f>
        <v>0</v>
      </c>
      <c r="R1010" s="92">
        <f>_xlfn.MAXIFS(V重複!G:G, V重複!$C:$C, 'Conv-vaccine'!$E1010)</f>
        <v>0</v>
      </c>
      <c r="S1010" s="117">
        <f>SUMIF('V3回目-総接種回数'!$A:$A, 'Conv-vaccine'!$E1010, 'V3回目-総接種回数'!D:D)</f>
        <v>0</v>
      </c>
    </row>
    <row r="1011" spans="1:19" ht="17.7">
      <c r="A1011" s="49">
        <v>44632</v>
      </c>
      <c r="B1011" s="109">
        <f>IF(COUNTIF($A$7:$A1011, $A1011)&gt;1, 0, IF($E1011="","",G1011+H1011+K1011+L1011+O1011-Q1011))</f>
        <v>0</v>
      </c>
      <c r="C1011" s="109">
        <f>IF(COUNTIF($A$7:$A1011, $A1011)&gt;1, 0, IF($E1011="", "", I1011+J1011+M1011+N1011+P1011-R1011))</f>
        <v>0</v>
      </c>
      <c r="D1011" s="109">
        <f>IF(COUNTIF($A$7:$A1011, $A1011)&gt;1, 0, S1011)</f>
        <v>0</v>
      </c>
      <c r="E1011" s="110">
        <v>44632</v>
      </c>
      <c r="F1011" s="91" t="str">
        <f>IFERROR(VLOOKUP($E1011, V医療従事者等!$A:$J, $F$4, FALSE), TEXT(E1011, "aaa"))</f>
        <v>土</v>
      </c>
      <c r="G1011" s="91">
        <f>IFERROR(VLOOKUP($E1011, V医療従事者等!$A:$J, $G$4, FALSE), 0)</f>
        <v>0</v>
      </c>
      <c r="H1011" s="91">
        <f>IFERROR(VLOOKUP($E1011, V医療従事者等!$A:$J, $H$4, FALSE), 0)</f>
        <v>0</v>
      </c>
      <c r="I1011" s="91">
        <f>IFERROR(VLOOKUP($E1011, V医療従事者等!$A:$J, $I$4, FALSE), 0)</f>
        <v>0</v>
      </c>
      <c r="J1011" s="91">
        <f>IFERROR(VLOOKUP($E1011, V医療従事者等!$A:$J, $J$4, FALSE), 0)</f>
        <v>0</v>
      </c>
      <c r="K1011" s="92">
        <f>IFERROR(VLOOKUP($E1011, V一般接種!$A:$G, K$4, FALSE), 0)</f>
        <v>0</v>
      </c>
      <c r="L1011" s="92">
        <f>IFERROR(VLOOKUP($E1011, V一般接種!$A:$G, L$4, FALSE), 0)</f>
        <v>0</v>
      </c>
      <c r="M1011" s="92">
        <f>IFERROR(VLOOKUP($E1011, V一般接種!$A:$G, M$4, FALSE), 0)</f>
        <v>0</v>
      </c>
      <c r="N1011" s="93">
        <f>IFERROR(VLOOKUP($E1011, V一般接種!$A:$G, N$4, FALSE), 0)</f>
        <v>0</v>
      </c>
      <c r="O1011" s="92">
        <f>SUMIF(V職域接種!$C:$C, 'Conv-vaccine'!$E1011, V職域接種!F:F)</f>
        <v>0</v>
      </c>
      <c r="P1011" s="92">
        <f>SUMIF(V職域接種!$C:$C, 'Conv-vaccine'!$E1011, V職域接種!G:G)</f>
        <v>0</v>
      </c>
      <c r="Q1011" s="92">
        <f>_xlfn.MAXIFS(V重複!F:F, V重複!$C:$C, 'Conv-vaccine'!$E1011)</f>
        <v>0</v>
      </c>
      <c r="R1011" s="92">
        <f>_xlfn.MAXIFS(V重複!G:G, V重複!$C:$C, 'Conv-vaccine'!$E1011)</f>
        <v>0</v>
      </c>
      <c r="S1011" s="117">
        <f>SUMIF('V3回目-総接種回数'!$A:$A, 'Conv-vaccine'!$E1011, 'V3回目-総接種回数'!D:D)</f>
        <v>0</v>
      </c>
    </row>
    <row r="1012" spans="1:19" ht="17.7">
      <c r="A1012" s="49">
        <v>44633</v>
      </c>
      <c r="B1012" s="109">
        <f>IF(COUNTIF($A$7:$A1012, $A1012)&gt;1, 0, IF($E1012="","",G1012+H1012+K1012+L1012+O1012-Q1012))</f>
        <v>0</v>
      </c>
      <c r="C1012" s="109">
        <f>IF(COUNTIF($A$7:$A1012, $A1012)&gt;1, 0, IF($E1012="", "", I1012+J1012+M1012+N1012+P1012-R1012))</f>
        <v>0</v>
      </c>
      <c r="D1012" s="109">
        <f>IF(COUNTIF($A$7:$A1012, $A1012)&gt;1, 0, S1012)</f>
        <v>0</v>
      </c>
      <c r="E1012" s="110">
        <v>44633</v>
      </c>
      <c r="F1012" s="91" t="str">
        <f>IFERROR(VLOOKUP($E1012, V医療従事者等!$A:$J, $F$4, FALSE), TEXT(E1012, "aaa"))</f>
        <v>日</v>
      </c>
      <c r="G1012" s="91">
        <f>IFERROR(VLOOKUP($E1012, V医療従事者等!$A:$J, $G$4, FALSE), 0)</f>
        <v>0</v>
      </c>
      <c r="H1012" s="91">
        <f>IFERROR(VLOOKUP($E1012, V医療従事者等!$A:$J, $H$4, FALSE), 0)</f>
        <v>0</v>
      </c>
      <c r="I1012" s="91">
        <f>IFERROR(VLOOKUP($E1012, V医療従事者等!$A:$J, $I$4, FALSE), 0)</f>
        <v>0</v>
      </c>
      <c r="J1012" s="91">
        <f>IFERROR(VLOOKUP($E1012, V医療従事者等!$A:$J, $J$4, FALSE), 0)</f>
        <v>0</v>
      </c>
      <c r="K1012" s="92">
        <f>IFERROR(VLOOKUP($E1012, V一般接種!$A:$G, K$4, FALSE), 0)</f>
        <v>0</v>
      </c>
      <c r="L1012" s="92">
        <f>IFERROR(VLOOKUP($E1012, V一般接種!$A:$G, L$4, FALSE), 0)</f>
        <v>0</v>
      </c>
      <c r="M1012" s="92">
        <f>IFERROR(VLOOKUP($E1012, V一般接種!$A:$G, M$4, FALSE), 0)</f>
        <v>0</v>
      </c>
      <c r="N1012" s="93">
        <f>IFERROR(VLOOKUP($E1012, V一般接種!$A:$G, N$4, FALSE), 0)</f>
        <v>0</v>
      </c>
      <c r="O1012" s="92">
        <f>SUMIF(V職域接種!$C:$C, 'Conv-vaccine'!$E1012, V職域接種!F:F)</f>
        <v>0</v>
      </c>
      <c r="P1012" s="92">
        <f>SUMIF(V職域接種!$C:$C, 'Conv-vaccine'!$E1012, V職域接種!G:G)</f>
        <v>0</v>
      </c>
      <c r="Q1012" s="92">
        <f>_xlfn.MAXIFS(V重複!F:F, V重複!$C:$C, 'Conv-vaccine'!$E1012)</f>
        <v>0</v>
      </c>
      <c r="R1012" s="92">
        <f>_xlfn.MAXIFS(V重複!G:G, V重複!$C:$C, 'Conv-vaccine'!$E1012)</f>
        <v>0</v>
      </c>
      <c r="S1012" s="117">
        <f>SUMIF('V3回目-総接種回数'!$A:$A, 'Conv-vaccine'!$E1012, 'V3回目-総接種回数'!D:D)</f>
        <v>0</v>
      </c>
    </row>
    <row r="1013" spans="1:19" ht="17.7">
      <c r="A1013" s="49">
        <v>44633</v>
      </c>
      <c r="B1013" s="109">
        <f>IF(COUNTIF($A$7:$A1013, $A1013)&gt;1, 0, IF($E1013="","",G1013+H1013+K1013+L1013+O1013-Q1013))</f>
        <v>0</v>
      </c>
      <c r="C1013" s="109">
        <f>IF(COUNTIF($A$7:$A1013, $A1013)&gt;1, 0, IF($E1013="", "", I1013+J1013+M1013+N1013+P1013-R1013))</f>
        <v>0</v>
      </c>
      <c r="D1013" s="109">
        <f>IF(COUNTIF($A$7:$A1013, $A1013)&gt;1, 0, S1013)</f>
        <v>0</v>
      </c>
      <c r="E1013" s="110">
        <v>44633</v>
      </c>
      <c r="F1013" s="91" t="str">
        <f>IFERROR(VLOOKUP($E1013, V医療従事者等!$A:$J, $F$4, FALSE), TEXT(E1013, "aaa"))</f>
        <v>日</v>
      </c>
      <c r="G1013" s="91">
        <f>IFERROR(VLOOKUP($E1013, V医療従事者等!$A:$J, $G$4, FALSE), 0)</f>
        <v>0</v>
      </c>
      <c r="H1013" s="91">
        <f>IFERROR(VLOOKUP($E1013, V医療従事者等!$A:$J, $H$4, FALSE), 0)</f>
        <v>0</v>
      </c>
      <c r="I1013" s="91">
        <f>IFERROR(VLOOKUP($E1013, V医療従事者等!$A:$J, $I$4, FALSE), 0)</f>
        <v>0</v>
      </c>
      <c r="J1013" s="91">
        <f>IFERROR(VLOOKUP($E1013, V医療従事者等!$A:$J, $J$4, FALSE), 0)</f>
        <v>0</v>
      </c>
      <c r="K1013" s="92">
        <f>IFERROR(VLOOKUP($E1013, V一般接種!$A:$G, K$4, FALSE), 0)</f>
        <v>0</v>
      </c>
      <c r="L1013" s="92">
        <f>IFERROR(VLOOKUP($E1013, V一般接種!$A:$G, L$4, FALSE), 0)</f>
        <v>0</v>
      </c>
      <c r="M1013" s="92">
        <f>IFERROR(VLOOKUP($E1013, V一般接種!$A:$G, M$4, FALSE), 0)</f>
        <v>0</v>
      </c>
      <c r="N1013" s="93">
        <f>IFERROR(VLOOKUP($E1013, V一般接種!$A:$G, N$4, FALSE), 0)</f>
        <v>0</v>
      </c>
      <c r="O1013" s="92">
        <f>SUMIF(V職域接種!$C:$C, 'Conv-vaccine'!$E1013, V職域接種!F:F)</f>
        <v>0</v>
      </c>
      <c r="P1013" s="92">
        <f>SUMIF(V職域接種!$C:$C, 'Conv-vaccine'!$E1013, V職域接種!G:G)</f>
        <v>0</v>
      </c>
      <c r="Q1013" s="92">
        <f>_xlfn.MAXIFS(V重複!F:F, V重複!$C:$C, 'Conv-vaccine'!$E1013)</f>
        <v>0</v>
      </c>
      <c r="R1013" s="92">
        <f>_xlfn.MAXIFS(V重複!G:G, V重複!$C:$C, 'Conv-vaccine'!$E1013)</f>
        <v>0</v>
      </c>
      <c r="S1013" s="117">
        <f>SUMIF('V3回目-総接種回数'!$A:$A, 'Conv-vaccine'!$E1013, 'V3回目-総接種回数'!D:D)</f>
        <v>0</v>
      </c>
    </row>
    <row r="1014" spans="1:19" ht="17.7">
      <c r="A1014" s="49">
        <v>44633</v>
      </c>
      <c r="B1014" s="109">
        <f>IF(COUNTIF($A$7:$A1014, $A1014)&gt;1, 0, IF($E1014="","",G1014+H1014+K1014+L1014+O1014-Q1014))</f>
        <v>0</v>
      </c>
      <c r="C1014" s="109">
        <f>IF(COUNTIF($A$7:$A1014, $A1014)&gt;1, 0, IF($E1014="", "", I1014+J1014+M1014+N1014+P1014-R1014))</f>
        <v>0</v>
      </c>
      <c r="D1014" s="109">
        <f>IF(COUNTIF($A$7:$A1014, $A1014)&gt;1, 0, S1014)</f>
        <v>0</v>
      </c>
      <c r="E1014" s="110">
        <v>44633</v>
      </c>
      <c r="F1014" s="91" t="str">
        <f>IFERROR(VLOOKUP($E1014, V医療従事者等!$A:$J, $F$4, FALSE), TEXT(E1014, "aaa"))</f>
        <v>日</v>
      </c>
      <c r="G1014" s="91">
        <f>IFERROR(VLOOKUP($E1014, V医療従事者等!$A:$J, $G$4, FALSE), 0)</f>
        <v>0</v>
      </c>
      <c r="H1014" s="91">
        <f>IFERROR(VLOOKUP($E1014, V医療従事者等!$A:$J, $H$4, FALSE), 0)</f>
        <v>0</v>
      </c>
      <c r="I1014" s="91">
        <f>IFERROR(VLOOKUP($E1014, V医療従事者等!$A:$J, $I$4, FALSE), 0)</f>
        <v>0</v>
      </c>
      <c r="J1014" s="91">
        <f>IFERROR(VLOOKUP($E1014, V医療従事者等!$A:$J, $J$4, FALSE), 0)</f>
        <v>0</v>
      </c>
      <c r="K1014" s="92">
        <f>IFERROR(VLOOKUP($E1014, V一般接種!$A:$G, K$4, FALSE), 0)</f>
        <v>0</v>
      </c>
      <c r="L1014" s="92">
        <f>IFERROR(VLOOKUP($E1014, V一般接種!$A:$G, L$4, FALSE), 0)</f>
        <v>0</v>
      </c>
      <c r="M1014" s="92">
        <f>IFERROR(VLOOKUP($E1014, V一般接種!$A:$G, M$4, FALSE), 0)</f>
        <v>0</v>
      </c>
      <c r="N1014" s="93">
        <f>IFERROR(VLOOKUP($E1014, V一般接種!$A:$G, N$4, FALSE), 0)</f>
        <v>0</v>
      </c>
      <c r="O1014" s="92">
        <f>SUMIF(V職域接種!$C:$C, 'Conv-vaccine'!$E1014, V職域接種!F:F)</f>
        <v>0</v>
      </c>
      <c r="P1014" s="92">
        <f>SUMIF(V職域接種!$C:$C, 'Conv-vaccine'!$E1014, V職域接種!G:G)</f>
        <v>0</v>
      </c>
      <c r="Q1014" s="92">
        <f>_xlfn.MAXIFS(V重複!F:F, V重複!$C:$C, 'Conv-vaccine'!$E1014)</f>
        <v>0</v>
      </c>
      <c r="R1014" s="92">
        <f>_xlfn.MAXIFS(V重複!G:G, V重複!$C:$C, 'Conv-vaccine'!$E1014)</f>
        <v>0</v>
      </c>
      <c r="S1014" s="117">
        <f>SUMIF('V3回目-総接種回数'!$A:$A, 'Conv-vaccine'!$E1014, 'V3回目-総接種回数'!D:D)</f>
        <v>0</v>
      </c>
    </row>
    <row r="1015" spans="1:19" ht="17.7">
      <c r="A1015" s="49">
        <v>44634</v>
      </c>
      <c r="B1015" s="109">
        <f>IF(COUNTIF($A$7:$A1015, $A1015)&gt;1, 0, IF($E1015="","",G1015+H1015+K1015+L1015+O1015-Q1015))</f>
        <v>0</v>
      </c>
      <c r="C1015" s="109">
        <f>IF(COUNTIF($A$7:$A1015, $A1015)&gt;1, 0, IF($E1015="", "", I1015+J1015+M1015+N1015+P1015-R1015))</f>
        <v>0</v>
      </c>
      <c r="D1015" s="109">
        <f>IF(COUNTIF($A$7:$A1015, $A1015)&gt;1, 0, S1015)</f>
        <v>0</v>
      </c>
      <c r="E1015" s="110">
        <v>44634</v>
      </c>
      <c r="F1015" s="91" t="str">
        <f>IFERROR(VLOOKUP($E1015, V医療従事者等!$A:$J, $F$4, FALSE), TEXT(E1015, "aaa"))</f>
        <v>月</v>
      </c>
      <c r="G1015" s="91">
        <f>IFERROR(VLOOKUP($E1015, V医療従事者等!$A:$J, $G$4, FALSE), 0)</f>
        <v>0</v>
      </c>
      <c r="H1015" s="91">
        <f>IFERROR(VLOOKUP($E1015, V医療従事者等!$A:$J, $H$4, FALSE), 0)</f>
        <v>0</v>
      </c>
      <c r="I1015" s="91">
        <f>IFERROR(VLOOKUP($E1015, V医療従事者等!$A:$J, $I$4, FALSE), 0)</f>
        <v>0</v>
      </c>
      <c r="J1015" s="91">
        <f>IFERROR(VLOOKUP($E1015, V医療従事者等!$A:$J, $J$4, FALSE), 0)</f>
        <v>0</v>
      </c>
      <c r="K1015" s="92">
        <f>IFERROR(VLOOKUP($E1015, V一般接種!$A:$G, K$4, FALSE), 0)</f>
        <v>0</v>
      </c>
      <c r="L1015" s="92">
        <f>IFERROR(VLOOKUP($E1015, V一般接種!$A:$G, L$4, FALSE), 0)</f>
        <v>0</v>
      </c>
      <c r="M1015" s="92">
        <f>IFERROR(VLOOKUP($E1015, V一般接種!$A:$G, M$4, FALSE), 0)</f>
        <v>0</v>
      </c>
      <c r="N1015" s="93">
        <f>IFERROR(VLOOKUP($E1015, V一般接種!$A:$G, N$4, FALSE), 0)</f>
        <v>0</v>
      </c>
      <c r="O1015" s="92">
        <f>SUMIF(V職域接種!$C:$C, 'Conv-vaccine'!$E1015, V職域接種!F:F)</f>
        <v>0</v>
      </c>
      <c r="P1015" s="92">
        <f>SUMIF(V職域接種!$C:$C, 'Conv-vaccine'!$E1015, V職域接種!G:G)</f>
        <v>0</v>
      </c>
      <c r="Q1015" s="92">
        <f>_xlfn.MAXIFS(V重複!F:F, V重複!$C:$C, 'Conv-vaccine'!$E1015)</f>
        <v>0</v>
      </c>
      <c r="R1015" s="92">
        <f>_xlfn.MAXIFS(V重複!G:G, V重複!$C:$C, 'Conv-vaccine'!$E1015)</f>
        <v>0</v>
      </c>
      <c r="S1015" s="117">
        <f>SUMIF('V3回目-総接種回数'!$A:$A, 'Conv-vaccine'!$E1015, 'V3回目-総接種回数'!D:D)</f>
        <v>0</v>
      </c>
    </row>
    <row r="1016" spans="1:19" ht="17.7">
      <c r="A1016" s="49">
        <v>44634</v>
      </c>
      <c r="B1016" s="109">
        <f>IF(COUNTIF($A$7:$A1016, $A1016)&gt;1, 0, IF($E1016="","",G1016+H1016+K1016+L1016+O1016-Q1016))</f>
        <v>0</v>
      </c>
      <c r="C1016" s="109">
        <f>IF(COUNTIF($A$7:$A1016, $A1016)&gt;1, 0, IF($E1016="", "", I1016+J1016+M1016+N1016+P1016-R1016))</f>
        <v>0</v>
      </c>
      <c r="D1016" s="109">
        <f>IF(COUNTIF($A$7:$A1016, $A1016)&gt;1, 0, S1016)</f>
        <v>0</v>
      </c>
      <c r="E1016" s="110">
        <v>44634</v>
      </c>
      <c r="F1016" s="91" t="str">
        <f>IFERROR(VLOOKUP($E1016, V医療従事者等!$A:$J, $F$4, FALSE), TEXT(E1016, "aaa"))</f>
        <v>月</v>
      </c>
      <c r="G1016" s="91">
        <f>IFERROR(VLOOKUP($E1016, V医療従事者等!$A:$J, $G$4, FALSE), 0)</f>
        <v>0</v>
      </c>
      <c r="H1016" s="91">
        <f>IFERROR(VLOOKUP($E1016, V医療従事者等!$A:$J, $H$4, FALSE), 0)</f>
        <v>0</v>
      </c>
      <c r="I1016" s="91">
        <f>IFERROR(VLOOKUP($E1016, V医療従事者等!$A:$J, $I$4, FALSE), 0)</f>
        <v>0</v>
      </c>
      <c r="J1016" s="91">
        <f>IFERROR(VLOOKUP($E1016, V医療従事者等!$A:$J, $J$4, FALSE), 0)</f>
        <v>0</v>
      </c>
      <c r="K1016" s="92">
        <f>IFERROR(VLOOKUP($E1016, V一般接種!$A:$G, K$4, FALSE), 0)</f>
        <v>0</v>
      </c>
      <c r="L1016" s="92">
        <f>IFERROR(VLOOKUP($E1016, V一般接種!$A:$G, L$4, FALSE), 0)</f>
        <v>0</v>
      </c>
      <c r="M1016" s="92">
        <f>IFERROR(VLOOKUP($E1016, V一般接種!$A:$G, M$4, FALSE), 0)</f>
        <v>0</v>
      </c>
      <c r="N1016" s="93">
        <f>IFERROR(VLOOKUP($E1016, V一般接種!$A:$G, N$4, FALSE), 0)</f>
        <v>0</v>
      </c>
      <c r="O1016" s="92">
        <f>SUMIF(V職域接種!$C:$C, 'Conv-vaccine'!$E1016, V職域接種!F:F)</f>
        <v>0</v>
      </c>
      <c r="P1016" s="92">
        <f>SUMIF(V職域接種!$C:$C, 'Conv-vaccine'!$E1016, V職域接種!G:G)</f>
        <v>0</v>
      </c>
      <c r="Q1016" s="92">
        <f>_xlfn.MAXIFS(V重複!F:F, V重複!$C:$C, 'Conv-vaccine'!$E1016)</f>
        <v>0</v>
      </c>
      <c r="R1016" s="92">
        <f>_xlfn.MAXIFS(V重複!G:G, V重複!$C:$C, 'Conv-vaccine'!$E1016)</f>
        <v>0</v>
      </c>
      <c r="S1016" s="117">
        <f>SUMIF('V3回目-総接種回数'!$A:$A, 'Conv-vaccine'!$E1016, 'V3回目-総接種回数'!D:D)</f>
        <v>0</v>
      </c>
    </row>
    <row r="1017" spans="1:19" ht="17.7">
      <c r="A1017" s="49">
        <v>44634</v>
      </c>
      <c r="B1017" s="109">
        <f>IF(COUNTIF($A$7:$A1017, $A1017)&gt;1, 0, IF($E1017="","",G1017+H1017+K1017+L1017+O1017-Q1017))</f>
        <v>0</v>
      </c>
      <c r="C1017" s="109">
        <f>IF(COUNTIF($A$7:$A1017, $A1017)&gt;1, 0, IF($E1017="", "", I1017+J1017+M1017+N1017+P1017-R1017))</f>
        <v>0</v>
      </c>
      <c r="D1017" s="109">
        <f>IF(COUNTIF($A$7:$A1017, $A1017)&gt;1, 0, S1017)</f>
        <v>0</v>
      </c>
      <c r="E1017" s="110">
        <v>44634</v>
      </c>
      <c r="F1017" s="91" t="str">
        <f>IFERROR(VLOOKUP($E1017, V医療従事者等!$A:$J, $F$4, FALSE), TEXT(E1017, "aaa"))</f>
        <v>月</v>
      </c>
      <c r="G1017" s="91">
        <f>IFERROR(VLOOKUP($E1017, V医療従事者等!$A:$J, $G$4, FALSE), 0)</f>
        <v>0</v>
      </c>
      <c r="H1017" s="91">
        <f>IFERROR(VLOOKUP($E1017, V医療従事者等!$A:$J, $H$4, FALSE), 0)</f>
        <v>0</v>
      </c>
      <c r="I1017" s="91">
        <f>IFERROR(VLOOKUP($E1017, V医療従事者等!$A:$J, $I$4, FALSE), 0)</f>
        <v>0</v>
      </c>
      <c r="J1017" s="91">
        <f>IFERROR(VLOOKUP($E1017, V医療従事者等!$A:$J, $J$4, FALSE), 0)</f>
        <v>0</v>
      </c>
      <c r="K1017" s="92">
        <f>IFERROR(VLOOKUP($E1017, V一般接種!$A:$G, K$4, FALSE), 0)</f>
        <v>0</v>
      </c>
      <c r="L1017" s="92">
        <f>IFERROR(VLOOKUP($E1017, V一般接種!$A:$G, L$4, FALSE), 0)</f>
        <v>0</v>
      </c>
      <c r="M1017" s="92">
        <f>IFERROR(VLOOKUP($E1017, V一般接種!$A:$G, M$4, FALSE), 0)</f>
        <v>0</v>
      </c>
      <c r="N1017" s="93">
        <f>IFERROR(VLOOKUP($E1017, V一般接種!$A:$G, N$4, FALSE), 0)</f>
        <v>0</v>
      </c>
      <c r="O1017" s="92">
        <f>SUMIF(V職域接種!$C:$C, 'Conv-vaccine'!$E1017, V職域接種!F:F)</f>
        <v>0</v>
      </c>
      <c r="P1017" s="92">
        <f>SUMIF(V職域接種!$C:$C, 'Conv-vaccine'!$E1017, V職域接種!G:G)</f>
        <v>0</v>
      </c>
      <c r="Q1017" s="92">
        <f>_xlfn.MAXIFS(V重複!F:F, V重複!$C:$C, 'Conv-vaccine'!$E1017)</f>
        <v>0</v>
      </c>
      <c r="R1017" s="92">
        <f>_xlfn.MAXIFS(V重複!G:G, V重複!$C:$C, 'Conv-vaccine'!$E1017)</f>
        <v>0</v>
      </c>
      <c r="S1017" s="117">
        <f>SUMIF('V3回目-総接種回数'!$A:$A, 'Conv-vaccine'!$E1017, 'V3回目-総接種回数'!D:D)</f>
        <v>0</v>
      </c>
    </row>
    <row r="1018" spans="1:19" ht="17.7">
      <c r="A1018" s="49">
        <v>44635</v>
      </c>
      <c r="B1018" s="109">
        <f>IF(COUNTIF($A$7:$A1018, $A1018)&gt;1, 0, IF($E1018="","",G1018+H1018+K1018+L1018+O1018-Q1018))</f>
        <v>0</v>
      </c>
      <c r="C1018" s="109">
        <f>IF(COUNTIF($A$7:$A1018, $A1018)&gt;1, 0, IF($E1018="", "", I1018+J1018+M1018+N1018+P1018-R1018))</f>
        <v>0</v>
      </c>
      <c r="D1018" s="109">
        <f>IF(COUNTIF($A$7:$A1018, $A1018)&gt;1, 0, S1018)</f>
        <v>0</v>
      </c>
      <c r="E1018" s="110">
        <v>44635</v>
      </c>
      <c r="F1018" s="91" t="str">
        <f>IFERROR(VLOOKUP($E1018, V医療従事者等!$A:$J, $F$4, FALSE), TEXT(E1018, "aaa"))</f>
        <v>火</v>
      </c>
      <c r="G1018" s="91">
        <f>IFERROR(VLOOKUP($E1018, V医療従事者等!$A:$J, $G$4, FALSE), 0)</f>
        <v>0</v>
      </c>
      <c r="H1018" s="91">
        <f>IFERROR(VLOOKUP($E1018, V医療従事者等!$A:$J, $H$4, FALSE), 0)</f>
        <v>0</v>
      </c>
      <c r="I1018" s="91">
        <f>IFERROR(VLOOKUP($E1018, V医療従事者等!$A:$J, $I$4, FALSE), 0)</f>
        <v>0</v>
      </c>
      <c r="J1018" s="91">
        <f>IFERROR(VLOOKUP($E1018, V医療従事者等!$A:$J, $J$4, FALSE), 0)</f>
        <v>0</v>
      </c>
      <c r="K1018" s="92">
        <f>IFERROR(VLOOKUP($E1018, V一般接種!$A:$G, K$4, FALSE), 0)</f>
        <v>0</v>
      </c>
      <c r="L1018" s="92">
        <f>IFERROR(VLOOKUP($E1018, V一般接種!$A:$G, L$4, FALSE), 0)</f>
        <v>0</v>
      </c>
      <c r="M1018" s="92">
        <f>IFERROR(VLOOKUP($E1018, V一般接種!$A:$G, M$4, FALSE), 0)</f>
        <v>0</v>
      </c>
      <c r="N1018" s="93">
        <f>IFERROR(VLOOKUP($E1018, V一般接種!$A:$G, N$4, FALSE), 0)</f>
        <v>0</v>
      </c>
      <c r="O1018" s="92">
        <f>SUMIF(V職域接種!$C:$C, 'Conv-vaccine'!$E1018, V職域接種!F:F)</f>
        <v>0</v>
      </c>
      <c r="P1018" s="92">
        <f>SUMIF(V職域接種!$C:$C, 'Conv-vaccine'!$E1018, V職域接種!G:G)</f>
        <v>0</v>
      </c>
      <c r="Q1018" s="92">
        <f>_xlfn.MAXIFS(V重複!F:F, V重複!$C:$C, 'Conv-vaccine'!$E1018)</f>
        <v>0</v>
      </c>
      <c r="R1018" s="92">
        <f>_xlfn.MAXIFS(V重複!G:G, V重複!$C:$C, 'Conv-vaccine'!$E1018)</f>
        <v>0</v>
      </c>
      <c r="S1018" s="117">
        <f>SUMIF('V3回目-総接種回数'!$A:$A, 'Conv-vaccine'!$E1018, 'V3回目-総接種回数'!D:D)</f>
        <v>0</v>
      </c>
    </row>
    <row r="1019" spans="1:19" ht="17.7">
      <c r="A1019" s="49">
        <v>44635</v>
      </c>
      <c r="B1019" s="109">
        <f>IF(COUNTIF($A$7:$A1019, $A1019)&gt;1, 0, IF($E1019="","",G1019+H1019+K1019+L1019+O1019-Q1019))</f>
        <v>0</v>
      </c>
      <c r="C1019" s="109">
        <f>IF(COUNTIF($A$7:$A1019, $A1019)&gt;1, 0, IF($E1019="", "", I1019+J1019+M1019+N1019+P1019-R1019))</f>
        <v>0</v>
      </c>
      <c r="D1019" s="109">
        <f>IF(COUNTIF($A$7:$A1019, $A1019)&gt;1, 0, S1019)</f>
        <v>0</v>
      </c>
      <c r="E1019" s="110">
        <v>44635</v>
      </c>
      <c r="F1019" s="91" t="str">
        <f>IFERROR(VLOOKUP($E1019, V医療従事者等!$A:$J, $F$4, FALSE), TEXT(E1019, "aaa"))</f>
        <v>火</v>
      </c>
      <c r="G1019" s="91">
        <f>IFERROR(VLOOKUP($E1019, V医療従事者等!$A:$J, $G$4, FALSE), 0)</f>
        <v>0</v>
      </c>
      <c r="H1019" s="91">
        <f>IFERROR(VLOOKUP($E1019, V医療従事者等!$A:$J, $H$4, FALSE), 0)</f>
        <v>0</v>
      </c>
      <c r="I1019" s="91">
        <f>IFERROR(VLOOKUP($E1019, V医療従事者等!$A:$J, $I$4, FALSE), 0)</f>
        <v>0</v>
      </c>
      <c r="J1019" s="91">
        <f>IFERROR(VLOOKUP($E1019, V医療従事者等!$A:$J, $J$4, FALSE), 0)</f>
        <v>0</v>
      </c>
      <c r="K1019" s="92">
        <f>IFERROR(VLOOKUP($E1019, V一般接種!$A:$G, K$4, FALSE), 0)</f>
        <v>0</v>
      </c>
      <c r="L1019" s="92">
        <f>IFERROR(VLOOKUP($E1019, V一般接種!$A:$G, L$4, FALSE), 0)</f>
        <v>0</v>
      </c>
      <c r="M1019" s="92">
        <f>IFERROR(VLOOKUP($E1019, V一般接種!$A:$G, M$4, FALSE), 0)</f>
        <v>0</v>
      </c>
      <c r="N1019" s="93">
        <f>IFERROR(VLOOKUP($E1019, V一般接種!$A:$G, N$4, FALSE), 0)</f>
        <v>0</v>
      </c>
      <c r="O1019" s="92">
        <f>SUMIF(V職域接種!$C:$C, 'Conv-vaccine'!$E1019, V職域接種!F:F)</f>
        <v>0</v>
      </c>
      <c r="P1019" s="92">
        <f>SUMIF(V職域接種!$C:$C, 'Conv-vaccine'!$E1019, V職域接種!G:G)</f>
        <v>0</v>
      </c>
      <c r="Q1019" s="92">
        <f>_xlfn.MAXIFS(V重複!F:F, V重複!$C:$C, 'Conv-vaccine'!$E1019)</f>
        <v>0</v>
      </c>
      <c r="R1019" s="92">
        <f>_xlfn.MAXIFS(V重複!G:G, V重複!$C:$C, 'Conv-vaccine'!$E1019)</f>
        <v>0</v>
      </c>
      <c r="S1019" s="117">
        <f>SUMIF('V3回目-総接種回数'!$A:$A, 'Conv-vaccine'!$E1019, 'V3回目-総接種回数'!D:D)</f>
        <v>0</v>
      </c>
    </row>
    <row r="1020" spans="1:19" ht="17.7">
      <c r="A1020" s="49">
        <v>44635</v>
      </c>
      <c r="B1020" s="109">
        <f>IF(COUNTIF($A$7:$A1020, $A1020)&gt;1, 0, IF($E1020="","",G1020+H1020+K1020+L1020+O1020-Q1020))</f>
        <v>0</v>
      </c>
      <c r="C1020" s="109">
        <f>IF(COUNTIF($A$7:$A1020, $A1020)&gt;1, 0, IF($E1020="", "", I1020+J1020+M1020+N1020+P1020-R1020))</f>
        <v>0</v>
      </c>
      <c r="D1020" s="109">
        <f>IF(COUNTIF($A$7:$A1020, $A1020)&gt;1, 0, S1020)</f>
        <v>0</v>
      </c>
      <c r="E1020" s="110">
        <v>44635</v>
      </c>
      <c r="F1020" s="91" t="str">
        <f>IFERROR(VLOOKUP($E1020, V医療従事者等!$A:$J, $F$4, FALSE), TEXT(E1020, "aaa"))</f>
        <v>火</v>
      </c>
      <c r="G1020" s="91">
        <f>IFERROR(VLOOKUP($E1020, V医療従事者等!$A:$J, $G$4, FALSE), 0)</f>
        <v>0</v>
      </c>
      <c r="H1020" s="91">
        <f>IFERROR(VLOOKUP($E1020, V医療従事者等!$A:$J, $H$4, FALSE), 0)</f>
        <v>0</v>
      </c>
      <c r="I1020" s="91">
        <f>IFERROR(VLOOKUP($E1020, V医療従事者等!$A:$J, $I$4, FALSE), 0)</f>
        <v>0</v>
      </c>
      <c r="J1020" s="91">
        <f>IFERROR(VLOOKUP($E1020, V医療従事者等!$A:$J, $J$4, FALSE), 0)</f>
        <v>0</v>
      </c>
      <c r="K1020" s="92">
        <f>IFERROR(VLOOKUP($E1020, V一般接種!$A:$G, K$4, FALSE), 0)</f>
        <v>0</v>
      </c>
      <c r="L1020" s="92">
        <f>IFERROR(VLOOKUP($E1020, V一般接種!$A:$G, L$4, FALSE), 0)</f>
        <v>0</v>
      </c>
      <c r="M1020" s="92">
        <f>IFERROR(VLOOKUP($E1020, V一般接種!$A:$G, M$4, FALSE), 0)</f>
        <v>0</v>
      </c>
      <c r="N1020" s="93">
        <f>IFERROR(VLOOKUP($E1020, V一般接種!$A:$G, N$4, FALSE), 0)</f>
        <v>0</v>
      </c>
      <c r="O1020" s="92">
        <f>SUMIF(V職域接種!$C:$C, 'Conv-vaccine'!$E1020, V職域接種!F:F)</f>
        <v>0</v>
      </c>
      <c r="P1020" s="92">
        <f>SUMIF(V職域接種!$C:$C, 'Conv-vaccine'!$E1020, V職域接種!G:G)</f>
        <v>0</v>
      </c>
      <c r="Q1020" s="92">
        <f>_xlfn.MAXIFS(V重複!F:F, V重複!$C:$C, 'Conv-vaccine'!$E1020)</f>
        <v>0</v>
      </c>
      <c r="R1020" s="92">
        <f>_xlfn.MAXIFS(V重複!G:G, V重複!$C:$C, 'Conv-vaccine'!$E1020)</f>
        <v>0</v>
      </c>
      <c r="S1020" s="117">
        <f>SUMIF('V3回目-総接種回数'!$A:$A, 'Conv-vaccine'!$E1020, 'V3回目-総接種回数'!D:D)</f>
        <v>0</v>
      </c>
    </row>
    <row r="1021" spans="1:19" ht="17.7">
      <c r="A1021" s="49">
        <v>44636</v>
      </c>
      <c r="B1021" s="109">
        <f>IF(COUNTIF($A$7:$A1021, $A1021)&gt;1, 0, IF($E1021="","",G1021+H1021+K1021+L1021+O1021-Q1021))</f>
        <v>0</v>
      </c>
      <c r="C1021" s="109">
        <f>IF(COUNTIF($A$7:$A1021, $A1021)&gt;1, 0, IF($E1021="", "", I1021+J1021+M1021+N1021+P1021-R1021))</f>
        <v>0</v>
      </c>
      <c r="D1021" s="109">
        <f>IF(COUNTIF($A$7:$A1021, $A1021)&gt;1, 0, S1021)</f>
        <v>0</v>
      </c>
      <c r="E1021" s="110">
        <v>44636</v>
      </c>
      <c r="F1021" s="91" t="str">
        <f>IFERROR(VLOOKUP($E1021, V医療従事者等!$A:$J, $F$4, FALSE), TEXT(E1021, "aaa"))</f>
        <v>水</v>
      </c>
      <c r="G1021" s="91">
        <f>IFERROR(VLOOKUP($E1021, V医療従事者等!$A:$J, $G$4, FALSE), 0)</f>
        <v>0</v>
      </c>
      <c r="H1021" s="91">
        <f>IFERROR(VLOOKUP($E1021, V医療従事者等!$A:$J, $H$4, FALSE), 0)</f>
        <v>0</v>
      </c>
      <c r="I1021" s="91">
        <f>IFERROR(VLOOKUP($E1021, V医療従事者等!$A:$J, $I$4, FALSE), 0)</f>
        <v>0</v>
      </c>
      <c r="J1021" s="91">
        <f>IFERROR(VLOOKUP($E1021, V医療従事者等!$A:$J, $J$4, FALSE), 0)</f>
        <v>0</v>
      </c>
      <c r="K1021" s="92">
        <f>IFERROR(VLOOKUP($E1021, V一般接種!$A:$G, K$4, FALSE), 0)</f>
        <v>0</v>
      </c>
      <c r="L1021" s="92">
        <f>IFERROR(VLOOKUP($E1021, V一般接種!$A:$G, L$4, FALSE), 0)</f>
        <v>0</v>
      </c>
      <c r="M1021" s="92">
        <f>IFERROR(VLOOKUP($E1021, V一般接種!$A:$G, M$4, FALSE), 0)</f>
        <v>0</v>
      </c>
      <c r="N1021" s="93">
        <f>IFERROR(VLOOKUP($E1021, V一般接種!$A:$G, N$4, FALSE), 0)</f>
        <v>0</v>
      </c>
      <c r="O1021" s="92">
        <f>SUMIF(V職域接種!$C:$C, 'Conv-vaccine'!$E1021, V職域接種!F:F)</f>
        <v>0</v>
      </c>
      <c r="P1021" s="92">
        <f>SUMIF(V職域接種!$C:$C, 'Conv-vaccine'!$E1021, V職域接種!G:G)</f>
        <v>0</v>
      </c>
      <c r="Q1021" s="92">
        <f>_xlfn.MAXIFS(V重複!F:F, V重複!$C:$C, 'Conv-vaccine'!$E1021)</f>
        <v>0</v>
      </c>
      <c r="R1021" s="92">
        <f>_xlfn.MAXIFS(V重複!G:G, V重複!$C:$C, 'Conv-vaccine'!$E1021)</f>
        <v>0</v>
      </c>
      <c r="S1021" s="117">
        <f>SUMIF('V3回目-総接種回数'!$A:$A, 'Conv-vaccine'!$E1021, 'V3回目-総接種回数'!D:D)</f>
        <v>0</v>
      </c>
    </row>
    <row r="1022" spans="1:19" ht="17.7">
      <c r="A1022" s="49">
        <v>44636</v>
      </c>
      <c r="B1022" s="109">
        <f>IF(COUNTIF($A$7:$A1022, $A1022)&gt;1, 0, IF($E1022="","",G1022+H1022+K1022+L1022+O1022-Q1022))</f>
        <v>0</v>
      </c>
      <c r="C1022" s="109">
        <f>IF(COUNTIF($A$7:$A1022, $A1022)&gt;1, 0, IF($E1022="", "", I1022+J1022+M1022+N1022+P1022-R1022))</f>
        <v>0</v>
      </c>
      <c r="D1022" s="109">
        <f>IF(COUNTIF($A$7:$A1022, $A1022)&gt;1, 0, S1022)</f>
        <v>0</v>
      </c>
      <c r="E1022" s="110">
        <v>44636</v>
      </c>
      <c r="F1022" s="91" t="str">
        <f>IFERROR(VLOOKUP($E1022, V医療従事者等!$A:$J, $F$4, FALSE), TEXT(E1022, "aaa"))</f>
        <v>水</v>
      </c>
      <c r="G1022" s="91">
        <f>IFERROR(VLOOKUP($E1022, V医療従事者等!$A:$J, $G$4, FALSE), 0)</f>
        <v>0</v>
      </c>
      <c r="H1022" s="91">
        <f>IFERROR(VLOOKUP($E1022, V医療従事者等!$A:$J, $H$4, FALSE), 0)</f>
        <v>0</v>
      </c>
      <c r="I1022" s="91">
        <f>IFERROR(VLOOKUP($E1022, V医療従事者等!$A:$J, $I$4, FALSE), 0)</f>
        <v>0</v>
      </c>
      <c r="J1022" s="91">
        <f>IFERROR(VLOOKUP($E1022, V医療従事者等!$A:$J, $J$4, FALSE), 0)</f>
        <v>0</v>
      </c>
      <c r="K1022" s="92">
        <f>IFERROR(VLOOKUP($E1022, V一般接種!$A:$G, K$4, FALSE), 0)</f>
        <v>0</v>
      </c>
      <c r="L1022" s="92">
        <f>IFERROR(VLOOKUP($E1022, V一般接種!$A:$G, L$4, FALSE), 0)</f>
        <v>0</v>
      </c>
      <c r="M1022" s="92">
        <f>IFERROR(VLOOKUP($E1022, V一般接種!$A:$G, M$4, FALSE), 0)</f>
        <v>0</v>
      </c>
      <c r="N1022" s="93">
        <f>IFERROR(VLOOKUP($E1022, V一般接種!$A:$G, N$4, FALSE), 0)</f>
        <v>0</v>
      </c>
      <c r="O1022" s="92">
        <f>SUMIF(V職域接種!$C:$C, 'Conv-vaccine'!$E1022, V職域接種!F:F)</f>
        <v>0</v>
      </c>
      <c r="P1022" s="92">
        <f>SUMIF(V職域接種!$C:$C, 'Conv-vaccine'!$E1022, V職域接種!G:G)</f>
        <v>0</v>
      </c>
      <c r="Q1022" s="92">
        <f>_xlfn.MAXIFS(V重複!F:F, V重複!$C:$C, 'Conv-vaccine'!$E1022)</f>
        <v>0</v>
      </c>
      <c r="R1022" s="92">
        <f>_xlfn.MAXIFS(V重複!G:G, V重複!$C:$C, 'Conv-vaccine'!$E1022)</f>
        <v>0</v>
      </c>
      <c r="S1022" s="117">
        <f>SUMIF('V3回目-総接種回数'!$A:$A, 'Conv-vaccine'!$E1022, 'V3回目-総接種回数'!D:D)</f>
        <v>0</v>
      </c>
    </row>
    <row r="1023" spans="1:19" ht="17.7">
      <c r="A1023" s="49">
        <v>44636</v>
      </c>
      <c r="B1023" s="109">
        <f>IF(COUNTIF($A$7:$A1023, $A1023)&gt;1, 0, IF($E1023="","",G1023+H1023+K1023+L1023+O1023-Q1023))</f>
        <v>0</v>
      </c>
      <c r="C1023" s="109">
        <f>IF(COUNTIF($A$7:$A1023, $A1023)&gt;1, 0, IF($E1023="", "", I1023+J1023+M1023+N1023+P1023-R1023))</f>
        <v>0</v>
      </c>
      <c r="D1023" s="109">
        <f>IF(COUNTIF($A$7:$A1023, $A1023)&gt;1, 0, S1023)</f>
        <v>0</v>
      </c>
      <c r="E1023" s="110">
        <v>44636</v>
      </c>
      <c r="F1023" s="91" t="str">
        <f>IFERROR(VLOOKUP($E1023, V医療従事者等!$A:$J, $F$4, FALSE), TEXT(E1023, "aaa"))</f>
        <v>水</v>
      </c>
      <c r="G1023" s="91">
        <f>IFERROR(VLOOKUP($E1023, V医療従事者等!$A:$J, $G$4, FALSE), 0)</f>
        <v>0</v>
      </c>
      <c r="H1023" s="91">
        <f>IFERROR(VLOOKUP($E1023, V医療従事者等!$A:$J, $H$4, FALSE), 0)</f>
        <v>0</v>
      </c>
      <c r="I1023" s="91">
        <f>IFERROR(VLOOKUP($E1023, V医療従事者等!$A:$J, $I$4, FALSE), 0)</f>
        <v>0</v>
      </c>
      <c r="J1023" s="91">
        <f>IFERROR(VLOOKUP($E1023, V医療従事者等!$A:$J, $J$4, FALSE), 0)</f>
        <v>0</v>
      </c>
      <c r="K1023" s="92">
        <f>IFERROR(VLOOKUP($E1023, V一般接種!$A:$G, K$4, FALSE), 0)</f>
        <v>0</v>
      </c>
      <c r="L1023" s="92">
        <f>IFERROR(VLOOKUP($E1023, V一般接種!$A:$G, L$4, FALSE), 0)</f>
        <v>0</v>
      </c>
      <c r="M1023" s="92">
        <f>IFERROR(VLOOKUP($E1023, V一般接種!$A:$G, M$4, FALSE), 0)</f>
        <v>0</v>
      </c>
      <c r="N1023" s="93">
        <f>IFERROR(VLOOKUP($E1023, V一般接種!$A:$G, N$4, FALSE), 0)</f>
        <v>0</v>
      </c>
      <c r="O1023" s="92">
        <f>SUMIF(V職域接種!$C:$C, 'Conv-vaccine'!$E1023, V職域接種!F:F)</f>
        <v>0</v>
      </c>
      <c r="P1023" s="92">
        <f>SUMIF(V職域接種!$C:$C, 'Conv-vaccine'!$E1023, V職域接種!G:G)</f>
        <v>0</v>
      </c>
      <c r="Q1023" s="92">
        <f>_xlfn.MAXIFS(V重複!F:F, V重複!$C:$C, 'Conv-vaccine'!$E1023)</f>
        <v>0</v>
      </c>
      <c r="R1023" s="92">
        <f>_xlfn.MAXIFS(V重複!G:G, V重複!$C:$C, 'Conv-vaccine'!$E1023)</f>
        <v>0</v>
      </c>
      <c r="S1023" s="117">
        <f>SUMIF('V3回目-総接種回数'!$A:$A, 'Conv-vaccine'!$E1023, 'V3回目-総接種回数'!D:D)</f>
        <v>0</v>
      </c>
    </row>
    <row r="1024" spans="1:19" ht="17.7">
      <c r="A1024" s="49">
        <v>44637</v>
      </c>
      <c r="B1024" s="109">
        <f>IF(COUNTIF($A$7:$A1024, $A1024)&gt;1, 0, IF($E1024="","",G1024+H1024+K1024+L1024+O1024-Q1024))</f>
        <v>0</v>
      </c>
      <c r="C1024" s="109">
        <f>IF(COUNTIF($A$7:$A1024, $A1024)&gt;1, 0, IF($E1024="", "", I1024+J1024+M1024+N1024+P1024-R1024))</f>
        <v>0</v>
      </c>
      <c r="D1024" s="109">
        <f>IF(COUNTIF($A$7:$A1024, $A1024)&gt;1, 0, S1024)</f>
        <v>0</v>
      </c>
      <c r="E1024" s="110">
        <v>44637</v>
      </c>
      <c r="F1024" s="91" t="str">
        <f>IFERROR(VLOOKUP($E1024, V医療従事者等!$A:$J, $F$4, FALSE), TEXT(E1024, "aaa"))</f>
        <v>木</v>
      </c>
      <c r="G1024" s="91">
        <f>IFERROR(VLOOKUP($E1024, V医療従事者等!$A:$J, $G$4, FALSE), 0)</f>
        <v>0</v>
      </c>
      <c r="H1024" s="91">
        <f>IFERROR(VLOOKUP($E1024, V医療従事者等!$A:$J, $H$4, FALSE), 0)</f>
        <v>0</v>
      </c>
      <c r="I1024" s="91">
        <f>IFERROR(VLOOKUP($E1024, V医療従事者等!$A:$J, $I$4, FALSE), 0)</f>
        <v>0</v>
      </c>
      <c r="J1024" s="91">
        <f>IFERROR(VLOOKUP($E1024, V医療従事者等!$A:$J, $J$4, FALSE), 0)</f>
        <v>0</v>
      </c>
      <c r="K1024" s="92">
        <f>IFERROR(VLOOKUP($E1024, V一般接種!$A:$G, K$4, FALSE), 0)</f>
        <v>0</v>
      </c>
      <c r="L1024" s="92">
        <f>IFERROR(VLOOKUP($E1024, V一般接種!$A:$G, L$4, FALSE), 0)</f>
        <v>0</v>
      </c>
      <c r="M1024" s="92">
        <f>IFERROR(VLOOKUP($E1024, V一般接種!$A:$G, M$4, FALSE), 0)</f>
        <v>0</v>
      </c>
      <c r="N1024" s="93">
        <f>IFERROR(VLOOKUP($E1024, V一般接種!$A:$G, N$4, FALSE), 0)</f>
        <v>0</v>
      </c>
      <c r="O1024" s="92">
        <f>SUMIF(V職域接種!$C:$C, 'Conv-vaccine'!$E1024, V職域接種!F:F)</f>
        <v>0</v>
      </c>
      <c r="P1024" s="92">
        <f>SUMIF(V職域接種!$C:$C, 'Conv-vaccine'!$E1024, V職域接種!G:G)</f>
        <v>0</v>
      </c>
      <c r="Q1024" s="92">
        <f>_xlfn.MAXIFS(V重複!F:F, V重複!$C:$C, 'Conv-vaccine'!$E1024)</f>
        <v>0</v>
      </c>
      <c r="R1024" s="92">
        <f>_xlfn.MAXIFS(V重複!G:G, V重複!$C:$C, 'Conv-vaccine'!$E1024)</f>
        <v>0</v>
      </c>
      <c r="S1024" s="117">
        <f>SUMIF('V3回目-総接種回数'!$A:$A, 'Conv-vaccine'!$E1024, 'V3回目-総接種回数'!D:D)</f>
        <v>0</v>
      </c>
    </row>
    <row r="1025" spans="1:19" ht="17.7">
      <c r="A1025" s="49">
        <v>44637</v>
      </c>
      <c r="B1025" s="109">
        <f>IF(COUNTIF($A$7:$A1025, $A1025)&gt;1, 0, IF($E1025="","",G1025+H1025+K1025+L1025+O1025-Q1025))</f>
        <v>0</v>
      </c>
      <c r="C1025" s="109">
        <f>IF(COUNTIF($A$7:$A1025, $A1025)&gt;1, 0, IF($E1025="", "", I1025+J1025+M1025+N1025+P1025-R1025))</f>
        <v>0</v>
      </c>
      <c r="D1025" s="109">
        <f>IF(COUNTIF($A$7:$A1025, $A1025)&gt;1, 0, S1025)</f>
        <v>0</v>
      </c>
      <c r="E1025" s="110">
        <v>44637</v>
      </c>
      <c r="F1025" s="91" t="str">
        <f>IFERROR(VLOOKUP($E1025, V医療従事者等!$A:$J, $F$4, FALSE), TEXT(E1025, "aaa"))</f>
        <v>木</v>
      </c>
      <c r="G1025" s="91">
        <f>IFERROR(VLOOKUP($E1025, V医療従事者等!$A:$J, $G$4, FALSE), 0)</f>
        <v>0</v>
      </c>
      <c r="H1025" s="91">
        <f>IFERROR(VLOOKUP($E1025, V医療従事者等!$A:$J, $H$4, FALSE), 0)</f>
        <v>0</v>
      </c>
      <c r="I1025" s="91">
        <f>IFERROR(VLOOKUP($E1025, V医療従事者等!$A:$J, $I$4, FALSE), 0)</f>
        <v>0</v>
      </c>
      <c r="J1025" s="91">
        <f>IFERROR(VLOOKUP($E1025, V医療従事者等!$A:$J, $J$4, FALSE), 0)</f>
        <v>0</v>
      </c>
      <c r="K1025" s="92">
        <f>IFERROR(VLOOKUP($E1025, V一般接種!$A:$G, K$4, FALSE), 0)</f>
        <v>0</v>
      </c>
      <c r="L1025" s="92">
        <f>IFERROR(VLOOKUP($E1025, V一般接種!$A:$G, L$4, FALSE), 0)</f>
        <v>0</v>
      </c>
      <c r="M1025" s="92">
        <f>IFERROR(VLOOKUP($E1025, V一般接種!$A:$G, M$4, FALSE), 0)</f>
        <v>0</v>
      </c>
      <c r="N1025" s="93">
        <f>IFERROR(VLOOKUP($E1025, V一般接種!$A:$G, N$4, FALSE), 0)</f>
        <v>0</v>
      </c>
      <c r="O1025" s="92">
        <f>SUMIF(V職域接種!$C:$C, 'Conv-vaccine'!$E1025, V職域接種!F:F)</f>
        <v>0</v>
      </c>
      <c r="P1025" s="92">
        <f>SUMIF(V職域接種!$C:$C, 'Conv-vaccine'!$E1025, V職域接種!G:G)</f>
        <v>0</v>
      </c>
      <c r="Q1025" s="92">
        <f>_xlfn.MAXIFS(V重複!F:F, V重複!$C:$C, 'Conv-vaccine'!$E1025)</f>
        <v>0</v>
      </c>
      <c r="R1025" s="92">
        <f>_xlfn.MAXIFS(V重複!G:G, V重複!$C:$C, 'Conv-vaccine'!$E1025)</f>
        <v>0</v>
      </c>
      <c r="S1025" s="117">
        <f>SUMIF('V3回目-総接種回数'!$A:$A, 'Conv-vaccine'!$E1025, 'V3回目-総接種回数'!D:D)</f>
        <v>0</v>
      </c>
    </row>
    <row r="1026" spans="1:19" ht="17.7">
      <c r="A1026" s="49">
        <v>44637</v>
      </c>
      <c r="B1026" s="109">
        <f>IF(COUNTIF($A$7:$A1026, $A1026)&gt;1, 0, IF($E1026="","",G1026+H1026+K1026+L1026+O1026-Q1026))</f>
        <v>0</v>
      </c>
      <c r="C1026" s="109">
        <f>IF(COUNTIF($A$7:$A1026, $A1026)&gt;1, 0, IF($E1026="", "", I1026+J1026+M1026+N1026+P1026-R1026))</f>
        <v>0</v>
      </c>
      <c r="D1026" s="109">
        <f>IF(COUNTIF($A$7:$A1026, $A1026)&gt;1, 0, S1026)</f>
        <v>0</v>
      </c>
      <c r="E1026" s="110">
        <v>44637</v>
      </c>
      <c r="F1026" s="91" t="str">
        <f>IFERROR(VLOOKUP($E1026, V医療従事者等!$A:$J, $F$4, FALSE), TEXT(E1026, "aaa"))</f>
        <v>木</v>
      </c>
      <c r="G1026" s="91">
        <f>IFERROR(VLOOKUP($E1026, V医療従事者等!$A:$J, $G$4, FALSE), 0)</f>
        <v>0</v>
      </c>
      <c r="H1026" s="91">
        <f>IFERROR(VLOOKUP($E1026, V医療従事者等!$A:$J, $H$4, FALSE), 0)</f>
        <v>0</v>
      </c>
      <c r="I1026" s="91">
        <f>IFERROR(VLOOKUP($E1026, V医療従事者等!$A:$J, $I$4, FALSE), 0)</f>
        <v>0</v>
      </c>
      <c r="J1026" s="91">
        <f>IFERROR(VLOOKUP($E1026, V医療従事者等!$A:$J, $J$4, FALSE), 0)</f>
        <v>0</v>
      </c>
      <c r="K1026" s="92">
        <f>IFERROR(VLOOKUP($E1026, V一般接種!$A:$G, K$4, FALSE), 0)</f>
        <v>0</v>
      </c>
      <c r="L1026" s="92">
        <f>IFERROR(VLOOKUP($E1026, V一般接種!$A:$G, L$4, FALSE), 0)</f>
        <v>0</v>
      </c>
      <c r="M1026" s="92">
        <f>IFERROR(VLOOKUP($E1026, V一般接種!$A:$G, M$4, FALSE), 0)</f>
        <v>0</v>
      </c>
      <c r="N1026" s="93">
        <f>IFERROR(VLOOKUP($E1026, V一般接種!$A:$G, N$4, FALSE), 0)</f>
        <v>0</v>
      </c>
      <c r="O1026" s="92">
        <f>SUMIF(V職域接種!$C:$C, 'Conv-vaccine'!$E1026, V職域接種!F:F)</f>
        <v>0</v>
      </c>
      <c r="P1026" s="92">
        <f>SUMIF(V職域接種!$C:$C, 'Conv-vaccine'!$E1026, V職域接種!G:G)</f>
        <v>0</v>
      </c>
      <c r="Q1026" s="92">
        <f>_xlfn.MAXIFS(V重複!F:F, V重複!$C:$C, 'Conv-vaccine'!$E1026)</f>
        <v>0</v>
      </c>
      <c r="R1026" s="92">
        <f>_xlfn.MAXIFS(V重複!G:G, V重複!$C:$C, 'Conv-vaccine'!$E1026)</f>
        <v>0</v>
      </c>
      <c r="S1026" s="117">
        <f>SUMIF('V3回目-総接種回数'!$A:$A, 'Conv-vaccine'!$E1026, 'V3回目-総接種回数'!D:D)</f>
        <v>0</v>
      </c>
    </row>
    <row r="1027" spans="1:19" ht="17.7">
      <c r="A1027" s="49">
        <v>44638</v>
      </c>
      <c r="B1027" s="109">
        <f>IF(COUNTIF($A$7:$A1027, $A1027)&gt;1, 0, IF($E1027="","",G1027+H1027+K1027+L1027+O1027-Q1027))</f>
        <v>0</v>
      </c>
      <c r="C1027" s="109">
        <f>IF(COUNTIF($A$7:$A1027, $A1027)&gt;1, 0, IF($E1027="", "", I1027+J1027+M1027+N1027+P1027-R1027))</f>
        <v>0</v>
      </c>
      <c r="D1027" s="109">
        <f>IF(COUNTIF($A$7:$A1027, $A1027)&gt;1, 0, S1027)</f>
        <v>0</v>
      </c>
      <c r="E1027" s="110">
        <v>44638</v>
      </c>
      <c r="F1027" s="91" t="str">
        <f>IFERROR(VLOOKUP($E1027, V医療従事者等!$A:$J, $F$4, FALSE), TEXT(E1027, "aaa"))</f>
        <v>金</v>
      </c>
      <c r="G1027" s="91">
        <f>IFERROR(VLOOKUP($E1027, V医療従事者等!$A:$J, $G$4, FALSE), 0)</f>
        <v>0</v>
      </c>
      <c r="H1027" s="91">
        <f>IFERROR(VLOOKUP($E1027, V医療従事者等!$A:$J, $H$4, FALSE), 0)</f>
        <v>0</v>
      </c>
      <c r="I1027" s="91">
        <f>IFERROR(VLOOKUP($E1027, V医療従事者等!$A:$J, $I$4, FALSE), 0)</f>
        <v>0</v>
      </c>
      <c r="J1027" s="91">
        <f>IFERROR(VLOOKUP($E1027, V医療従事者等!$A:$J, $J$4, FALSE), 0)</f>
        <v>0</v>
      </c>
      <c r="K1027" s="92">
        <f>IFERROR(VLOOKUP($E1027, V一般接種!$A:$G, K$4, FALSE), 0)</f>
        <v>0</v>
      </c>
      <c r="L1027" s="92">
        <f>IFERROR(VLOOKUP($E1027, V一般接種!$A:$G, L$4, FALSE), 0)</f>
        <v>0</v>
      </c>
      <c r="M1027" s="92">
        <f>IFERROR(VLOOKUP($E1027, V一般接種!$A:$G, M$4, FALSE), 0)</f>
        <v>0</v>
      </c>
      <c r="N1027" s="93">
        <f>IFERROR(VLOOKUP($E1027, V一般接種!$A:$G, N$4, FALSE), 0)</f>
        <v>0</v>
      </c>
      <c r="O1027" s="92">
        <f>SUMIF(V職域接種!$C:$C, 'Conv-vaccine'!$E1027, V職域接種!F:F)</f>
        <v>0</v>
      </c>
      <c r="P1027" s="92">
        <f>SUMIF(V職域接種!$C:$C, 'Conv-vaccine'!$E1027, V職域接種!G:G)</f>
        <v>0</v>
      </c>
      <c r="Q1027" s="92">
        <f>_xlfn.MAXIFS(V重複!F:F, V重複!$C:$C, 'Conv-vaccine'!$E1027)</f>
        <v>0</v>
      </c>
      <c r="R1027" s="92">
        <f>_xlfn.MAXIFS(V重複!G:G, V重複!$C:$C, 'Conv-vaccine'!$E1027)</f>
        <v>0</v>
      </c>
      <c r="S1027" s="117">
        <f>SUMIF('V3回目-総接種回数'!$A:$A, 'Conv-vaccine'!$E1027, 'V3回目-総接種回数'!D:D)</f>
        <v>0</v>
      </c>
    </row>
    <row r="1028" spans="1:19" ht="17.7">
      <c r="A1028" s="49">
        <v>44638</v>
      </c>
      <c r="B1028" s="109">
        <f>IF(COUNTIF($A$7:$A1028, $A1028)&gt;1, 0, IF($E1028="","",G1028+H1028+K1028+L1028+O1028-Q1028))</f>
        <v>0</v>
      </c>
      <c r="C1028" s="109">
        <f>IF(COUNTIF($A$7:$A1028, $A1028)&gt;1, 0, IF($E1028="", "", I1028+J1028+M1028+N1028+P1028-R1028))</f>
        <v>0</v>
      </c>
      <c r="D1028" s="109">
        <f>IF(COUNTIF($A$7:$A1028, $A1028)&gt;1, 0, S1028)</f>
        <v>0</v>
      </c>
      <c r="E1028" s="110">
        <v>44638</v>
      </c>
      <c r="F1028" s="91" t="str">
        <f>IFERROR(VLOOKUP($E1028, V医療従事者等!$A:$J, $F$4, FALSE), TEXT(E1028, "aaa"))</f>
        <v>金</v>
      </c>
      <c r="G1028" s="91">
        <f>IFERROR(VLOOKUP($E1028, V医療従事者等!$A:$J, $G$4, FALSE), 0)</f>
        <v>0</v>
      </c>
      <c r="H1028" s="91">
        <f>IFERROR(VLOOKUP($E1028, V医療従事者等!$A:$J, $H$4, FALSE), 0)</f>
        <v>0</v>
      </c>
      <c r="I1028" s="91">
        <f>IFERROR(VLOOKUP($E1028, V医療従事者等!$A:$J, $I$4, FALSE), 0)</f>
        <v>0</v>
      </c>
      <c r="J1028" s="91">
        <f>IFERROR(VLOOKUP($E1028, V医療従事者等!$A:$J, $J$4, FALSE), 0)</f>
        <v>0</v>
      </c>
      <c r="K1028" s="92">
        <f>IFERROR(VLOOKUP($E1028, V一般接種!$A:$G, K$4, FALSE), 0)</f>
        <v>0</v>
      </c>
      <c r="L1028" s="92">
        <f>IFERROR(VLOOKUP($E1028, V一般接種!$A:$G, L$4, FALSE), 0)</f>
        <v>0</v>
      </c>
      <c r="M1028" s="92">
        <f>IFERROR(VLOOKUP($E1028, V一般接種!$A:$G, M$4, FALSE), 0)</f>
        <v>0</v>
      </c>
      <c r="N1028" s="93">
        <f>IFERROR(VLOOKUP($E1028, V一般接種!$A:$G, N$4, FALSE), 0)</f>
        <v>0</v>
      </c>
      <c r="O1028" s="92">
        <f>SUMIF(V職域接種!$C:$C, 'Conv-vaccine'!$E1028, V職域接種!F:F)</f>
        <v>0</v>
      </c>
      <c r="P1028" s="92">
        <f>SUMIF(V職域接種!$C:$C, 'Conv-vaccine'!$E1028, V職域接種!G:G)</f>
        <v>0</v>
      </c>
      <c r="Q1028" s="92">
        <f>_xlfn.MAXIFS(V重複!F:F, V重複!$C:$C, 'Conv-vaccine'!$E1028)</f>
        <v>0</v>
      </c>
      <c r="R1028" s="92">
        <f>_xlfn.MAXIFS(V重複!G:G, V重複!$C:$C, 'Conv-vaccine'!$E1028)</f>
        <v>0</v>
      </c>
      <c r="S1028" s="117">
        <f>SUMIF('V3回目-総接種回数'!$A:$A, 'Conv-vaccine'!$E1028, 'V3回目-総接種回数'!D:D)</f>
        <v>0</v>
      </c>
    </row>
    <row r="1029" spans="1:19" ht="17.7">
      <c r="A1029" s="49">
        <v>44638</v>
      </c>
      <c r="B1029" s="109">
        <f>IF(COUNTIF($A$7:$A1029, $A1029)&gt;1, 0, IF($E1029="","",G1029+H1029+K1029+L1029+O1029-Q1029))</f>
        <v>0</v>
      </c>
      <c r="C1029" s="109">
        <f>IF(COUNTIF($A$7:$A1029, $A1029)&gt;1, 0, IF($E1029="", "", I1029+J1029+M1029+N1029+P1029-R1029))</f>
        <v>0</v>
      </c>
      <c r="D1029" s="109">
        <f>IF(COUNTIF($A$7:$A1029, $A1029)&gt;1, 0, S1029)</f>
        <v>0</v>
      </c>
      <c r="E1029" s="110">
        <v>44638</v>
      </c>
      <c r="F1029" s="91" t="str">
        <f>IFERROR(VLOOKUP($E1029, V医療従事者等!$A:$J, $F$4, FALSE), TEXT(E1029, "aaa"))</f>
        <v>金</v>
      </c>
      <c r="G1029" s="91">
        <f>IFERROR(VLOOKUP($E1029, V医療従事者等!$A:$J, $G$4, FALSE), 0)</f>
        <v>0</v>
      </c>
      <c r="H1029" s="91">
        <f>IFERROR(VLOOKUP($E1029, V医療従事者等!$A:$J, $H$4, FALSE), 0)</f>
        <v>0</v>
      </c>
      <c r="I1029" s="91">
        <f>IFERROR(VLOOKUP($E1029, V医療従事者等!$A:$J, $I$4, FALSE), 0)</f>
        <v>0</v>
      </c>
      <c r="J1029" s="91">
        <f>IFERROR(VLOOKUP($E1029, V医療従事者等!$A:$J, $J$4, FALSE), 0)</f>
        <v>0</v>
      </c>
      <c r="K1029" s="92">
        <f>IFERROR(VLOOKUP($E1029, V一般接種!$A:$G, K$4, FALSE), 0)</f>
        <v>0</v>
      </c>
      <c r="L1029" s="92">
        <f>IFERROR(VLOOKUP($E1029, V一般接種!$A:$G, L$4, FALSE), 0)</f>
        <v>0</v>
      </c>
      <c r="M1029" s="92">
        <f>IFERROR(VLOOKUP($E1029, V一般接種!$A:$G, M$4, FALSE), 0)</f>
        <v>0</v>
      </c>
      <c r="N1029" s="93">
        <f>IFERROR(VLOOKUP($E1029, V一般接種!$A:$G, N$4, FALSE), 0)</f>
        <v>0</v>
      </c>
      <c r="O1029" s="92">
        <f>SUMIF(V職域接種!$C:$C, 'Conv-vaccine'!$E1029, V職域接種!F:F)</f>
        <v>0</v>
      </c>
      <c r="P1029" s="92">
        <f>SUMIF(V職域接種!$C:$C, 'Conv-vaccine'!$E1029, V職域接種!G:G)</f>
        <v>0</v>
      </c>
      <c r="Q1029" s="92">
        <f>_xlfn.MAXIFS(V重複!F:F, V重複!$C:$C, 'Conv-vaccine'!$E1029)</f>
        <v>0</v>
      </c>
      <c r="R1029" s="92">
        <f>_xlfn.MAXIFS(V重複!G:G, V重複!$C:$C, 'Conv-vaccine'!$E1029)</f>
        <v>0</v>
      </c>
      <c r="S1029" s="117">
        <f>SUMIF('V3回目-総接種回数'!$A:$A, 'Conv-vaccine'!$E1029, 'V3回目-総接種回数'!D:D)</f>
        <v>0</v>
      </c>
    </row>
    <row r="1030" spans="1:19" ht="17.7">
      <c r="A1030" s="49">
        <v>44639</v>
      </c>
      <c r="B1030" s="109">
        <f>IF(COUNTIF($A$7:$A1030, $A1030)&gt;1, 0, IF($E1030="","",G1030+H1030+K1030+L1030+O1030-Q1030))</f>
        <v>0</v>
      </c>
      <c r="C1030" s="109">
        <f>IF(COUNTIF($A$7:$A1030, $A1030)&gt;1, 0, IF($E1030="", "", I1030+J1030+M1030+N1030+P1030-R1030))</f>
        <v>0</v>
      </c>
      <c r="D1030" s="109">
        <f>IF(COUNTIF($A$7:$A1030, $A1030)&gt;1, 0, S1030)</f>
        <v>0</v>
      </c>
      <c r="E1030" s="110">
        <v>44639</v>
      </c>
      <c r="F1030" s="91" t="str">
        <f>IFERROR(VLOOKUP($E1030, V医療従事者等!$A:$J, $F$4, FALSE), TEXT(E1030, "aaa"))</f>
        <v>土</v>
      </c>
      <c r="G1030" s="91">
        <f>IFERROR(VLOOKUP($E1030, V医療従事者等!$A:$J, $G$4, FALSE), 0)</f>
        <v>0</v>
      </c>
      <c r="H1030" s="91">
        <f>IFERROR(VLOOKUP($E1030, V医療従事者等!$A:$J, $H$4, FALSE), 0)</f>
        <v>0</v>
      </c>
      <c r="I1030" s="91">
        <f>IFERROR(VLOOKUP($E1030, V医療従事者等!$A:$J, $I$4, FALSE), 0)</f>
        <v>0</v>
      </c>
      <c r="J1030" s="91">
        <f>IFERROR(VLOOKUP($E1030, V医療従事者等!$A:$J, $J$4, FALSE), 0)</f>
        <v>0</v>
      </c>
      <c r="K1030" s="92">
        <f>IFERROR(VLOOKUP($E1030, V一般接種!$A:$G, K$4, FALSE), 0)</f>
        <v>0</v>
      </c>
      <c r="L1030" s="92">
        <f>IFERROR(VLOOKUP($E1030, V一般接種!$A:$G, L$4, FALSE), 0)</f>
        <v>0</v>
      </c>
      <c r="M1030" s="92">
        <f>IFERROR(VLOOKUP($E1030, V一般接種!$A:$G, M$4, FALSE), 0)</f>
        <v>0</v>
      </c>
      <c r="N1030" s="93">
        <f>IFERROR(VLOOKUP($E1030, V一般接種!$A:$G, N$4, FALSE), 0)</f>
        <v>0</v>
      </c>
      <c r="O1030" s="92">
        <f>SUMIF(V職域接種!$C:$C, 'Conv-vaccine'!$E1030, V職域接種!F:F)</f>
        <v>0</v>
      </c>
      <c r="P1030" s="92">
        <f>SUMIF(V職域接種!$C:$C, 'Conv-vaccine'!$E1030, V職域接種!G:G)</f>
        <v>0</v>
      </c>
      <c r="Q1030" s="92">
        <f>_xlfn.MAXIFS(V重複!F:F, V重複!$C:$C, 'Conv-vaccine'!$E1030)</f>
        <v>0</v>
      </c>
      <c r="R1030" s="92">
        <f>_xlfn.MAXIFS(V重複!G:G, V重複!$C:$C, 'Conv-vaccine'!$E1030)</f>
        <v>0</v>
      </c>
      <c r="S1030" s="117">
        <f>SUMIF('V3回目-総接種回数'!$A:$A, 'Conv-vaccine'!$E1030, 'V3回目-総接種回数'!D:D)</f>
        <v>0</v>
      </c>
    </row>
    <row r="1031" spans="1:19" ht="17.7">
      <c r="A1031" s="49">
        <v>44639</v>
      </c>
      <c r="B1031" s="109">
        <f>IF(COUNTIF($A$7:$A1031, $A1031)&gt;1, 0, IF($E1031="","",G1031+H1031+K1031+L1031+O1031-Q1031))</f>
        <v>0</v>
      </c>
      <c r="C1031" s="109">
        <f>IF(COUNTIF($A$7:$A1031, $A1031)&gt;1, 0, IF($E1031="", "", I1031+J1031+M1031+N1031+P1031-R1031))</f>
        <v>0</v>
      </c>
      <c r="D1031" s="109">
        <f>IF(COUNTIF($A$7:$A1031, $A1031)&gt;1, 0, S1031)</f>
        <v>0</v>
      </c>
      <c r="E1031" s="110">
        <v>44639</v>
      </c>
      <c r="F1031" s="91" t="str">
        <f>IFERROR(VLOOKUP($E1031, V医療従事者等!$A:$J, $F$4, FALSE), TEXT(E1031, "aaa"))</f>
        <v>土</v>
      </c>
      <c r="G1031" s="91">
        <f>IFERROR(VLOOKUP($E1031, V医療従事者等!$A:$J, $G$4, FALSE), 0)</f>
        <v>0</v>
      </c>
      <c r="H1031" s="91">
        <f>IFERROR(VLOOKUP($E1031, V医療従事者等!$A:$J, $H$4, FALSE), 0)</f>
        <v>0</v>
      </c>
      <c r="I1031" s="91">
        <f>IFERROR(VLOOKUP($E1031, V医療従事者等!$A:$J, $I$4, FALSE), 0)</f>
        <v>0</v>
      </c>
      <c r="J1031" s="91">
        <f>IFERROR(VLOOKUP($E1031, V医療従事者等!$A:$J, $J$4, FALSE), 0)</f>
        <v>0</v>
      </c>
      <c r="K1031" s="92">
        <f>IFERROR(VLOOKUP($E1031, V一般接種!$A:$G, K$4, FALSE), 0)</f>
        <v>0</v>
      </c>
      <c r="L1031" s="92">
        <f>IFERROR(VLOOKUP($E1031, V一般接種!$A:$G, L$4, FALSE), 0)</f>
        <v>0</v>
      </c>
      <c r="M1031" s="92">
        <f>IFERROR(VLOOKUP($E1031, V一般接種!$A:$G, M$4, FALSE), 0)</f>
        <v>0</v>
      </c>
      <c r="N1031" s="93">
        <f>IFERROR(VLOOKUP($E1031, V一般接種!$A:$G, N$4, FALSE), 0)</f>
        <v>0</v>
      </c>
      <c r="O1031" s="92">
        <f>SUMIF(V職域接種!$C:$C, 'Conv-vaccine'!$E1031, V職域接種!F:F)</f>
        <v>0</v>
      </c>
      <c r="P1031" s="92">
        <f>SUMIF(V職域接種!$C:$C, 'Conv-vaccine'!$E1031, V職域接種!G:G)</f>
        <v>0</v>
      </c>
      <c r="Q1031" s="92">
        <f>_xlfn.MAXIFS(V重複!F:F, V重複!$C:$C, 'Conv-vaccine'!$E1031)</f>
        <v>0</v>
      </c>
      <c r="R1031" s="92">
        <f>_xlfn.MAXIFS(V重複!G:G, V重複!$C:$C, 'Conv-vaccine'!$E1031)</f>
        <v>0</v>
      </c>
      <c r="S1031" s="117">
        <f>SUMIF('V3回目-総接種回数'!$A:$A, 'Conv-vaccine'!$E1031, 'V3回目-総接種回数'!D:D)</f>
        <v>0</v>
      </c>
    </row>
    <row r="1032" spans="1:19" ht="17.7">
      <c r="A1032" s="49">
        <v>44639</v>
      </c>
      <c r="B1032" s="109">
        <f>IF(COUNTIF($A$7:$A1032, $A1032)&gt;1, 0, IF($E1032="","",G1032+H1032+K1032+L1032+O1032-Q1032))</f>
        <v>0</v>
      </c>
      <c r="C1032" s="109">
        <f>IF(COUNTIF($A$7:$A1032, $A1032)&gt;1, 0, IF($E1032="", "", I1032+J1032+M1032+N1032+P1032-R1032))</f>
        <v>0</v>
      </c>
      <c r="D1032" s="109">
        <f>IF(COUNTIF($A$7:$A1032, $A1032)&gt;1, 0, S1032)</f>
        <v>0</v>
      </c>
      <c r="E1032" s="110">
        <v>44639</v>
      </c>
      <c r="F1032" s="91" t="str">
        <f>IFERROR(VLOOKUP($E1032, V医療従事者等!$A:$J, $F$4, FALSE), TEXT(E1032, "aaa"))</f>
        <v>土</v>
      </c>
      <c r="G1032" s="91">
        <f>IFERROR(VLOOKUP($E1032, V医療従事者等!$A:$J, $G$4, FALSE), 0)</f>
        <v>0</v>
      </c>
      <c r="H1032" s="91">
        <f>IFERROR(VLOOKUP($E1032, V医療従事者等!$A:$J, $H$4, FALSE), 0)</f>
        <v>0</v>
      </c>
      <c r="I1032" s="91">
        <f>IFERROR(VLOOKUP($E1032, V医療従事者等!$A:$J, $I$4, FALSE), 0)</f>
        <v>0</v>
      </c>
      <c r="J1032" s="91">
        <f>IFERROR(VLOOKUP($E1032, V医療従事者等!$A:$J, $J$4, FALSE), 0)</f>
        <v>0</v>
      </c>
      <c r="K1032" s="92">
        <f>IFERROR(VLOOKUP($E1032, V一般接種!$A:$G, K$4, FALSE), 0)</f>
        <v>0</v>
      </c>
      <c r="L1032" s="92">
        <f>IFERROR(VLOOKUP($E1032, V一般接種!$A:$G, L$4, FALSE), 0)</f>
        <v>0</v>
      </c>
      <c r="M1032" s="92">
        <f>IFERROR(VLOOKUP($E1032, V一般接種!$A:$G, M$4, FALSE), 0)</f>
        <v>0</v>
      </c>
      <c r="N1032" s="93">
        <f>IFERROR(VLOOKUP($E1032, V一般接種!$A:$G, N$4, FALSE), 0)</f>
        <v>0</v>
      </c>
      <c r="O1032" s="92">
        <f>SUMIF(V職域接種!$C:$C, 'Conv-vaccine'!$E1032, V職域接種!F:F)</f>
        <v>0</v>
      </c>
      <c r="P1032" s="92">
        <f>SUMIF(V職域接種!$C:$C, 'Conv-vaccine'!$E1032, V職域接種!G:G)</f>
        <v>0</v>
      </c>
      <c r="Q1032" s="92">
        <f>_xlfn.MAXIFS(V重複!F:F, V重複!$C:$C, 'Conv-vaccine'!$E1032)</f>
        <v>0</v>
      </c>
      <c r="R1032" s="92">
        <f>_xlfn.MAXIFS(V重複!G:G, V重複!$C:$C, 'Conv-vaccine'!$E1032)</f>
        <v>0</v>
      </c>
      <c r="S1032" s="117">
        <f>SUMIF('V3回目-総接種回数'!$A:$A, 'Conv-vaccine'!$E1032, 'V3回目-総接種回数'!D:D)</f>
        <v>0</v>
      </c>
    </row>
    <row r="1033" spans="1:19" ht="17.7">
      <c r="A1033" s="49">
        <v>44640</v>
      </c>
      <c r="B1033" s="109">
        <f>IF(COUNTIF($A$7:$A1033, $A1033)&gt;1, 0, IF($E1033="","",G1033+H1033+K1033+L1033+O1033-Q1033))</f>
        <v>0</v>
      </c>
      <c r="C1033" s="109">
        <f>IF(COUNTIF($A$7:$A1033, $A1033)&gt;1, 0, IF($E1033="", "", I1033+J1033+M1033+N1033+P1033-R1033))</f>
        <v>0</v>
      </c>
      <c r="D1033" s="109">
        <f>IF(COUNTIF($A$7:$A1033, $A1033)&gt;1, 0, S1033)</f>
        <v>0</v>
      </c>
      <c r="E1033" s="110">
        <v>44640</v>
      </c>
      <c r="F1033" s="91" t="str">
        <f>IFERROR(VLOOKUP($E1033, V医療従事者等!$A:$J, $F$4, FALSE), TEXT(E1033, "aaa"))</f>
        <v>日</v>
      </c>
      <c r="G1033" s="91">
        <f>IFERROR(VLOOKUP($E1033, V医療従事者等!$A:$J, $G$4, FALSE), 0)</f>
        <v>0</v>
      </c>
      <c r="H1033" s="91">
        <f>IFERROR(VLOOKUP($E1033, V医療従事者等!$A:$J, $H$4, FALSE), 0)</f>
        <v>0</v>
      </c>
      <c r="I1033" s="91">
        <f>IFERROR(VLOOKUP($E1033, V医療従事者等!$A:$J, $I$4, FALSE), 0)</f>
        <v>0</v>
      </c>
      <c r="J1033" s="91">
        <f>IFERROR(VLOOKUP($E1033, V医療従事者等!$A:$J, $J$4, FALSE), 0)</f>
        <v>0</v>
      </c>
      <c r="K1033" s="92">
        <f>IFERROR(VLOOKUP($E1033, V一般接種!$A:$G, K$4, FALSE), 0)</f>
        <v>0</v>
      </c>
      <c r="L1033" s="92">
        <f>IFERROR(VLOOKUP($E1033, V一般接種!$A:$G, L$4, FALSE), 0)</f>
        <v>0</v>
      </c>
      <c r="M1033" s="92">
        <f>IFERROR(VLOOKUP($E1033, V一般接種!$A:$G, M$4, FALSE), 0)</f>
        <v>0</v>
      </c>
      <c r="N1033" s="93">
        <f>IFERROR(VLOOKUP($E1033, V一般接種!$A:$G, N$4, FALSE), 0)</f>
        <v>0</v>
      </c>
      <c r="O1033" s="92">
        <f>SUMIF(V職域接種!$C:$C, 'Conv-vaccine'!$E1033, V職域接種!F:F)</f>
        <v>0</v>
      </c>
      <c r="P1033" s="92">
        <f>SUMIF(V職域接種!$C:$C, 'Conv-vaccine'!$E1033, V職域接種!G:G)</f>
        <v>0</v>
      </c>
      <c r="Q1033" s="92">
        <f>_xlfn.MAXIFS(V重複!F:F, V重複!$C:$C, 'Conv-vaccine'!$E1033)</f>
        <v>0</v>
      </c>
      <c r="R1033" s="92">
        <f>_xlfn.MAXIFS(V重複!G:G, V重複!$C:$C, 'Conv-vaccine'!$E1033)</f>
        <v>0</v>
      </c>
      <c r="S1033" s="117">
        <f>SUMIF('V3回目-総接種回数'!$A:$A, 'Conv-vaccine'!$E1033, 'V3回目-総接種回数'!D:D)</f>
        <v>0</v>
      </c>
    </row>
    <row r="1034" spans="1:19" ht="17.7">
      <c r="A1034" s="49">
        <v>44640</v>
      </c>
      <c r="B1034" s="109">
        <f>IF(COUNTIF($A$7:$A1034, $A1034)&gt;1, 0, IF($E1034="","",G1034+H1034+K1034+L1034+O1034-Q1034))</f>
        <v>0</v>
      </c>
      <c r="C1034" s="109">
        <f>IF(COUNTIF($A$7:$A1034, $A1034)&gt;1, 0, IF($E1034="", "", I1034+J1034+M1034+N1034+P1034-R1034))</f>
        <v>0</v>
      </c>
      <c r="D1034" s="109">
        <f>IF(COUNTIF($A$7:$A1034, $A1034)&gt;1, 0, S1034)</f>
        <v>0</v>
      </c>
      <c r="E1034" s="110">
        <v>44640</v>
      </c>
      <c r="F1034" s="91" t="str">
        <f>IFERROR(VLOOKUP($E1034, V医療従事者等!$A:$J, $F$4, FALSE), TEXT(E1034, "aaa"))</f>
        <v>日</v>
      </c>
      <c r="G1034" s="91">
        <f>IFERROR(VLOOKUP($E1034, V医療従事者等!$A:$J, $G$4, FALSE), 0)</f>
        <v>0</v>
      </c>
      <c r="H1034" s="91">
        <f>IFERROR(VLOOKUP($E1034, V医療従事者等!$A:$J, $H$4, FALSE), 0)</f>
        <v>0</v>
      </c>
      <c r="I1034" s="91">
        <f>IFERROR(VLOOKUP($E1034, V医療従事者等!$A:$J, $I$4, FALSE), 0)</f>
        <v>0</v>
      </c>
      <c r="J1034" s="91">
        <f>IFERROR(VLOOKUP($E1034, V医療従事者等!$A:$J, $J$4, FALSE), 0)</f>
        <v>0</v>
      </c>
      <c r="K1034" s="92">
        <f>IFERROR(VLOOKUP($E1034, V一般接種!$A:$G, K$4, FALSE), 0)</f>
        <v>0</v>
      </c>
      <c r="L1034" s="92">
        <f>IFERROR(VLOOKUP($E1034, V一般接種!$A:$G, L$4, FALSE), 0)</f>
        <v>0</v>
      </c>
      <c r="M1034" s="92">
        <f>IFERROR(VLOOKUP($E1034, V一般接種!$A:$G, M$4, FALSE), 0)</f>
        <v>0</v>
      </c>
      <c r="N1034" s="93">
        <f>IFERROR(VLOOKUP($E1034, V一般接種!$A:$G, N$4, FALSE), 0)</f>
        <v>0</v>
      </c>
      <c r="O1034" s="92">
        <f>SUMIF(V職域接種!$C:$C, 'Conv-vaccine'!$E1034, V職域接種!F:F)</f>
        <v>0</v>
      </c>
      <c r="P1034" s="92">
        <f>SUMIF(V職域接種!$C:$C, 'Conv-vaccine'!$E1034, V職域接種!G:G)</f>
        <v>0</v>
      </c>
      <c r="Q1034" s="92">
        <f>_xlfn.MAXIFS(V重複!F:F, V重複!$C:$C, 'Conv-vaccine'!$E1034)</f>
        <v>0</v>
      </c>
      <c r="R1034" s="92">
        <f>_xlfn.MAXIFS(V重複!G:G, V重複!$C:$C, 'Conv-vaccine'!$E1034)</f>
        <v>0</v>
      </c>
      <c r="S1034" s="117">
        <f>SUMIF('V3回目-総接種回数'!$A:$A, 'Conv-vaccine'!$E1034, 'V3回目-総接種回数'!D:D)</f>
        <v>0</v>
      </c>
    </row>
    <row r="1035" spans="1:19" ht="17.7">
      <c r="A1035" s="49">
        <v>44640</v>
      </c>
      <c r="B1035" s="109">
        <f>IF(COUNTIF($A$7:$A1035, $A1035)&gt;1, 0, IF($E1035="","",G1035+H1035+K1035+L1035+O1035-Q1035))</f>
        <v>0</v>
      </c>
      <c r="C1035" s="109">
        <f>IF(COUNTIF($A$7:$A1035, $A1035)&gt;1, 0, IF($E1035="", "", I1035+J1035+M1035+N1035+P1035-R1035))</f>
        <v>0</v>
      </c>
      <c r="D1035" s="109">
        <f>IF(COUNTIF($A$7:$A1035, $A1035)&gt;1, 0, S1035)</f>
        <v>0</v>
      </c>
      <c r="E1035" s="110">
        <v>44640</v>
      </c>
      <c r="F1035" s="91" t="str">
        <f>IFERROR(VLOOKUP($E1035, V医療従事者等!$A:$J, $F$4, FALSE), TEXT(E1035, "aaa"))</f>
        <v>日</v>
      </c>
      <c r="G1035" s="91">
        <f>IFERROR(VLOOKUP($E1035, V医療従事者等!$A:$J, $G$4, FALSE), 0)</f>
        <v>0</v>
      </c>
      <c r="H1035" s="91">
        <f>IFERROR(VLOOKUP($E1035, V医療従事者等!$A:$J, $H$4, FALSE), 0)</f>
        <v>0</v>
      </c>
      <c r="I1035" s="91">
        <f>IFERROR(VLOOKUP($E1035, V医療従事者等!$A:$J, $I$4, FALSE), 0)</f>
        <v>0</v>
      </c>
      <c r="J1035" s="91">
        <f>IFERROR(VLOOKUP($E1035, V医療従事者等!$A:$J, $J$4, FALSE), 0)</f>
        <v>0</v>
      </c>
      <c r="K1035" s="92">
        <f>IFERROR(VLOOKUP($E1035, V一般接種!$A:$G, K$4, FALSE), 0)</f>
        <v>0</v>
      </c>
      <c r="L1035" s="92">
        <f>IFERROR(VLOOKUP($E1035, V一般接種!$A:$G, L$4, FALSE), 0)</f>
        <v>0</v>
      </c>
      <c r="M1035" s="92">
        <f>IFERROR(VLOOKUP($E1035, V一般接種!$A:$G, M$4, FALSE), 0)</f>
        <v>0</v>
      </c>
      <c r="N1035" s="93">
        <f>IFERROR(VLOOKUP($E1035, V一般接種!$A:$G, N$4, FALSE), 0)</f>
        <v>0</v>
      </c>
      <c r="O1035" s="92">
        <f>SUMIF(V職域接種!$C:$C, 'Conv-vaccine'!$E1035, V職域接種!F:F)</f>
        <v>0</v>
      </c>
      <c r="P1035" s="92">
        <f>SUMIF(V職域接種!$C:$C, 'Conv-vaccine'!$E1035, V職域接種!G:G)</f>
        <v>0</v>
      </c>
      <c r="Q1035" s="92">
        <f>_xlfn.MAXIFS(V重複!F:F, V重複!$C:$C, 'Conv-vaccine'!$E1035)</f>
        <v>0</v>
      </c>
      <c r="R1035" s="92">
        <f>_xlfn.MAXIFS(V重複!G:G, V重複!$C:$C, 'Conv-vaccine'!$E1035)</f>
        <v>0</v>
      </c>
      <c r="S1035" s="117">
        <f>SUMIF('V3回目-総接種回数'!$A:$A, 'Conv-vaccine'!$E1035, 'V3回目-総接種回数'!D:D)</f>
        <v>0</v>
      </c>
    </row>
    <row r="1036" spans="1:19" ht="17.7">
      <c r="A1036" s="49">
        <v>44641</v>
      </c>
      <c r="B1036" s="109">
        <f>IF(COUNTIF($A$7:$A1036, $A1036)&gt;1, 0, IF($E1036="","",G1036+H1036+K1036+L1036+O1036-Q1036))</f>
        <v>0</v>
      </c>
      <c r="C1036" s="109">
        <f>IF(COUNTIF($A$7:$A1036, $A1036)&gt;1, 0, IF($E1036="", "", I1036+J1036+M1036+N1036+P1036-R1036))</f>
        <v>0</v>
      </c>
      <c r="D1036" s="109">
        <f>IF(COUNTIF($A$7:$A1036, $A1036)&gt;1, 0, S1036)</f>
        <v>0</v>
      </c>
      <c r="E1036" s="110">
        <v>44641</v>
      </c>
      <c r="F1036" s="91" t="str">
        <f>IFERROR(VLOOKUP($E1036, V医療従事者等!$A:$J, $F$4, FALSE), TEXT(E1036, "aaa"))</f>
        <v>月</v>
      </c>
      <c r="G1036" s="91">
        <f>IFERROR(VLOOKUP($E1036, V医療従事者等!$A:$J, $G$4, FALSE), 0)</f>
        <v>0</v>
      </c>
      <c r="H1036" s="91">
        <f>IFERROR(VLOOKUP($E1036, V医療従事者等!$A:$J, $H$4, FALSE), 0)</f>
        <v>0</v>
      </c>
      <c r="I1036" s="91">
        <f>IFERROR(VLOOKUP($E1036, V医療従事者等!$A:$J, $I$4, FALSE), 0)</f>
        <v>0</v>
      </c>
      <c r="J1036" s="91">
        <f>IFERROR(VLOOKUP($E1036, V医療従事者等!$A:$J, $J$4, FALSE), 0)</f>
        <v>0</v>
      </c>
      <c r="K1036" s="92">
        <f>IFERROR(VLOOKUP($E1036, V一般接種!$A:$G, K$4, FALSE), 0)</f>
        <v>0</v>
      </c>
      <c r="L1036" s="92">
        <f>IFERROR(VLOOKUP($E1036, V一般接種!$A:$G, L$4, FALSE), 0)</f>
        <v>0</v>
      </c>
      <c r="M1036" s="92">
        <f>IFERROR(VLOOKUP($E1036, V一般接種!$A:$G, M$4, FALSE), 0)</f>
        <v>0</v>
      </c>
      <c r="N1036" s="93">
        <f>IFERROR(VLOOKUP($E1036, V一般接種!$A:$G, N$4, FALSE), 0)</f>
        <v>0</v>
      </c>
      <c r="O1036" s="92">
        <f>SUMIF(V職域接種!$C:$C, 'Conv-vaccine'!$E1036, V職域接種!F:F)</f>
        <v>0</v>
      </c>
      <c r="P1036" s="92">
        <f>SUMIF(V職域接種!$C:$C, 'Conv-vaccine'!$E1036, V職域接種!G:G)</f>
        <v>0</v>
      </c>
      <c r="Q1036" s="92">
        <f>_xlfn.MAXIFS(V重複!F:F, V重複!$C:$C, 'Conv-vaccine'!$E1036)</f>
        <v>0</v>
      </c>
      <c r="R1036" s="92">
        <f>_xlfn.MAXIFS(V重複!G:G, V重複!$C:$C, 'Conv-vaccine'!$E1036)</f>
        <v>0</v>
      </c>
      <c r="S1036" s="117">
        <f>SUMIF('V3回目-総接種回数'!$A:$A, 'Conv-vaccine'!$E1036, 'V3回目-総接種回数'!D:D)</f>
        <v>0</v>
      </c>
    </row>
    <row r="1037" spans="1:19" ht="17.7">
      <c r="A1037" s="49">
        <v>44641</v>
      </c>
      <c r="B1037" s="109">
        <f>IF(COUNTIF($A$7:$A1037, $A1037)&gt;1, 0, IF($E1037="","",G1037+H1037+K1037+L1037+O1037-Q1037))</f>
        <v>0</v>
      </c>
      <c r="C1037" s="109">
        <f>IF(COUNTIF($A$7:$A1037, $A1037)&gt;1, 0, IF($E1037="", "", I1037+J1037+M1037+N1037+P1037-R1037))</f>
        <v>0</v>
      </c>
      <c r="D1037" s="109">
        <f>IF(COUNTIF($A$7:$A1037, $A1037)&gt;1, 0, S1037)</f>
        <v>0</v>
      </c>
      <c r="E1037" s="110">
        <v>44641</v>
      </c>
      <c r="F1037" s="91" t="str">
        <f>IFERROR(VLOOKUP($E1037, V医療従事者等!$A:$J, $F$4, FALSE), TEXT(E1037, "aaa"))</f>
        <v>月</v>
      </c>
      <c r="G1037" s="91">
        <f>IFERROR(VLOOKUP($E1037, V医療従事者等!$A:$J, $G$4, FALSE), 0)</f>
        <v>0</v>
      </c>
      <c r="H1037" s="91">
        <f>IFERROR(VLOOKUP($E1037, V医療従事者等!$A:$J, $H$4, FALSE), 0)</f>
        <v>0</v>
      </c>
      <c r="I1037" s="91">
        <f>IFERROR(VLOOKUP($E1037, V医療従事者等!$A:$J, $I$4, FALSE), 0)</f>
        <v>0</v>
      </c>
      <c r="J1037" s="91">
        <f>IFERROR(VLOOKUP($E1037, V医療従事者等!$A:$J, $J$4, FALSE), 0)</f>
        <v>0</v>
      </c>
      <c r="K1037" s="92">
        <f>IFERROR(VLOOKUP($E1037, V一般接種!$A:$G, K$4, FALSE), 0)</f>
        <v>0</v>
      </c>
      <c r="L1037" s="92">
        <f>IFERROR(VLOOKUP($E1037, V一般接種!$A:$G, L$4, FALSE), 0)</f>
        <v>0</v>
      </c>
      <c r="M1037" s="92">
        <f>IFERROR(VLOOKUP($E1037, V一般接種!$A:$G, M$4, FALSE), 0)</f>
        <v>0</v>
      </c>
      <c r="N1037" s="93">
        <f>IFERROR(VLOOKUP($E1037, V一般接種!$A:$G, N$4, FALSE), 0)</f>
        <v>0</v>
      </c>
      <c r="O1037" s="92">
        <f>SUMIF(V職域接種!$C:$C, 'Conv-vaccine'!$E1037, V職域接種!F:F)</f>
        <v>0</v>
      </c>
      <c r="P1037" s="92">
        <f>SUMIF(V職域接種!$C:$C, 'Conv-vaccine'!$E1037, V職域接種!G:G)</f>
        <v>0</v>
      </c>
      <c r="Q1037" s="92">
        <f>_xlfn.MAXIFS(V重複!F:F, V重複!$C:$C, 'Conv-vaccine'!$E1037)</f>
        <v>0</v>
      </c>
      <c r="R1037" s="92">
        <f>_xlfn.MAXIFS(V重複!G:G, V重複!$C:$C, 'Conv-vaccine'!$E1037)</f>
        <v>0</v>
      </c>
      <c r="S1037" s="117">
        <f>SUMIF('V3回目-総接種回数'!$A:$A, 'Conv-vaccine'!$E1037, 'V3回目-総接種回数'!D:D)</f>
        <v>0</v>
      </c>
    </row>
    <row r="1038" spans="1:19" ht="17.7">
      <c r="A1038" s="49">
        <v>44641</v>
      </c>
      <c r="B1038" s="109">
        <f>IF(COUNTIF($A$7:$A1038, $A1038)&gt;1, 0, IF($E1038="","",G1038+H1038+K1038+L1038+O1038-Q1038))</f>
        <v>0</v>
      </c>
      <c r="C1038" s="109">
        <f>IF(COUNTIF($A$7:$A1038, $A1038)&gt;1, 0, IF($E1038="", "", I1038+J1038+M1038+N1038+P1038-R1038))</f>
        <v>0</v>
      </c>
      <c r="D1038" s="109">
        <f>IF(COUNTIF($A$7:$A1038, $A1038)&gt;1, 0, S1038)</f>
        <v>0</v>
      </c>
      <c r="E1038" s="110">
        <v>44641</v>
      </c>
      <c r="F1038" s="91" t="str">
        <f>IFERROR(VLOOKUP($E1038, V医療従事者等!$A:$J, $F$4, FALSE), TEXT(E1038, "aaa"))</f>
        <v>月</v>
      </c>
      <c r="G1038" s="91">
        <f>IFERROR(VLOOKUP($E1038, V医療従事者等!$A:$J, $G$4, FALSE), 0)</f>
        <v>0</v>
      </c>
      <c r="H1038" s="91">
        <f>IFERROR(VLOOKUP($E1038, V医療従事者等!$A:$J, $H$4, FALSE), 0)</f>
        <v>0</v>
      </c>
      <c r="I1038" s="91">
        <f>IFERROR(VLOOKUP($E1038, V医療従事者等!$A:$J, $I$4, FALSE), 0)</f>
        <v>0</v>
      </c>
      <c r="J1038" s="91">
        <f>IFERROR(VLOOKUP($E1038, V医療従事者等!$A:$J, $J$4, FALSE), 0)</f>
        <v>0</v>
      </c>
      <c r="K1038" s="92">
        <f>IFERROR(VLOOKUP($E1038, V一般接種!$A:$G, K$4, FALSE), 0)</f>
        <v>0</v>
      </c>
      <c r="L1038" s="92">
        <f>IFERROR(VLOOKUP($E1038, V一般接種!$A:$G, L$4, FALSE), 0)</f>
        <v>0</v>
      </c>
      <c r="M1038" s="92">
        <f>IFERROR(VLOOKUP($E1038, V一般接種!$A:$G, M$4, FALSE), 0)</f>
        <v>0</v>
      </c>
      <c r="N1038" s="93">
        <f>IFERROR(VLOOKUP($E1038, V一般接種!$A:$G, N$4, FALSE), 0)</f>
        <v>0</v>
      </c>
      <c r="O1038" s="92">
        <f>SUMIF(V職域接種!$C:$C, 'Conv-vaccine'!$E1038, V職域接種!F:F)</f>
        <v>0</v>
      </c>
      <c r="P1038" s="92">
        <f>SUMIF(V職域接種!$C:$C, 'Conv-vaccine'!$E1038, V職域接種!G:G)</f>
        <v>0</v>
      </c>
      <c r="Q1038" s="92">
        <f>_xlfn.MAXIFS(V重複!F:F, V重複!$C:$C, 'Conv-vaccine'!$E1038)</f>
        <v>0</v>
      </c>
      <c r="R1038" s="92">
        <f>_xlfn.MAXIFS(V重複!G:G, V重複!$C:$C, 'Conv-vaccine'!$E1038)</f>
        <v>0</v>
      </c>
      <c r="S1038" s="117">
        <f>SUMIF('V3回目-総接種回数'!$A:$A, 'Conv-vaccine'!$E1038, 'V3回目-総接種回数'!D:D)</f>
        <v>0</v>
      </c>
    </row>
    <row r="1039" spans="1:19" ht="17.7">
      <c r="A1039" s="49">
        <v>44642</v>
      </c>
      <c r="B1039" s="109">
        <f>IF(COUNTIF($A$7:$A1039, $A1039)&gt;1, 0, IF($E1039="","",G1039+H1039+K1039+L1039+O1039-Q1039))</f>
        <v>0</v>
      </c>
      <c r="C1039" s="109">
        <f>IF(COUNTIF($A$7:$A1039, $A1039)&gt;1, 0, IF($E1039="", "", I1039+J1039+M1039+N1039+P1039-R1039))</f>
        <v>0</v>
      </c>
      <c r="D1039" s="109">
        <f>IF(COUNTIF($A$7:$A1039, $A1039)&gt;1, 0, S1039)</f>
        <v>0</v>
      </c>
      <c r="E1039" s="110">
        <v>44642</v>
      </c>
      <c r="F1039" s="91" t="str">
        <f>IFERROR(VLOOKUP($E1039, V医療従事者等!$A:$J, $F$4, FALSE), TEXT(E1039, "aaa"))</f>
        <v>火</v>
      </c>
      <c r="G1039" s="91">
        <f>IFERROR(VLOOKUP($E1039, V医療従事者等!$A:$J, $G$4, FALSE), 0)</f>
        <v>0</v>
      </c>
      <c r="H1039" s="91">
        <f>IFERROR(VLOOKUP($E1039, V医療従事者等!$A:$J, $H$4, FALSE), 0)</f>
        <v>0</v>
      </c>
      <c r="I1039" s="91">
        <f>IFERROR(VLOOKUP($E1039, V医療従事者等!$A:$J, $I$4, FALSE), 0)</f>
        <v>0</v>
      </c>
      <c r="J1039" s="91">
        <f>IFERROR(VLOOKUP($E1039, V医療従事者等!$A:$J, $J$4, FALSE), 0)</f>
        <v>0</v>
      </c>
      <c r="K1039" s="92">
        <f>IFERROR(VLOOKUP($E1039, V一般接種!$A:$G, K$4, FALSE), 0)</f>
        <v>0</v>
      </c>
      <c r="L1039" s="92">
        <f>IFERROR(VLOOKUP($E1039, V一般接種!$A:$G, L$4, FALSE), 0)</f>
        <v>0</v>
      </c>
      <c r="M1039" s="92">
        <f>IFERROR(VLOOKUP($E1039, V一般接種!$A:$G, M$4, FALSE), 0)</f>
        <v>0</v>
      </c>
      <c r="N1039" s="93">
        <f>IFERROR(VLOOKUP($E1039, V一般接種!$A:$G, N$4, FALSE), 0)</f>
        <v>0</v>
      </c>
      <c r="O1039" s="92">
        <f>SUMIF(V職域接種!$C:$C, 'Conv-vaccine'!$E1039, V職域接種!F:F)</f>
        <v>0</v>
      </c>
      <c r="P1039" s="92">
        <f>SUMIF(V職域接種!$C:$C, 'Conv-vaccine'!$E1039, V職域接種!G:G)</f>
        <v>0</v>
      </c>
      <c r="Q1039" s="92">
        <f>_xlfn.MAXIFS(V重複!F:F, V重複!$C:$C, 'Conv-vaccine'!$E1039)</f>
        <v>0</v>
      </c>
      <c r="R1039" s="92">
        <f>_xlfn.MAXIFS(V重複!G:G, V重複!$C:$C, 'Conv-vaccine'!$E1039)</f>
        <v>0</v>
      </c>
      <c r="S1039" s="117">
        <f>SUMIF('V3回目-総接種回数'!$A:$A, 'Conv-vaccine'!$E1039, 'V3回目-総接種回数'!D:D)</f>
        <v>0</v>
      </c>
    </row>
    <row r="1040" spans="1:19" ht="17.7">
      <c r="A1040" s="49">
        <v>44642</v>
      </c>
      <c r="B1040" s="109">
        <f>IF(COUNTIF($A$7:$A1040, $A1040)&gt;1, 0, IF($E1040="","",G1040+H1040+K1040+L1040+O1040-Q1040))</f>
        <v>0</v>
      </c>
      <c r="C1040" s="109">
        <f>IF(COUNTIF($A$7:$A1040, $A1040)&gt;1, 0, IF($E1040="", "", I1040+J1040+M1040+N1040+P1040-R1040))</f>
        <v>0</v>
      </c>
      <c r="D1040" s="109">
        <f>IF(COUNTIF($A$7:$A1040, $A1040)&gt;1, 0, S1040)</f>
        <v>0</v>
      </c>
      <c r="E1040" s="110">
        <v>44642</v>
      </c>
      <c r="F1040" s="91" t="str">
        <f>IFERROR(VLOOKUP($E1040, V医療従事者等!$A:$J, $F$4, FALSE), TEXT(E1040, "aaa"))</f>
        <v>火</v>
      </c>
      <c r="G1040" s="91">
        <f>IFERROR(VLOOKUP($E1040, V医療従事者等!$A:$J, $G$4, FALSE), 0)</f>
        <v>0</v>
      </c>
      <c r="H1040" s="91">
        <f>IFERROR(VLOOKUP($E1040, V医療従事者等!$A:$J, $H$4, FALSE), 0)</f>
        <v>0</v>
      </c>
      <c r="I1040" s="91">
        <f>IFERROR(VLOOKUP($E1040, V医療従事者等!$A:$J, $I$4, FALSE), 0)</f>
        <v>0</v>
      </c>
      <c r="J1040" s="91">
        <f>IFERROR(VLOOKUP($E1040, V医療従事者等!$A:$J, $J$4, FALSE), 0)</f>
        <v>0</v>
      </c>
      <c r="K1040" s="92">
        <f>IFERROR(VLOOKUP($E1040, V一般接種!$A:$G, K$4, FALSE), 0)</f>
        <v>0</v>
      </c>
      <c r="L1040" s="92">
        <f>IFERROR(VLOOKUP($E1040, V一般接種!$A:$G, L$4, FALSE), 0)</f>
        <v>0</v>
      </c>
      <c r="M1040" s="92">
        <f>IFERROR(VLOOKUP($E1040, V一般接種!$A:$G, M$4, FALSE), 0)</f>
        <v>0</v>
      </c>
      <c r="N1040" s="93">
        <f>IFERROR(VLOOKUP($E1040, V一般接種!$A:$G, N$4, FALSE), 0)</f>
        <v>0</v>
      </c>
      <c r="O1040" s="92">
        <f>SUMIF(V職域接種!$C:$C, 'Conv-vaccine'!$E1040, V職域接種!F:F)</f>
        <v>0</v>
      </c>
      <c r="P1040" s="92">
        <f>SUMIF(V職域接種!$C:$C, 'Conv-vaccine'!$E1040, V職域接種!G:G)</f>
        <v>0</v>
      </c>
      <c r="Q1040" s="92">
        <f>_xlfn.MAXIFS(V重複!F:F, V重複!$C:$C, 'Conv-vaccine'!$E1040)</f>
        <v>0</v>
      </c>
      <c r="R1040" s="92">
        <f>_xlfn.MAXIFS(V重複!G:G, V重複!$C:$C, 'Conv-vaccine'!$E1040)</f>
        <v>0</v>
      </c>
      <c r="S1040" s="117">
        <f>SUMIF('V3回目-総接種回数'!$A:$A, 'Conv-vaccine'!$E1040, 'V3回目-総接種回数'!D:D)</f>
        <v>0</v>
      </c>
    </row>
    <row r="1041" spans="1:19" ht="17.7">
      <c r="A1041" s="49">
        <v>44642</v>
      </c>
      <c r="B1041" s="109">
        <f>IF(COUNTIF($A$7:$A1041, $A1041)&gt;1, 0, IF($E1041="","",G1041+H1041+K1041+L1041+O1041-Q1041))</f>
        <v>0</v>
      </c>
      <c r="C1041" s="109">
        <f>IF(COUNTIF($A$7:$A1041, $A1041)&gt;1, 0, IF($E1041="", "", I1041+J1041+M1041+N1041+P1041-R1041))</f>
        <v>0</v>
      </c>
      <c r="D1041" s="109">
        <f>IF(COUNTIF($A$7:$A1041, $A1041)&gt;1, 0, S1041)</f>
        <v>0</v>
      </c>
      <c r="E1041" s="110">
        <v>44642</v>
      </c>
      <c r="F1041" s="91" t="str">
        <f>IFERROR(VLOOKUP($E1041, V医療従事者等!$A:$J, $F$4, FALSE), TEXT(E1041, "aaa"))</f>
        <v>火</v>
      </c>
      <c r="G1041" s="91">
        <f>IFERROR(VLOOKUP($E1041, V医療従事者等!$A:$J, $G$4, FALSE), 0)</f>
        <v>0</v>
      </c>
      <c r="H1041" s="91">
        <f>IFERROR(VLOOKUP($E1041, V医療従事者等!$A:$J, $H$4, FALSE), 0)</f>
        <v>0</v>
      </c>
      <c r="I1041" s="91">
        <f>IFERROR(VLOOKUP($E1041, V医療従事者等!$A:$J, $I$4, FALSE), 0)</f>
        <v>0</v>
      </c>
      <c r="J1041" s="91">
        <f>IFERROR(VLOOKUP($E1041, V医療従事者等!$A:$J, $J$4, FALSE), 0)</f>
        <v>0</v>
      </c>
      <c r="K1041" s="92">
        <f>IFERROR(VLOOKUP($E1041, V一般接種!$A:$G, K$4, FALSE), 0)</f>
        <v>0</v>
      </c>
      <c r="L1041" s="92">
        <f>IFERROR(VLOOKUP($E1041, V一般接種!$A:$G, L$4, FALSE), 0)</f>
        <v>0</v>
      </c>
      <c r="M1041" s="92">
        <f>IFERROR(VLOOKUP($E1041, V一般接種!$A:$G, M$4, FALSE), 0)</f>
        <v>0</v>
      </c>
      <c r="N1041" s="93">
        <f>IFERROR(VLOOKUP($E1041, V一般接種!$A:$G, N$4, FALSE), 0)</f>
        <v>0</v>
      </c>
      <c r="O1041" s="92">
        <f>SUMIF(V職域接種!$C:$C, 'Conv-vaccine'!$E1041, V職域接種!F:F)</f>
        <v>0</v>
      </c>
      <c r="P1041" s="92">
        <f>SUMIF(V職域接種!$C:$C, 'Conv-vaccine'!$E1041, V職域接種!G:G)</f>
        <v>0</v>
      </c>
      <c r="Q1041" s="92">
        <f>_xlfn.MAXIFS(V重複!F:F, V重複!$C:$C, 'Conv-vaccine'!$E1041)</f>
        <v>0</v>
      </c>
      <c r="R1041" s="92">
        <f>_xlfn.MAXIFS(V重複!G:G, V重複!$C:$C, 'Conv-vaccine'!$E1041)</f>
        <v>0</v>
      </c>
      <c r="S1041" s="117">
        <f>SUMIF('V3回目-総接種回数'!$A:$A, 'Conv-vaccine'!$E1041, 'V3回目-総接種回数'!D:D)</f>
        <v>0</v>
      </c>
    </row>
    <row r="1042" spans="1:19" ht="17.7">
      <c r="A1042" s="49">
        <v>44643</v>
      </c>
      <c r="B1042" s="109">
        <f>IF(COUNTIF($A$7:$A1042, $A1042)&gt;1, 0, IF($E1042="","",G1042+H1042+K1042+L1042+O1042-Q1042))</f>
        <v>0</v>
      </c>
      <c r="C1042" s="109">
        <f>IF(COUNTIF($A$7:$A1042, $A1042)&gt;1, 0, IF($E1042="", "", I1042+J1042+M1042+N1042+P1042-R1042))</f>
        <v>0</v>
      </c>
      <c r="D1042" s="109">
        <f>IF(COUNTIF($A$7:$A1042, $A1042)&gt;1, 0, S1042)</f>
        <v>0</v>
      </c>
      <c r="E1042" s="110">
        <v>44643</v>
      </c>
      <c r="F1042" s="91" t="str">
        <f>IFERROR(VLOOKUP($E1042, V医療従事者等!$A:$J, $F$4, FALSE), TEXT(E1042, "aaa"))</f>
        <v>水</v>
      </c>
      <c r="G1042" s="91">
        <f>IFERROR(VLOOKUP($E1042, V医療従事者等!$A:$J, $G$4, FALSE), 0)</f>
        <v>0</v>
      </c>
      <c r="H1042" s="91">
        <f>IFERROR(VLOOKUP($E1042, V医療従事者等!$A:$J, $H$4, FALSE), 0)</f>
        <v>0</v>
      </c>
      <c r="I1042" s="91">
        <f>IFERROR(VLOOKUP($E1042, V医療従事者等!$A:$J, $I$4, FALSE), 0)</f>
        <v>0</v>
      </c>
      <c r="J1042" s="91">
        <f>IFERROR(VLOOKUP($E1042, V医療従事者等!$A:$J, $J$4, FALSE), 0)</f>
        <v>0</v>
      </c>
      <c r="K1042" s="92">
        <f>IFERROR(VLOOKUP($E1042, V一般接種!$A:$G, K$4, FALSE), 0)</f>
        <v>0</v>
      </c>
      <c r="L1042" s="92">
        <f>IFERROR(VLOOKUP($E1042, V一般接種!$A:$G, L$4, FALSE), 0)</f>
        <v>0</v>
      </c>
      <c r="M1042" s="92">
        <f>IFERROR(VLOOKUP($E1042, V一般接種!$A:$G, M$4, FALSE), 0)</f>
        <v>0</v>
      </c>
      <c r="N1042" s="93">
        <f>IFERROR(VLOOKUP($E1042, V一般接種!$A:$G, N$4, FALSE), 0)</f>
        <v>0</v>
      </c>
      <c r="O1042" s="92">
        <f>SUMIF(V職域接種!$C:$C, 'Conv-vaccine'!$E1042, V職域接種!F:F)</f>
        <v>0</v>
      </c>
      <c r="P1042" s="92">
        <f>SUMIF(V職域接種!$C:$C, 'Conv-vaccine'!$E1042, V職域接種!G:G)</f>
        <v>0</v>
      </c>
      <c r="Q1042" s="92">
        <f>_xlfn.MAXIFS(V重複!F:F, V重複!$C:$C, 'Conv-vaccine'!$E1042)</f>
        <v>0</v>
      </c>
      <c r="R1042" s="92">
        <f>_xlfn.MAXIFS(V重複!G:G, V重複!$C:$C, 'Conv-vaccine'!$E1042)</f>
        <v>0</v>
      </c>
      <c r="S1042" s="117">
        <f>SUMIF('V3回目-総接種回数'!$A:$A, 'Conv-vaccine'!$E1042, 'V3回目-総接種回数'!D:D)</f>
        <v>0</v>
      </c>
    </row>
    <row r="1043" spans="1:19" ht="17.7">
      <c r="A1043" s="49">
        <v>44643</v>
      </c>
      <c r="B1043" s="109">
        <f>IF(COUNTIF($A$7:$A1043, $A1043)&gt;1, 0, IF($E1043="","",G1043+H1043+K1043+L1043+O1043-Q1043))</f>
        <v>0</v>
      </c>
      <c r="C1043" s="109">
        <f>IF(COUNTIF($A$7:$A1043, $A1043)&gt;1, 0, IF($E1043="", "", I1043+J1043+M1043+N1043+P1043-R1043))</f>
        <v>0</v>
      </c>
      <c r="D1043" s="109">
        <f>IF(COUNTIF($A$7:$A1043, $A1043)&gt;1, 0, S1043)</f>
        <v>0</v>
      </c>
      <c r="E1043" s="110">
        <v>44643</v>
      </c>
      <c r="F1043" s="91" t="str">
        <f>IFERROR(VLOOKUP($E1043, V医療従事者等!$A:$J, $F$4, FALSE), TEXT(E1043, "aaa"))</f>
        <v>水</v>
      </c>
      <c r="G1043" s="91">
        <f>IFERROR(VLOOKUP($E1043, V医療従事者等!$A:$J, $G$4, FALSE), 0)</f>
        <v>0</v>
      </c>
      <c r="H1043" s="91">
        <f>IFERROR(VLOOKUP($E1043, V医療従事者等!$A:$J, $H$4, FALSE), 0)</f>
        <v>0</v>
      </c>
      <c r="I1043" s="91">
        <f>IFERROR(VLOOKUP($E1043, V医療従事者等!$A:$J, $I$4, FALSE), 0)</f>
        <v>0</v>
      </c>
      <c r="J1043" s="91">
        <f>IFERROR(VLOOKUP($E1043, V医療従事者等!$A:$J, $J$4, FALSE), 0)</f>
        <v>0</v>
      </c>
      <c r="K1043" s="92">
        <f>IFERROR(VLOOKUP($E1043, V一般接種!$A:$G, K$4, FALSE), 0)</f>
        <v>0</v>
      </c>
      <c r="L1043" s="92">
        <f>IFERROR(VLOOKUP($E1043, V一般接種!$A:$G, L$4, FALSE), 0)</f>
        <v>0</v>
      </c>
      <c r="M1043" s="92">
        <f>IFERROR(VLOOKUP($E1043, V一般接種!$A:$G, M$4, FALSE), 0)</f>
        <v>0</v>
      </c>
      <c r="N1043" s="93">
        <f>IFERROR(VLOOKUP($E1043, V一般接種!$A:$G, N$4, FALSE), 0)</f>
        <v>0</v>
      </c>
      <c r="O1043" s="92">
        <f>SUMIF(V職域接種!$C:$C, 'Conv-vaccine'!$E1043, V職域接種!F:F)</f>
        <v>0</v>
      </c>
      <c r="P1043" s="92">
        <f>SUMIF(V職域接種!$C:$C, 'Conv-vaccine'!$E1043, V職域接種!G:G)</f>
        <v>0</v>
      </c>
      <c r="Q1043" s="92">
        <f>_xlfn.MAXIFS(V重複!F:F, V重複!$C:$C, 'Conv-vaccine'!$E1043)</f>
        <v>0</v>
      </c>
      <c r="R1043" s="92">
        <f>_xlfn.MAXIFS(V重複!G:G, V重複!$C:$C, 'Conv-vaccine'!$E1043)</f>
        <v>0</v>
      </c>
      <c r="S1043" s="117">
        <f>SUMIF('V3回目-総接種回数'!$A:$A, 'Conv-vaccine'!$E1043, 'V3回目-総接種回数'!D:D)</f>
        <v>0</v>
      </c>
    </row>
    <row r="1044" spans="1:19" ht="17.7">
      <c r="A1044" s="49">
        <v>44643</v>
      </c>
      <c r="B1044" s="109">
        <f>IF(COUNTIF($A$7:$A1044, $A1044)&gt;1, 0, IF($E1044="","",G1044+H1044+K1044+L1044+O1044-Q1044))</f>
        <v>0</v>
      </c>
      <c r="C1044" s="109">
        <f>IF(COUNTIF($A$7:$A1044, $A1044)&gt;1, 0, IF($E1044="", "", I1044+J1044+M1044+N1044+P1044-R1044))</f>
        <v>0</v>
      </c>
      <c r="D1044" s="109">
        <f>IF(COUNTIF($A$7:$A1044, $A1044)&gt;1, 0, S1044)</f>
        <v>0</v>
      </c>
      <c r="E1044" s="110">
        <v>44643</v>
      </c>
      <c r="F1044" s="91" t="str">
        <f>IFERROR(VLOOKUP($E1044, V医療従事者等!$A:$J, $F$4, FALSE), TEXT(E1044, "aaa"))</f>
        <v>水</v>
      </c>
      <c r="G1044" s="91">
        <f>IFERROR(VLOOKUP($E1044, V医療従事者等!$A:$J, $G$4, FALSE), 0)</f>
        <v>0</v>
      </c>
      <c r="H1044" s="91">
        <f>IFERROR(VLOOKUP($E1044, V医療従事者等!$A:$J, $H$4, FALSE), 0)</f>
        <v>0</v>
      </c>
      <c r="I1044" s="91">
        <f>IFERROR(VLOOKUP($E1044, V医療従事者等!$A:$J, $I$4, FALSE), 0)</f>
        <v>0</v>
      </c>
      <c r="J1044" s="91">
        <f>IFERROR(VLOOKUP($E1044, V医療従事者等!$A:$J, $J$4, FALSE), 0)</f>
        <v>0</v>
      </c>
      <c r="K1044" s="92">
        <f>IFERROR(VLOOKUP($E1044, V一般接種!$A:$G, K$4, FALSE), 0)</f>
        <v>0</v>
      </c>
      <c r="L1044" s="92">
        <f>IFERROR(VLOOKUP($E1044, V一般接種!$A:$G, L$4, FALSE), 0)</f>
        <v>0</v>
      </c>
      <c r="M1044" s="92">
        <f>IFERROR(VLOOKUP($E1044, V一般接種!$A:$G, M$4, FALSE), 0)</f>
        <v>0</v>
      </c>
      <c r="N1044" s="93">
        <f>IFERROR(VLOOKUP($E1044, V一般接種!$A:$G, N$4, FALSE), 0)</f>
        <v>0</v>
      </c>
      <c r="O1044" s="92">
        <f>SUMIF(V職域接種!$C:$C, 'Conv-vaccine'!$E1044, V職域接種!F:F)</f>
        <v>0</v>
      </c>
      <c r="P1044" s="92">
        <f>SUMIF(V職域接種!$C:$C, 'Conv-vaccine'!$E1044, V職域接種!G:G)</f>
        <v>0</v>
      </c>
      <c r="Q1044" s="92">
        <f>_xlfn.MAXIFS(V重複!F:F, V重複!$C:$C, 'Conv-vaccine'!$E1044)</f>
        <v>0</v>
      </c>
      <c r="R1044" s="92">
        <f>_xlfn.MAXIFS(V重複!G:G, V重複!$C:$C, 'Conv-vaccine'!$E1044)</f>
        <v>0</v>
      </c>
      <c r="S1044" s="117">
        <f>SUMIF('V3回目-総接種回数'!$A:$A, 'Conv-vaccine'!$E1044, 'V3回目-総接種回数'!D:D)</f>
        <v>0</v>
      </c>
    </row>
    <row r="1045" spans="1:19" ht="17.7">
      <c r="A1045" s="49">
        <v>44644</v>
      </c>
      <c r="B1045" s="109">
        <f>IF(COUNTIF($A$7:$A1045, $A1045)&gt;1, 0, IF($E1045="","",G1045+H1045+K1045+L1045+O1045-Q1045))</f>
        <v>0</v>
      </c>
      <c r="C1045" s="109">
        <f>IF(COUNTIF($A$7:$A1045, $A1045)&gt;1, 0, IF($E1045="", "", I1045+J1045+M1045+N1045+P1045-R1045))</f>
        <v>0</v>
      </c>
      <c r="D1045" s="109">
        <f>IF(COUNTIF($A$7:$A1045, $A1045)&gt;1, 0, S1045)</f>
        <v>0</v>
      </c>
      <c r="E1045" s="110">
        <v>44644</v>
      </c>
      <c r="F1045" s="91" t="str">
        <f>IFERROR(VLOOKUP($E1045, V医療従事者等!$A:$J, $F$4, FALSE), TEXT(E1045, "aaa"))</f>
        <v>木</v>
      </c>
      <c r="G1045" s="91">
        <f>IFERROR(VLOOKUP($E1045, V医療従事者等!$A:$J, $G$4, FALSE), 0)</f>
        <v>0</v>
      </c>
      <c r="H1045" s="91">
        <f>IFERROR(VLOOKUP($E1045, V医療従事者等!$A:$J, $H$4, FALSE), 0)</f>
        <v>0</v>
      </c>
      <c r="I1045" s="91">
        <f>IFERROR(VLOOKUP($E1045, V医療従事者等!$A:$J, $I$4, FALSE), 0)</f>
        <v>0</v>
      </c>
      <c r="J1045" s="91">
        <f>IFERROR(VLOOKUP($E1045, V医療従事者等!$A:$J, $J$4, FALSE), 0)</f>
        <v>0</v>
      </c>
      <c r="K1045" s="92">
        <f>IFERROR(VLOOKUP($E1045, V一般接種!$A:$G, K$4, FALSE), 0)</f>
        <v>0</v>
      </c>
      <c r="L1045" s="92">
        <f>IFERROR(VLOOKUP($E1045, V一般接種!$A:$G, L$4, FALSE), 0)</f>
        <v>0</v>
      </c>
      <c r="M1045" s="92">
        <f>IFERROR(VLOOKUP($E1045, V一般接種!$A:$G, M$4, FALSE), 0)</f>
        <v>0</v>
      </c>
      <c r="N1045" s="93">
        <f>IFERROR(VLOOKUP($E1045, V一般接種!$A:$G, N$4, FALSE), 0)</f>
        <v>0</v>
      </c>
      <c r="O1045" s="92">
        <f>SUMIF(V職域接種!$C:$C, 'Conv-vaccine'!$E1045, V職域接種!F:F)</f>
        <v>0</v>
      </c>
      <c r="P1045" s="92">
        <f>SUMIF(V職域接種!$C:$C, 'Conv-vaccine'!$E1045, V職域接種!G:G)</f>
        <v>0</v>
      </c>
      <c r="Q1045" s="92">
        <f>_xlfn.MAXIFS(V重複!F:F, V重複!$C:$C, 'Conv-vaccine'!$E1045)</f>
        <v>0</v>
      </c>
      <c r="R1045" s="92">
        <f>_xlfn.MAXIFS(V重複!G:G, V重複!$C:$C, 'Conv-vaccine'!$E1045)</f>
        <v>0</v>
      </c>
      <c r="S1045" s="117">
        <f>SUMIF('V3回目-総接種回数'!$A:$A, 'Conv-vaccine'!$E1045, 'V3回目-総接種回数'!D:D)</f>
        <v>0</v>
      </c>
    </row>
    <row r="1046" spans="1:19" ht="17.7">
      <c r="A1046" s="49">
        <v>44644</v>
      </c>
      <c r="B1046" s="109">
        <f>IF(COUNTIF($A$7:$A1046, $A1046)&gt;1, 0, IF($E1046="","",G1046+H1046+K1046+L1046+O1046-Q1046))</f>
        <v>0</v>
      </c>
      <c r="C1046" s="109">
        <f>IF(COUNTIF($A$7:$A1046, $A1046)&gt;1, 0, IF($E1046="", "", I1046+J1046+M1046+N1046+P1046-R1046))</f>
        <v>0</v>
      </c>
      <c r="D1046" s="109">
        <f>IF(COUNTIF($A$7:$A1046, $A1046)&gt;1, 0, S1046)</f>
        <v>0</v>
      </c>
      <c r="E1046" s="110">
        <v>44644</v>
      </c>
      <c r="F1046" s="91" t="str">
        <f>IFERROR(VLOOKUP($E1046, V医療従事者等!$A:$J, $F$4, FALSE), TEXT(E1046, "aaa"))</f>
        <v>木</v>
      </c>
      <c r="G1046" s="91">
        <f>IFERROR(VLOOKUP($E1046, V医療従事者等!$A:$J, $G$4, FALSE), 0)</f>
        <v>0</v>
      </c>
      <c r="H1046" s="91">
        <f>IFERROR(VLOOKUP($E1046, V医療従事者等!$A:$J, $H$4, FALSE), 0)</f>
        <v>0</v>
      </c>
      <c r="I1046" s="91">
        <f>IFERROR(VLOOKUP($E1046, V医療従事者等!$A:$J, $I$4, FALSE), 0)</f>
        <v>0</v>
      </c>
      <c r="J1046" s="91">
        <f>IFERROR(VLOOKUP($E1046, V医療従事者等!$A:$J, $J$4, FALSE), 0)</f>
        <v>0</v>
      </c>
      <c r="K1046" s="92">
        <f>IFERROR(VLOOKUP($E1046, V一般接種!$A:$G, K$4, FALSE), 0)</f>
        <v>0</v>
      </c>
      <c r="L1046" s="92">
        <f>IFERROR(VLOOKUP($E1046, V一般接種!$A:$G, L$4, FALSE), 0)</f>
        <v>0</v>
      </c>
      <c r="M1046" s="92">
        <f>IFERROR(VLOOKUP($E1046, V一般接種!$A:$G, M$4, FALSE), 0)</f>
        <v>0</v>
      </c>
      <c r="N1046" s="93">
        <f>IFERROR(VLOOKUP($E1046, V一般接種!$A:$G, N$4, FALSE), 0)</f>
        <v>0</v>
      </c>
      <c r="O1046" s="92">
        <f>SUMIF(V職域接種!$C:$C, 'Conv-vaccine'!$E1046, V職域接種!F:F)</f>
        <v>0</v>
      </c>
      <c r="P1046" s="92">
        <f>SUMIF(V職域接種!$C:$C, 'Conv-vaccine'!$E1046, V職域接種!G:G)</f>
        <v>0</v>
      </c>
      <c r="Q1046" s="92">
        <f>_xlfn.MAXIFS(V重複!F:F, V重複!$C:$C, 'Conv-vaccine'!$E1046)</f>
        <v>0</v>
      </c>
      <c r="R1046" s="92">
        <f>_xlfn.MAXIFS(V重複!G:G, V重複!$C:$C, 'Conv-vaccine'!$E1046)</f>
        <v>0</v>
      </c>
      <c r="S1046" s="117">
        <f>SUMIF('V3回目-総接種回数'!$A:$A, 'Conv-vaccine'!$E1046, 'V3回目-総接種回数'!D:D)</f>
        <v>0</v>
      </c>
    </row>
    <row r="1047" spans="1:19" ht="17.7">
      <c r="A1047" s="49">
        <v>44644</v>
      </c>
      <c r="B1047" s="109">
        <f>IF(COUNTIF($A$7:$A1047, $A1047)&gt;1, 0, IF($E1047="","",G1047+H1047+K1047+L1047+O1047-Q1047))</f>
        <v>0</v>
      </c>
      <c r="C1047" s="109">
        <f>IF(COUNTIF($A$7:$A1047, $A1047)&gt;1, 0, IF($E1047="", "", I1047+J1047+M1047+N1047+P1047-R1047))</f>
        <v>0</v>
      </c>
      <c r="D1047" s="109">
        <f>IF(COUNTIF($A$7:$A1047, $A1047)&gt;1, 0, S1047)</f>
        <v>0</v>
      </c>
      <c r="E1047" s="110">
        <v>44644</v>
      </c>
      <c r="F1047" s="91" t="str">
        <f>IFERROR(VLOOKUP($E1047, V医療従事者等!$A:$J, $F$4, FALSE), TEXT(E1047, "aaa"))</f>
        <v>木</v>
      </c>
      <c r="G1047" s="91">
        <f>IFERROR(VLOOKUP($E1047, V医療従事者等!$A:$J, $G$4, FALSE), 0)</f>
        <v>0</v>
      </c>
      <c r="H1047" s="91">
        <f>IFERROR(VLOOKUP($E1047, V医療従事者等!$A:$J, $H$4, FALSE), 0)</f>
        <v>0</v>
      </c>
      <c r="I1047" s="91">
        <f>IFERROR(VLOOKUP($E1047, V医療従事者等!$A:$J, $I$4, FALSE), 0)</f>
        <v>0</v>
      </c>
      <c r="J1047" s="91">
        <f>IFERROR(VLOOKUP($E1047, V医療従事者等!$A:$J, $J$4, FALSE), 0)</f>
        <v>0</v>
      </c>
      <c r="K1047" s="92">
        <f>IFERROR(VLOOKUP($E1047, V一般接種!$A:$G, K$4, FALSE), 0)</f>
        <v>0</v>
      </c>
      <c r="L1047" s="92">
        <f>IFERROR(VLOOKUP($E1047, V一般接種!$A:$G, L$4, FALSE), 0)</f>
        <v>0</v>
      </c>
      <c r="M1047" s="92">
        <f>IFERROR(VLOOKUP($E1047, V一般接種!$A:$G, M$4, FALSE), 0)</f>
        <v>0</v>
      </c>
      <c r="N1047" s="93">
        <f>IFERROR(VLOOKUP($E1047, V一般接種!$A:$G, N$4, FALSE), 0)</f>
        <v>0</v>
      </c>
      <c r="O1047" s="92">
        <f>SUMIF(V職域接種!$C:$C, 'Conv-vaccine'!$E1047, V職域接種!F:F)</f>
        <v>0</v>
      </c>
      <c r="P1047" s="92">
        <f>SUMIF(V職域接種!$C:$C, 'Conv-vaccine'!$E1047, V職域接種!G:G)</f>
        <v>0</v>
      </c>
      <c r="Q1047" s="92">
        <f>_xlfn.MAXIFS(V重複!F:F, V重複!$C:$C, 'Conv-vaccine'!$E1047)</f>
        <v>0</v>
      </c>
      <c r="R1047" s="92">
        <f>_xlfn.MAXIFS(V重複!G:G, V重複!$C:$C, 'Conv-vaccine'!$E1047)</f>
        <v>0</v>
      </c>
      <c r="S1047" s="117">
        <f>SUMIF('V3回目-総接種回数'!$A:$A, 'Conv-vaccine'!$E1047, 'V3回目-総接種回数'!D:D)</f>
        <v>0</v>
      </c>
    </row>
    <row r="1048" spans="1:19" ht="17.7">
      <c r="A1048" s="49">
        <v>44645</v>
      </c>
      <c r="B1048" s="109">
        <f>IF(COUNTIF($A$7:$A1048, $A1048)&gt;1, 0, IF($E1048="","",G1048+H1048+K1048+L1048+O1048-Q1048))</f>
        <v>0</v>
      </c>
      <c r="C1048" s="109">
        <f>IF(COUNTIF($A$7:$A1048, $A1048)&gt;1, 0, IF($E1048="", "", I1048+J1048+M1048+N1048+P1048-R1048))</f>
        <v>0</v>
      </c>
      <c r="D1048" s="109">
        <f>IF(COUNTIF($A$7:$A1048, $A1048)&gt;1, 0, S1048)</f>
        <v>0</v>
      </c>
      <c r="E1048" s="110">
        <v>44645</v>
      </c>
      <c r="F1048" s="91" t="str">
        <f>IFERROR(VLOOKUP($E1048, V医療従事者等!$A:$J, $F$4, FALSE), TEXT(E1048, "aaa"))</f>
        <v>金</v>
      </c>
      <c r="G1048" s="91">
        <f>IFERROR(VLOOKUP($E1048, V医療従事者等!$A:$J, $G$4, FALSE), 0)</f>
        <v>0</v>
      </c>
      <c r="H1048" s="91">
        <f>IFERROR(VLOOKUP($E1048, V医療従事者等!$A:$J, $H$4, FALSE), 0)</f>
        <v>0</v>
      </c>
      <c r="I1048" s="91">
        <f>IFERROR(VLOOKUP($E1048, V医療従事者等!$A:$J, $I$4, FALSE), 0)</f>
        <v>0</v>
      </c>
      <c r="J1048" s="91">
        <f>IFERROR(VLOOKUP($E1048, V医療従事者等!$A:$J, $J$4, FALSE), 0)</f>
        <v>0</v>
      </c>
      <c r="K1048" s="92">
        <f>IFERROR(VLOOKUP($E1048, V一般接種!$A:$G, K$4, FALSE), 0)</f>
        <v>0</v>
      </c>
      <c r="L1048" s="92">
        <f>IFERROR(VLOOKUP($E1048, V一般接種!$A:$G, L$4, FALSE), 0)</f>
        <v>0</v>
      </c>
      <c r="M1048" s="92">
        <f>IFERROR(VLOOKUP($E1048, V一般接種!$A:$G, M$4, FALSE), 0)</f>
        <v>0</v>
      </c>
      <c r="N1048" s="93">
        <f>IFERROR(VLOOKUP($E1048, V一般接種!$A:$G, N$4, FALSE), 0)</f>
        <v>0</v>
      </c>
      <c r="O1048" s="92">
        <f>SUMIF(V職域接種!$C:$C, 'Conv-vaccine'!$E1048, V職域接種!F:F)</f>
        <v>0</v>
      </c>
      <c r="P1048" s="92">
        <f>SUMIF(V職域接種!$C:$C, 'Conv-vaccine'!$E1048, V職域接種!G:G)</f>
        <v>0</v>
      </c>
      <c r="Q1048" s="92">
        <f>_xlfn.MAXIFS(V重複!F:F, V重複!$C:$C, 'Conv-vaccine'!$E1048)</f>
        <v>0</v>
      </c>
      <c r="R1048" s="92">
        <f>_xlfn.MAXIFS(V重複!G:G, V重複!$C:$C, 'Conv-vaccine'!$E1048)</f>
        <v>0</v>
      </c>
      <c r="S1048" s="117">
        <f>SUMIF('V3回目-総接種回数'!$A:$A, 'Conv-vaccine'!$E1048, 'V3回目-総接種回数'!D:D)</f>
        <v>0</v>
      </c>
    </row>
    <row r="1049" spans="1:19" ht="17.7">
      <c r="A1049" s="49">
        <v>44645</v>
      </c>
      <c r="B1049" s="109">
        <f>IF(COUNTIF($A$7:$A1049, $A1049)&gt;1, 0, IF($E1049="","",G1049+H1049+K1049+L1049+O1049-Q1049))</f>
        <v>0</v>
      </c>
      <c r="C1049" s="109">
        <f>IF(COUNTIF($A$7:$A1049, $A1049)&gt;1, 0, IF($E1049="", "", I1049+J1049+M1049+N1049+P1049-R1049))</f>
        <v>0</v>
      </c>
      <c r="D1049" s="109">
        <f>IF(COUNTIF($A$7:$A1049, $A1049)&gt;1, 0, S1049)</f>
        <v>0</v>
      </c>
      <c r="E1049" s="110">
        <v>44645</v>
      </c>
      <c r="F1049" s="91" t="str">
        <f>IFERROR(VLOOKUP($E1049, V医療従事者等!$A:$J, $F$4, FALSE), TEXT(E1049, "aaa"))</f>
        <v>金</v>
      </c>
      <c r="G1049" s="91">
        <f>IFERROR(VLOOKUP($E1049, V医療従事者等!$A:$J, $G$4, FALSE), 0)</f>
        <v>0</v>
      </c>
      <c r="H1049" s="91">
        <f>IFERROR(VLOOKUP($E1049, V医療従事者等!$A:$J, $H$4, FALSE), 0)</f>
        <v>0</v>
      </c>
      <c r="I1049" s="91">
        <f>IFERROR(VLOOKUP($E1049, V医療従事者等!$A:$J, $I$4, FALSE), 0)</f>
        <v>0</v>
      </c>
      <c r="J1049" s="91">
        <f>IFERROR(VLOOKUP($E1049, V医療従事者等!$A:$J, $J$4, FALSE), 0)</f>
        <v>0</v>
      </c>
      <c r="K1049" s="92">
        <f>IFERROR(VLOOKUP($E1049, V一般接種!$A:$G, K$4, FALSE), 0)</f>
        <v>0</v>
      </c>
      <c r="L1049" s="92">
        <f>IFERROR(VLOOKUP($E1049, V一般接種!$A:$G, L$4, FALSE), 0)</f>
        <v>0</v>
      </c>
      <c r="M1049" s="92">
        <f>IFERROR(VLOOKUP($E1049, V一般接種!$A:$G, M$4, FALSE), 0)</f>
        <v>0</v>
      </c>
      <c r="N1049" s="93">
        <f>IFERROR(VLOOKUP($E1049, V一般接種!$A:$G, N$4, FALSE), 0)</f>
        <v>0</v>
      </c>
      <c r="O1049" s="92">
        <f>SUMIF(V職域接種!$C:$C, 'Conv-vaccine'!$E1049, V職域接種!F:F)</f>
        <v>0</v>
      </c>
      <c r="P1049" s="92">
        <f>SUMIF(V職域接種!$C:$C, 'Conv-vaccine'!$E1049, V職域接種!G:G)</f>
        <v>0</v>
      </c>
      <c r="Q1049" s="92">
        <f>_xlfn.MAXIFS(V重複!F:F, V重複!$C:$C, 'Conv-vaccine'!$E1049)</f>
        <v>0</v>
      </c>
      <c r="R1049" s="92">
        <f>_xlfn.MAXIFS(V重複!G:G, V重複!$C:$C, 'Conv-vaccine'!$E1049)</f>
        <v>0</v>
      </c>
      <c r="S1049" s="117">
        <f>SUMIF('V3回目-総接種回数'!$A:$A, 'Conv-vaccine'!$E1049, 'V3回目-総接種回数'!D:D)</f>
        <v>0</v>
      </c>
    </row>
    <row r="1050" spans="1:19" ht="17.7">
      <c r="A1050" s="49">
        <v>44645</v>
      </c>
      <c r="B1050" s="109">
        <f>IF(COUNTIF($A$7:$A1050, $A1050)&gt;1, 0, IF($E1050="","",G1050+H1050+K1050+L1050+O1050-Q1050))</f>
        <v>0</v>
      </c>
      <c r="C1050" s="109">
        <f>IF(COUNTIF($A$7:$A1050, $A1050)&gt;1, 0, IF($E1050="", "", I1050+J1050+M1050+N1050+P1050-R1050))</f>
        <v>0</v>
      </c>
      <c r="D1050" s="109">
        <f>IF(COUNTIF($A$7:$A1050, $A1050)&gt;1, 0, S1050)</f>
        <v>0</v>
      </c>
      <c r="E1050" s="110">
        <v>44645</v>
      </c>
      <c r="F1050" s="91" t="str">
        <f>IFERROR(VLOOKUP($E1050, V医療従事者等!$A:$J, $F$4, FALSE), TEXT(E1050, "aaa"))</f>
        <v>金</v>
      </c>
      <c r="G1050" s="91">
        <f>IFERROR(VLOOKUP($E1050, V医療従事者等!$A:$J, $G$4, FALSE), 0)</f>
        <v>0</v>
      </c>
      <c r="H1050" s="91">
        <f>IFERROR(VLOOKUP($E1050, V医療従事者等!$A:$J, $H$4, FALSE), 0)</f>
        <v>0</v>
      </c>
      <c r="I1050" s="91">
        <f>IFERROR(VLOOKUP($E1050, V医療従事者等!$A:$J, $I$4, FALSE), 0)</f>
        <v>0</v>
      </c>
      <c r="J1050" s="91">
        <f>IFERROR(VLOOKUP($E1050, V医療従事者等!$A:$J, $J$4, FALSE), 0)</f>
        <v>0</v>
      </c>
      <c r="K1050" s="92">
        <f>IFERROR(VLOOKUP($E1050, V一般接種!$A:$G, K$4, FALSE), 0)</f>
        <v>0</v>
      </c>
      <c r="L1050" s="92">
        <f>IFERROR(VLOOKUP($E1050, V一般接種!$A:$G, L$4, FALSE), 0)</f>
        <v>0</v>
      </c>
      <c r="M1050" s="92">
        <f>IFERROR(VLOOKUP($E1050, V一般接種!$A:$G, M$4, FALSE), 0)</f>
        <v>0</v>
      </c>
      <c r="N1050" s="93">
        <f>IFERROR(VLOOKUP($E1050, V一般接種!$A:$G, N$4, FALSE), 0)</f>
        <v>0</v>
      </c>
      <c r="O1050" s="92">
        <f>SUMIF(V職域接種!$C:$C, 'Conv-vaccine'!$E1050, V職域接種!F:F)</f>
        <v>0</v>
      </c>
      <c r="P1050" s="92">
        <f>SUMIF(V職域接種!$C:$C, 'Conv-vaccine'!$E1050, V職域接種!G:G)</f>
        <v>0</v>
      </c>
      <c r="Q1050" s="92">
        <f>_xlfn.MAXIFS(V重複!F:F, V重複!$C:$C, 'Conv-vaccine'!$E1050)</f>
        <v>0</v>
      </c>
      <c r="R1050" s="92">
        <f>_xlfn.MAXIFS(V重複!G:G, V重複!$C:$C, 'Conv-vaccine'!$E1050)</f>
        <v>0</v>
      </c>
      <c r="S1050" s="117">
        <f>SUMIF('V3回目-総接種回数'!$A:$A, 'Conv-vaccine'!$E1050, 'V3回目-総接種回数'!D:D)</f>
        <v>0</v>
      </c>
    </row>
    <row r="1051" spans="1:19" ht="17.7">
      <c r="A1051" s="49">
        <v>44646</v>
      </c>
      <c r="B1051" s="109">
        <f>IF(COUNTIF($A$7:$A1051, $A1051)&gt;1, 0, IF($E1051="","",G1051+H1051+K1051+L1051+O1051-Q1051))</f>
        <v>0</v>
      </c>
      <c r="C1051" s="109">
        <f>IF(COUNTIF($A$7:$A1051, $A1051)&gt;1, 0, IF($E1051="", "", I1051+J1051+M1051+N1051+P1051-R1051))</f>
        <v>0</v>
      </c>
      <c r="D1051" s="109">
        <f>IF(COUNTIF($A$7:$A1051, $A1051)&gt;1, 0, S1051)</f>
        <v>0</v>
      </c>
      <c r="E1051" s="110">
        <v>44646</v>
      </c>
      <c r="F1051" s="91" t="str">
        <f>IFERROR(VLOOKUP($E1051, V医療従事者等!$A:$J, $F$4, FALSE), TEXT(E1051, "aaa"))</f>
        <v>土</v>
      </c>
      <c r="G1051" s="91">
        <f>IFERROR(VLOOKUP($E1051, V医療従事者等!$A:$J, $G$4, FALSE), 0)</f>
        <v>0</v>
      </c>
      <c r="H1051" s="91">
        <f>IFERROR(VLOOKUP($E1051, V医療従事者等!$A:$J, $H$4, FALSE), 0)</f>
        <v>0</v>
      </c>
      <c r="I1051" s="91">
        <f>IFERROR(VLOOKUP($E1051, V医療従事者等!$A:$J, $I$4, FALSE), 0)</f>
        <v>0</v>
      </c>
      <c r="J1051" s="91">
        <f>IFERROR(VLOOKUP($E1051, V医療従事者等!$A:$J, $J$4, FALSE), 0)</f>
        <v>0</v>
      </c>
      <c r="K1051" s="92">
        <f>IFERROR(VLOOKUP($E1051, V一般接種!$A:$G, K$4, FALSE), 0)</f>
        <v>0</v>
      </c>
      <c r="L1051" s="92">
        <f>IFERROR(VLOOKUP($E1051, V一般接種!$A:$G, L$4, FALSE), 0)</f>
        <v>0</v>
      </c>
      <c r="M1051" s="92">
        <f>IFERROR(VLOOKUP($E1051, V一般接種!$A:$G, M$4, FALSE), 0)</f>
        <v>0</v>
      </c>
      <c r="N1051" s="93">
        <f>IFERROR(VLOOKUP($E1051, V一般接種!$A:$G, N$4, FALSE), 0)</f>
        <v>0</v>
      </c>
      <c r="O1051" s="92">
        <f>SUMIF(V職域接種!$C:$C, 'Conv-vaccine'!$E1051, V職域接種!F:F)</f>
        <v>0</v>
      </c>
      <c r="P1051" s="92">
        <f>SUMIF(V職域接種!$C:$C, 'Conv-vaccine'!$E1051, V職域接種!G:G)</f>
        <v>0</v>
      </c>
      <c r="Q1051" s="92">
        <f>_xlfn.MAXIFS(V重複!F:F, V重複!$C:$C, 'Conv-vaccine'!$E1051)</f>
        <v>0</v>
      </c>
      <c r="R1051" s="92">
        <f>_xlfn.MAXIFS(V重複!G:G, V重複!$C:$C, 'Conv-vaccine'!$E1051)</f>
        <v>0</v>
      </c>
      <c r="S1051" s="117">
        <f>SUMIF('V3回目-総接種回数'!$A:$A, 'Conv-vaccine'!$E1051, 'V3回目-総接種回数'!D:D)</f>
        <v>0</v>
      </c>
    </row>
    <row r="1052" spans="1:19" ht="17.7">
      <c r="A1052" s="49">
        <v>44646</v>
      </c>
      <c r="B1052" s="109">
        <f>IF(COUNTIF($A$7:$A1052, $A1052)&gt;1, 0, IF($E1052="","",G1052+H1052+K1052+L1052+O1052-Q1052))</f>
        <v>0</v>
      </c>
      <c r="C1052" s="109">
        <f>IF(COUNTIF($A$7:$A1052, $A1052)&gt;1, 0, IF($E1052="", "", I1052+J1052+M1052+N1052+P1052-R1052))</f>
        <v>0</v>
      </c>
      <c r="D1052" s="109">
        <f>IF(COUNTIF($A$7:$A1052, $A1052)&gt;1, 0, S1052)</f>
        <v>0</v>
      </c>
      <c r="E1052" s="110">
        <v>44646</v>
      </c>
      <c r="F1052" s="91" t="str">
        <f>IFERROR(VLOOKUP($E1052, V医療従事者等!$A:$J, $F$4, FALSE), TEXT(E1052, "aaa"))</f>
        <v>土</v>
      </c>
      <c r="G1052" s="91">
        <f>IFERROR(VLOOKUP($E1052, V医療従事者等!$A:$J, $G$4, FALSE), 0)</f>
        <v>0</v>
      </c>
      <c r="H1052" s="91">
        <f>IFERROR(VLOOKUP($E1052, V医療従事者等!$A:$J, $H$4, FALSE), 0)</f>
        <v>0</v>
      </c>
      <c r="I1052" s="91">
        <f>IFERROR(VLOOKUP($E1052, V医療従事者等!$A:$J, $I$4, FALSE), 0)</f>
        <v>0</v>
      </c>
      <c r="J1052" s="91">
        <f>IFERROR(VLOOKUP($E1052, V医療従事者等!$A:$J, $J$4, FALSE), 0)</f>
        <v>0</v>
      </c>
      <c r="K1052" s="92">
        <f>IFERROR(VLOOKUP($E1052, V一般接種!$A:$G, K$4, FALSE), 0)</f>
        <v>0</v>
      </c>
      <c r="L1052" s="92">
        <f>IFERROR(VLOOKUP($E1052, V一般接種!$A:$G, L$4, FALSE), 0)</f>
        <v>0</v>
      </c>
      <c r="M1052" s="92">
        <f>IFERROR(VLOOKUP($E1052, V一般接種!$A:$G, M$4, FALSE), 0)</f>
        <v>0</v>
      </c>
      <c r="N1052" s="93">
        <f>IFERROR(VLOOKUP($E1052, V一般接種!$A:$G, N$4, FALSE), 0)</f>
        <v>0</v>
      </c>
      <c r="O1052" s="92">
        <f>SUMIF(V職域接種!$C:$C, 'Conv-vaccine'!$E1052, V職域接種!F:F)</f>
        <v>0</v>
      </c>
      <c r="P1052" s="92">
        <f>SUMIF(V職域接種!$C:$C, 'Conv-vaccine'!$E1052, V職域接種!G:G)</f>
        <v>0</v>
      </c>
      <c r="Q1052" s="92">
        <f>_xlfn.MAXIFS(V重複!F:F, V重複!$C:$C, 'Conv-vaccine'!$E1052)</f>
        <v>0</v>
      </c>
      <c r="R1052" s="92">
        <f>_xlfn.MAXIFS(V重複!G:G, V重複!$C:$C, 'Conv-vaccine'!$E1052)</f>
        <v>0</v>
      </c>
      <c r="S1052" s="117">
        <f>SUMIF('V3回目-総接種回数'!$A:$A, 'Conv-vaccine'!$E1052, 'V3回目-総接種回数'!D:D)</f>
        <v>0</v>
      </c>
    </row>
    <row r="1053" spans="1:19" ht="17.7">
      <c r="A1053" s="49">
        <v>44646</v>
      </c>
      <c r="B1053" s="109">
        <f>IF(COUNTIF($A$7:$A1053, $A1053)&gt;1, 0, IF($E1053="","",G1053+H1053+K1053+L1053+O1053-Q1053))</f>
        <v>0</v>
      </c>
      <c r="C1053" s="109">
        <f>IF(COUNTIF($A$7:$A1053, $A1053)&gt;1, 0, IF($E1053="", "", I1053+J1053+M1053+N1053+P1053-R1053))</f>
        <v>0</v>
      </c>
      <c r="D1053" s="109">
        <f>IF(COUNTIF($A$7:$A1053, $A1053)&gt;1, 0, S1053)</f>
        <v>0</v>
      </c>
      <c r="E1053" s="110">
        <v>44646</v>
      </c>
      <c r="F1053" s="91" t="str">
        <f>IFERROR(VLOOKUP($E1053, V医療従事者等!$A:$J, $F$4, FALSE), TEXT(E1053, "aaa"))</f>
        <v>土</v>
      </c>
      <c r="G1053" s="91">
        <f>IFERROR(VLOOKUP($E1053, V医療従事者等!$A:$J, $G$4, FALSE), 0)</f>
        <v>0</v>
      </c>
      <c r="H1053" s="91">
        <f>IFERROR(VLOOKUP($E1053, V医療従事者等!$A:$J, $H$4, FALSE), 0)</f>
        <v>0</v>
      </c>
      <c r="I1053" s="91">
        <f>IFERROR(VLOOKUP($E1053, V医療従事者等!$A:$J, $I$4, FALSE), 0)</f>
        <v>0</v>
      </c>
      <c r="J1053" s="91">
        <f>IFERROR(VLOOKUP($E1053, V医療従事者等!$A:$J, $J$4, FALSE), 0)</f>
        <v>0</v>
      </c>
      <c r="K1053" s="92">
        <f>IFERROR(VLOOKUP($E1053, V一般接種!$A:$G, K$4, FALSE), 0)</f>
        <v>0</v>
      </c>
      <c r="L1053" s="92">
        <f>IFERROR(VLOOKUP($E1053, V一般接種!$A:$G, L$4, FALSE), 0)</f>
        <v>0</v>
      </c>
      <c r="M1053" s="92">
        <f>IFERROR(VLOOKUP($E1053, V一般接種!$A:$G, M$4, FALSE), 0)</f>
        <v>0</v>
      </c>
      <c r="N1053" s="93">
        <f>IFERROR(VLOOKUP($E1053, V一般接種!$A:$G, N$4, FALSE), 0)</f>
        <v>0</v>
      </c>
      <c r="O1053" s="92">
        <f>SUMIF(V職域接種!$C:$C, 'Conv-vaccine'!$E1053, V職域接種!F:F)</f>
        <v>0</v>
      </c>
      <c r="P1053" s="92">
        <f>SUMIF(V職域接種!$C:$C, 'Conv-vaccine'!$E1053, V職域接種!G:G)</f>
        <v>0</v>
      </c>
      <c r="Q1053" s="92">
        <f>_xlfn.MAXIFS(V重複!F:F, V重複!$C:$C, 'Conv-vaccine'!$E1053)</f>
        <v>0</v>
      </c>
      <c r="R1053" s="92">
        <f>_xlfn.MAXIFS(V重複!G:G, V重複!$C:$C, 'Conv-vaccine'!$E1053)</f>
        <v>0</v>
      </c>
      <c r="S1053" s="117">
        <f>SUMIF('V3回目-総接種回数'!$A:$A, 'Conv-vaccine'!$E1053, 'V3回目-総接種回数'!D:D)</f>
        <v>0</v>
      </c>
    </row>
    <row r="1054" spans="1:19" ht="17.7">
      <c r="A1054" s="49">
        <v>44647</v>
      </c>
      <c r="B1054" s="109">
        <f>IF(COUNTIF($A$7:$A1054, $A1054)&gt;1, 0, IF($E1054="","",G1054+H1054+K1054+L1054+O1054-Q1054))</f>
        <v>0</v>
      </c>
      <c r="C1054" s="109">
        <f>IF(COUNTIF($A$7:$A1054, $A1054)&gt;1, 0, IF($E1054="", "", I1054+J1054+M1054+N1054+P1054-R1054))</f>
        <v>0</v>
      </c>
      <c r="D1054" s="109">
        <f>IF(COUNTIF($A$7:$A1054, $A1054)&gt;1, 0, S1054)</f>
        <v>0</v>
      </c>
      <c r="E1054" s="110">
        <v>44647</v>
      </c>
      <c r="F1054" s="91" t="str">
        <f>IFERROR(VLOOKUP($E1054, V医療従事者等!$A:$J, $F$4, FALSE), TEXT(E1054, "aaa"))</f>
        <v>日</v>
      </c>
      <c r="G1054" s="91">
        <f>IFERROR(VLOOKUP($E1054, V医療従事者等!$A:$J, $G$4, FALSE), 0)</f>
        <v>0</v>
      </c>
      <c r="H1054" s="91">
        <f>IFERROR(VLOOKUP($E1054, V医療従事者等!$A:$J, $H$4, FALSE), 0)</f>
        <v>0</v>
      </c>
      <c r="I1054" s="91">
        <f>IFERROR(VLOOKUP($E1054, V医療従事者等!$A:$J, $I$4, FALSE), 0)</f>
        <v>0</v>
      </c>
      <c r="J1054" s="91">
        <f>IFERROR(VLOOKUP($E1054, V医療従事者等!$A:$J, $J$4, FALSE), 0)</f>
        <v>0</v>
      </c>
      <c r="K1054" s="92">
        <f>IFERROR(VLOOKUP($E1054, V一般接種!$A:$G, K$4, FALSE), 0)</f>
        <v>0</v>
      </c>
      <c r="L1054" s="92">
        <f>IFERROR(VLOOKUP($E1054, V一般接種!$A:$G, L$4, FALSE), 0)</f>
        <v>0</v>
      </c>
      <c r="M1054" s="92">
        <f>IFERROR(VLOOKUP($E1054, V一般接種!$A:$G, M$4, FALSE), 0)</f>
        <v>0</v>
      </c>
      <c r="N1054" s="93">
        <f>IFERROR(VLOOKUP($E1054, V一般接種!$A:$G, N$4, FALSE), 0)</f>
        <v>0</v>
      </c>
      <c r="O1054" s="92">
        <f>SUMIF(V職域接種!$C:$C, 'Conv-vaccine'!$E1054, V職域接種!F:F)</f>
        <v>0</v>
      </c>
      <c r="P1054" s="92">
        <f>SUMIF(V職域接種!$C:$C, 'Conv-vaccine'!$E1054, V職域接種!G:G)</f>
        <v>0</v>
      </c>
      <c r="Q1054" s="92">
        <f>_xlfn.MAXIFS(V重複!F:F, V重複!$C:$C, 'Conv-vaccine'!$E1054)</f>
        <v>0</v>
      </c>
      <c r="R1054" s="92">
        <f>_xlfn.MAXIFS(V重複!G:G, V重複!$C:$C, 'Conv-vaccine'!$E1054)</f>
        <v>0</v>
      </c>
      <c r="S1054" s="117">
        <f>SUMIF('V3回目-総接種回数'!$A:$A, 'Conv-vaccine'!$E1054, 'V3回目-総接種回数'!D:D)</f>
        <v>0</v>
      </c>
    </row>
    <row r="1055" spans="1:19" ht="17.7">
      <c r="A1055" s="49">
        <v>44647</v>
      </c>
      <c r="B1055" s="109">
        <f>IF(COUNTIF($A$7:$A1055, $A1055)&gt;1, 0, IF($E1055="","",G1055+H1055+K1055+L1055+O1055-Q1055))</f>
        <v>0</v>
      </c>
      <c r="C1055" s="109">
        <f>IF(COUNTIF($A$7:$A1055, $A1055)&gt;1, 0, IF($E1055="", "", I1055+J1055+M1055+N1055+P1055-R1055))</f>
        <v>0</v>
      </c>
      <c r="D1055" s="109">
        <f>IF(COUNTIF($A$7:$A1055, $A1055)&gt;1, 0, S1055)</f>
        <v>0</v>
      </c>
      <c r="E1055" s="110">
        <v>44647</v>
      </c>
      <c r="F1055" s="91" t="str">
        <f>IFERROR(VLOOKUP($E1055, V医療従事者等!$A:$J, $F$4, FALSE), TEXT(E1055, "aaa"))</f>
        <v>日</v>
      </c>
      <c r="G1055" s="91">
        <f>IFERROR(VLOOKUP($E1055, V医療従事者等!$A:$J, $G$4, FALSE), 0)</f>
        <v>0</v>
      </c>
      <c r="H1055" s="91">
        <f>IFERROR(VLOOKUP($E1055, V医療従事者等!$A:$J, $H$4, FALSE), 0)</f>
        <v>0</v>
      </c>
      <c r="I1055" s="91">
        <f>IFERROR(VLOOKUP($E1055, V医療従事者等!$A:$J, $I$4, FALSE), 0)</f>
        <v>0</v>
      </c>
      <c r="J1055" s="91">
        <f>IFERROR(VLOOKUP($E1055, V医療従事者等!$A:$J, $J$4, FALSE), 0)</f>
        <v>0</v>
      </c>
      <c r="K1055" s="92">
        <f>IFERROR(VLOOKUP($E1055, V一般接種!$A:$G, K$4, FALSE), 0)</f>
        <v>0</v>
      </c>
      <c r="L1055" s="92">
        <f>IFERROR(VLOOKUP($E1055, V一般接種!$A:$G, L$4, FALSE), 0)</f>
        <v>0</v>
      </c>
      <c r="M1055" s="92">
        <f>IFERROR(VLOOKUP($E1055, V一般接種!$A:$G, M$4, FALSE), 0)</f>
        <v>0</v>
      </c>
      <c r="N1055" s="93">
        <f>IFERROR(VLOOKUP($E1055, V一般接種!$A:$G, N$4, FALSE), 0)</f>
        <v>0</v>
      </c>
      <c r="O1055" s="92">
        <f>SUMIF(V職域接種!$C:$C, 'Conv-vaccine'!$E1055, V職域接種!F:F)</f>
        <v>0</v>
      </c>
      <c r="P1055" s="92">
        <f>SUMIF(V職域接種!$C:$C, 'Conv-vaccine'!$E1055, V職域接種!G:G)</f>
        <v>0</v>
      </c>
      <c r="Q1055" s="92">
        <f>_xlfn.MAXIFS(V重複!F:F, V重複!$C:$C, 'Conv-vaccine'!$E1055)</f>
        <v>0</v>
      </c>
      <c r="R1055" s="92">
        <f>_xlfn.MAXIFS(V重複!G:G, V重複!$C:$C, 'Conv-vaccine'!$E1055)</f>
        <v>0</v>
      </c>
      <c r="S1055" s="117">
        <f>SUMIF('V3回目-総接種回数'!$A:$A, 'Conv-vaccine'!$E1055, 'V3回目-総接種回数'!D:D)</f>
        <v>0</v>
      </c>
    </row>
    <row r="1056" spans="1:19" ht="17.7">
      <c r="A1056" s="49">
        <v>44647</v>
      </c>
      <c r="B1056" s="109">
        <f>IF(COUNTIF($A$7:$A1056, $A1056)&gt;1, 0, IF($E1056="","",G1056+H1056+K1056+L1056+O1056-Q1056))</f>
        <v>0</v>
      </c>
      <c r="C1056" s="109">
        <f>IF(COUNTIF($A$7:$A1056, $A1056)&gt;1, 0, IF($E1056="", "", I1056+J1056+M1056+N1056+P1056-R1056))</f>
        <v>0</v>
      </c>
      <c r="D1056" s="109">
        <f>IF(COUNTIF($A$7:$A1056, $A1056)&gt;1, 0, S1056)</f>
        <v>0</v>
      </c>
      <c r="E1056" s="110">
        <v>44647</v>
      </c>
      <c r="F1056" s="91" t="str">
        <f>IFERROR(VLOOKUP($E1056, V医療従事者等!$A:$J, $F$4, FALSE), TEXT(E1056, "aaa"))</f>
        <v>日</v>
      </c>
      <c r="G1056" s="91">
        <f>IFERROR(VLOOKUP($E1056, V医療従事者等!$A:$J, $G$4, FALSE), 0)</f>
        <v>0</v>
      </c>
      <c r="H1056" s="91">
        <f>IFERROR(VLOOKUP($E1056, V医療従事者等!$A:$J, $H$4, FALSE), 0)</f>
        <v>0</v>
      </c>
      <c r="I1056" s="91">
        <f>IFERROR(VLOOKUP($E1056, V医療従事者等!$A:$J, $I$4, FALSE), 0)</f>
        <v>0</v>
      </c>
      <c r="J1056" s="91">
        <f>IFERROR(VLOOKUP($E1056, V医療従事者等!$A:$J, $J$4, FALSE), 0)</f>
        <v>0</v>
      </c>
      <c r="K1056" s="92">
        <f>IFERROR(VLOOKUP($E1056, V一般接種!$A:$G, K$4, FALSE), 0)</f>
        <v>0</v>
      </c>
      <c r="L1056" s="92">
        <f>IFERROR(VLOOKUP($E1056, V一般接種!$A:$G, L$4, FALSE), 0)</f>
        <v>0</v>
      </c>
      <c r="M1056" s="92">
        <f>IFERROR(VLOOKUP($E1056, V一般接種!$A:$G, M$4, FALSE), 0)</f>
        <v>0</v>
      </c>
      <c r="N1056" s="93">
        <f>IFERROR(VLOOKUP($E1056, V一般接種!$A:$G, N$4, FALSE), 0)</f>
        <v>0</v>
      </c>
      <c r="O1056" s="92">
        <f>SUMIF(V職域接種!$C:$C, 'Conv-vaccine'!$E1056, V職域接種!F:F)</f>
        <v>0</v>
      </c>
      <c r="P1056" s="92">
        <f>SUMIF(V職域接種!$C:$C, 'Conv-vaccine'!$E1056, V職域接種!G:G)</f>
        <v>0</v>
      </c>
      <c r="Q1056" s="92">
        <f>_xlfn.MAXIFS(V重複!F:F, V重複!$C:$C, 'Conv-vaccine'!$E1056)</f>
        <v>0</v>
      </c>
      <c r="R1056" s="92">
        <f>_xlfn.MAXIFS(V重複!G:G, V重複!$C:$C, 'Conv-vaccine'!$E1056)</f>
        <v>0</v>
      </c>
      <c r="S1056" s="117">
        <f>SUMIF('V3回目-総接種回数'!$A:$A, 'Conv-vaccine'!$E1056, 'V3回目-総接種回数'!D:D)</f>
        <v>0</v>
      </c>
    </row>
    <row r="1057" spans="1:19" ht="17.7">
      <c r="A1057" s="49">
        <v>44648</v>
      </c>
      <c r="B1057" s="109">
        <f>IF(COUNTIF($A$7:$A1057, $A1057)&gt;1, 0, IF($E1057="","",G1057+H1057+K1057+L1057+O1057-Q1057))</f>
        <v>0</v>
      </c>
      <c r="C1057" s="109">
        <f>IF(COUNTIF($A$7:$A1057, $A1057)&gt;1, 0, IF($E1057="", "", I1057+J1057+M1057+N1057+P1057-R1057))</f>
        <v>0</v>
      </c>
      <c r="D1057" s="109">
        <f>IF(COUNTIF($A$7:$A1057, $A1057)&gt;1, 0, S1057)</f>
        <v>0</v>
      </c>
      <c r="E1057" s="110">
        <v>44648</v>
      </c>
      <c r="F1057" s="91" t="str">
        <f>IFERROR(VLOOKUP($E1057, V医療従事者等!$A:$J, $F$4, FALSE), TEXT(E1057, "aaa"))</f>
        <v>月</v>
      </c>
      <c r="G1057" s="91">
        <f>IFERROR(VLOOKUP($E1057, V医療従事者等!$A:$J, $G$4, FALSE), 0)</f>
        <v>0</v>
      </c>
      <c r="H1057" s="91">
        <f>IFERROR(VLOOKUP($E1057, V医療従事者等!$A:$J, $H$4, FALSE), 0)</f>
        <v>0</v>
      </c>
      <c r="I1057" s="91">
        <f>IFERROR(VLOOKUP($E1057, V医療従事者等!$A:$J, $I$4, FALSE), 0)</f>
        <v>0</v>
      </c>
      <c r="J1057" s="91">
        <f>IFERROR(VLOOKUP($E1057, V医療従事者等!$A:$J, $J$4, FALSE), 0)</f>
        <v>0</v>
      </c>
      <c r="K1057" s="92">
        <f>IFERROR(VLOOKUP($E1057, V一般接種!$A:$G, K$4, FALSE), 0)</f>
        <v>0</v>
      </c>
      <c r="L1057" s="92">
        <f>IFERROR(VLOOKUP($E1057, V一般接種!$A:$G, L$4, FALSE), 0)</f>
        <v>0</v>
      </c>
      <c r="M1057" s="92">
        <f>IFERROR(VLOOKUP($E1057, V一般接種!$A:$G, M$4, FALSE), 0)</f>
        <v>0</v>
      </c>
      <c r="N1057" s="93">
        <f>IFERROR(VLOOKUP($E1057, V一般接種!$A:$G, N$4, FALSE), 0)</f>
        <v>0</v>
      </c>
      <c r="O1057" s="92">
        <f>SUMIF(V職域接種!$C:$C, 'Conv-vaccine'!$E1057, V職域接種!F:F)</f>
        <v>0</v>
      </c>
      <c r="P1057" s="92">
        <f>SUMIF(V職域接種!$C:$C, 'Conv-vaccine'!$E1057, V職域接種!G:G)</f>
        <v>0</v>
      </c>
      <c r="Q1057" s="92">
        <f>_xlfn.MAXIFS(V重複!F:F, V重複!$C:$C, 'Conv-vaccine'!$E1057)</f>
        <v>0</v>
      </c>
      <c r="R1057" s="92">
        <f>_xlfn.MAXIFS(V重複!G:G, V重複!$C:$C, 'Conv-vaccine'!$E1057)</f>
        <v>0</v>
      </c>
      <c r="S1057" s="117">
        <f>SUMIF('V3回目-総接種回数'!$A:$A, 'Conv-vaccine'!$E1057, 'V3回目-総接種回数'!D:D)</f>
        <v>0</v>
      </c>
    </row>
    <row r="1058" spans="1:19" ht="17.7">
      <c r="A1058" s="49">
        <v>44648</v>
      </c>
      <c r="B1058" s="109">
        <f>IF(COUNTIF($A$7:$A1058, $A1058)&gt;1, 0, IF($E1058="","",G1058+H1058+K1058+L1058+O1058-Q1058))</f>
        <v>0</v>
      </c>
      <c r="C1058" s="109">
        <f>IF(COUNTIF($A$7:$A1058, $A1058)&gt;1, 0, IF($E1058="", "", I1058+J1058+M1058+N1058+P1058-R1058))</f>
        <v>0</v>
      </c>
      <c r="D1058" s="109">
        <f>IF(COUNTIF($A$7:$A1058, $A1058)&gt;1, 0, S1058)</f>
        <v>0</v>
      </c>
      <c r="E1058" s="110">
        <v>44648</v>
      </c>
      <c r="F1058" s="91" t="str">
        <f>IFERROR(VLOOKUP($E1058, V医療従事者等!$A:$J, $F$4, FALSE), TEXT(E1058, "aaa"))</f>
        <v>月</v>
      </c>
      <c r="G1058" s="91">
        <f>IFERROR(VLOOKUP($E1058, V医療従事者等!$A:$J, $G$4, FALSE), 0)</f>
        <v>0</v>
      </c>
      <c r="H1058" s="91">
        <f>IFERROR(VLOOKUP($E1058, V医療従事者等!$A:$J, $H$4, FALSE), 0)</f>
        <v>0</v>
      </c>
      <c r="I1058" s="91">
        <f>IFERROR(VLOOKUP($E1058, V医療従事者等!$A:$J, $I$4, FALSE), 0)</f>
        <v>0</v>
      </c>
      <c r="J1058" s="91">
        <f>IFERROR(VLOOKUP($E1058, V医療従事者等!$A:$J, $J$4, FALSE), 0)</f>
        <v>0</v>
      </c>
      <c r="K1058" s="92">
        <f>IFERROR(VLOOKUP($E1058, V一般接種!$A:$G, K$4, FALSE), 0)</f>
        <v>0</v>
      </c>
      <c r="L1058" s="92">
        <f>IFERROR(VLOOKUP($E1058, V一般接種!$A:$G, L$4, FALSE), 0)</f>
        <v>0</v>
      </c>
      <c r="M1058" s="92">
        <f>IFERROR(VLOOKUP($E1058, V一般接種!$A:$G, M$4, FALSE), 0)</f>
        <v>0</v>
      </c>
      <c r="N1058" s="93">
        <f>IFERROR(VLOOKUP($E1058, V一般接種!$A:$G, N$4, FALSE), 0)</f>
        <v>0</v>
      </c>
      <c r="O1058" s="92">
        <f>SUMIF(V職域接種!$C:$C, 'Conv-vaccine'!$E1058, V職域接種!F:F)</f>
        <v>0</v>
      </c>
      <c r="P1058" s="92">
        <f>SUMIF(V職域接種!$C:$C, 'Conv-vaccine'!$E1058, V職域接種!G:G)</f>
        <v>0</v>
      </c>
      <c r="Q1058" s="92">
        <f>_xlfn.MAXIFS(V重複!F:F, V重複!$C:$C, 'Conv-vaccine'!$E1058)</f>
        <v>0</v>
      </c>
      <c r="R1058" s="92">
        <f>_xlfn.MAXIFS(V重複!G:G, V重複!$C:$C, 'Conv-vaccine'!$E1058)</f>
        <v>0</v>
      </c>
      <c r="S1058" s="117">
        <f>SUMIF('V3回目-総接種回数'!$A:$A, 'Conv-vaccine'!$E1058, 'V3回目-総接種回数'!D:D)</f>
        <v>0</v>
      </c>
    </row>
    <row r="1059" spans="1:19" ht="17.7">
      <c r="A1059" s="49">
        <v>44648</v>
      </c>
      <c r="B1059" s="109">
        <f>IF(COUNTIF($A$7:$A1059, $A1059)&gt;1, 0, IF($E1059="","",G1059+H1059+K1059+L1059+O1059-Q1059))</f>
        <v>0</v>
      </c>
      <c r="C1059" s="109">
        <f>IF(COUNTIF($A$7:$A1059, $A1059)&gt;1, 0, IF($E1059="", "", I1059+J1059+M1059+N1059+P1059-R1059))</f>
        <v>0</v>
      </c>
      <c r="D1059" s="109">
        <f>IF(COUNTIF($A$7:$A1059, $A1059)&gt;1, 0, S1059)</f>
        <v>0</v>
      </c>
      <c r="E1059" s="110">
        <v>44648</v>
      </c>
      <c r="F1059" s="91" t="str">
        <f>IFERROR(VLOOKUP($E1059, V医療従事者等!$A:$J, $F$4, FALSE), TEXT(E1059, "aaa"))</f>
        <v>月</v>
      </c>
      <c r="G1059" s="91">
        <f>IFERROR(VLOOKUP($E1059, V医療従事者等!$A:$J, $G$4, FALSE), 0)</f>
        <v>0</v>
      </c>
      <c r="H1059" s="91">
        <f>IFERROR(VLOOKUP($E1059, V医療従事者等!$A:$J, $H$4, FALSE), 0)</f>
        <v>0</v>
      </c>
      <c r="I1059" s="91">
        <f>IFERROR(VLOOKUP($E1059, V医療従事者等!$A:$J, $I$4, FALSE), 0)</f>
        <v>0</v>
      </c>
      <c r="J1059" s="91">
        <f>IFERROR(VLOOKUP($E1059, V医療従事者等!$A:$J, $J$4, FALSE), 0)</f>
        <v>0</v>
      </c>
      <c r="K1059" s="92">
        <f>IFERROR(VLOOKUP($E1059, V一般接種!$A:$G, K$4, FALSE), 0)</f>
        <v>0</v>
      </c>
      <c r="L1059" s="92">
        <f>IFERROR(VLOOKUP($E1059, V一般接種!$A:$G, L$4, FALSE), 0)</f>
        <v>0</v>
      </c>
      <c r="M1059" s="92">
        <f>IFERROR(VLOOKUP($E1059, V一般接種!$A:$G, M$4, FALSE), 0)</f>
        <v>0</v>
      </c>
      <c r="N1059" s="93">
        <f>IFERROR(VLOOKUP($E1059, V一般接種!$A:$G, N$4, FALSE), 0)</f>
        <v>0</v>
      </c>
      <c r="O1059" s="92">
        <f>SUMIF(V職域接種!$C:$C, 'Conv-vaccine'!$E1059, V職域接種!F:F)</f>
        <v>0</v>
      </c>
      <c r="P1059" s="92">
        <f>SUMIF(V職域接種!$C:$C, 'Conv-vaccine'!$E1059, V職域接種!G:G)</f>
        <v>0</v>
      </c>
      <c r="Q1059" s="92">
        <f>_xlfn.MAXIFS(V重複!F:F, V重複!$C:$C, 'Conv-vaccine'!$E1059)</f>
        <v>0</v>
      </c>
      <c r="R1059" s="92">
        <f>_xlfn.MAXIFS(V重複!G:G, V重複!$C:$C, 'Conv-vaccine'!$E1059)</f>
        <v>0</v>
      </c>
      <c r="S1059" s="117">
        <f>SUMIF('V3回目-総接種回数'!$A:$A, 'Conv-vaccine'!$E1059, 'V3回目-総接種回数'!D:D)</f>
        <v>0</v>
      </c>
    </row>
    <row r="1060" spans="1:19" ht="17.7">
      <c r="A1060" s="49">
        <v>44649</v>
      </c>
      <c r="B1060" s="109">
        <f>IF(COUNTIF($A$7:$A1060, $A1060)&gt;1, 0, IF($E1060="","",G1060+H1060+K1060+L1060+O1060-Q1060))</f>
        <v>0</v>
      </c>
      <c r="C1060" s="109">
        <f>IF(COUNTIF($A$7:$A1060, $A1060)&gt;1, 0, IF($E1060="", "", I1060+J1060+M1060+N1060+P1060-R1060))</f>
        <v>0</v>
      </c>
      <c r="D1060" s="109">
        <f>IF(COUNTIF($A$7:$A1060, $A1060)&gt;1, 0, S1060)</f>
        <v>0</v>
      </c>
      <c r="E1060" s="110">
        <v>44649</v>
      </c>
      <c r="F1060" s="91" t="str">
        <f>IFERROR(VLOOKUP($E1060, V医療従事者等!$A:$J, $F$4, FALSE), TEXT(E1060, "aaa"))</f>
        <v>火</v>
      </c>
      <c r="G1060" s="91">
        <f>IFERROR(VLOOKUP($E1060, V医療従事者等!$A:$J, $G$4, FALSE), 0)</f>
        <v>0</v>
      </c>
      <c r="H1060" s="91">
        <f>IFERROR(VLOOKUP($E1060, V医療従事者等!$A:$J, $H$4, FALSE), 0)</f>
        <v>0</v>
      </c>
      <c r="I1060" s="91">
        <f>IFERROR(VLOOKUP($E1060, V医療従事者等!$A:$J, $I$4, FALSE), 0)</f>
        <v>0</v>
      </c>
      <c r="J1060" s="91">
        <f>IFERROR(VLOOKUP($E1060, V医療従事者等!$A:$J, $J$4, FALSE), 0)</f>
        <v>0</v>
      </c>
      <c r="K1060" s="92">
        <f>IFERROR(VLOOKUP($E1060, V一般接種!$A:$G, K$4, FALSE), 0)</f>
        <v>0</v>
      </c>
      <c r="L1060" s="92">
        <f>IFERROR(VLOOKUP($E1060, V一般接種!$A:$G, L$4, FALSE), 0)</f>
        <v>0</v>
      </c>
      <c r="M1060" s="92">
        <f>IFERROR(VLOOKUP($E1060, V一般接種!$A:$G, M$4, FALSE), 0)</f>
        <v>0</v>
      </c>
      <c r="N1060" s="93">
        <f>IFERROR(VLOOKUP($E1060, V一般接種!$A:$G, N$4, FALSE), 0)</f>
        <v>0</v>
      </c>
      <c r="O1060" s="92">
        <f>SUMIF(V職域接種!$C:$C, 'Conv-vaccine'!$E1060, V職域接種!F:F)</f>
        <v>0</v>
      </c>
      <c r="P1060" s="92">
        <f>SUMIF(V職域接種!$C:$C, 'Conv-vaccine'!$E1060, V職域接種!G:G)</f>
        <v>0</v>
      </c>
      <c r="Q1060" s="92">
        <f>_xlfn.MAXIFS(V重複!F:F, V重複!$C:$C, 'Conv-vaccine'!$E1060)</f>
        <v>0</v>
      </c>
      <c r="R1060" s="92">
        <f>_xlfn.MAXIFS(V重複!G:G, V重複!$C:$C, 'Conv-vaccine'!$E1060)</f>
        <v>0</v>
      </c>
      <c r="S1060" s="117">
        <f>SUMIF('V3回目-総接種回数'!$A:$A, 'Conv-vaccine'!$E1060, 'V3回目-総接種回数'!D:D)</f>
        <v>0</v>
      </c>
    </row>
    <row r="1061" spans="1:19" ht="17.7">
      <c r="A1061" s="49">
        <v>44649</v>
      </c>
      <c r="B1061" s="109">
        <f>IF(COUNTIF($A$7:$A1061, $A1061)&gt;1, 0, IF($E1061="","",G1061+H1061+K1061+L1061+O1061-Q1061))</f>
        <v>0</v>
      </c>
      <c r="C1061" s="109">
        <f>IF(COUNTIF($A$7:$A1061, $A1061)&gt;1, 0, IF($E1061="", "", I1061+J1061+M1061+N1061+P1061-R1061))</f>
        <v>0</v>
      </c>
      <c r="D1061" s="109">
        <f>IF(COUNTIF($A$7:$A1061, $A1061)&gt;1, 0, S1061)</f>
        <v>0</v>
      </c>
      <c r="E1061" s="110">
        <v>44649</v>
      </c>
      <c r="F1061" s="91" t="str">
        <f>IFERROR(VLOOKUP($E1061, V医療従事者等!$A:$J, $F$4, FALSE), TEXT(E1061, "aaa"))</f>
        <v>火</v>
      </c>
      <c r="G1061" s="91">
        <f>IFERROR(VLOOKUP($E1061, V医療従事者等!$A:$J, $G$4, FALSE), 0)</f>
        <v>0</v>
      </c>
      <c r="H1061" s="91">
        <f>IFERROR(VLOOKUP($E1061, V医療従事者等!$A:$J, $H$4, FALSE), 0)</f>
        <v>0</v>
      </c>
      <c r="I1061" s="91">
        <f>IFERROR(VLOOKUP($E1061, V医療従事者等!$A:$J, $I$4, FALSE), 0)</f>
        <v>0</v>
      </c>
      <c r="J1061" s="91">
        <f>IFERROR(VLOOKUP($E1061, V医療従事者等!$A:$J, $J$4, FALSE), 0)</f>
        <v>0</v>
      </c>
      <c r="K1061" s="92">
        <f>IFERROR(VLOOKUP($E1061, V一般接種!$A:$G, K$4, FALSE), 0)</f>
        <v>0</v>
      </c>
      <c r="L1061" s="92">
        <f>IFERROR(VLOOKUP($E1061, V一般接種!$A:$G, L$4, FALSE), 0)</f>
        <v>0</v>
      </c>
      <c r="M1061" s="92">
        <f>IFERROR(VLOOKUP($E1061, V一般接種!$A:$G, M$4, FALSE), 0)</f>
        <v>0</v>
      </c>
      <c r="N1061" s="93">
        <f>IFERROR(VLOOKUP($E1061, V一般接種!$A:$G, N$4, FALSE), 0)</f>
        <v>0</v>
      </c>
      <c r="O1061" s="92">
        <f>SUMIF(V職域接種!$C:$C, 'Conv-vaccine'!$E1061, V職域接種!F:F)</f>
        <v>0</v>
      </c>
      <c r="P1061" s="92">
        <f>SUMIF(V職域接種!$C:$C, 'Conv-vaccine'!$E1061, V職域接種!G:G)</f>
        <v>0</v>
      </c>
      <c r="Q1061" s="92">
        <f>_xlfn.MAXIFS(V重複!F:F, V重複!$C:$C, 'Conv-vaccine'!$E1061)</f>
        <v>0</v>
      </c>
      <c r="R1061" s="92">
        <f>_xlfn.MAXIFS(V重複!G:G, V重複!$C:$C, 'Conv-vaccine'!$E1061)</f>
        <v>0</v>
      </c>
      <c r="S1061" s="117">
        <f>SUMIF('V3回目-総接種回数'!$A:$A, 'Conv-vaccine'!$E1061, 'V3回目-総接種回数'!D:D)</f>
        <v>0</v>
      </c>
    </row>
    <row r="1062" spans="1:19" ht="17.7">
      <c r="A1062" s="49">
        <v>44649</v>
      </c>
      <c r="B1062" s="109">
        <f>IF(COUNTIF($A$7:$A1062, $A1062)&gt;1, 0, IF($E1062="","",G1062+H1062+K1062+L1062+O1062-Q1062))</f>
        <v>0</v>
      </c>
      <c r="C1062" s="109">
        <f>IF(COUNTIF($A$7:$A1062, $A1062)&gt;1, 0, IF($E1062="", "", I1062+J1062+M1062+N1062+P1062-R1062))</f>
        <v>0</v>
      </c>
      <c r="D1062" s="109">
        <f>IF(COUNTIF($A$7:$A1062, $A1062)&gt;1, 0, S1062)</f>
        <v>0</v>
      </c>
      <c r="E1062" s="110">
        <v>44649</v>
      </c>
      <c r="F1062" s="91" t="str">
        <f>IFERROR(VLOOKUP($E1062, V医療従事者等!$A:$J, $F$4, FALSE), TEXT(E1062, "aaa"))</f>
        <v>火</v>
      </c>
      <c r="G1062" s="91">
        <f>IFERROR(VLOOKUP($E1062, V医療従事者等!$A:$J, $G$4, FALSE), 0)</f>
        <v>0</v>
      </c>
      <c r="H1062" s="91">
        <f>IFERROR(VLOOKUP($E1062, V医療従事者等!$A:$J, $H$4, FALSE), 0)</f>
        <v>0</v>
      </c>
      <c r="I1062" s="91">
        <f>IFERROR(VLOOKUP($E1062, V医療従事者等!$A:$J, $I$4, FALSE), 0)</f>
        <v>0</v>
      </c>
      <c r="J1062" s="91">
        <f>IFERROR(VLOOKUP($E1062, V医療従事者等!$A:$J, $J$4, FALSE), 0)</f>
        <v>0</v>
      </c>
      <c r="K1062" s="92">
        <f>IFERROR(VLOOKUP($E1062, V一般接種!$A:$G, K$4, FALSE), 0)</f>
        <v>0</v>
      </c>
      <c r="L1062" s="92">
        <f>IFERROR(VLOOKUP($E1062, V一般接種!$A:$G, L$4, FALSE), 0)</f>
        <v>0</v>
      </c>
      <c r="M1062" s="92">
        <f>IFERROR(VLOOKUP($E1062, V一般接種!$A:$G, M$4, FALSE), 0)</f>
        <v>0</v>
      </c>
      <c r="N1062" s="93">
        <f>IFERROR(VLOOKUP($E1062, V一般接種!$A:$G, N$4, FALSE), 0)</f>
        <v>0</v>
      </c>
      <c r="O1062" s="92">
        <f>SUMIF(V職域接種!$C:$C, 'Conv-vaccine'!$E1062, V職域接種!F:F)</f>
        <v>0</v>
      </c>
      <c r="P1062" s="92">
        <f>SUMIF(V職域接種!$C:$C, 'Conv-vaccine'!$E1062, V職域接種!G:G)</f>
        <v>0</v>
      </c>
      <c r="Q1062" s="92">
        <f>_xlfn.MAXIFS(V重複!F:F, V重複!$C:$C, 'Conv-vaccine'!$E1062)</f>
        <v>0</v>
      </c>
      <c r="R1062" s="92">
        <f>_xlfn.MAXIFS(V重複!G:G, V重複!$C:$C, 'Conv-vaccine'!$E1062)</f>
        <v>0</v>
      </c>
      <c r="S1062" s="117">
        <f>SUMIF('V3回目-総接種回数'!$A:$A, 'Conv-vaccine'!$E1062, 'V3回目-総接種回数'!D:D)</f>
        <v>0</v>
      </c>
    </row>
    <row r="1063" spans="1:19" ht="17.7">
      <c r="A1063" s="49">
        <v>44650</v>
      </c>
      <c r="B1063" s="109">
        <f>IF(COUNTIF($A$7:$A1063, $A1063)&gt;1, 0, IF($E1063="","",G1063+H1063+K1063+L1063+O1063-Q1063))</f>
        <v>0</v>
      </c>
      <c r="C1063" s="109">
        <f>IF(COUNTIF($A$7:$A1063, $A1063)&gt;1, 0, IF($E1063="", "", I1063+J1063+M1063+N1063+P1063-R1063))</f>
        <v>0</v>
      </c>
      <c r="D1063" s="109">
        <f>IF(COUNTIF($A$7:$A1063, $A1063)&gt;1, 0, S1063)</f>
        <v>0</v>
      </c>
      <c r="E1063" s="110">
        <v>44650</v>
      </c>
      <c r="F1063" s="91" t="str">
        <f>IFERROR(VLOOKUP($E1063, V医療従事者等!$A:$J, $F$4, FALSE), TEXT(E1063, "aaa"))</f>
        <v>水</v>
      </c>
      <c r="G1063" s="91">
        <f>IFERROR(VLOOKUP($E1063, V医療従事者等!$A:$J, $G$4, FALSE), 0)</f>
        <v>0</v>
      </c>
      <c r="H1063" s="91">
        <f>IFERROR(VLOOKUP($E1063, V医療従事者等!$A:$J, $H$4, FALSE), 0)</f>
        <v>0</v>
      </c>
      <c r="I1063" s="91">
        <f>IFERROR(VLOOKUP($E1063, V医療従事者等!$A:$J, $I$4, FALSE), 0)</f>
        <v>0</v>
      </c>
      <c r="J1063" s="91">
        <f>IFERROR(VLOOKUP($E1063, V医療従事者等!$A:$J, $J$4, FALSE), 0)</f>
        <v>0</v>
      </c>
      <c r="K1063" s="92">
        <f>IFERROR(VLOOKUP($E1063, V一般接種!$A:$G, K$4, FALSE), 0)</f>
        <v>0</v>
      </c>
      <c r="L1063" s="92">
        <f>IFERROR(VLOOKUP($E1063, V一般接種!$A:$G, L$4, FALSE), 0)</f>
        <v>0</v>
      </c>
      <c r="M1063" s="92">
        <f>IFERROR(VLOOKUP($E1063, V一般接種!$A:$G, M$4, FALSE), 0)</f>
        <v>0</v>
      </c>
      <c r="N1063" s="93">
        <f>IFERROR(VLOOKUP($E1063, V一般接種!$A:$G, N$4, FALSE), 0)</f>
        <v>0</v>
      </c>
      <c r="O1063" s="92">
        <f>SUMIF(V職域接種!$C:$C, 'Conv-vaccine'!$E1063, V職域接種!F:F)</f>
        <v>0</v>
      </c>
      <c r="P1063" s="92">
        <f>SUMIF(V職域接種!$C:$C, 'Conv-vaccine'!$E1063, V職域接種!G:G)</f>
        <v>0</v>
      </c>
      <c r="Q1063" s="92">
        <f>_xlfn.MAXIFS(V重複!F:F, V重複!$C:$C, 'Conv-vaccine'!$E1063)</f>
        <v>0</v>
      </c>
      <c r="R1063" s="92">
        <f>_xlfn.MAXIFS(V重複!G:G, V重複!$C:$C, 'Conv-vaccine'!$E1063)</f>
        <v>0</v>
      </c>
      <c r="S1063" s="117">
        <f>SUMIF('V3回目-総接種回数'!$A:$A, 'Conv-vaccine'!$E1063, 'V3回目-総接種回数'!D:D)</f>
        <v>0</v>
      </c>
    </row>
    <row r="1064" spans="1:19" ht="17.7">
      <c r="A1064" s="49">
        <v>44650</v>
      </c>
      <c r="B1064" s="109">
        <f>IF(COUNTIF($A$7:$A1064, $A1064)&gt;1, 0, IF($E1064="","",G1064+H1064+K1064+L1064+O1064-Q1064))</f>
        <v>0</v>
      </c>
      <c r="C1064" s="109">
        <f>IF(COUNTIF($A$7:$A1064, $A1064)&gt;1, 0, IF($E1064="", "", I1064+J1064+M1064+N1064+P1064-R1064))</f>
        <v>0</v>
      </c>
      <c r="D1064" s="109">
        <f>IF(COUNTIF($A$7:$A1064, $A1064)&gt;1, 0, S1064)</f>
        <v>0</v>
      </c>
      <c r="E1064" s="110">
        <v>44650</v>
      </c>
      <c r="F1064" s="91" t="str">
        <f>IFERROR(VLOOKUP($E1064, V医療従事者等!$A:$J, $F$4, FALSE), TEXT(E1064, "aaa"))</f>
        <v>水</v>
      </c>
      <c r="G1064" s="91">
        <f>IFERROR(VLOOKUP($E1064, V医療従事者等!$A:$J, $G$4, FALSE), 0)</f>
        <v>0</v>
      </c>
      <c r="H1064" s="91">
        <f>IFERROR(VLOOKUP($E1064, V医療従事者等!$A:$J, $H$4, FALSE), 0)</f>
        <v>0</v>
      </c>
      <c r="I1064" s="91">
        <f>IFERROR(VLOOKUP($E1064, V医療従事者等!$A:$J, $I$4, FALSE), 0)</f>
        <v>0</v>
      </c>
      <c r="J1064" s="91">
        <f>IFERROR(VLOOKUP($E1064, V医療従事者等!$A:$J, $J$4, FALSE), 0)</f>
        <v>0</v>
      </c>
      <c r="K1064" s="92">
        <f>IFERROR(VLOOKUP($E1064, V一般接種!$A:$G, K$4, FALSE), 0)</f>
        <v>0</v>
      </c>
      <c r="L1064" s="92">
        <f>IFERROR(VLOOKUP($E1064, V一般接種!$A:$G, L$4, FALSE), 0)</f>
        <v>0</v>
      </c>
      <c r="M1064" s="92">
        <f>IFERROR(VLOOKUP($E1064, V一般接種!$A:$G, M$4, FALSE), 0)</f>
        <v>0</v>
      </c>
      <c r="N1064" s="93">
        <f>IFERROR(VLOOKUP($E1064, V一般接種!$A:$G, N$4, FALSE), 0)</f>
        <v>0</v>
      </c>
      <c r="O1064" s="92">
        <f>SUMIF(V職域接種!$C:$C, 'Conv-vaccine'!$E1064, V職域接種!F:F)</f>
        <v>0</v>
      </c>
      <c r="P1064" s="92">
        <f>SUMIF(V職域接種!$C:$C, 'Conv-vaccine'!$E1064, V職域接種!G:G)</f>
        <v>0</v>
      </c>
      <c r="Q1064" s="92">
        <f>_xlfn.MAXIFS(V重複!F:F, V重複!$C:$C, 'Conv-vaccine'!$E1064)</f>
        <v>0</v>
      </c>
      <c r="R1064" s="92">
        <f>_xlfn.MAXIFS(V重複!G:G, V重複!$C:$C, 'Conv-vaccine'!$E1064)</f>
        <v>0</v>
      </c>
      <c r="S1064" s="117">
        <f>SUMIF('V3回目-総接種回数'!$A:$A, 'Conv-vaccine'!$E1064, 'V3回目-総接種回数'!D:D)</f>
        <v>0</v>
      </c>
    </row>
    <row r="1065" spans="1:19" ht="17.7">
      <c r="A1065" s="49">
        <v>44650</v>
      </c>
      <c r="B1065" s="109">
        <f>IF(COUNTIF($A$7:$A1065, $A1065)&gt;1, 0, IF($E1065="","",G1065+H1065+K1065+L1065+O1065-Q1065))</f>
        <v>0</v>
      </c>
      <c r="C1065" s="109">
        <f>IF(COUNTIF($A$7:$A1065, $A1065)&gt;1, 0, IF($E1065="", "", I1065+J1065+M1065+N1065+P1065-R1065))</f>
        <v>0</v>
      </c>
      <c r="D1065" s="109">
        <f>IF(COUNTIF($A$7:$A1065, $A1065)&gt;1, 0, S1065)</f>
        <v>0</v>
      </c>
      <c r="E1065" s="110">
        <v>44650</v>
      </c>
      <c r="F1065" s="91" t="str">
        <f>IFERROR(VLOOKUP($E1065, V医療従事者等!$A:$J, $F$4, FALSE), TEXT(E1065, "aaa"))</f>
        <v>水</v>
      </c>
      <c r="G1065" s="91">
        <f>IFERROR(VLOOKUP($E1065, V医療従事者等!$A:$J, $G$4, FALSE), 0)</f>
        <v>0</v>
      </c>
      <c r="H1065" s="91">
        <f>IFERROR(VLOOKUP($E1065, V医療従事者等!$A:$J, $H$4, FALSE), 0)</f>
        <v>0</v>
      </c>
      <c r="I1065" s="91">
        <f>IFERROR(VLOOKUP($E1065, V医療従事者等!$A:$J, $I$4, FALSE), 0)</f>
        <v>0</v>
      </c>
      <c r="J1065" s="91">
        <f>IFERROR(VLOOKUP($E1065, V医療従事者等!$A:$J, $J$4, FALSE), 0)</f>
        <v>0</v>
      </c>
      <c r="K1065" s="92">
        <f>IFERROR(VLOOKUP($E1065, V一般接種!$A:$G, K$4, FALSE), 0)</f>
        <v>0</v>
      </c>
      <c r="L1065" s="92">
        <f>IFERROR(VLOOKUP($E1065, V一般接種!$A:$G, L$4, FALSE), 0)</f>
        <v>0</v>
      </c>
      <c r="M1065" s="92">
        <f>IFERROR(VLOOKUP($E1065, V一般接種!$A:$G, M$4, FALSE), 0)</f>
        <v>0</v>
      </c>
      <c r="N1065" s="93">
        <f>IFERROR(VLOOKUP($E1065, V一般接種!$A:$G, N$4, FALSE), 0)</f>
        <v>0</v>
      </c>
      <c r="O1065" s="92">
        <f>SUMIF(V職域接種!$C:$C, 'Conv-vaccine'!$E1065, V職域接種!F:F)</f>
        <v>0</v>
      </c>
      <c r="P1065" s="92">
        <f>SUMIF(V職域接種!$C:$C, 'Conv-vaccine'!$E1065, V職域接種!G:G)</f>
        <v>0</v>
      </c>
      <c r="Q1065" s="92">
        <f>_xlfn.MAXIFS(V重複!F:F, V重複!$C:$C, 'Conv-vaccine'!$E1065)</f>
        <v>0</v>
      </c>
      <c r="R1065" s="92">
        <f>_xlfn.MAXIFS(V重複!G:G, V重複!$C:$C, 'Conv-vaccine'!$E1065)</f>
        <v>0</v>
      </c>
      <c r="S1065" s="117">
        <f>SUMIF('V3回目-総接種回数'!$A:$A, 'Conv-vaccine'!$E1065, 'V3回目-総接種回数'!D:D)</f>
        <v>0</v>
      </c>
    </row>
    <row r="1066" spans="1:19" ht="17.7">
      <c r="A1066" s="49">
        <v>44651</v>
      </c>
      <c r="B1066" s="109">
        <f>IF(COUNTIF($A$7:$A1066, $A1066)&gt;1, 0, IF($E1066="","",G1066+H1066+K1066+L1066+O1066-Q1066))</f>
        <v>0</v>
      </c>
      <c r="C1066" s="109">
        <f>IF(COUNTIF($A$7:$A1066, $A1066)&gt;1, 0, IF($E1066="", "", I1066+J1066+M1066+N1066+P1066-R1066))</f>
        <v>0</v>
      </c>
      <c r="D1066" s="109">
        <f>IF(COUNTIF($A$7:$A1066, $A1066)&gt;1, 0, S1066)</f>
        <v>0</v>
      </c>
      <c r="E1066" s="110">
        <v>44651</v>
      </c>
      <c r="F1066" s="91" t="str">
        <f>IFERROR(VLOOKUP($E1066, V医療従事者等!$A:$J, $F$4, FALSE), TEXT(E1066, "aaa"))</f>
        <v>木</v>
      </c>
      <c r="G1066" s="91">
        <f>IFERROR(VLOOKUP($E1066, V医療従事者等!$A:$J, $G$4, FALSE), 0)</f>
        <v>0</v>
      </c>
      <c r="H1066" s="91">
        <f>IFERROR(VLOOKUP($E1066, V医療従事者等!$A:$J, $H$4, FALSE), 0)</f>
        <v>0</v>
      </c>
      <c r="I1066" s="91">
        <f>IFERROR(VLOOKUP($E1066, V医療従事者等!$A:$J, $I$4, FALSE), 0)</f>
        <v>0</v>
      </c>
      <c r="J1066" s="91">
        <f>IFERROR(VLOOKUP($E1066, V医療従事者等!$A:$J, $J$4, FALSE), 0)</f>
        <v>0</v>
      </c>
      <c r="K1066" s="92">
        <f>IFERROR(VLOOKUP($E1066, V一般接種!$A:$G, K$4, FALSE), 0)</f>
        <v>0</v>
      </c>
      <c r="L1066" s="92">
        <f>IFERROR(VLOOKUP($E1066, V一般接種!$A:$G, L$4, FALSE), 0)</f>
        <v>0</v>
      </c>
      <c r="M1066" s="92">
        <f>IFERROR(VLOOKUP($E1066, V一般接種!$A:$G, M$4, FALSE), 0)</f>
        <v>0</v>
      </c>
      <c r="N1066" s="93">
        <f>IFERROR(VLOOKUP($E1066, V一般接種!$A:$G, N$4, FALSE), 0)</f>
        <v>0</v>
      </c>
      <c r="O1066" s="92">
        <f>SUMIF(V職域接種!$C:$C, 'Conv-vaccine'!$E1066, V職域接種!F:F)</f>
        <v>0</v>
      </c>
      <c r="P1066" s="92">
        <f>SUMIF(V職域接種!$C:$C, 'Conv-vaccine'!$E1066, V職域接種!G:G)</f>
        <v>0</v>
      </c>
      <c r="Q1066" s="92">
        <f>_xlfn.MAXIFS(V重複!F:F, V重複!$C:$C, 'Conv-vaccine'!$E1066)</f>
        <v>0</v>
      </c>
      <c r="R1066" s="92">
        <f>_xlfn.MAXIFS(V重複!G:G, V重複!$C:$C, 'Conv-vaccine'!$E1066)</f>
        <v>0</v>
      </c>
      <c r="S1066" s="117">
        <f>SUMIF('V3回目-総接種回数'!$A:$A, 'Conv-vaccine'!$E1066, 'V3回目-総接種回数'!D:D)</f>
        <v>0</v>
      </c>
    </row>
    <row r="1067" spans="1:19" ht="17.7">
      <c r="A1067" s="49">
        <v>44651</v>
      </c>
      <c r="B1067" s="109">
        <f>IF(COUNTIF($A$7:$A1067, $A1067)&gt;1, 0, IF($E1067="","",G1067+H1067+K1067+L1067+O1067-Q1067))</f>
        <v>0</v>
      </c>
      <c r="C1067" s="109">
        <f>IF(COUNTIF($A$7:$A1067, $A1067)&gt;1, 0, IF($E1067="", "", I1067+J1067+M1067+N1067+P1067-R1067))</f>
        <v>0</v>
      </c>
      <c r="D1067" s="109">
        <f>IF(COUNTIF($A$7:$A1067, $A1067)&gt;1, 0, S1067)</f>
        <v>0</v>
      </c>
      <c r="E1067" s="110">
        <v>44651</v>
      </c>
      <c r="F1067" s="91" t="str">
        <f>IFERROR(VLOOKUP($E1067, V医療従事者等!$A:$J, $F$4, FALSE), TEXT(E1067, "aaa"))</f>
        <v>木</v>
      </c>
      <c r="G1067" s="91">
        <f>IFERROR(VLOOKUP($E1067, V医療従事者等!$A:$J, $G$4, FALSE), 0)</f>
        <v>0</v>
      </c>
      <c r="H1067" s="91">
        <f>IFERROR(VLOOKUP($E1067, V医療従事者等!$A:$J, $H$4, FALSE), 0)</f>
        <v>0</v>
      </c>
      <c r="I1067" s="91">
        <f>IFERROR(VLOOKUP($E1067, V医療従事者等!$A:$J, $I$4, FALSE), 0)</f>
        <v>0</v>
      </c>
      <c r="J1067" s="91">
        <f>IFERROR(VLOOKUP($E1067, V医療従事者等!$A:$J, $J$4, FALSE), 0)</f>
        <v>0</v>
      </c>
      <c r="K1067" s="92">
        <f>IFERROR(VLOOKUP($E1067, V一般接種!$A:$G, K$4, FALSE), 0)</f>
        <v>0</v>
      </c>
      <c r="L1067" s="92">
        <f>IFERROR(VLOOKUP($E1067, V一般接種!$A:$G, L$4, FALSE), 0)</f>
        <v>0</v>
      </c>
      <c r="M1067" s="92">
        <f>IFERROR(VLOOKUP($E1067, V一般接種!$A:$G, M$4, FALSE), 0)</f>
        <v>0</v>
      </c>
      <c r="N1067" s="93">
        <f>IFERROR(VLOOKUP($E1067, V一般接種!$A:$G, N$4, FALSE), 0)</f>
        <v>0</v>
      </c>
      <c r="O1067" s="92">
        <f>SUMIF(V職域接種!$C:$C, 'Conv-vaccine'!$E1067, V職域接種!F:F)</f>
        <v>0</v>
      </c>
      <c r="P1067" s="92">
        <f>SUMIF(V職域接種!$C:$C, 'Conv-vaccine'!$E1067, V職域接種!G:G)</f>
        <v>0</v>
      </c>
      <c r="Q1067" s="92">
        <f>_xlfn.MAXIFS(V重複!F:F, V重複!$C:$C, 'Conv-vaccine'!$E1067)</f>
        <v>0</v>
      </c>
      <c r="R1067" s="92">
        <f>_xlfn.MAXIFS(V重複!G:G, V重複!$C:$C, 'Conv-vaccine'!$E1067)</f>
        <v>0</v>
      </c>
      <c r="S1067" s="117">
        <f>SUMIF('V3回目-総接種回数'!$A:$A, 'Conv-vaccine'!$E1067, 'V3回目-総接種回数'!D:D)</f>
        <v>0</v>
      </c>
    </row>
    <row r="1068" spans="1:19" ht="17.7">
      <c r="A1068" s="49">
        <v>44651</v>
      </c>
      <c r="B1068" s="109">
        <f>IF(COUNTIF($A$7:$A1068, $A1068)&gt;1, 0, IF($E1068="","",G1068+H1068+K1068+L1068+O1068-Q1068))</f>
        <v>0</v>
      </c>
      <c r="C1068" s="109">
        <f>IF(COUNTIF($A$7:$A1068, $A1068)&gt;1, 0, IF($E1068="", "", I1068+J1068+M1068+N1068+P1068-R1068))</f>
        <v>0</v>
      </c>
      <c r="D1068" s="109">
        <f>IF(COUNTIF($A$7:$A1068, $A1068)&gt;1, 0, S1068)</f>
        <v>0</v>
      </c>
      <c r="E1068" s="110">
        <v>44651</v>
      </c>
      <c r="F1068" s="91" t="str">
        <f>IFERROR(VLOOKUP($E1068, V医療従事者等!$A:$J, $F$4, FALSE), TEXT(E1068, "aaa"))</f>
        <v>木</v>
      </c>
      <c r="G1068" s="91">
        <f>IFERROR(VLOOKUP($E1068, V医療従事者等!$A:$J, $G$4, FALSE), 0)</f>
        <v>0</v>
      </c>
      <c r="H1068" s="91">
        <f>IFERROR(VLOOKUP($E1068, V医療従事者等!$A:$J, $H$4, FALSE), 0)</f>
        <v>0</v>
      </c>
      <c r="I1068" s="91">
        <f>IFERROR(VLOOKUP($E1068, V医療従事者等!$A:$J, $I$4, FALSE), 0)</f>
        <v>0</v>
      </c>
      <c r="J1068" s="91">
        <f>IFERROR(VLOOKUP($E1068, V医療従事者等!$A:$J, $J$4, FALSE), 0)</f>
        <v>0</v>
      </c>
      <c r="K1068" s="92">
        <f>IFERROR(VLOOKUP($E1068, V一般接種!$A:$G, K$4, FALSE), 0)</f>
        <v>0</v>
      </c>
      <c r="L1068" s="92">
        <f>IFERROR(VLOOKUP($E1068, V一般接種!$A:$G, L$4, FALSE), 0)</f>
        <v>0</v>
      </c>
      <c r="M1068" s="92">
        <f>IFERROR(VLOOKUP($E1068, V一般接種!$A:$G, M$4, FALSE), 0)</f>
        <v>0</v>
      </c>
      <c r="N1068" s="93">
        <f>IFERROR(VLOOKUP($E1068, V一般接種!$A:$G, N$4, FALSE), 0)</f>
        <v>0</v>
      </c>
      <c r="O1068" s="92">
        <f>SUMIF(V職域接種!$C:$C, 'Conv-vaccine'!$E1068, V職域接種!F:F)</f>
        <v>0</v>
      </c>
      <c r="P1068" s="92">
        <f>SUMIF(V職域接種!$C:$C, 'Conv-vaccine'!$E1068, V職域接種!G:G)</f>
        <v>0</v>
      </c>
      <c r="Q1068" s="92">
        <f>_xlfn.MAXIFS(V重複!F:F, V重複!$C:$C, 'Conv-vaccine'!$E1068)</f>
        <v>0</v>
      </c>
      <c r="R1068" s="92">
        <f>_xlfn.MAXIFS(V重複!G:G, V重複!$C:$C, 'Conv-vaccine'!$E1068)</f>
        <v>0</v>
      </c>
      <c r="S1068" s="117">
        <f>SUMIF('V3回目-総接種回数'!$A:$A, 'Conv-vaccine'!$E1068, 'V3回目-総接種回数'!D:D)</f>
        <v>0</v>
      </c>
    </row>
    <row r="1069" spans="1:19" ht="17.7">
      <c r="A1069" s="49">
        <v>44652</v>
      </c>
      <c r="B1069" s="109">
        <f>IF(COUNTIF($A$7:$A1069, $A1069)&gt;1, 0, IF($E1069="","",G1069+H1069+K1069+L1069+O1069-Q1069))</f>
        <v>0</v>
      </c>
      <c r="C1069" s="109">
        <f>IF(COUNTIF($A$7:$A1069, $A1069)&gt;1, 0, IF($E1069="", "", I1069+J1069+M1069+N1069+P1069-R1069))</f>
        <v>0</v>
      </c>
      <c r="D1069" s="109">
        <f>IF(COUNTIF($A$7:$A1069, $A1069)&gt;1, 0, S1069)</f>
        <v>0</v>
      </c>
      <c r="E1069" s="110">
        <v>44652</v>
      </c>
      <c r="F1069" s="91" t="str">
        <f>IFERROR(VLOOKUP($E1069, V医療従事者等!$A:$J, $F$4, FALSE), TEXT(E1069, "aaa"))</f>
        <v>金</v>
      </c>
      <c r="G1069" s="91">
        <f>IFERROR(VLOOKUP($E1069, V医療従事者等!$A:$J, $G$4, FALSE), 0)</f>
        <v>0</v>
      </c>
      <c r="H1069" s="91">
        <f>IFERROR(VLOOKUP($E1069, V医療従事者等!$A:$J, $H$4, FALSE), 0)</f>
        <v>0</v>
      </c>
      <c r="I1069" s="91">
        <f>IFERROR(VLOOKUP($E1069, V医療従事者等!$A:$J, $I$4, FALSE), 0)</f>
        <v>0</v>
      </c>
      <c r="J1069" s="91">
        <f>IFERROR(VLOOKUP($E1069, V医療従事者等!$A:$J, $J$4, FALSE), 0)</f>
        <v>0</v>
      </c>
      <c r="K1069" s="92">
        <f>IFERROR(VLOOKUP($E1069, V一般接種!$A:$G, K$4, FALSE), 0)</f>
        <v>0</v>
      </c>
      <c r="L1069" s="92">
        <f>IFERROR(VLOOKUP($E1069, V一般接種!$A:$G, L$4, FALSE), 0)</f>
        <v>0</v>
      </c>
      <c r="M1069" s="92">
        <f>IFERROR(VLOOKUP($E1069, V一般接種!$A:$G, M$4, FALSE), 0)</f>
        <v>0</v>
      </c>
      <c r="N1069" s="93">
        <f>IFERROR(VLOOKUP($E1069, V一般接種!$A:$G, N$4, FALSE), 0)</f>
        <v>0</v>
      </c>
      <c r="O1069" s="92">
        <f>SUMIF(V職域接種!$C:$C, 'Conv-vaccine'!$E1069, V職域接種!F:F)</f>
        <v>0</v>
      </c>
      <c r="P1069" s="92">
        <f>SUMIF(V職域接種!$C:$C, 'Conv-vaccine'!$E1069, V職域接種!G:G)</f>
        <v>0</v>
      </c>
      <c r="Q1069" s="92">
        <f>_xlfn.MAXIFS(V重複!F:F, V重複!$C:$C, 'Conv-vaccine'!$E1069)</f>
        <v>0</v>
      </c>
      <c r="R1069" s="92">
        <f>_xlfn.MAXIFS(V重複!G:G, V重複!$C:$C, 'Conv-vaccine'!$E1069)</f>
        <v>0</v>
      </c>
      <c r="S1069" s="117">
        <f>SUMIF('V3回目-総接種回数'!$A:$A, 'Conv-vaccine'!$E1069, 'V3回目-総接種回数'!D:D)</f>
        <v>0</v>
      </c>
    </row>
    <row r="1070" spans="1:19" ht="17.7">
      <c r="A1070" s="49">
        <v>44652</v>
      </c>
      <c r="B1070" s="109">
        <f>IF(COUNTIF($A$7:$A1070, $A1070)&gt;1, 0, IF($E1070="","",G1070+H1070+K1070+L1070+O1070-Q1070))</f>
        <v>0</v>
      </c>
      <c r="C1070" s="109">
        <f>IF(COUNTIF($A$7:$A1070, $A1070)&gt;1, 0, IF($E1070="", "", I1070+J1070+M1070+N1070+P1070-R1070))</f>
        <v>0</v>
      </c>
      <c r="D1070" s="109">
        <f>IF(COUNTIF($A$7:$A1070, $A1070)&gt;1, 0, S1070)</f>
        <v>0</v>
      </c>
      <c r="E1070" s="110">
        <v>44652</v>
      </c>
      <c r="F1070" s="91" t="str">
        <f>IFERROR(VLOOKUP($E1070, V医療従事者等!$A:$J, $F$4, FALSE), TEXT(E1070, "aaa"))</f>
        <v>金</v>
      </c>
      <c r="G1070" s="91">
        <f>IFERROR(VLOOKUP($E1070, V医療従事者等!$A:$J, $G$4, FALSE), 0)</f>
        <v>0</v>
      </c>
      <c r="H1070" s="91">
        <f>IFERROR(VLOOKUP($E1070, V医療従事者等!$A:$J, $H$4, FALSE), 0)</f>
        <v>0</v>
      </c>
      <c r="I1070" s="91">
        <f>IFERROR(VLOOKUP($E1070, V医療従事者等!$A:$J, $I$4, FALSE), 0)</f>
        <v>0</v>
      </c>
      <c r="J1070" s="91">
        <f>IFERROR(VLOOKUP($E1070, V医療従事者等!$A:$J, $J$4, FALSE), 0)</f>
        <v>0</v>
      </c>
      <c r="K1070" s="92">
        <f>IFERROR(VLOOKUP($E1070, V一般接種!$A:$G, K$4, FALSE), 0)</f>
        <v>0</v>
      </c>
      <c r="L1070" s="92">
        <f>IFERROR(VLOOKUP($E1070, V一般接種!$A:$G, L$4, FALSE), 0)</f>
        <v>0</v>
      </c>
      <c r="M1070" s="92">
        <f>IFERROR(VLOOKUP($E1070, V一般接種!$A:$G, M$4, FALSE), 0)</f>
        <v>0</v>
      </c>
      <c r="N1070" s="93">
        <f>IFERROR(VLOOKUP($E1070, V一般接種!$A:$G, N$4, FALSE), 0)</f>
        <v>0</v>
      </c>
      <c r="O1070" s="92">
        <f>SUMIF(V職域接種!$C:$C, 'Conv-vaccine'!$E1070, V職域接種!F:F)</f>
        <v>0</v>
      </c>
      <c r="P1070" s="92">
        <f>SUMIF(V職域接種!$C:$C, 'Conv-vaccine'!$E1070, V職域接種!G:G)</f>
        <v>0</v>
      </c>
      <c r="Q1070" s="92">
        <f>_xlfn.MAXIFS(V重複!F:F, V重複!$C:$C, 'Conv-vaccine'!$E1070)</f>
        <v>0</v>
      </c>
      <c r="R1070" s="92">
        <f>_xlfn.MAXIFS(V重複!G:G, V重複!$C:$C, 'Conv-vaccine'!$E1070)</f>
        <v>0</v>
      </c>
      <c r="S1070" s="117">
        <f>SUMIF('V3回目-総接種回数'!$A:$A, 'Conv-vaccine'!$E1070, 'V3回目-総接種回数'!D:D)</f>
        <v>0</v>
      </c>
    </row>
    <row r="1071" spans="1:19" ht="17.7">
      <c r="A1071" s="49">
        <v>44652</v>
      </c>
      <c r="B1071" s="109">
        <f>IF(COUNTIF($A$7:$A1071, $A1071)&gt;1, 0, IF($E1071="","",G1071+H1071+K1071+L1071+O1071-Q1071))</f>
        <v>0</v>
      </c>
      <c r="C1071" s="109">
        <f>IF(COUNTIF($A$7:$A1071, $A1071)&gt;1, 0, IF($E1071="", "", I1071+J1071+M1071+N1071+P1071-R1071))</f>
        <v>0</v>
      </c>
      <c r="D1071" s="109">
        <f>IF(COUNTIF($A$7:$A1071, $A1071)&gt;1, 0, S1071)</f>
        <v>0</v>
      </c>
      <c r="E1071" s="110">
        <v>44652</v>
      </c>
      <c r="F1071" s="91" t="str">
        <f>IFERROR(VLOOKUP($E1071, V医療従事者等!$A:$J, $F$4, FALSE), TEXT(E1071, "aaa"))</f>
        <v>金</v>
      </c>
      <c r="G1071" s="91">
        <f>IFERROR(VLOOKUP($E1071, V医療従事者等!$A:$J, $G$4, FALSE), 0)</f>
        <v>0</v>
      </c>
      <c r="H1071" s="91">
        <f>IFERROR(VLOOKUP($E1071, V医療従事者等!$A:$J, $H$4, FALSE), 0)</f>
        <v>0</v>
      </c>
      <c r="I1071" s="91">
        <f>IFERROR(VLOOKUP($E1071, V医療従事者等!$A:$J, $I$4, FALSE), 0)</f>
        <v>0</v>
      </c>
      <c r="J1071" s="91">
        <f>IFERROR(VLOOKUP($E1071, V医療従事者等!$A:$J, $J$4, FALSE), 0)</f>
        <v>0</v>
      </c>
      <c r="K1071" s="92">
        <f>IFERROR(VLOOKUP($E1071, V一般接種!$A:$G, K$4, FALSE), 0)</f>
        <v>0</v>
      </c>
      <c r="L1071" s="92">
        <f>IFERROR(VLOOKUP($E1071, V一般接種!$A:$G, L$4, FALSE), 0)</f>
        <v>0</v>
      </c>
      <c r="M1071" s="92">
        <f>IFERROR(VLOOKUP($E1071, V一般接種!$A:$G, M$4, FALSE), 0)</f>
        <v>0</v>
      </c>
      <c r="N1071" s="93">
        <f>IFERROR(VLOOKUP($E1071, V一般接種!$A:$G, N$4, FALSE), 0)</f>
        <v>0</v>
      </c>
      <c r="O1071" s="92">
        <f>SUMIF(V職域接種!$C:$C, 'Conv-vaccine'!$E1071, V職域接種!F:F)</f>
        <v>0</v>
      </c>
      <c r="P1071" s="92">
        <f>SUMIF(V職域接種!$C:$C, 'Conv-vaccine'!$E1071, V職域接種!G:G)</f>
        <v>0</v>
      </c>
      <c r="Q1071" s="92">
        <f>_xlfn.MAXIFS(V重複!F:F, V重複!$C:$C, 'Conv-vaccine'!$E1071)</f>
        <v>0</v>
      </c>
      <c r="R1071" s="92">
        <f>_xlfn.MAXIFS(V重複!G:G, V重複!$C:$C, 'Conv-vaccine'!$E1071)</f>
        <v>0</v>
      </c>
      <c r="S1071" s="117">
        <f>SUMIF('V3回目-総接種回数'!$A:$A, 'Conv-vaccine'!$E1071, 'V3回目-総接種回数'!D:D)</f>
        <v>0</v>
      </c>
    </row>
    <row r="1072" spans="1:19" ht="17.7">
      <c r="A1072" s="49">
        <v>44653</v>
      </c>
      <c r="B1072" s="109">
        <f>IF(COUNTIF($A$7:$A1072, $A1072)&gt;1, 0, IF($E1072="","",G1072+H1072+K1072+L1072+O1072-Q1072))</f>
        <v>0</v>
      </c>
      <c r="C1072" s="109">
        <f>IF(COUNTIF($A$7:$A1072, $A1072)&gt;1, 0, IF($E1072="", "", I1072+J1072+M1072+N1072+P1072-R1072))</f>
        <v>0</v>
      </c>
      <c r="D1072" s="109">
        <f>IF(COUNTIF($A$7:$A1072, $A1072)&gt;1, 0, S1072)</f>
        <v>0</v>
      </c>
      <c r="E1072" s="110">
        <v>44653</v>
      </c>
      <c r="F1072" s="91" t="str">
        <f>IFERROR(VLOOKUP($E1072, V医療従事者等!$A:$J, $F$4, FALSE), TEXT(E1072, "aaa"))</f>
        <v>土</v>
      </c>
      <c r="G1072" s="91">
        <f>IFERROR(VLOOKUP($E1072, V医療従事者等!$A:$J, $G$4, FALSE), 0)</f>
        <v>0</v>
      </c>
      <c r="H1072" s="91">
        <f>IFERROR(VLOOKUP($E1072, V医療従事者等!$A:$J, $H$4, FALSE), 0)</f>
        <v>0</v>
      </c>
      <c r="I1072" s="91">
        <f>IFERROR(VLOOKUP($E1072, V医療従事者等!$A:$J, $I$4, FALSE), 0)</f>
        <v>0</v>
      </c>
      <c r="J1072" s="91">
        <f>IFERROR(VLOOKUP($E1072, V医療従事者等!$A:$J, $J$4, FALSE), 0)</f>
        <v>0</v>
      </c>
      <c r="K1072" s="92">
        <f>IFERROR(VLOOKUP($E1072, V一般接種!$A:$G, K$4, FALSE), 0)</f>
        <v>0</v>
      </c>
      <c r="L1072" s="92">
        <f>IFERROR(VLOOKUP($E1072, V一般接種!$A:$G, L$4, FALSE), 0)</f>
        <v>0</v>
      </c>
      <c r="M1072" s="92">
        <f>IFERROR(VLOOKUP($E1072, V一般接種!$A:$G, M$4, FALSE), 0)</f>
        <v>0</v>
      </c>
      <c r="N1072" s="93">
        <f>IFERROR(VLOOKUP($E1072, V一般接種!$A:$G, N$4, FALSE), 0)</f>
        <v>0</v>
      </c>
      <c r="O1072" s="92">
        <f>SUMIF(V職域接種!$C:$C, 'Conv-vaccine'!$E1072, V職域接種!F:F)</f>
        <v>0</v>
      </c>
      <c r="P1072" s="92">
        <f>SUMIF(V職域接種!$C:$C, 'Conv-vaccine'!$E1072, V職域接種!G:G)</f>
        <v>0</v>
      </c>
      <c r="Q1072" s="92">
        <f>_xlfn.MAXIFS(V重複!F:F, V重複!$C:$C, 'Conv-vaccine'!$E1072)</f>
        <v>0</v>
      </c>
      <c r="R1072" s="92">
        <f>_xlfn.MAXIFS(V重複!G:G, V重複!$C:$C, 'Conv-vaccine'!$E1072)</f>
        <v>0</v>
      </c>
      <c r="S1072" s="117">
        <f>SUMIF('V3回目-総接種回数'!$A:$A, 'Conv-vaccine'!$E1072, 'V3回目-総接種回数'!D:D)</f>
        <v>0</v>
      </c>
    </row>
    <row r="1073" spans="1:19" ht="17.7">
      <c r="A1073" s="49">
        <v>44653</v>
      </c>
      <c r="B1073" s="109">
        <f>IF(COUNTIF($A$7:$A1073, $A1073)&gt;1, 0, IF($E1073="","",G1073+H1073+K1073+L1073+O1073-Q1073))</f>
        <v>0</v>
      </c>
      <c r="C1073" s="109">
        <f>IF(COUNTIF($A$7:$A1073, $A1073)&gt;1, 0, IF($E1073="", "", I1073+J1073+M1073+N1073+P1073-R1073))</f>
        <v>0</v>
      </c>
      <c r="D1073" s="109">
        <f>IF(COUNTIF($A$7:$A1073, $A1073)&gt;1, 0, S1073)</f>
        <v>0</v>
      </c>
      <c r="E1073" s="110">
        <v>44653</v>
      </c>
      <c r="F1073" s="91" t="str">
        <f>IFERROR(VLOOKUP($E1073, V医療従事者等!$A:$J, $F$4, FALSE), TEXT(E1073, "aaa"))</f>
        <v>土</v>
      </c>
      <c r="G1073" s="91">
        <f>IFERROR(VLOOKUP($E1073, V医療従事者等!$A:$J, $G$4, FALSE), 0)</f>
        <v>0</v>
      </c>
      <c r="H1073" s="91">
        <f>IFERROR(VLOOKUP($E1073, V医療従事者等!$A:$J, $H$4, FALSE), 0)</f>
        <v>0</v>
      </c>
      <c r="I1073" s="91">
        <f>IFERROR(VLOOKUP($E1073, V医療従事者等!$A:$J, $I$4, FALSE), 0)</f>
        <v>0</v>
      </c>
      <c r="J1073" s="91">
        <f>IFERROR(VLOOKUP($E1073, V医療従事者等!$A:$J, $J$4, FALSE), 0)</f>
        <v>0</v>
      </c>
      <c r="K1073" s="92">
        <f>IFERROR(VLOOKUP($E1073, V一般接種!$A:$G, K$4, FALSE), 0)</f>
        <v>0</v>
      </c>
      <c r="L1073" s="92">
        <f>IFERROR(VLOOKUP($E1073, V一般接種!$A:$G, L$4, FALSE), 0)</f>
        <v>0</v>
      </c>
      <c r="M1073" s="92">
        <f>IFERROR(VLOOKUP($E1073, V一般接種!$A:$G, M$4, FALSE), 0)</f>
        <v>0</v>
      </c>
      <c r="N1073" s="93">
        <f>IFERROR(VLOOKUP($E1073, V一般接種!$A:$G, N$4, FALSE), 0)</f>
        <v>0</v>
      </c>
      <c r="O1073" s="92">
        <f>SUMIF(V職域接種!$C:$C, 'Conv-vaccine'!$E1073, V職域接種!F:F)</f>
        <v>0</v>
      </c>
      <c r="P1073" s="92">
        <f>SUMIF(V職域接種!$C:$C, 'Conv-vaccine'!$E1073, V職域接種!G:G)</f>
        <v>0</v>
      </c>
      <c r="Q1073" s="92">
        <f>_xlfn.MAXIFS(V重複!F:F, V重複!$C:$C, 'Conv-vaccine'!$E1073)</f>
        <v>0</v>
      </c>
      <c r="R1073" s="92">
        <f>_xlfn.MAXIFS(V重複!G:G, V重複!$C:$C, 'Conv-vaccine'!$E1073)</f>
        <v>0</v>
      </c>
      <c r="S1073" s="117">
        <f>SUMIF('V3回目-総接種回数'!$A:$A, 'Conv-vaccine'!$E1073, 'V3回目-総接種回数'!D:D)</f>
        <v>0</v>
      </c>
    </row>
    <row r="1074" spans="1:19" ht="17.7">
      <c r="A1074" s="49">
        <v>44653</v>
      </c>
      <c r="B1074" s="109">
        <f>IF(COUNTIF($A$7:$A1074, $A1074)&gt;1, 0, IF($E1074="","",G1074+H1074+K1074+L1074+O1074-Q1074))</f>
        <v>0</v>
      </c>
      <c r="C1074" s="109">
        <f>IF(COUNTIF($A$7:$A1074, $A1074)&gt;1, 0, IF($E1074="", "", I1074+J1074+M1074+N1074+P1074-R1074))</f>
        <v>0</v>
      </c>
      <c r="D1074" s="109">
        <f>IF(COUNTIF($A$7:$A1074, $A1074)&gt;1, 0, S1074)</f>
        <v>0</v>
      </c>
      <c r="E1074" s="110">
        <v>44653</v>
      </c>
      <c r="F1074" s="91" t="str">
        <f>IFERROR(VLOOKUP($E1074, V医療従事者等!$A:$J, $F$4, FALSE), TEXT(E1074, "aaa"))</f>
        <v>土</v>
      </c>
      <c r="G1074" s="91">
        <f>IFERROR(VLOOKUP($E1074, V医療従事者等!$A:$J, $G$4, FALSE), 0)</f>
        <v>0</v>
      </c>
      <c r="H1074" s="91">
        <f>IFERROR(VLOOKUP($E1074, V医療従事者等!$A:$J, $H$4, FALSE), 0)</f>
        <v>0</v>
      </c>
      <c r="I1074" s="91">
        <f>IFERROR(VLOOKUP($E1074, V医療従事者等!$A:$J, $I$4, FALSE), 0)</f>
        <v>0</v>
      </c>
      <c r="J1074" s="91">
        <f>IFERROR(VLOOKUP($E1074, V医療従事者等!$A:$J, $J$4, FALSE), 0)</f>
        <v>0</v>
      </c>
      <c r="K1074" s="92">
        <f>IFERROR(VLOOKUP($E1074, V一般接種!$A:$G, K$4, FALSE), 0)</f>
        <v>0</v>
      </c>
      <c r="L1074" s="92">
        <f>IFERROR(VLOOKUP($E1074, V一般接種!$A:$G, L$4, FALSE), 0)</f>
        <v>0</v>
      </c>
      <c r="M1074" s="92">
        <f>IFERROR(VLOOKUP($E1074, V一般接種!$A:$G, M$4, FALSE), 0)</f>
        <v>0</v>
      </c>
      <c r="N1074" s="93">
        <f>IFERROR(VLOOKUP($E1074, V一般接種!$A:$G, N$4, FALSE), 0)</f>
        <v>0</v>
      </c>
      <c r="O1074" s="92">
        <f>SUMIF(V職域接種!$C:$C, 'Conv-vaccine'!$E1074, V職域接種!F:F)</f>
        <v>0</v>
      </c>
      <c r="P1074" s="92">
        <f>SUMIF(V職域接種!$C:$C, 'Conv-vaccine'!$E1074, V職域接種!G:G)</f>
        <v>0</v>
      </c>
      <c r="Q1074" s="92">
        <f>_xlfn.MAXIFS(V重複!F:F, V重複!$C:$C, 'Conv-vaccine'!$E1074)</f>
        <v>0</v>
      </c>
      <c r="R1074" s="92">
        <f>_xlfn.MAXIFS(V重複!G:G, V重複!$C:$C, 'Conv-vaccine'!$E1074)</f>
        <v>0</v>
      </c>
      <c r="S1074" s="117">
        <f>SUMIF('V3回目-総接種回数'!$A:$A, 'Conv-vaccine'!$E1074, 'V3回目-総接種回数'!D:D)</f>
        <v>0</v>
      </c>
    </row>
    <row r="1075" spans="1:19" ht="17.7">
      <c r="A1075" s="49">
        <v>44654</v>
      </c>
      <c r="B1075" s="109">
        <f>IF(COUNTIF($A$7:$A1075, $A1075)&gt;1, 0, IF($E1075="","",G1075+H1075+K1075+L1075+O1075-Q1075))</f>
        <v>0</v>
      </c>
      <c r="C1075" s="109">
        <f>IF(COUNTIF($A$7:$A1075, $A1075)&gt;1, 0, IF($E1075="", "", I1075+J1075+M1075+N1075+P1075-R1075))</f>
        <v>0</v>
      </c>
      <c r="D1075" s="109">
        <f>IF(COUNTIF($A$7:$A1075, $A1075)&gt;1, 0, S1075)</f>
        <v>0</v>
      </c>
      <c r="E1075" s="110">
        <v>44654</v>
      </c>
      <c r="F1075" s="91" t="str">
        <f>IFERROR(VLOOKUP($E1075, V医療従事者等!$A:$J, $F$4, FALSE), TEXT(E1075, "aaa"))</f>
        <v>日</v>
      </c>
      <c r="G1075" s="91">
        <f>IFERROR(VLOOKUP($E1075, V医療従事者等!$A:$J, $G$4, FALSE), 0)</f>
        <v>0</v>
      </c>
      <c r="H1075" s="91">
        <f>IFERROR(VLOOKUP($E1075, V医療従事者等!$A:$J, $H$4, FALSE), 0)</f>
        <v>0</v>
      </c>
      <c r="I1075" s="91">
        <f>IFERROR(VLOOKUP($E1075, V医療従事者等!$A:$J, $I$4, FALSE), 0)</f>
        <v>0</v>
      </c>
      <c r="J1075" s="91">
        <f>IFERROR(VLOOKUP($E1075, V医療従事者等!$A:$J, $J$4, FALSE), 0)</f>
        <v>0</v>
      </c>
      <c r="K1075" s="92">
        <f>IFERROR(VLOOKUP($E1075, V一般接種!$A:$G, K$4, FALSE), 0)</f>
        <v>0</v>
      </c>
      <c r="L1075" s="92">
        <f>IFERROR(VLOOKUP($E1075, V一般接種!$A:$G, L$4, FALSE), 0)</f>
        <v>0</v>
      </c>
      <c r="M1075" s="92">
        <f>IFERROR(VLOOKUP($E1075, V一般接種!$A:$G, M$4, FALSE), 0)</f>
        <v>0</v>
      </c>
      <c r="N1075" s="93">
        <f>IFERROR(VLOOKUP($E1075, V一般接種!$A:$G, N$4, FALSE), 0)</f>
        <v>0</v>
      </c>
      <c r="O1075" s="92">
        <f>SUMIF(V職域接種!$C:$C, 'Conv-vaccine'!$E1075, V職域接種!F:F)</f>
        <v>0</v>
      </c>
      <c r="P1075" s="92">
        <f>SUMIF(V職域接種!$C:$C, 'Conv-vaccine'!$E1075, V職域接種!G:G)</f>
        <v>0</v>
      </c>
      <c r="Q1075" s="92">
        <f>_xlfn.MAXIFS(V重複!F:F, V重複!$C:$C, 'Conv-vaccine'!$E1075)</f>
        <v>0</v>
      </c>
      <c r="R1075" s="92">
        <f>_xlfn.MAXIFS(V重複!G:G, V重複!$C:$C, 'Conv-vaccine'!$E1075)</f>
        <v>0</v>
      </c>
      <c r="S1075" s="117">
        <f>SUMIF('V3回目-総接種回数'!$A:$A, 'Conv-vaccine'!$E1075, 'V3回目-総接種回数'!D:D)</f>
        <v>0</v>
      </c>
    </row>
    <row r="1076" spans="1:19" ht="17.7">
      <c r="A1076" s="49">
        <v>44654</v>
      </c>
      <c r="B1076" s="109">
        <f>IF(COUNTIF($A$7:$A1076, $A1076)&gt;1, 0, IF($E1076="","",G1076+H1076+K1076+L1076+O1076-Q1076))</f>
        <v>0</v>
      </c>
      <c r="C1076" s="109">
        <f>IF(COUNTIF($A$7:$A1076, $A1076)&gt;1, 0, IF($E1076="", "", I1076+J1076+M1076+N1076+P1076-R1076))</f>
        <v>0</v>
      </c>
      <c r="D1076" s="109">
        <f>IF(COUNTIF($A$7:$A1076, $A1076)&gt;1, 0, S1076)</f>
        <v>0</v>
      </c>
      <c r="E1076" s="110">
        <v>44654</v>
      </c>
      <c r="F1076" s="91" t="str">
        <f>IFERROR(VLOOKUP($E1076, V医療従事者等!$A:$J, $F$4, FALSE), TEXT(E1076, "aaa"))</f>
        <v>日</v>
      </c>
      <c r="G1076" s="91">
        <f>IFERROR(VLOOKUP($E1076, V医療従事者等!$A:$J, $G$4, FALSE), 0)</f>
        <v>0</v>
      </c>
      <c r="H1076" s="91">
        <f>IFERROR(VLOOKUP($E1076, V医療従事者等!$A:$J, $H$4, FALSE), 0)</f>
        <v>0</v>
      </c>
      <c r="I1076" s="91">
        <f>IFERROR(VLOOKUP($E1076, V医療従事者等!$A:$J, $I$4, FALSE), 0)</f>
        <v>0</v>
      </c>
      <c r="J1076" s="91">
        <f>IFERROR(VLOOKUP($E1076, V医療従事者等!$A:$J, $J$4, FALSE), 0)</f>
        <v>0</v>
      </c>
      <c r="K1076" s="92">
        <f>IFERROR(VLOOKUP($E1076, V一般接種!$A:$G, K$4, FALSE), 0)</f>
        <v>0</v>
      </c>
      <c r="L1076" s="92">
        <f>IFERROR(VLOOKUP($E1076, V一般接種!$A:$G, L$4, FALSE), 0)</f>
        <v>0</v>
      </c>
      <c r="M1076" s="92">
        <f>IFERROR(VLOOKUP($E1076, V一般接種!$A:$G, M$4, FALSE), 0)</f>
        <v>0</v>
      </c>
      <c r="N1076" s="93">
        <f>IFERROR(VLOOKUP($E1076, V一般接種!$A:$G, N$4, FALSE), 0)</f>
        <v>0</v>
      </c>
      <c r="O1076" s="92">
        <f>SUMIF(V職域接種!$C:$C, 'Conv-vaccine'!$E1076, V職域接種!F:F)</f>
        <v>0</v>
      </c>
      <c r="P1076" s="92">
        <f>SUMIF(V職域接種!$C:$C, 'Conv-vaccine'!$E1076, V職域接種!G:G)</f>
        <v>0</v>
      </c>
      <c r="Q1076" s="92">
        <f>_xlfn.MAXIFS(V重複!F:F, V重複!$C:$C, 'Conv-vaccine'!$E1076)</f>
        <v>0</v>
      </c>
      <c r="R1076" s="92">
        <f>_xlfn.MAXIFS(V重複!G:G, V重複!$C:$C, 'Conv-vaccine'!$E1076)</f>
        <v>0</v>
      </c>
      <c r="S1076" s="117">
        <f>SUMIF('V3回目-総接種回数'!$A:$A, 'Conv-vaccine'!$E1076, 'V3回目-総接種回数'!D:D)</f>
        <v>0</v>
      </c>
    </row>
    <row r="1077" spans="1:19" ht="17.7">
      <c r="A1077" s="49">
        <v>44654</v>
      </c>
      <c r="B1077" s="109">
        <f>IF(COUNTIF($A$7:$A1077, $A1077)&gt;1, 0, IF($E1077="","",G1077+H1077+K1077+L1077+O1077-Q1077))</f>
        <v>0</v>
      </c>
      <c r="C1077" s="109">
        <f>IF(COUNTIF($A$7:$A1077, $A1077)&gt;1, 0, IF($E1077="", "", I1077+J1077+M1077+N1077+P1077-R1077))</f>
        <v>0</v>
      </c>
      <c r="D1077" s="109">
        <f>IF(COUNTIF($A$7:$A1077, $A1077)&gt;1, 0, S1077)</f>
        <v>0</v>
      </c>
      <c r="E1077" s="110">
        <v>44654</v>
      </c>
      <c r="F1077" s="91" t="str">
        <f>IFERROR(VLOOKUP($E1077, V医療従事者等!$A:$J, $F$4, FALSE), TEXT(E1077, "aaa"))</f>
        <v>日</v>
      </c>
      <c r="G1077" s="91">
        <f>IFERROR(VLOOKUP($E1077, V医療従事者等!$A:$J, $G$4, FALSE), 0)</f>
        <v>0</v>
      </c>
      <c r="H1077" s="91">
        <f>IFERROR(VLOOKUP($E1077, V医療従事者等!$A:$J, $H$4, FALSE), 0)</f>
        <v>0</v>
      </c>
      <c r="I1077" s="91">
        <f>IFERROR(VLOOKUP($E1077, V医療従事者等!$A:$J, $I$4, FALSE), 0)</f>
        <v>0</v>
      </c>
      <c r="J1077" s="91">
        <f>IFERROR(VLOOKUP($E1077, V医療従事者等!$A:$J, $J$4, FALSE), 0)</f>
        <v>0</v>
      </c>
      <c r="K1077" s="92">
        <f>IFERROR(VLOOKUP($E1077, V一般接種!$A:$G, K$4, FALSE), 0)</f>
        <v>0</v>
      </c>
      <c r="L1077" s="92">
        <f>IFERROR(VLOOKUP($E1077, V一般接種!$A:$G, L$4, FALSE), 0)</f>
        <v>0</v>
      </c>
      <c r="M1077" s="92">
        <f>IFERROR(VLOOKUP($E1077, V一般接種!$A:$G, M$4, FALSE), 0)</f>
        <v>0</v>
      </c>
      <c r="N1077" s="93">
        <f>IFERROR(VLOOKUP($E1077, V一般接種!$A:$G, N$4, FALSE), 0)</f>
        <v>0</v>
      </c>
      <c r="O1077" s="92">
        <f>SUMIF(V職域接種!$C:$C, 'Conv-vaccine'!$E1077, V職域接種!F:F)</f>
        <v>0</v>
      </c>
      <c r="P1077" s="92">
        <f>SUMIF(V職域接種!$C:$C, 'Conv-vaccine'!$E1077, V職域接種!G:G)</f>
        <v>0</v>
      </c>
      <c r="Q1077" s="92">
        <f>_xlfn.MAXIFS(V重複!F:F, V重複!$C:$C, 'Conv-vaccine'!$E1077)</f>
        <v>0</v>
      </c>
      <c r="R1077" s="92">
        <f>_xlfn.MAXIFS(V重複!G:G, V重複!$C:$C, 'Conv-vaccine'!$E1077)</f>
        <v>0</v>
      </c>
      <c r="S1077" s="117">
        <f>SUMIF('V3回目-総接種回数'!$A:$A, 'Conv-vaccine'!$E1077, 'V3回目-総接種回数'!D:D)</f>
        <v>0</v>
      </c>
    </row>
    <row r="1078" spans="1:19" ht="17.7">
      <c r="A1078" s="49">
        <v>44655</v>
      </c>
      <c r="B1078" s="109">
        <f>IF(COUNTIF($A$7:$A1078, $A1078)&gt;1, 0, IF($E1078="","",G1078+H1078+K1078+L1078+O1078-Q1078))</f>
        <v>0</v>
      </c>
      <c r="C1078" s="109">
        <f>IF(COUNTIF($A$7:$A1078, $A1078)&gt;1, 0, IF($E1078="", "", I1078+J1078+M1078+N1078+P1078-R1078))</f>
        <v>0</v>
      </c>
      <c r="D1078" s="109">
        <f>IF(COUNTIF($A$7:$A1078, $A1078)&gt;1, 0, S1078)</f>
        <v>0</v>
      </c>
      <c r="E1078" s="110">
        <v>44655</v>
      </c>
      <c r="F1078" s="91" t="str">
        <f>IFERROR(VLOOKUP($E1078, V医療従事者等!$A:$J, $F$4, FALSE), TEXT(E1078, "aaa"))</f>
        <v>月</v>
      </c>
      <c r="G1078" s="91">
        <f>IFERROR(VLOOKUP($E1078, V医療従事者等!$A:$J, $G$4, FALSE), 0)</f>
        <v>0</v>
      </c>
      <c r="H1078" s="91">
        <f>IFERROR(VLOOKUP($E1078, V医療従事者等!$A:$J, $H$4, FALSE), 0)</f>
        <v>0</v>
      </c>
      <c r="I1078" s="91">
        <f>IFERROR(VLOOKUP($E1078, V医療従事者等!$A:$J, $I$4, FALSE), 0)</f>
        <v>0</v>
      </c>
      <c r="J1078" s="91">
        <f>IFERROR(VLOOKUP($E1078, V医療従事者等!$A:$J, $J$4, FALSE), 0)</f>
        <v>0</v>
      </c>
      <c r="K1078" s="92">
        <f>IFERROR(VLOOKUP($E1078, V一般接種!$A:$G, K$4, FALSE), 0)</f>
        <v>0</v>
      </c>
      <c r="L1078" s="92">
        <f>IFERROR(VLOOKUP($E1078, V一般接種!$A:$G, L$4, FALSE), 0)</f>
        <v>0</v>
      </c>
      <c r="M1078" s="92">
        <f>IFERROR(VLOOKUP($E1078, V一般接種!$A:$G, M$4, FALSE), 0)</f>
        <v>0</v>
      </c>
      <c r="N1078" s="93">
        <f>IFERROR(VLOOKUP($E1078, V一般接種!$A:$G, N$4, FALSE), 0)</f>
        <v>0</v>
      </c>
      <c r="O1078" s="92">
        <f>SUMIF(V職域接種!$C:$C, 'Conv-vaccine'!$E1078, V職域接種!F:F)</f>
        <v>0</v>
      </c>
      <c r="P1078" s="92">
        <f>SUMIF(V職域接種!$C:$C, 'Conv-vaccine'!$E1078, V職域接種!G:G)</f>
        <v>0</v>
      </c>
      <c r="Q1078" s="92">
        <f>_xlfn.MAXIFS(V重複!F:F, V重複!$C:$C, 'Conv-vaccine'!$E1078)</f>
        <v>0</v>
      </c>
      <c r="R1078" s="92">
        <f>_xlfn.MAXIFS(V重複!G:G, V重複!$C:$C, 'Conv-vaccine'!$E1078)</f>
        <v>0</v>
      </c>
      <c r="S1078" s="117">
        <f>SUMIF('V3回目-総接種回数'!$A:$A, 'Conv-vaccine'!$E1078, 'V3回目-総接種回数'!D:D)</f>
        <v>0</v>
      </c>
    </row>
    <row r="1079" spans="1:19" ht="17.7">
      <c r="A1079" s="49">
        <v>44655</v>
      </c>
      <c r="B1079" s="109">
        <f>IF(COUNTIF($A$7:$A1079, $A1079)&gt;1, 0, IF($E1079="","",G1079+H1079+K1079+L1079+O1079-Q1079))</f>
        <v>0</v>
      </c>
      <c r="C1079" s="109">
        <f>IF(COUNTIF($A$7:$A1079, $A1079)&gt;1, 0, IF($E1079="", "", I1079+J1079+M1079+N1079+P1079-R1079))</f>
        <v>0</v>
      </c>
      <c r="D1079" s="109">
        <f>IF(COUNTIF($A$7:$A1079, $A1079)&gt;1, 0, S1079)</f>
        <v>0</v>
      </c>
      <c r="E1079" s="110">
        <v>44655</v>
      </c>
      <c r="F1079" s="91" t="str">
        <f>IFERROR(VLOOKUP($E1079, V医療従事者等!$A:$J, $F$4, FALSE), TEXT(E1079, "aaa"))</f>
        <v>月</v>
      </c>
      <c r="G1079" s="91">
        <f>IFERROR(VLOOKUP($E1079, V医療従事者等!$A:$J, $G$4, FALSE), 0)</f>
        <v>0</v>
      </c>
      <c r="H1079" s="91">
        <f>IFERROR(VLOOKUP($E1079, V医療従事者等!$A:$J, $H$4, FALSE), 0)</f>
        <v>0</v>
      </c>
      <c r="I1079" s="91">
        <f>IFERROR(VLOOKUP($E1079, V医療従事者等!$A:$J, $I$4, FALSE), 0)</f>
        <v>0</v>
      </c>
      <c r="J1079" s="91">
        <f>IFERROR(VLOOKUP($E1079, V医療従事者等!$A:$J, $J$4, FALSE), 0)</f>
        <v>0</v>
      </c>
      <c r="K1079" s="92">
        <f>IFERROR(VLOOKUP($E1079, V一般接種!$A:$G, K$4, FALSE), 0)</f>
        <v>0</v>
      </c>
      <c r="L1079" s="92">
        <f>IFERROR(VLOOKUP($E1079, V一般接種!$A:$G, L$4, FALSE), 0)</f>
        <v>0</v>
      </c>
      <c r="M1079" s="92">
        <f>IFERROR(VLOOKUP($E1079, V一般接種!$A:$G, M$4, FALSE), 0)</f>
        <v>0</v>
      </c>
      <c r="N1079" s="93">
        <f>IFERROR(VLOOKUP($E1079, V一般接種!$A:$G, N$4, FALSE), 0)</f>
        <v>0</v>
      </c>
      <c r="O1079" s="92">
        <f>SUMIF(V職域接種!$C:$C, 'Conv-vaccine'!$E1079, V職域接種!F:F)</f>
        <v>0</v>
      </c>
      <c r="P1079" s="92">
        <f>SUMIF(V職域接種!$C:$C, 'Conv-vaccine'!$E1079, V職域接種!G:G)</f>
        <v>0</v>
      </c>
      <c r="Q1079" s="92">
        <f>_xlfn.MAXIFS(V重複!F:F, V重複!$C:$C, 'Conv-vaccine'!$E1079)</f>
        <v>0</v>
      </c>
      <c r="R1079" s="92">
        <f>_xlfn.MAXIFS(V重複!G:G, V重複!$C:$C, 'Conv-vaccine'!$E1079)</f>
        <v>0</v>
      </c>
      <c r="S1079" s="117">
        <f>SUMIF('V3回目-総接種回数'!$A:$A, 'Conv-vaccine'!$E1079, 'V3回目-総接種回数'!D:D)</f>
        <v>0</v>
      </c>
    </row>
    <row r="1080" spans="1:19" ht="17.7">
      <c r="A1080" s="49">
        <v>44655</v>
      </c>
      <c r="B1080" s="109">
        <f>IF(COUNTIF($A$7:$A1080, $A1080)&gt;1, 0, IF($E1080="","",G1080+H1080+K1080+L1080+O1080-Q1080))</f>
        <v>0</v>
      </c>
      <c r="C1080" s="109">
        <f>IF(COUNTIF($A$7:$A1080, $A1080)&gt;1, 0, IF($E1080="", "", I1080+J1080+M1080+N1080+P1080-R1080))</f>
        <v>0</v>
      </c>
      <c r="D1080" s="109">
        <f>IF(COUNTIF($A$7:$A1080, $A1080)&gt;1, 0, S1080)</f>
        <v>0</v>
      </c>
      <c r="E1080" s="110">
        <v>44655</v>
      </c>
      <c r="F1080" s="91" t="str">
        <f>IFERROR(VLOOKUP($E1080, V医療従事者等!$A:$J, $F$4, FALSE), TEXT(E1080, "aaa"))</f>
        <v>月</v>
      </c>
      <c r="G1080" s="91">
        <f>IFERROR(VLOOKUP($E1080, V医療従事者等!$A:$J, $G$4, FALSE), 0)</f>
        <v>0</v>
      </c>
      <c r="H1080" s="91">
        <f>IFERROR(VLOOKUP($E1080, V医療従事者等!$A:$J, $H$4, FALSE), 0)</f>
        <v>0</v>
      </c>
      <c r="I1080" s="91">
        <f>IFERROR(VLOOKUP($E1080, V医療従事者等!$A:$J, $I$4, FALSE), 0)</f>
        <v>0</v>
      </c>
      <c r="J1080" s="91">
        <f>IFERROR(VLOOKUP($E1080, V医療従事者等!$A:$J, $J$4, FALSE), 0)</f>
        <v>0</v>
      </c>
      <c r="K1080" s="92">
        <f>IFERROR(VLOOKUP($E1080, V一般接種!$A:$G, K$4, FALSE), 0)</f>
        <v>0</v>
      </c>
      <c r="L1080" s="92">
        <f>IFERROR(VLOOKUP($E1080, V一般接種!$A:$G, L$4, FALSE), 0)</f>
        <v>0</v>
      </c>
      <c r="M1080" s="92">
        <f>IFERROR(VLOOKUP($E1080, V一般接種!$A:$G, M$4, FALSE), 0)</f>
        <v>0</v>
      </c>
      <c r="N1080" s="93">
        <f>IFERROR(VLOOKUP($E1080, V一般接種!$A:$G, N$4, FALSE), 0)</f>
        <v>0</v>
      </c>
      <c r="O1080" s="92">
        <f>SUMIF(V職域接種!$C:$C, 'Conv-vaccine'!$E1080, V職域接種!F:F)</f>
        <v>0</v>
      </c>
      <c r="P1080" s="92">
        <f>SUMIF(V職域接種!$C:$C, 'Conv-vaccine'!$E1080, V職域接種!G:G)</f>
        <v>0</v>
      </c>
      <c r="Q1080" s="92">
        <f>_xlfn.MAXIFS(V重複!F:F, V重複!$C:$C, 'Conv-vaccine'!$E1080)</f>
        <v>0</v>
      </c>
      <c r="R1080" s="92">
        <f>_xlfn.MAXIFS(V重複!G:G, V重複!$C:$C, 'Conv-vaccine'!$E1080)</f>
        <v>0</v>
      </c>
      <c r="S1080" s="117">
        <f>SUMIF('V3回目-総接種回数'!$A:$A, 'Conv-vaccine'!$E1080, 'V3回目-総接種回数'!D:D)</f>
        <v>0</v>
      </c>
    </row>
    <row r="1081" spans="1:19" ht="17.7">
      <c r="A1081" s="49">
        <v>44656</v>
      </c>
      <c r="B1081" s="109">
        <f>IF(COUNTIF($A$7:$A1081, $A1081)&gt;1, 0, IF($E1081="","",G1081+H1081+K1081+L1081+O1081-Q1081))</f>
        <v>0</v>
      </c>
      <c r="C1081" s="109">
        <f>IF(COUNTIF($A$7:$A1081, $A1081)&gt;1, 0, IF($E1081="", "", I1081+J1081+M1081+N1081+P1081-R1081))</f>
        <v>0</v>
      </c>
      <c r="D1081" s="109">
        <f>IF(COUNTIF($A$7:$A1081, $A1081)&gt;1, 0, S1081)</f>
        <v>0</v>
      </c>
      <c r="E1081" s="110">
        <v>44656</v>
      </c>
      <c r="F1081" s="91" t="str">
        <f>IFERROR(VLOOKUP($E1081, V医療従事者等!$A:$J, $F$4, FALSE), TEXT(E1081, "aaa"))</f>
        <v>火</v>
      </c>
      <c r="G1081" s="91">
        <f>IFERROR(VLOOKUP($E1081, V医療従事者等!$A:$J, $G$4, FALSE), 0)</f>
        <v>0</v>
      </c>
      <c r="H1081" s="91">
        <f>IFERROR(VLOOKUP($E1081, V医療従事者等!$A:$J, $H$4, FALSE), 0)</f>
        <v>0</v>
      </c>
      <c r="I1081" s="91">
        <f>IFERROR(VLOOKUP($E1081, V医療従事者等!$A:$J, $I$4, FALSE), 0)</f>
        <v>0</v>
      </c>
      <c r="J1081" s="91">
        <f>IFERROR(VLOOKUP($E1081, V医療従事者等!$A:$J, $J$4, FALSE), 0)</f>
        <v>0</v>
      </c>
      <c r="K1081" s="92">
        <f>IFERROR(VLOOKUP($E1081, V一般接種!$A:$G, K$4, FALSE), 0)</f>
        <v>0</v>
      </c>
      <c r="L1081" s="92">
        <f>IFERROR(VLOOKUP($E1081, V一般接種!$A:$G, L$4, FALSE), 0)</f>
        <v>0</v>
      </c>
      <c r="M1081" s="92">
        <f>IFERROR(VLOOKUP($E1081, V一般接種!$A:$G, M$4, FALSE), 0)</f>
        <v>0</v>
      </c>
      <c r="N1081" s="93">
        <f>IFERROR(VLOOKUP($E1081, V一般接種!$A:$G, N$4, FALSE), 0)</f>
        <v>0</v>
      </c>
      <c r="O1081" s="92">
        <f>SUMIF(V職域接種!$C:$C, 'Conv-vaccine'!$E1081, V職域接種!F:F)</f>
        <v>0</v>
      </c>
      <c r="P1081" s="92">
        <f>SUMIF(V職域接種!$C:$C, 'Conv-vaccine'!$E1081, V職域接種!G:G)</f>
        <v>0</v>
      </c>
      <c r="Q1081" s="92">
        <f>_xlfn.MAXIFS(V重複!F:F, V重複!$C:$C, 'Conv-vaccine'!$E1081)</f>
        <v>0</v>
      </c>
      <c r="R1081" s="92">
        <f>_xlfn.MAXIFS(V重複!G:G, V重複!$C:$C, 'Conv-vaccine'!$E1081)</f>
        <v>0</v>
      </c>
      <c r="S1081" s="117">
        <f>SUMIF('V3回目-総接種回数'!$A:$A, 'Conv-vaccine'!$E1081, 'V3回目-総接種回数'!D:D)</f>
        <v>0</v>
      </c>
    </row>
    <row r="1082" spans="1:19" ht="17.7">
      <c r="A1082" s="49">
        <v>44656</v>
      </c>
      <c r="B1082" s="109">
        <f>IF(COUNTIF($A$7:$A1082, $A1082)&gt;1, 0, IF($E1082="","",G1082+H1082+K1082+L1082+O1082-Q1082))</f>
        <v>0</v>
      </c>
      <c r="C1082" s="109">
        <f>IF(COUNTIF($A$7:$A1082, $A1082)&gt;1, 0, IF($E1082="", "", I1082+J1082+M1082+N1082+P1082-R1082))</f>
        <v>0</v>
      </c>
      <c r="D1082" s="109">
        <f>IF(COUNTIF($A$7:$A1082, $A1082)&gt;1, 0, S1082)</f>
        <v>0</v>
      </c>
      <c r="E1082" s="110">
        <v>44656</v>
      </c>
      <c r="F1082" s="91" t="str">
        <f>IFERROR(VLOOKUP($E1082, V医療従事者等!$A:$J, $F$4, FALSE), TEXT(E1082, "aaa"))</f>
        <v>火</v>
      </c>
      <c r="G1082" s="91">
        <f>IFERROR(VLOOKUP($E1082, V医療従事者等!$A:$J, $G$4, FALSE), 0)</f>
        <v>0</v>
      </c>
      <c r="H1082" s="91">
        <f>IFERROR(VLOOKUP($E1082, V医療従事者等!$A:$J, $H$4, FALSE), 0)</f>
        <v>0</v>
      </c>
      <c r="I1082" s="91">
        <f>IFERROR(VLOOKUP($E1082, V医療従事者等!$A:$J, $I$4, FALSE), 0)</f>
        <v>0</v>
      </c>
      <c r="J1082" s="91">
        <f>IFERROR(VLOOKUP($E1082, V医療従事者等!$A:$J, $J$4, FALSE), 0)</f>
        <v>0</v>
      </c>
      <c r="K1082" s="92">
        <f>IFERROR(VLOOKUP($E1082, V一般接種!$A:$G, K$4, FALSE), 0)</f>
        <v>0</v>
      </c>
      <c r="L1082" s="92">
        <f>IFERROR(VLOOKUP($E1082, V一般接種!$A:$G, L$4, FALSE), 0)</f>
        <v>0</v>
      </c>
      <c r="M1082" s="92">
        <f>IFERROR(VLOOKUP($E1082, V一般接種!$A:$G, M$4, FALSE), 0)</f>
        <v>0</v>
      </c>
      <c r="N1082" s="93">
        <f>IFERROR(VLOOKUP($E1082, V一般接種!$A:$G, N$4, FALSE), 0)</f>
        <v>0</v>
      </c>
      <c r="O1082" s="92">
        <f>SUMIF(V職域接種!$C:$C, 'Conv-vaccine'!$E1082, V職域接種!F:F)</f>
        <v>0</v>
      </c>
      <c r="P1082" s="92">
        <f>SUMIF(V職域接種!$C:$C, 'Conv-vaccine'!$E1082, V職域接種!G:G)</f>
        <v>0</v>
      </c>
      <c r="Q1082" s="92">
        <f>_xlfn.MAXIFS(V重複!F:F, V重複!$C:$C, 'Conv-vaccine'!$E1082)</f>
        <v>0</v>
      </c>
      <c r="R1082" s="92">
        <f>_xlfn.MAXIFS(V重複!G:G, V重複!$C:$C, 'Conv-vaccine'!$E1082)</f>
        <v>0</v>
      </c>
      <c r="S1082" s="117">
        <f>SUMIF('V3回目-総接種回数'!$A:$A, 'Conv-vaccine'!$E1082, 'V3回目-総接種回数'!D:D)</f>
        <v>0</v>
      </c>
    </row>
    <row r="1083" spans="1:19" ht="17.7">
      <c r="A1083" s="49">
        <v>44656</v>
      </c>
      <c r="B1083" s="109">
        <f>IF(COUNTIF($A$7:$A1083, $A1083)&gt;1, 0, IF($E1083="","",G1083+H1083+K1083+L1083+O1083-Q1083))</f>
        <v>0</v>
      </c>
      <c r="C1083" s="109">
        <f>IF(COUNTIF($A$7:$A1083, $A1083)&gt;1, 0, IF($E1083="", "", I1083+J1083+M1083+N1083+P1083-R1083))</f>
        <v>0</v>
      </c>
      <c r="D1083" s="109">
        <f>IF(COUNTIF($A$7:$A1083, $A1083)&gt;1, 0, S1083)</f>
        <v>0</v>
      </c>
      <c r="E1083" s="110">
        <v>44656</v>
      </c>
      <c r="F1083" s="91" t="str">
        <f>IFERROR(VLOOKUP($E1083, V医療従事者等!$A:$J, $F$4, FALSE), TEXT(E1083, "aaa"))</f>
        <v>火</v>
      </c>
      <c r="G1083" s="91">
        <f>IFERROR(VLOOKUP($E1083, V医療従事者等!$A:$J, $G$4, FALSE), 0)</f>
        <v>0</v>
      </c>
      <c r="H1083" s="91">
        <f>IFERROR(VLOOKUP($E1083, V医療従事者等!$A:$J, $H$4, FALSE), 0)</f>
        <v>0</v>
      </c>
      <c r="I1083" s="91">
        <f>IFERROR(VLOOKUP($E1083, V医療従事者等!$A:$J, $I$4, FALSE), 0)</f>
        <v>0</v>
      </c>
      <c r="J1083" s="91">
        <f>IFERROR(VLOOKUP($E1083, V医療従事者等!$A:$J, $J$4, FALSE), 0)</f>
        <v>0</v>
      </c>
      <c r="K1083" s="92">
        <f>IFERROR(VLOOKUP($E1083, V一般接種!$A:$G, K$4, FALSE), 0)</f>
        <v>0</v>
      </c>
      <c r="L1083" s="92">
        <f>IFERROR(VLOOKUP($E1083, V一般接種!$A:$G, L$4, FALSE), 0)</f>
        <v>0</v>
      </c>
      <c r="M1083" s="92">
        <f>IFERROR(VLOOKUP($E1083, V一般接種!$A:$G, M$4, FALSE), 0)</f>
        <v>0</v>
      </c>
      <c r="N1083" s="93">
        <f>IFERROR(VLOOKUP($E1083, V一般接種!$A:$G, N$4, FALSE), 0)</f>
        <v>0</v>
      </c>
      <c r="O1083" s="92">
        <f>SUMIF(V職域接種!$C:$C, 'Conv-vaccine'!$E1083, V職域接種!F:F)</f>
        <v>0</v>
      </c>
      <c r="P1083" s="92">
        <f>SUMIF(V職域接種!$C:$C, 'Conv-vaccine'!$E1083, V職域接種!G:G)</f>
        <v>0</v>
      </c>
      <c r="Q1083" s="92">
        <f>_xlfn.MAXIFS(V重複!F:F, V重複!$C:$C, 'Conv-vaccine'!$E1083)</f>
        <v>0</v>
      </c>
      <c r="R1083" s="92">
        <f>_xlfn.MAXIFS(V重複!G:G, V重複!$C:$C, 'Conv-vaccine'!$E1083)</f>
        <v>0</v>
      </c>
      <c r="S1083" s="117">
        <f>SUMIF('V3回目-総接種回数'!$A:$A, 'Conv-vaccine'!$E1083, 'V3回目-総接種回数'!D:D)</f>
        <v>0</v>
      </c>
    </row>
    <row r="1084" spans="1:19" ht="17.7">
      <c r="A1084" s="49">
        <v>44657</v>
      </c>
      <c r="B1084" s="109">
        <f>IF(COUNTIF($A$7:$A1084, $A1084)&gt;1, 0, IF($E1084="","",G1084+H1084+K1084+L1084+O1084-Q1084))</f>
        <v>0</v>
      </c>
      <c r="C1084" s="109">
        <f>IF(COUNTIF($A$7:$A1084, $A1084)&gt;1, 0, IF($E1084="", "", I1084+J1084+M1084+N1084+P1084-R1084))</f>
        <v>0</v>
      </c>
      <c r="D1084" s="109">
        <f>IF(COUNTIF($A$7:$A1084, $A1084)&gt;1, 0, S1084)</f>
        <v>0</v>
      </c>
      <c r="E1084" s="110">
        <v>44657</v>
      </c>
      <c r="F1084" s="91" t="str">
        <f>IFERROR(VLOOKUP($E1084, V医療従事者等!$A:$J, $F$4, FALSE), TEXT(E1084, "aaa"))</f>
        <v>水</v>
      </c>
      <c r="G1084" s="91">
        <f>IFERROR(VLOOKUP($E1084, V医療従事者等!$A:$J, $G$4, FALSE), 0)</f>
        <v>0</v>
      </c>
      <c r="H1084" s="91">
        <f>IFERROR(VLOOKUP($E1084, V医療従事者等!$A:$J, $H$4, FALSE), 0)</f>
        <v>0</v>
      </c>
      <c r="I1084" s="91">
        <f>IFERROR(VLOOKUP($E1084, V医療従事者等!$A:$J, $I$4, FALSE), 0)</f>
        <v>0</v>
      </c>
      <c r="J1084" s="91">
        <f>IFERROR(VLOOKUP($E1084, V医療従事者等!$A:$J, $J$4, FALSE), 0)</f>
        <v>0</v>
      </c>
      <c r="K1084" s="92">
        <f>IFERROR(VLOOKUP($E1084, V一般接種!$A:$G, K$4, FALSE), 0)</f>
        <v>0</v>
      </c>
      <c r="L1084" s="92">
        <f>IFERROR(VLOOKUP($E1084, V一般接種!$A:$G, L$4, FALSE), 0)</f>
        <v>0</v>
      </c>
      <c r="M1084" s="92">
        <f>IFERROR(VLOOKUP($E1084, V一般接種!$A:$G, M$4, FALSE), 0)</f>
        <v>0</v>
      </c>
      <c r="N1084" s="93">
        <f>IFERROR(VLOOKUP($E1084, V一般接種!$A:$G, N$4, FALSE), 0)</f>
        <v>0</v>
      </c>
      <c r="O1084" s="92">
        <f>SUMIF(V職域接種!$C:$C, 'Conv-vaccine'!$E1084, V職域接種!F:F)</f>
        <v>0</v>
      </c>
      <c r="P1084" s="92">
        <f>SUMIF(V職域接種!$C:$C, 'Conv-vaccine'!$E1084, V職域接種!G:G)</f>
        <v>0</v>
      </c>
      <c r="Q1084" s="92">
        <f>_xlfn.MAXIFS(V重複!F:F, V重複!$C:$C, 'Conv-vaccine'!$E1084)</f>
        <v>0</v>
      </c>
      <c r="R1084" s="92">
        <f>_xlfn.MAXIFS(V重複!G:G, V重複!$C:$C, 'Conv-vaccine'!$E1084)</f>
        <v>0</v>
      </c>
      <c r="S1084" s="117">
        <f>SUMIF('V3回目-総接種回数'!$A:$A, 'Conv-vaccine'!$E1084, 'V3回目-総接種回数'!D:D)</f>
        <v>0</v>
      </c>
    </row>
    <row r="1085" spans="1:19" ht="17.7">
      <c r="A1085" s="49">
        <v>44657</v>
      </c>
      <c r="B1085" s="109">
        <f>IF(COUNTIF($A$7:$A1085, $A1085)&gt;1, 0, IF($E1085="","",G1085+H1085+K1085+L1085+O1085-Q1085))</f>
        <v>0</v>
      </c>
      <c r="C1085" s="109">
        <f>IF(COUNTIF($A$7:$A1085, $A1085)&gt;1, 0, IF($E1085="", "", I1085+J1085+M1085+N1085+P1085-R1085))</f>
        <v>0</v>
      </c>
      <c r="D1085" s="109">
        <f>IF(COUNTIF($A$7:$A1085, $A1085)&gt;1, 0, S1085)</f>
        <v>0</v>
      </c>
      <c r="E1085" s="110">
        <v>44657</v>
      </c>
      <c r="F1085" s="91" t="str">
        <f>IFERROR(VLOOKUP($E1085, V医療従事者等!$A:$J, $F$4, FALSE), TEXT(E1085, "aaa"))</f>
        <v>水</v>
      </c>
      <c r="G1085" s="91">
        <f>IFERROR(VLOOKUP($E1085, V医療従事者等!$A:$J, $G$4, FALSE), 0)</f>
        <v>0</v>
      </c>
      <c r="H1085" s="91">
        <f>IFERROR(VLOOKUP($E1085, V医療従事者等!$A:$J, $H$4, FALSE), 0)</f>
        <v>0</v>
      </c>
      <c r="I1085" s="91">
        <f>IFERROR(VLOOKUP($E1085, V医療従事者等!$A:$J, $I$4, FALSE), 0)</f>
        <v>0</v>
      </c>
      <c r="J1085" s="91">
        <f>IFERROR(VLOOKUP($E1085, V医療従事者等!$A:$J, $J$4, FALSE), 0)</f>
        <v>0</v>
      </c>
      <c r="K1085" s="92">
        <f>IFERROR(VLOOKUP($E1085, V一般接種!$A:$G, K$4, FALSE), 0)</f>
        <v>0</v>
      </c>
      <c r="L1085" s="92">
        <f>IFERROR(VLOOKUP($E1085, V一般接種!$A:$G, L$4, FALSE), 0)</f>
        <v>0</v>
      </c>
      <c r="M1085" s="92">
        <f>IFERROR(VLOOKUP($E1085, V一般接種!$A:$G, M$4, FALSE), 0)</f>
        <v>0</v>
      </c>
      <c r="N1085" s="93">
        <f>IFERROR(VLOOKUP($E1085, V一般接種!$A:$G, N$4, FALSE), 0)</f>
        <v>0</v>
      </c>
      <c r="O1085" s="92">
        <f>SUMIF(V職域接種!$C:$C, 'Conv-vaccine'!$E1085, V職域接種!F:F)</f>
        <v>0</v>
      </c>
      <c r="P1085" s="92">
        <f>SUMIF(V職域接種!$C:$C, 'Conv-vaccine'!$E1085, V職域接種!G:G)</f>
        <v>0</v>
      </c>
      <c r="Q1085" s="92">
        <f>_xlfn.MAXIFS(V重複!F:F, V重複!$C:$C, 'Conv-vaccine'!$E1085)</f>
        <v>0</v>
      </c>
      <c r="R1085" s="92">
        <f>_xlfn.MAXIFS(V重複!G:G, V重複!$C:$C, 'Conv-vaccine'!$E1085)</f>
        <v>0</v>
      </c>
      <c r="S1085" s="117">
        <f>SUMIF('V3回目-総接種回数'!$A:$A, 'Conv-vaccine'!$E1085, 'V3回目-総接種回数'!D:D)</f>
        <v>0</v>
      </c>
    </row>
    <row r="1086" spans="1:19" ht="17.7">
      <c r="A1086" s="49">
        <v>44657</v>
      </c>
      <c r="B1086" s="109">
        <f>IF(COUNTIF($A$7:$A1086, $A1086)&gt;1, 0, IF($E1086="","",G1086+H1086+K1086+L1086+O1086-Q1086))</f>
        <v>0</v>
      </c>
      <c r="C1086" s="109">
        <f>IF(COUNTIF($A$7:$A1086, $A1086)&gt;1, 0, IF($E1086="", "", I1086+J1086+M1086+N1086+P1086-R1086))</f>
        <v>0</v>
      </c>
      <c r="D1086" s="109">
        <f>IF(COUNTIF($A$7:$A1086, $A1086)&gt;1, 0, S1086)</f>
        <v>0</v>
      </c>
      <c r="E1086" s="110">
        <v>44657</v>
      </c>
      <c r="F1086" s="91" t="str">
        <f>IFERROR(VLOOKUP($E1086, V医療従事者等!$A:$J, $F$4, FALSE), TEXT(E1086, "aaa"))</f>
        <v>水</v>
      </c>
      <c r="G1086" s="91">
        <f>IFERROR(VLOOKUP($E1086, V医療従事者等!$A:$J, $G$4, FALSE), 0)</f>
        <v>0</v>
      </c>
      <c r="H1086" s="91">
        <f>IFERROR(VLOOKUP($E1086, V医療従事者等!$A:$J, $H$4, FALSE), 0)</f>
        <v>0</v>
      </c>
      <c r="I1086" s="91">
        <f>IFERROR(VLOOKUP($E1086, V医療従事者等!$A:$J, $I$4, FALSE), 0)</f>
        <v>0</v>
      </c>
      <c r="J1086" s="91">
        <f>IFERROR(VLOOKUP($E1086, V医療従事者等!$A:$J, $J$4, FALSE), 0)</f>
        <v>0</v>
      </c>
      <c r="K1086" s="92">
        <f>IFERROR(VLOOKUP($E1086, V一般接種!$A:$G, K$4, FALSE), 0)</f>
        <v>0</v>
      </c>
      <c r="L1086" s="92">
        <f>IFERROR(VLOOKUP($E1086, V一般接種!$A:$G, L$4, FALSE), 0)</f>
        <v>0</v>
      </c>
      <c r="M1086" s="92">
        <f>IFERROR(VLOOKUP($E1086, V一般接種!$A:$G, M$4, FALSE), 0)</f>
        <v>0</v>
      </c>
      <c r="N1086" s="93">
        <f>IFERROR(VLOOKUP($E1086, V一般接種!$A:$G, N$4, FALSE), 0)</f>
        <v>0</v>
      </c>
      <c r="O1086" s="92">
        <f>SUMIF(V職域接種!$C:$C, 'Conv-vaccine'!$E1086, V職域接種!F:F)</f>
        <v>0</v>
      </c>
      <c r="P1086" s="92">
        <f>SUMIF(V職域接種!$C:$C, 'Conv-vaccine'!$E1086, V職域接種!G:G)</f>
        <v>0</v>
      </c>
      <c r="Q1086" s="92">
        <f>_xlfn.MAXIFS(V重複!F:F, V重複!$C:$C, 'Conv-vaccine'!$E1086)</f>
        <v>0</v>
      </c>
      <c r="R1086" s="92">
        <f>_xlfn.MAXIFS(V重複!G:G, V重複!$C:$C, 'Conv-vaccine'!$E1086)</f>
        <v>0</v>
      </c>
      <c r="S1086" s="117">
        <f>SUMIF('V3回目-総接種回数'!$A:$A, 'Conv-vaccine'!$E1086, 'V3回目-総接種回数'!D:D)</f>
        <v>0</v>
      </c>
    </row>
    <row r="1087" spans="1:19" ht="17.7">
      <c r="A1087" s="49">
        <v>44658</v>
      </c>
      <c r="B1087" s="109">
        <f>IF(COUNTIF($A$7:$A1087, $A1087)&gt;1, 0, IF($E1087="","",G1087+H1087+K1087+L1087+O1087-Q1087))</f>
        <v>0</v>
      </c>
      <c r="C1087" s="109">
        <f>IF(COUNTIF($A$7:$A1087, $A1087)&gt;1, 0, IF($E1087="", "", I1087+J1087+M1087+N1087+P1087-R1087))</f>
        <v>0</v>
      </c>
      <c r="D1087" s="109">
        <f>IF(COUNTIF($A$7:$A1087, $A1087)&gt;1, 0, S1087)</f>
        <v>0</v>
      </c>
      <c r="E1087" s="110">
        <v>44658</v>
      </c>
      <c r="F1087" s="91" t="str">
        <f>IFERROR(VLOOKUP($E1087, V医療従事者等!$A:$J, $F$4, FALSE), TEXT(E1087, "aaa"))</f>
        <v>木</v>
      </c>
      <c r="G1087" s="91">
        <f>IFERROR(VLOOKUP($E1087, V医療従事者等!$A:$J, $G$4, FALSE), 0)</f>
        <v>0</v>
      </c>
      <c r="H1087" s="91">
        <f>IFERROR(VLOOKUP($E1087, V医療従事者等!$A:$J, $H$4, FALSE), 0)</f>
        <v>0</v>
      </c>
      <c r="I1087" s="91">
        <f>IFERROR(VLOOKUP($E1087, V医療従事者等!$A:$J, $I$4, FALSE), 0)</f>
        <v>0</v>
      </c>
      <c r="J1087" s="91">
        <f>IFERROR(VLOOKUP($E1087, V医療従事者等!$A:$J, $J$4, FALSE), 0)</f>
        <v>0</v>
      </c>
      <c r="K1087" s="92">
        <f>IFERROR(VLOOKUP($E1087, V一般接種!$A:$G, K$4, FALSE), 0)</f>
        <v>0</v>
      </c>
      <c r="L1087" s="92">
        <f>IFERROR(VLOOKUP($E1087, V一般接種!$A:$G, L$4, FALSE), 0)</f>
        <v>0</v>
      </c>
      <c r="M1087" s="92">
        <f>IFERROR(VLOOKUP($E1087, V一般接種!$A:$G, M$4, FALSE), 0)</f>
        <v>0</v>
      </c>
      <c r="N1087" s="93">
        <f>IFERROR(VLOOKUP($E1087, V一般接種!$A:$G, N$4, FALSE), 0)</f>
        <v>0</v>
      </c>
      <c r="O1087" s="92">
        <f>SUMIF(V職域接種!$C:$C, 'Conv-vaccine'!$E1087, V職域接種!F:F)</f>
        <v>0</v>
      </c>
      <c r="P1087" s="92">
        <f>SUMIF(V職域接種!$C:$C, 'Conv-vaccine'!$E1087, V職域接種!G:G)</f>
        <v>0</v>
      </c>
      <c r="Q1087" s="92">
        <f>_xlfn.MAXIFS(V重複!F:F, V重複!$C:$C, 'Conv-vaccine'!$E1087)</f>
        <v>0</v>
      </c>
      <c r="R1087" s="92">
        <f>_xlfn.MAXIFS(V重複!G:G, V重複!$C:$C, 'Conv-vaccine'!$E1087)</f>
        <v>0</v>
      </c>
      <c r="S1087" s="117">
        <f>SUMIF('V3回目-総接種回数'!$A:$A, 'Conv-vaccine'!$E1087, 'V3回目-総接種回数'!D:D)</f>
        <v>0</v>
      </c>
    </row>
    <row r="1088" spans="1:19" ht="17.7">
      <c r="A1088" s="49">
        <v>44658</v>
      </c>
      <c r="B1088" s="109">
        <f>IF(COUNTIF($A$7:$A1088, $A1088)&gt;1, 0, IF($E1088="","",G1088+H1088+K1088+L1088+O1088-Q1088))</f>
        <v>0</v>
      </c>
      <c r="C1088" s="109">
        <f>IF(COUNTIF($A$7:$A1088, $A1088)&gt;1, 0, IF($E1088="", "", I1088+J1088+M1088+N1088+P1088-R1088))</f>
        <v>0</v>
      </c>
      <c r="D1088" s="109">
        <f>IF(COUNTIF($A$7:$A1088, $A1088)&gt;1, 0, S1088)</f>
        <v>0</v>
      </c>
      <c r="E1088" s="110">
        <v>44658</v>
      </c>
      <c r="F1088" s="91" t="str">
        <f>IFERROR(VLOOKUP($E1088, V医療従事者等!$A:$J, $F$4, FALSE), TEXT(E1088, "aaa"))</f>
        <v>木</v>
      </c>
      <c r="G1088" s="91">
        <f>IFERROR(VLOOKUP($E1088, V医療従事者等!$A:$J, $G$4, FALSE), 0)</f>
        <v>0</v>
      </c>
      <c r="H1088" s="91">
        <f>IFERROR(VLOOKUP($E1088, V医療従事者等!$A:$J, $H$4, FALSE), 0)</f>
        <v>0</v>
      </c>
      <c r="I1088" s="91">
        <f>IFERROR(VLOOKUP($E1088, V医療従事者等!$A:$J, $I$4, FALSE), 0)</f>
        <v>0</v>
      </c>
      <c r="J1088" s="91">
        <f>IFERROR(VLOOKUP($E1088, V医療従事者等!$A:$J, $J$4, FALSE), 0)</f>
        <v>0</v>
      </c>
      <c r="K1088" s="92">
        <f>IFERROR(VLOOKUP($E1088, V一般接種!$A:$G, K$4, FALSE), 0)</f>
        <v>0</v>
      </c>
      <c r="L1088" s="92">
        <f>IFERROR(VLOOKUP($E1088, V一般接種!$A:$G, L$4, FALSE), 0)</f>
        <v>0</v>
      </c>
      <c r="M1088" s="92">
        <f>IFERROR(VLOOKUP($E1088, V一般接種!$A:$G, M$4, FALSE), 0)</f>
        <v>0</v>
      </c>
      <c r="N1088" s="93">
        <f>IFERROR(VLOOKUP($E1088, V一般接種!$A:$G, N$4, FALSE), 0)</f>
        <v>0</v>
      </c>
      <c r="O1088" s="92">
        <f>SUMIF(V職域接種!$C:$C, 'Conv-vaccine'!$E1088, V職域接種!F:F)</f>
        <v>0</v>
      </c>
      <c r="P1088" s="92">
        <f>SUMIF(V職域接種!$C:$C, 'Conv-vaccine'!$E1088, V職域接種!G:G)</f>
        <v>0</v>
      </c>
      <c r="Q1088" s="92">
        <f>_xlfn.MAXIFS(V重複!F:F, V重複!$C:$C, 'Conv-vaccine'!$E1088)</f>
        <v>0</v>
      </c>
      <c r="R1088" s="92">
        <f>_xlfn.MAXIFS(V重複!G:G, V重複!$C:$C, 'Conv-vaccine'!$E1088)</f>
        <v>0</v>
      </c>
      <c r="S1088" s="117">
        <f>SUMIF('V3回目-総接種回数'!$A:$A, 'Conv-vaccine'!$E1088, 'V3回目-総接種回数'!D:D)</f>
        <v>0</v>
      </c>
    </row>
    <row r="1089" spans="1:19" ht="17.7">
      <c r="A1089" s="49">
        <v>44658</v>
      </c>
      <c r="B1089" s="109">
        <f>IF(COUNTIF($A$7:$A1089, $A1089)&gt;1, 0, IF($E1089="","",G1089+H1089+K1089+L1089+O1089-Q1089))</f>
        <v>0</v>
      </c>
      <c r="C1089" s="109">
        <f>IF(COUNTIF($A$7:$A1089, $A1089)&gt;1, 0, IF($E1089="", "", I1089+J1089+M1089+N1089+P1089-R1089))</f>
        <v>0</v>
      </c>
      <c r="D1089" s="109">
        <f>IF(COUNTIF($A$7:$A1089, $A1089)&gt;1, 0, S1089)</f>
        <v>0</v>
      </c>
      <c r="E1089" s="110">
        <v>44658</v>
      </c>
      <c r="F1089" s="91" t="str">
        <f>IFERROR(VLOOKUP($E1089, V医療従事者等!$A:$J, $F$4, FALSE), TEXT(E1089, "aaa"))</f>
        <v>木</v>
      </c>
      <c r="G1089" s="91">
        <f>IFERROR(VLOOKUP($E1089, V医療従事者等!$A:$J, $G$4, FALSE), 0)</f>
        <v>0</v>
      </c>
      <c r="H1089" s="91">
        <f>IFERROR(VLOOKUP($E1089, V医療従事者等!$A:$J, $H$4, FALSE), 0)</f>
        <v>0</v>
      </c>
      <c r="I1089" s="91">
        <f>IFERROR(VLOOKUP($E1089, V医療従事者等!$A:$J, $I$4, FALSE), 0)</f>
        <v>0</v>
      </c>
      <c r="J1089" s="91">
        <f>IFERROR(VLOOKUP($E1089, V医療従事者等!$A:$J, $J$4, FALSE), 0)</f>
        <v>0</v>
      </c>
      <c r="K1089" s="92">
        <f>IFERROR(VLOOKUP($E1089, V一般接種!$A:$G, K$4, FALSE), 0)</f>
        <v>0</v>
      </c>
      <c r="L1089" s="92">
        <f>IFERROR(VLOOKUP($E1089, V一般接種!$A:$G, L$4, FALSE), 0)</f>
        <v>0</v>
      </c>
      <c r="M1089" s="92">
        <f>IFERROR(VLOOKUP($E1089, V一般接種!$A:$G, M$4, FALSE), 0)</f>
        <v>0</v>
      </c>
      <c r="N1089" s="93">
        <f>IFERROR(VLOOKUP($E1089, V一般接種!$A:$G, N$4, FALSE), 0)</f>
        <v>0</v>
      </c>
      <c r="O1089" s="92">
        <f>SUMIF(V職域接種!$C:$C, 'Conv-vaccine'!$E1089, V職域接種!F:F)</f>
        <v>0</v>
      </c>
      <c r="P1089" s="92">
        <f>SUMIF(V職域接種!$C:$C, 'Conv-vaccine'!$E1089, V職域接種!G:G)</f>
        <v>0</v>
      </c>
      <c r="Q1089" s="92">
        <f>_xlfn.MAXIFS(V重複!F:F, V重複!$C:$C, 'Conv-vaccine'!$E1089)</f>
        <v>0</v>
      </c>
      <c r="R1089" s="92">
        <f>_xlfn.MAXIFS(V重複!G:G, V重複!$C:$C, 'Conv-vaccine'!$E1089)</f>
        <v>0</v>
      </c>
      <c r="S1089" s="117">
        <f>SUMIF('V3回目-総接種回数'!$A:$A, 'Conv-vaccine'!$E1089, 'V3回目-総接種回数'!D:D)</f>
        <v>0</v>
      </c>
    </row>
    <row r="1090" spans="1:19" ht="17.7">
      <c r="A1090" s="49">
        <v>44659</v>
      </c>
      <c r="B1090" s="109">
        <f>IF(COUNTIF($A$7:$A1090, $A1090)&gt;1, 0, IF($E1090="","",G1090+H1090+K1090+L1090+O1090-Q1090))</f>
        <v>0</v>
      </c>
      <c r="C1090" s="109">
        <f>IF(COUNTIF($A$7:$A1090, $A1090)&gt;1, 0, IF($E1090="", "", I1090+J1090+M1090+N1090+P1090-R1090))</f>
        <v>0</v>
      </c>
      <c r="D1090" s="109">
        <f>IF(COUNTIF($A$7:$A1090, $A1090)&gt;1, 0, S1090)</f>
        <v>0</v>
      </c>
      <c r="E1090" s="110">
        <v>44659</v>
      </c>
      <c r="F1090" s="91" t="str">
        <f>IFERROR(VLOOKUP($E1090, V医療従事者等!$A:$J, $F$4, FALSE), TEXT(E1090, "aaa"))</f>
        <v>金</v>
      </c>
      <c r="G1090" s="91">
        <f>IFERROR(VLOOKUP($E1090, V医療従事者等!$A:$J, $G$4, FALSE), 0)</f>
        <v>0</v>
      </c>
      <c r="H1090" s="91">
        <f>IFERROR(VLOOKUP($E1090, V医療従事者等!$A:$J, $H$4, FALSE), 0)</f>
        <v>0</v>
      </c>
      <c r="I1090" s="91">
        <f>IFERROR(VLOOKUP($E1090, V医療従事者等!$A:$J, $I$4, FALSE), 0)</f>
        <v>0</v>
      </c>
      <c r="J1090" s="91">
        <f>IFERROR(VLOOKUP($E1090, V医療従事者等!$A:$J, $J$4, FALSE), 0)</f>
        <v>0</v>
      </c>
      <c r="K1090" s="92">
        <f>IFERROR(VLOOKUP($E1090, V一般接種!$A:$G, K$4, FALSE), 0)</f>
        <v>0</v>
      </c>
      <c r="L1090" s="92">
        <f>IFERROR(VLOOKUP($E1090, V一般接種!$A:$G, L$4, FALSE), 0)</f>
        <v>0</v>
      </c>
      <c r="M1090" s="92">
        <f>IFERROR(VLOOKUP($E1090, V一般接種!$A:$G, M$4, FALSE), 0)</f>
        <v>0</v>
      </c>
      <c r="N1090" s="93">
        <f>IFERROR(VLOOKUP($E1090, V一般接種!$A:$G, N$4, FALSE), 0)</f>
        <v>0</v>
      </c>
      <c r="O1090" s="92">
        <f>SUMIF(V職域接種!$C:$C, 'Conv-vaccine'!$E1090, V職域接種!F:F)</f>
        <v>0</v>
      </c>
      <c r="P1090" s="92">
        <f>SUMIF(V職域接種!$C:$C, 'Conv-vaccine'!$E1090, V職域接種!G:G)</f>
        <v>0</v>
      </c>
      <c r="Q1090" s="92">
        <f>_xlfn.MAXIFS(V重複!F:F, V重複!$C:$C, 'Conv-vaccine'!$E1090)</f>
        <v>0</v>
      </c>
      <c r="R1090" s="92">
        <f>_xlfn.MAXIFS(V重複!G:G, V重複!$C:$C, 'Conv-vaccine'!$E1090)</f>
        <v>0</v>
      </c>
      <c r="S1090" s="117">
        <f>SUMIF('V3回目-総接種回数'!$A:$A, 'Conv-vaccine'!$E1090, 'V3回目-総接種回数'!D:D)</f>
        <v>0</v>
      </c>
    </row>
    <row r="1091" spans="1:19" ht="17.7">
      <c r="A1091" s="49">
        <v>44659</v>
      </c>
      <c r="B1091" s="109">
        <f>IF(COUNTIF($A$7:$A1091, $A1091)&gt;1, 0, IF($E1091="","",G1091+H1091+K1091+L1091+O1091-Q1091))</f>
        <v>0</v>
      </c>
      <c r="C1091" s="109">
        <f>IF(COUNTIF($A$7:$A1091, $A1091)&gt;1, 0, IF($E1091="", "", I1091+J1091+M1091+N1091+P1091-R1091))</f>
        <v>0</v>
      </c>
      <c r="D1091" s="109">
        <f>IF(COUNTIF($A$7:$A1091, $A1091)&gt;1, 0, S1091)</f>
        <v>0</v>
      </c>
      <c r="E1091" s="110">
        <v>44659</v>
      </c>
      <c r="F1091" s="91" t="str">
        <f>IFERROR(VLOOKUP($E1091, V医療従事者等!$A:$J, $F$4, FALSE), TEXT(E1091, "aaa"))</f>
        <v>金</v>
      </c>
      <c r="G1091" s="91">
        <f>IFERROR(VLOOKUP($E1091, V医療従事者等!$A:$J, $G$4, FALSE), 0)</f>
        <v>0</v>
      </c>
      <c r="H1091" s="91">
        <f>IFERROR(VLOOKUP($E1091, V医療従事者等!$A:$J, $H$4, FALSE), 0)</f>
        <v>0</v>
      </c>
      <c r="I1091" s="91">
        <f>IFERROR(VLOOKUP($E1091, V医療従事者等!$A:$J, $I$4, FALSE), 0)</f>
        <v>0</v>
      </c>
      <c r="J1091" s="91">
        <f>IFERROR(VLOOKUP($E1091, V医療従事者等!$A:$J, $J$4, FALSE), 0)</f>
        <v>0</v>
      </c>
      <c r="K1091" s="92">
        <f>IFERROR(VLOOKUP($E1091, V一般接種!$A:$G, K$4, FALSE), 0)</f>
        <v>0</v>
      </c>
      <c r="L1091" s="92">
        <f>IFERROR(VLOOKUP($E1091, V一般接種!$A:$G, L$4, FALSE), 0)</f>
        <v>0</v>
      </c>
      <c r="M1091" s="92">
        <f>IFERROR(VLOOKUP($E1091, V一般接種!$A:$G, M$4, FALSE), 0)</f>
        <v>0</v>
      </c>
      <c r="N1091" s="93">
        <f>IFERROR(VLOOKUP($E1091, V一般接種!$A:$G, N$4, FALSE), 0)</f>
        <v>0</v>
      </c>
      <c r="O1091" s="92">
        <f>SUMIF(V職域接種!$C:$C, 'Conv-vaccine'!$E1091, V職域接種!F:F)</f>
        <v>0</v>
      </c>
      <c r="P1091" s="92">
        <f>SUMIF(V職域接種!$C:$C, 'Conv-vaccine'!$E1091, V職域接種!G:G)</f>
        <v>0</v>
      </c>
      <c r="Q1091" s="92">
        <f>_xlfn.MAXIFS(V重複!F:F, V重複!$C:$C, 'Conv-vaccine'!$E1091)</f>
        <v>0</v>
      </c>
      <c r="R1091" s="92">
        <f>_xlfn.MAXIFS(V重複!G:G, V重複!$C:$C, 'Conv-vaccine'!$E1091)</f>
        <v>0</v>
      </c>
      <c r="S1091" s="117">
        <f>SUMIF('V3回目-総接種回数'!$A:$A, 'Conv-vaccine'!$E1091, 'V3回目-総接種回数'!D:D)</f>
        <v>0</v>
      </c>
    </row>
    <row r="1092" spans="1:19" ht="17.7">
      <c r="A1092" s="49">
        <v>44659</v>
      </c>
      <c r="B1092" s="109">
        <f>IF(COUNTIF($A$7:$A1092, $A1092)&gt;1, 0, IF($E1092="","",G1092+H1092+K1092+L1092+O1092-Q1092))</f>
        <v>0</v>
      </c>
      <c r="C1092" s="109">
        <f>IF(COUNTIF($A$7:$A1092, $A1092)&gt;1, 0, IF($E1092="", "", I1092+J1092+M1092+N1092+P1092-R1092))</f>
        <v>0</v>
      </c>
      <c r="D1092" s="109">
        <f>IF(COUNTIF($A$7:$A1092, $A1092)&gt;1, 0, S1092)</f>
        <v>0</v>
      </c>
      <c r="E1092" s="110">
        <v>44659</v>
      </c>
      <c r="F1092" s="91" t="str">
        <f>IFERROR(VLOOKUP($E1092, V医療従事者等!$A:$J, $F$4, FALSE), TEXT(E1092, "aaa"))</f>
        <v>金</v>
      </c>
      <c r="G1092" s="91">
        <f>IFERROR(VLOOKUP($E1092, V医療従事者等!$A:$J, $G$4, FALSE), 0)</f>
        <v>0</v>
      </c>
      <c r="H1092" s="91">
        <f>IFERROR(VLOOKUP($E1092, V医療従事者等!$A:$J, $H$4, FALSE), 0)</f>
        <v>0</v>
      </c>
      <c r="I1092" s="91">
        <f>IFERROR(VLOOKUP($E1092, V医療従事者等!$A:$J, $I$4, FALSE), 0)</f>
        <v>0</v>
      </c>
      <c r="J1092" s="91">
        <f>IFERROR(VLOOKUP($E1092, V医療従事者等!$A:$J, $J$4, FALSE), 0)</f>
        <v>0</v>
      </c>
      <c r="K1092" s="92">
        <f>IFERROR(VLOOKUP($E1092, V一般接種!$A:$G, K$4, FALSE), 0)</f>
        <v>0</v>
      </c>
      <c r="L1092" s="92">
        <f>IFERROR(VLOOKUP($E1092, V一般接種!$A:$G, L$4, FALSE), 0)</f>
        <v>0</v>
      </c>
      <c r="M1092" s="92">
        <f>IFERROR(VLOOKUP($E1092, V一般接種!$A:$G, M$4, FALSE), 0)</f>
        <v>0</v>
      </c>
      <c r="N1092" s="93">
        <f>IFERROR(VLOOKUP($E1092, V一般接種!$A:$G, N$4, FALSE), 0)</f>
        <v>0</v>
      </c>
      <c r="O1092" s="92">
        <f>SUMIF(V職域接種!$C:$C, 'Conv-vaccine'!$E1092, V職域接種!F:F)</f>
        <v>0</v>
      </c>
      <c r="P1092" s="92">
        <f>SUMIF(V職域接種!$C:$C, 'Conv-vaccine'!$E1092, V職域接種!G:G)</f>
        <v>0</v>
      </c>
      <c r="Q1092" s="92">
        <f>_xlfn.MAXIFS(V重複!F:F, V重複!$C:$C, 'Conv-vaccine'!$E1092)</f>
        <v>0</v>
      </c>
      <c r="R1092" s="92">
        <f>_xlfn.MAXIFS(V重複!G:G, V重複!$C:$C, 'Conv-vaccine'!$E1092)</f>
        <v>0</v>
      </c>
      <c r="S1092" s="117">
        <f>SUMIF('V3回目-総接種回数'!$A:$A, 'Conv-vaccine'!$E1092, 'V3回目-総接種回数'!D:D)</f>
        <v>0</v>
      </c>
    </row>
    <row r="1093" spans="1:19" ht="17.7">
      <c r="A1093" s="49">
        <v>44660</v>
      </c>
      <c r="B1093" s="109">
        <f>IF(COUNTIF($A$7:$A1093, $A1093)&gt;1, 0, IF($E1093="","",G1093+H1093+K1093+L1093+O1093-Q1093))</f>
        <v>0</v>
      </c>
      <c r="C1093" s="109">
        <f>IF(COUNTIF($A$7:$A1093, $A1093)&gt;1, 0, IF($E1093="", "", I1093+J1093+M1093+N1093+P1093-R1093))</f>
        <v>0</v>
      </c>
      <c r="D1093" s="109">
        <f>IF(COUNTIF($A$7:$A1093, $A1093)&gt;1, 0, S1093)</f>
        <v>0</v>
      </c>
      <c r="E1093" s="110">
        <v>44660</v>
      </c>
      <c r="F1093" s="91" t="str">
        <f>IFERROR(VLOOKUP($E1093, V医療従事者等!$A:$J, $F$4, FALSE), TEXT(E1093, "aaa"))</f>
        <v>土</v>
      </c>
      <c r="G1093" s="91">
        <f>IFERROR(VLOOKUP($E1093, V医療従事者等!$A:$J, $G$4, FALSE), 0)</f>
        <v>0</v>
      </c>
      <c r="H1093" s="91">
        <f>IFERROR(VLOOKUP($E1093, V医療従事者等!$A:$J, $H$4, FALSE), 0)</f>
        <v>0</v>
      </c>
      <c r="I1093" s="91">
        <f>IFERROR(VLOOKUP($E1093, V医療従事者等!$A:$J, $I$4, FALSE), 0)</f>
        <v>0</v>
      </c>
      <c r="J1093" s="91">
        <f>IFERROR(VLOOKUP($E1093, V医療従事者等!$A:$J, $J$4, FALSE), 0)</f>
        <v>0</v>
      </c>
      <c r="K1093" s="92">
        <f>IFERROR(VLOOKUP($E1093, V一般接種!$A:$G, K$4, FALSE), 0)</f>
        <v>0</v>
      </c>
      <c r="L1093" s="92">
        <f>IFERROR(VLOOKUP($E1093, V一般接種!$A:$G, L$4, FALSE), 0)</f>
        <v>0</v>
      </c>
      <c r="M1093" s="92">
        <f>IFERROR(VLOOKUP($E1093, V一般接種!$A:$G, M$4, FALSE), 0)</f>
        <v>0</v>
      </c>
      <c r="N1093" s="93">
        <f>IFERROR(VLOOKUP($E1093, V一般接種!$A:$G, N$4, FALSE), 0)</f>
        <v>0</v>
      </c>
      <c r="O1093" s="92">
        <f>SUMIF(V職域接種!$C:$C, 'Conv-vaccine'!$E1093, V職域接種!F:F)</f>
        <v>0</v>
      </c>
      <c r="P1093" s="92">
        <f>SUMIF(V職域接種!$C:$C, 'Conv-vaccine'!$E1093, V職域接種!G:G)</f>
        <v>0</v>
      </c>
      <c r="Q1093" s="92">
        <f>_xlfn.MAXIFS(V重複!F:F, V重複!$C:$C, 'Conv-vaccine'!$E1093)</f>
        <v>0</v>
      </c>
      <c r="R1093" s="92">
        <f>_xlfn.MAXIFS(V重複!G:G, V重複!$C:$C, 'Conv-vaccine'!$E1093)</f>
        <v>0</v>
      </c>
      <c r="S1093" s="117">
        <f>SUMIF('V3回目-総接種回数'!$A:$A, 'Conv-vaccine'!$E1093, 'V3回目-総接種回数'!D:D)</f>
        <v>0</v>
      </c>
    </row>
    <row r="1094" spans="1:19" ht="17.7">
      <c r="A1094" s="49">
        <v>44660</v>
      </c>
      <c r="B1094" s="109">
        <f>IF(COUNTIF($A$7:$A1094, $A1094)&gt;1, 0, IF($E1094="","",G1094+H1094+K1094+L1094+O1094-Q1094))</f>
        <v>0</v>
      </c>
      <c r="C1094" s="109">
        <f>IF(COUNTIF($A$7:$A1094, $A1094)&gt;1, 0, IF($E1094="", "", I1094+J1094+M1094+N1094+P1094-R1094))</f>
        <v>0</v>
      </c>
      <c r="D1094" s="109">
        <f>IF(COUNTIF($A$7:$A1094, $A1094)&gt;1, 0, S1094)</f>
        <v>0</v>
      </c>
      <c r="E1094" s="110">
        <v>44660</v>
      </c>
      <c r="F1094" s="91" t="str">
        <f>IFERROR(VLOOKUP($E1094, V医療従事者等!$A:$J, $F$4, FALSE), TEXT(E1094, "aaa"))</f>
        <v>土</v>
      </c>
      <c r="G1094" s="91">
        <f>IFERROR(VLOOKUP($E1094, V医療従事者等!$A:$J, $G$4, FALSE), 0)</f>
        <v>0</v>
      </c>
      <c r="H1094" s="91">
        <f>IFERROR(VLOOKUP($E1094, V医療従事者等!$A:$J, $H$4, FALSE), 0)</f>
        <v>0</v>
      </c>
      <c r="I1094" s="91">
        <f>IFERROR(VLOOKUP($E1094, V医療従事者等!$A:$J, $I$4, FALSE), 0)</f>
        <v>0</v>
      </c>
      <c r="J1094" s="91">
        <f>IFERROR(VLOOKUP($E1094, V医療従事者等!$A:$J, $J$4, FALSE), 0)</f>
        <v>0</v>
      </c>
      <c r="K1094" s="92">
        <f>IFERROR(VLOOKUP($E1094, V一般接種!$A:$G, K$4, FALSE), 0)</f>
        <v>0</v>
      </c>
      <c r="L1094" s="92">
        <f>IFERROR(VLOOKUP($E1094, V一般接種!$A:$G, L$4, FALSE), 0)</f>
        <v>0</v>
      </c>
      <c r="M1094" s="92">
        <f>IFERROR(VLOOKUP($E1094, V一般接種!$A:$G, M$4, FALSE), 0)</f>
        <v>0</v>
      </c>
      <c r="N1094" s="93">
        <f>IFERROR(VLOOKUP($E1094, V一般接種!$A:$G, N$4, FALSE), 0)</f>
        <v>0</v>
      </c>
      <c r="O1094" s="92">
        <f>SUMIF(V職域接種!$C:$C, 'Conv-vaccine'!$E1094, V職域接種!F:F)</f>
        <v>0</v>
      </c>
      <c r="P1094" s="92">
        <f>SUMIF(V職域接種!$C:$C, 'Conv-vaccine'!$E1094, V職域接種!G:G)</f>
        <v>0</v>
      </c>
      <c r="Q1094" s="92">
        <f>_xlfn.MAXIFS(V重複!F:F, V重複!$C:$C, 'Conv-vaccine'!$E1094)</f>
        <v>0</v>
      </c>
      <c r="R1094" s="92">
        <f>_xlfn.MAXIFS(V重複!G:G, V重複!$C:$C, 'Conv-vaccine'!$E1094)</f>
        <v>0</v>
      </c>
      <c r="S1094" s="117">
        <f>SUMIF('V3回目-総接種回数'!$A:$A, 'Conv-vaccine'!$E1094, 'V3回目-総接種回数'!D:D)</f>
        <v>0</v>
      </c>
    </row>
    <row r="1095" spans="1:19" ht="17.7">
      <c r="A1095" s="49">
        <v>44660</v>
      </c>
      <c r="B1095" s="109">
        <f>IF(COUNTIF($A$7:$A1095, $A1095)&gt;1, 0, IF($E1095="","",G1095+H1095+K1095+L1095+O1095-Q1095))</f>
        <v>0</v>
      </c>
      <c r="C1095" s="109">
        <f>IF(COUNTIF($A$7:$A1095, $A1095)&gt;1, 0, IF($E1095="", "", I1095+J1095+M1095+N1095+P1095-R1095))</f>
        <v>0</v>
      </c>
      <c r="D1095" s="109">
        <f>IF(COUNTIF($A$7:$A1095, $A1095)&gt;1, 0, S1095)</f>
        <v>0</v>
      </c>
      <c r="E1095" s="110">
        <v>44660</v>
      </c>
      <c r="F1095" s="91" t="str">
        <f>IFERROR(VLOOKUP($E1095, V医療従事者等!$A:$J, $F$4, FALSE), TEXT(E1095, "aaa"))</f>
        <v>土</v>
      </c>
      <c r="G1095" s="91">
        <f>IFERROR(VLOOKUP($E1095, V医療従事者等!$A:$J, $G$4, FALSE), 0)</f>
        <v>0</v>
      </c>
      <c r="H1095" s="91">
        <f>IFERROR(VLOOKUP($E1095, V医療従事者等!$A:$J, $H$4, FALSE), 0)</f>
        <v>0</v>
      </c>
      <c r="I1095" s="91">
        <f>IFERROR(VLOOKUP($E1095, V医療従事者等!$A:$J, $I$4, FALSE), 0)</f>
        <v>0</v>
      </c>
      <c r="J1095" s="91">
        <f>IFERROR(VLOOKUP($E1095, V医療従事者等!$A:$J, $J$4, FALSE), 0)</f>
        <v>0</v>
      </c>
      <c r="K1095" s="92">
        <f>IFERROR(VLOOKUP($E1095, V一般接種!$A:$G, K$4, FALSE), 0)</f>
        <v>0</v>
      </c>
      <c r="L1095" s="92">
        <f>IFERROR(VLOOKUP($E1095, V一般接種!$A:$G, L$4, FALSE), 0)</f>
        <v>0</v>
      </c>
      <c r="M1095" s="92">
        <f>IFERROR(VLOOKUP($E1095, V一般接種!$A:$G, M$4, FALSE), 0)</f>
        <v>0</v>
      </c>
      <c r="N1095" s="93">
        <f>IFERROR(VLOOKUP($E1095, V一般接種!$A:$G, N$4, FALSE), 0)</f>
        <v>0</v>
      </c>
      <c r="O1095" s="92">
        <f>SUMIF(V職域接種!$C:$C, 'Conv-vaccine'!$E1095, V職域接種!F:F)</f>
        <v>0</v>
      </c>
      <c r="P1095" s="92">
        <f>SUMIF(V職域接種!$C:$C, 'Conv-vaccine'!$E1095, V職域接種!G:G)</f>
        <v>0</v>
      </c>
      <c r="Q1095" s="92">
        <f>_xlfn.MAXIFS(V重複!F:F, V重複!$C:$C, 'Conv-vaccine'!$E1095)</f>
        <v>0</v>
      </c>
      <c r="R1095" s="92">
        <f>_xlfn.MAXIFS(V重複!G:G, V重複!$C:$C, 'Conv-vaccine'!$E1095)</f>
        <v>0</v>
      </c>
      <c r="S1095" s="117">
        <f>SUMIF('V3回目-総接種回数'!$A:$A, 'Conv-vaccine'!$E1095, 'V3回目-総接種回数'!D:D)</f>
        <v>0</v>
      </c>
    </row>
    <row r="1096" spans="1:19" ht="17.7">
      <c r="A1096" s="49">
        <v>44661</v>
      </c>
      <c r="B1096" s="109">
        <f>IF(COUNTIF($A$7:$A1096, $A1096)&gt;1, 0, IF($E1096="","",G1096+H1096+K1096+L1096+O1096-Q1096))</f>
        <v>0</v>
      </c>
      <c r="C1096" s="109">
        <f>IF(COUNTIF($A$7:$A1096, $A1096)&gt;1, 0, IF($E1096="", "", I1096+J1096+M1096+N1096+P1096-R1096))</f>
        <v>0</v>
      </c>
      <c r="D1096" s="109">
        <f>IF(COUNTIF($A$7:$A1096, $A1096)&gt;1, 0, S1096)</f>
        <v>0</v>
      </c>
      <c r="E1096" s="110">
        <v>44661</v>
      </c>
      <c r="F1096" s="91" t="str">
        <f>IFERROR(VLOOKUP($E1096, V医療従事者等!$A:$J, $F$4, FALSE), TEXT(E1096, "aaa"))</f>
        <v>日</v>
      </c>
      <c r="G1096" s="91">
        <f>IFERROR(VLOOKUP($E1096, V医療従事者等!$A:$J, $G$4, FALSE), 0)</f>
        <v>0</v>
      </c>
      <c r="H1096" s="91">
        <f>IFERROR(VLOOKUP($E1096, V医療従事者等!$A:$J, $H$4, FALSE), 0)</f>
        <v>0</v>
      </c>
      <c r="I1096" s="91">
        <f>IFERROR(VLOOKUP($E1096, V医療従事者等!$A:$J, $I$4, FALSE), 0)</f>
        <v>0</v>
      </c>
      <c r="J1096" s="91">
        <f>IFERROR(VLOOKUP($E1096, V医療従事者等!$A:$J, $J$4, FALSE), 0)</f>
        <v>0</v>
      </c>
      <c r="K1096" s="92">
        <f>IFERROR(VLOOKUP($E1096, V一般接種!$A:$G, K$4, FALSE), 0)</f>
        <v>0</v>
      </c>
      <c r="L1096" s="92">
        <f>IFERROR(VLOOKUP($E1096, V一般接種!$A:$G, L$4, FALSE), 0)</f>
        <v>0</v>
      </c>
      <c r="M1096" s="92">
        <f>IFERROR(VLOOKUP($E1096, V一般接種!$A:$G, M$4, FALSE), 0)</f>
        <v>0</v>
      </c>
      <c r="N1096" s="93">
        <f>IFERROR(VLOOKUP($E1096, V一般接種!$A:$G, N$4, FALSE), 0)</f>
        <v>0</v>
      </c>
      <c r="O1096" s="92">
        <f>SUMIF(V職域接種!$C:$C, 'Conv-vaccine'!$E1096, V職域接種!F:F)</f>
        <v>0</v>
      </c>
      <c r="P1096" s="92">
        <f>SUMIF(V職域接種!$C:$C, 'Conv-vaccine'!$E1096, V職域接種!G:G)</f>
        <v>0</v>
      </c>
      <c r="Q1096" s="92">
        <f>_xlfn.MAXIFS(V重複!F:F, V重複!$C:$C, 'Conv-vaccine'!$E1096)</f>
        <v>0</v>
      </c>
      <c r="R1096" s="92">
        <f>_xlfn.MAXIFS(V重複!G:G, V重複!$C:$C, 'Conv-vaccine'!$E1096)</f>
        <v>0</v>
      </c>
      <c r="S1096" s="117">
        <f>SUMIF('V3回目-総接種回数'!$A:$A, 'Conv-vaccine'!$E1096, 'V3回目-総接種回数'!D:D)</f>
        <v>0</v>
      </c>
    </row>
    <row r="1097" spans="1:19" ht="17.7">
      <c r="A1097" s="49">
        <v>44661</v>
      </c>
      <c r="B1097" s="109">
        <f>IF(COUNTIF($A$7:$A1097, $A1097)&gt;1, 0, IF($E1097="","",G1097+H1097+K1097+L1097+O1097-Q1097))</f>
        <v>0</v>
      </c>
      <c r="C1097" s="109">
        <f>IF(COUNTIF($A$7:$A1097, $A1097)&gt;1, 0, IF($E1097="", "", I1097+J1097+M1097+N1097+P1097-R1097))</f>
        <v>0</v>
      </c>
      <c r="D1097" s="109">
        <f>IF(COUNTIF($A$7:$A1097, $A1097)&gt;1, 0, S1097)</f>
        <v>0</v>
      </c>
      <c r="E1097" s="110">
        <v>44661</v>
      </c>
      <c r="F1097" s="91" t="str">
        <f>IFERROR(VLOOKUP($E1097, V医療従事者等!$A:$J, $F$4, FALSE), TEXT(E1097, "aaa"))</f>
        <v>日</v>
      </c>
      <c r="G1097" s="91">
        <f>IFERROR(VLOOKUP($E1097, V医療従事者等!$A:$J, $G$4, FALSE), 0)</f>
        <v>0</v>
      </c>
      <c r="H1097" s="91">
        <f>IFERROR(VLOOKUP($E1097, V医療従事者等!$A:$J, $H$4, FALSE), 0)</f>
        <v>0</v>
      </c>
      <c r="I1097" s="91">
        <f>IFERROR(VLOOKUP($E1097, V医療従事者等!$A:$J, $I$4, FALSE), 0)</f>
        <v>0</v>
      </c>
      <c r="J1097" s="91">
        <f>IFERROR(VLOOKUP($E1097, V医療従事者等!$A:$J, $J$4, FALSE), 0)</f>
        <v>0</v>
      </c>
      <c r="K1097" s="92">
        <f>IFERROR(VLOOKUP($E1097, V一般接種!$A:$G, K$4, FALSE), 0)</f>
        <v>0</v>
      </c>
      <c r="L1097" s="92">
        <f>IFERROR(VLOOKUP($E1097, V一般接種!$A:$G, L$4, FALSE), 0)</f>
        <v>0</v>
      </c>
      <c r="M1097" s="92">
        <f>IFERROR(VLOOKUP($E1097, V一般接種!$A:$G, M$4, FALSE), 0)</f>
        <v>0</v>
      </c>
      <c r="N1097" s="93">
        <f>IFERROR(VLOOKUP($E1097, V一般接種!$A:$G, N$4, FALSE), 0)</f>
        <v>0</v>
      </c>
      <c r="O1097" s="92">
        <f>SUMIF(V職域接種!$C:$C, 'Conv-vaccine'!$E1097, V職域接種!F:F)</f>
        <v>0</v>
      </c>
      <c r="P1097" s="92">
        <f>SUMIF(V職域接種!$C:$C, 'Conv-vaccine'!$E1097, V職域接種!G:G)</f>
        <v>0</v>
      </c>
      <c r="Q1097" s="92">
        <f>_xlfn.MAXIFS(V重複!F:F, V重複!$C:$C, 'Conv-vaccine'!$E1097)</f>
        <v>0</v>
      </c>
      <c r="R1097" s="92">
        <f>_xlfn.MAXIFS(V重複!G:G, V重複!$C:$C, 'Conv-vaccine'!$E1097)</f>
        <v>0</v>
      </c>
      <c r="S1097" s="117">
        <f>SUMIF('V3回目-総接種回数'!$A:$A, 'Conv-vaccine'!$E1097, 'V3回目-総接種回数'!D:D)</f>
        <v>0</v>
      </c>
    </row>
    <row r="1098" spans="1:19" ht="17.7">
      <c r="A1098" s="49">
        <v>44661</v>
      </c>
      <c r="B1098" s="109">
        <f>IF(COUNTIF($A$7:$A1098, $A1098)&gt;1, 0, IF($E1098="","",G1098+H1098+K1098+L1098+O1098-Q1098))</f>
        <v>0</v>
      </c>
      <c r="C1098" s="109">
        <f>IF(COUNTIF($A$7:$A1098, $A1098)&gt;1, 0, IF($E1098="", "", I1098+J1098+M1098+N1098+P1098-R1098))</f>
        <v>0</v>
      </c>
      <c r="D1098" s="109">
        <f>IF(COUNTIF($A$7:$A1098, $A1098)&gt;1, 0, S1098)</f>
        <v>0</v>
      </c>
      <c r="E1098" s="110">
        <v>44661</v>
      </c>
      <c r="F1098" s="91" t="str">
        <f>IFERROR(VLOOKUP($E1098, V医療従事者等!$A:$J, $F$4, FALSE), TEXT(E1098, "aaa"))</f>
        <v>日</v>
      </c>
      <c r="G1098" s="91">
        <f>IFERROR(VLOOKUP($E1098, V医療従事者等!$A:$J, $G$4, FALSE), 0)</f>
        <v>0</v>
      </c>
      <c r="H1098" s="91">
        <f>IFERROR(VLOOKUP($E1098, V医療従事者等!$A:$J, $H$4, FALSE), 0)</f>
        <v>0</v>
      </c>
      <c r="I1098" s="91">
        <f>IFERROR(VLOOKUP($E1098, V医療従事者等!$A:$J, $I$4, FALSE), 0)</f>
        <v>0</v>
      </c>
      <c r="J1098" s="91">
        <f>IFERROR(VLOOKUP($E1098, V医療従事者等!$A:$J, $J$4, FALSE), 0)</f>
        <v>0</v>
      </c>
      <c r="K1098" s="92">
        <f>IFERROR(VLOOKUP($E1098, V一般接種!$A:$G, K$4, FALSE), 0)</f>
        <v>0</v>
      </c>
      <c r="L1098" s="92">
        <f>IFERROR(VLOOKUP($E1098, V一般接種!$A:$G, L$4, FALSE), 0)</f>
        <v>0</v>
      </c>
      <c r="M1098" s="92">
        <f>IFERROR(VLOOKUP($E1098, V一般接種!$A:$G, M$4, FALSE), 0)</f>
        <v>0</v>
      </c>
      <c r="N1098" s="93">
        <f>IFERROR(VLOOKUP($E1098, V一般接種!$A:$G, N$4, FALSE), 0)</f>
        <v>0</v>
      </c>
      <c r="O1098" s="92">
        <f>SUMIF(V職域接種!$C:$C, 'Conv-vaccine'!$E1098, V職域接種!F:F)</f>
        <v>0</v>
      </c>
      <c r="P1098" s="92">
        <f>SUMIF(V職域接種!$C:$C, 'Conv-vaccine'!$E1098, V職域接種!G:G)</f>
        <v>0</v>
      </c>
      <c r="Q1098" s="92">
        <f>_xlfn.MAXIFS(V重複!F:F, V重複!$C:$C, 'Conv-vaccine'!$E1098)</f>
        <v>0</v>
      </c>
      <c r="R1098" s="92">
        <f>_xlfn.MAXIFS(V重複!G:G, V重複!$C:$C, 'Conv-vaccine'!$E1098)</f>
        <v>0</v>
      </c>
      <c r="S1098" s="117">
        <f>SUMIF('V3回目-総接種回数'!$A:$A, 'Conv-vaccine'!$E1098, 'V3回目-総接種回数'!D:D)</f>
        <v>0</v>
      </c>
    </row>
    <row r="1099" spans="1:19" ht="17.7">
      <c r="A1099" s="49">
        <v>44662</v>
      </c>
      <c r="B1099" s="109">
        <f>IF(COUNTIF($A$7:$A1099, $A1099)&gt;1, 0, IF($E1099="","",G1099+H1099+K1099+L1099+O1099-Q1099))</f>
        <v>0</v>
      </c>
      <c r="C1099" s="109">
        <f>IF(COUNTIF($A$7:$A1099, $A1099)&gt;1, 0, IF($E1099="", "", I1099+J1099+M1099+N1099+P1099-R1099))</f>
        <v>0</v>
      </c>
      <c r="D1099" s="109">
        <f>IF(COUNTIF($A$7:$A1099, $A1099)&gt;1, 0, S1099)</f>
        <v>0</v>
      </c>
      <c r="E1099" s="110">
        <v>44662</v>
      </c>
      <c r="F1099" s="91" t="str">
        <f>IFERROR(VLOOKUP($E1099, V医療従事者等!$A:$J, $F$4, FALSE), TEXT(E1099, "aaa"))</f>
        <v>月</v>
      </c>
      <c r="G1099" s="91">
        <f>IFERROR(VLOOKUP($E1099, V医療従事者等!$A:$J, $G$4, FALSE), 0)</f>
        <v>0</v>
      </c>
      <c r="H1099" s="91">
        <f>IFERROR(VLOOKUP($E1099, V医療従事者等!$A:$J, $H$4, FALSE), 0)</f>
        <v>0</v>
      </c>
      <c r="I1099" s="91">
        <f>IFERROR(VLOOKUP($E1099, V医療従事者等!$A:$J, $I$4, FALSE), 0)</f>
        <v>0</v>
      </c>
      <c r="J1099" s="91">
        <f>IFERROR(VLOOKUP($E1099, V医療従事者等!$A:$J, $J$4, FALSE), 0)</f>
        <v>0</v>
      </c>
      <c r="K1099" s="92">
        <f>IFERROR(VLOOKUP($E1099, V一般接種!$A:$G, K$4, FALSE), 0)</f>
        <v>0</v>
      </c>
      <c r="L1099" s="92">
        <f>IFERROR(VLOOKUP($E1099, V一般接種!$A:$G, L$4, FALSE), 0)</f>
        <v>0</v>
      </c>
      <c r="M1099" s="92">
        <f>IFERROR(VLOOKUP($E1099, V一般接種!$A:$G, M$4, FALSE), 0)</f>
        <v>0</v>
      </c>
      <c r="N1099" s="93">
        <f>IFERROR(VLOOKUP($E1099, V一般接種!$A:$G, N$4, FALSE), 0)</f>
        <v>0</v>
      </c>
      <c r="O1099" s="92">
        <f>SUMIF(V職域接種!$C:$C, 'Conv-vaccine'!$E1099, V職域接種!F:F)</f>
        <v>0</v>
      </c>
      <c r="P1099" s="92">
        <f>SUMIF(V職域接種!$C:$C, 'Conv-vaccine'!$E1099, V職域接種!G:G)</f>
        <v>0</v>
      </c>
      <c r="Q1099" s="92">
        <f>_xlfn.MAXIFS(V重複!F:F, V重複!$C:$C, 'Conv-vaccine'!$E1099)</f>
        <v>0</v>
      </c>
      <c r="R1099" s="92">
        <f>_xlfn.MAXIFS(V重複!G:G, V重複!$C:$C, 'Conv-vaccine'!$E1099)</f>
        <v>0</v>
      </c>
      <c r="S1099" s="117">
        <f>SUMIF('V3回目-総接種回数'!$A:$A, 'Conv-vaccine'!$E1099, 'V3回目-総接種回数'!D:D)</f>
        <v>0</v>
      </c>
    </row>
    <row r="1100" spans="1:19" ht="17.7">
      <c r="A1100" s="49">
        <v>44662</v>
      </c>
      <c r="B1100" s="109">
        <f>IF(COUNTIF($A$7:$A1100, $A1100)&gt;1, 0, IF($E1100="","",G1100+H1100+K1100+L1100+O1100-Q1100))</f>
        <v>0</v>
      </c>
      <c r="C1100" s="109">
        <f>IF(COUNTIF($A$7:$A1100, $A1100)&gt;1, 0, IF($E1100="", "", I1100+J1100+M1100+N1100+P1100-R1100))</f>
        <v>0</v>
      </c>
      <c r="D1100" s="109">
        <f>IF(COUNTIF($A$7:$A1100, $A1100)&gt;1, 0, S1100)</f>
        <v>0</v>
      </c>
      <c r="E1100" s="110">
        <v>44662</v>
      </c>
      <c r="F1100" s="91" t="str">
        <f>IFERROR(VLOOKUP($E1100, V医療従事者等!$A:$J, $F$4, FALSE), TEXT(E1100, "aaa"))</f>
        <v>月</v>
      </c>
      <c r="G1100" s="91">
        <f>IFERROR(VLOOKUP($E1100, V医療従事者等!$A:$J, $G$4, FALSE), 0)</f>
        <v>0</v>
      </c>
      <c r="H1100" s="91">
        <f>IFERROR(VLOOKUP($E1100, V医療従事者等!$A:$J, $H$4, FALSE), 0)</f>
        <v>0</v>
      </c>
      <c r="I1100" s="91">
        <f>IFERROR(VLOOKUP($E1100, V医療従事者等!$A:$J, $I$4, FALSE), 0)</f>
        <v>0</v>
      </c>
      <c r="J1100" s="91">
        <f>IFERROR(VLOOKUP($E1100, V医療従事者等!$A:$J, $J$4, FALSE), 0)</f>
        <v>0</v>
      </c>
      <c r="K1100" s="92">
        <f>IFERROR(VLOOKUP($E1100, V一般接種!$A:$G, K$4, FALSE), 0)</f>
        <v>0</v>
      </c>
      <c r="L1100" s="92">
        <f>IFERROR(VLOOKUP($E1100, V一般接種!$A:$G, L$4, FALSE), 0)</f>
        <v>0</v>
      </c>
      <c r="M1100" s="92">
        <f>IFERROR(VLOOKUP($E1100, V一般接種!$A:$G, M$4, FALSE), 0)</f>
        <v>0</v>
      </c>
      <c r="N1100" s="93">
        <f>IFERROR(VLOOKUP($E1100, V一般接種!$A:$G, N$4, FALSE), 0)</f>
        <v>0</v>
      </c>
      <c r="O1100" s="92">
        <f>SUMIF(V職域接種!$C:$C, 'Conv-vaccine'!$E1100, V職域接種!F:F)</f>
        <v>0</v>
      </c>
      <c r="P1100" s="92">
        <f>SUMIF(V職域接種!$C:$C, 'Conv-vaccine'!$E1100, V職域接種!G:G)</f>
        <v>0</v>
      </c>
      <c r="Q1100" s="92">
        <f>_xlfn.MAXIFS(V重複!F:F, V重複!$C:$C, 'Conv-vaccine'!$E1100)</f>
        <v>0</v>
      </c>
      <c r="R1100" s="92">
        <f>_xlfn.MAXIFS(V重複!G:G, V重複!$C:$C, 'Conv-vaccine'!$E1100)</f>
        <v>0</v>
      </c>
      <c r="S1100" s="117">
        <f>SUMIF('V3回目-総接種回数'!$A:$A, 'Conv-vaccine'!$E1100, 'V3回目-総接種回数'!D:D)</f>
        <v>0</v>
      </c>
    </row>
    <row r="1101" spans="1:19" ht="17.7">
      <c r="A1101" s="49">
        <v>44662</v>
      </c>
      <c r="B1101" s="109">
        <f>IF(COUNTIF($A$7:$A1101, $A1101)&gt;1, 0, IF($E1101="","",G1101+H1101+K1101+L1101+O1101-Q1101))</f>
        <v>0</v>
      </c>
      <c r="C1101" s="109">
        <f>IF(COUNTIF($A$7:$A1101, $A1101)&gt;1, 0, IF($E1101="", "", I1101+J1101+M1101+N1101+P1101-R1101))</f>
        <v>0</v>
      </c>
      <c r="D1101" s="109">
        <f>IF(COUNTIF($A$7:$A1101, $A1101)&gt;1, 0, S1101)</f>
        <v>0</v>
      </c>
      <c r="E1101" s="110">
        <v>44662</v>
      </c>
      <c r="F1101" s="91" t="str">
        <f>IFERROR(VLOOKUP($E1101, V医療従事者等!$A:$J, $F$4, FALSE), TEXT(E1101, "aaa"))</f>
        <v>月</v>
      </c>
      <c r="G1101" s="91">
        <f>IFERROR(VLOOKUP($E1101, V医療従事者等!$A:$J, $G$4, FALSE), 0)</f>
        <v>0</v>
      </c>
      <c r="H1101" s="91">
        <f>IFERROR(VLOOKUP($E1101, V医療従事者等!$A:$J, $H$4, FALSE), 0)</f>
        <v>0</v>
      </c>
      <c r="I1101" s="91">
        <f>IFERROR(VLOOKUP($E1101, V医療従事者等!$A:$J, $I$4, FALSE), 0)</f>
        <v>0</v>
      </c>
      <c r="J1101" s="91">
        <f>IFERROR(VLOOKUP($E1101, V医療従事者等!$A:$J, $J$4, FALSE), 0)</f>
        <v>0</v>
      </c>
      <c r="K1101" s="92">
        <f>IFERROR(VLOOKUP($E1101, V一般接種!$A:$G, K$4, FALSE), 0)</f>
        <v>0</v>
      </c>
      <c r="L1101" s="92">
        <f>IFERROR(VLOOKUP($E1101, V一般接種!$A:$G, L$4, FALSE), 0)</f>
        <v>0</v>
      </c>
      <c r="M1101" s="92">
        <f>IFERROR(VLOOKUP($E1101, V一般接種!$A:$G, M$4, FALSE), 0)</f>
        <v>0</v>
      </c>
      <c r="N1101" s="93">
        <f>IFERROR(VLOOKUP($E1101, V一般接種!$A:$G, N$4, FALSE), 0)</f>
        <v>0</v>
      </c>
      <c r="O1101" s="92">
        <f>SUMIF(V職域接種!$C:$C, 'Conv-vaccine'!$E1101, V職域接種!F:F)</f>
        <v>0</v>
      </c>
      <c r="P1101" s="92">
        <f>SUMIF(V職域接種!$C:$C, 'Conv-vaccine'!$E1101, V職域接種!G:G)</f>
        <v>0</v>
      </c>
      <c r="Q1101" s="92">
        <f>_xlfn.MAXIFS(V重複!F:F, V重複!$C:$C, 'Conv-vaccine'!$E1101)</f>
        <v>0</v>
      </c>
      <c r="R1101" s="92">
        <f>_xlfn.MAXIFS(V重複!G:G, V重複!$C:$C, 'Conv-vaccine'!$E1101)</f>
        <v>0</v>
      </c>
      <c r="S1101" s="117">
        <f>SUMIF('V3回目-総接種回数'!$A:$A, 'Conv-vaccine'!$E1101, 'V3回目-総接種回数'!D:D)</f>
        <v>0</v>
      </c>
    </row>
    <row r="1102" spans="1:19" ht="17.7">
      <c r="A1102" s="49">
        <v>44663</v>
      </c>
      <c r="B1102" s="109">
        <f>IF(COUNTIF($A$7:$A1102, $A1102)&gt;1, 0, IF($E1102="","",G1102+H1102+K1102+L1102+O1102-Q1102))</f>
        <v>0</v>
      </c>
      <c r="C1102" s="109">
        <f>IF(COUNTIF($A$7:$A1102, $A1102)&gt;1, 0, IF($E1102="", "", I1102+J1102+M1102+N1102+P1102-R1102))</f>
        <v>0</v>
      </c>
      <c r="D1102" s="109">
        <f>IF(COUNTIF($A$7:$A1102, $A1102)&gt;1, 0, S1102)</f>
        <v>0</v>
      </c>
      <c r="E1102" s="110">
        <v>44663</v>
      </c>
      <c r="F1102" s="91" t="str">
        <f>IFERROR(VLOOKUP($E1102, V医療従事者等!$A:$J, $F$4, FALSE), TEXT(E1102, "aaa"))</f>
        <v>火</v>
      </c>
      <c r="G1102" s="91">
        <f>IFERROR(VLOOKUP($E1102, V医療従事者等!$A:$J, $G$4, FALSE), 0)</f>
        <v>0</v>
      </c>
      <c r="H1102" s="91">
        <f>IFERROR(VLOOKUP($E1102, V医療従事者等!$A:$J, $H$4, FALSE), 0)</f>
        <v>0</v>
      </c>
      <c r="I1102" s="91">
        <f>IFERROR(VLOOKUP($E1102, V医療従事者等!$A:$J, $I$4, FALSE), 0)</f>
        <v>0</v>
      </c>
      <c r="J1102" s="91">
        <f>IFERROR(VLOOKUP($E1102, V医療従事者等!$A:$J, $J$4, FALSE), 0)</f>
        <v>0</v>
      </c>
      <c r="K1102" s="92">
        <f>IFERROR(VLOOKUP($E1102, V一般接種!$A:$G, K$4, FALSE), 0)</f>
        <v>0</v>
      </c>
      <c r="L1102" s="92">
        <f>IFERROR(VLOOKUP($E1102, V一般接種!$A:$G, L$4, FALSE), 0)</f>
        <v>0</v>
      </c>
      <c r="M1102" s="92">
        <f>IFERROR(VLOOKUP($E1102, V一般接種!$A:$G, M$4, FALSE), 0)</f>
        <v>0</v>
      </c>
      <c r="N1102" s="93">
        <f>IFERROR(VLOOKUP($E1102, V一般接種!$A:$G, N$4, FALSE), 0)</f>
        <v>0</v>
      </c>
      <c r="O1102" s="92">
        <f>SUMIF(V職域接種!$C:$C, 'Conv-vaccine'!$E1102, V職域接種!F:F)</f>
        <v>0</v>
      </c>
      <c r="P1102" s="92">
        <f>SUMIF(V職域接種!$C:$C, 'Conv-vaccine'!$E1102, V職域接種!G:G)</f>
        <v>0</v>
      </c>
      <c r="Q1102" s="92">
        <f>_xlfn.MAXIFS(V重複!F:F, V重複!$C:$C, 'Conv-vaccine'!$E1102)</f>
        <v>0</v>
      </c>
      <c r="R1102" s="92">
        <f>_xlfn.MAXIFS(V重複!G:G, V重複!$C:$C, 'Conv-vaccine'!$E1102)</f>
        <v>0</v>
      </c>
      <c r="S1102" s="117">
        <f>SUMIF('V3回目-総接種回数'!$A:$A, 'Conv-vaccine'!$E1102, 'V3回目-総接種回数'!D:D)</f>
        <v>0</v>
      </c>
    </row>
    <row r="1103" spans="1:19" ht="17.7">
      <c r="A1103" s="49">
        <v>44663</v>
      </c>
      <c r="B1103" s="109">
        <f>IF(COUNTIF($A$7:$A1103, $A1103)&gt;1, 0, IF($E1103="","",G1103+H1103+K1103+L1103+O1103-Q1103))</f>
        <v>0</v>
      </c>
      <c r="C1103" s="109">
        <f>IF(COUNTIF($A$7:$A1103, $A1103)&gt;1, 0, IF($E1103="", "", I1103+J1103+M1103+N1103+P1103-R1103))</f>
        <v>0</v>
      </c>
      <c r="D1103" s="109">
        <f>IF(COUNTIF($A$7:$A1103, $A1103)&gt;1, 0, S1103)</f>
        <v>0</v>
      </c>
      <c r="E1103" s="110">
        <v>44663</v>
      </c>
      <c r="F1103" s="91" t="str">
        <f>IFERROR(VLOOKUP($E1103, V医療従事者等!$A:$J, $F$4, FALSE), TEXT(E1103, "aaa"))</f>
        <v>火</v>
      </c>
      <c r="G1103" s="91">
        <f>IFERROR(VLOOKUP($E1103, V医療従事者等!$A:$J, $G$4, FALSE), 0)</f>
        <v>0</v>
      </c>
      <c r="H1103" s="91">
        <f>IFERROR(VLOOKUP($E1103, V医療従事者等!$A:$J, $H$4, FALSE), 0)</f>
        <v>0</v>
      </c>
      <c r="I1103" s="91">
        <f>IFERROR(VLOOKUP($E1103, V医療従事者等!$A:$J, $I$4, FALSE), 0)</f>
        <v>0</v>
      </c>
      <c r="J1103" s="91">
        <f>IFERROR(VLOOKUP($E1103, V医療従事者等!$A:$J, $J$4, FALSE), 0)</f>
        <v>0</v>
      </c>
      <c r="K1103" s="92">
        <f>IFERROR(VLOOKUP($E1103, V一般接種!$A:$G, K$4, FALSE), 0)</f>
        <v>0</v>
      </c>
      <c r="L1103" s="92">
        <f>IFERROR(VLOOKUP($E1103, V一般接種!$A:$G, L$4, FALSE), 0)</f>
        <v>0</v>
      </c>
      <c r="M1103" s="92">
        <f>IFERROR(VLOOKUP($E1103, V一般接種!$A:$G, M$4, FALSE), 0)</f>
        <v>0</v>
      </c>
      <c r="N1103" s="93">
        <f>IFERROR(VLOOKUP($E1103, V一般接種!$A:$G, N$4, FALSE), 0)</f>
        <v>0</v>
      </c>
      <c r="O1103" s="92">
        <f>SUMIF(V職域接種!$C:$C, 'Conv-vaccine'!$E1103, V職域接種!F:F)</f>
        <v>0</v>
      </c>
      <c r="P1103" s="92">
        <f>SUMIF(V職域接種!$C:$C, 'Conv-vaccine'!$E1103, V職域接種!G:G)</f>
        <v>0</v>
      </c>
      <c r="Q1103" s="92">
        <f>_xlfn.MAXIFS(V重複!F:F, V重複!$C:$C, 'Conv-vaccine'!$E1103)</f>
        <v>0</v>
      </c>
      <c r="R1103" s="92">
        <f>_xlfn.MAXIFS(V重複!G:G, V重複!$C:$C, 'Conv-vaccine'!$E1103)</f>
        <v>0</v>
      </c>
      <c r="S1103" s="117">
        <f>SUMIF('V3回目-総接種回数'!$A:$A, 'Conv-vaccine'!$E1103, 'V3回目-総接種回数'!D:D)</f>
        <v>0</v>
      </c>
    </row>
    <row r="1104" spans="1:19" ht="17.7">
      <c r="A1104" s="49">
        <v>44663</v>
      </c>
      <c r="B1104" s="109">
        <f>IF(COUNTIF($A$7:$A1104, $A1104)&gt;1, 0, IF($E1104="","",G1104+H1104+K1104+L1104+O1104-Q1104))</f>
        <v>0</v>
      </c>
      <c r="C1104" s="109">
        <f>IF(COUNTIF($A$7:$A1104, $A1104)&gt;1, 0, IF($E1104="", "", I1104+J1104+M1104+N1104+P1104-R1104))</f>
        <v>0</v>
      </c>
      <c r="D1104" s="109">
        <f>IF(COUNTIF($A$7:$A1104, $A1104)&gt;1, 0, S1104)</f>
        <v>0</v>
      </c>
      <c r="E1104" s="110">
        <v>44663</v>
      </c>
      <c r="F1104" s="91" t="str">
        <f>IFERROR(VLOOKUP($E1104, V医療従事者等!$A:$J, $F$4, FALSE), TEXT(E1104, "aaa"))</f>
        <v>火</v>
      </c>
      <c r="G1104" s="91">
        <f>IFERROR(VLOOKUP($E1104, V医療従事者等!$A:$J, $G$4, FALSE), 0)</f>
        <v>0</v>
      </c>
      <c r="H1104" s="91">
        <f>IFERROR(VLOOKUP($E1104, V医療従事者等!$A:$J, $H$4, FALSE), 0)</f>
        <v>0</v>
      </c>
      <c r="I1104" s="91">
        <f>IFERROR(VLOOKUP($E1104, V医療従事者等!$A:$J, $I$4, FALSE), 0)</f>
        <v>0</v>
      </c>
      <c r="J1104" s="91">
        <f>IFERROR(VLOOKUP($E1104, V医療従事者等!$A:$J, $J$4, FALSE), 0)</f>
        <v>0</v>
      </c>
      <c r="K1104" s="92">
        <f>IFERROR(VLOOKUP($E1104, V一般接種!$A:$G, K$4, FALSE), 0)</f>
        <v>0</v>
      </c>
      <c r="L1104" s="92">
        <f>IFERROR(VLOOKUP($E1104, V一般接種!$A:$G, L$4, FALSE), 0)</f>
        <v>0</v>
      </c>
      <c r="M1104" s="92">
        <f>IFERROR(VLOOKUP($E1104, V一般接種!$A:$G, M$4, FALSE), 0)</f>
        <v>0</v>
      </c>
      <c r="N1104" s="93">
        <f>IFERROR(VLOOKUP($E1104, V一般接種!$A:$G, N$4, FALSE), 0)</f>
        <v>0</v>
      </c>
      <c r="O1104" s="92">
        <f>SUMIF(V職域接種!$C:$C, 'Conv-vaccine'!$E1104, V職域接種!F:F)</f>
        <v>0</v>
      </c>
      <c r="P1104" s="92">
        <f>SUMIF(V職域接種!$C:$C, 'Conv-vaccine'!$E1104, V職域接種!G:G)</f>
        <v>0</v>
      </c>
      <c r="Q1104" s="92">
        <f>_xlfn.MAXIFS(V重複!F:F, V重複!$C:$C, 'Conv-vaccine'!$E1104)</f>
        <v>0</v>
      </c>
      <c r="R1104" s="92">
        <f>_xlfn.MAXIFS(V重複!G:G, V重複!$C:$C, 'Conv-vaccine'!$E1104)</f>
        <v>0</v>
      </c>
      <c r="S1104" s="117">
        <f>SUMIF('V3回目-総接種回数'!$A:$A, 'Conv-vaccine'!$E1104, 'V3回目-総接種回数'!D:D)</f>
        <v>0</v>
      </c>
    </row>
    <row r="1105" spans="1:19" ht="17.7">
      <c r="A1105" s="49">
        <v>44664</v>
      </c>
      <c r="B1105" s="109">
        <f>IF(COUNTIF($A$7:$A1105, $A1105)&gt;1, 0, IF($E1105="","",G1105+H1105+K1105+L1105+O1105-Q1105))</f>
        <v>0</v>
      </c>
      <c r="C1105" s="109">
        <f>IF(COUNTIF($A$7:$A1105, $A1105)&gt;1, 0, IF($E1105="", "", I1105+J1105+M1105+N1105+P1105-R1105))</f>
        <v>0</v>
      </c>
      <c r="D1105" s="109">
        <f>IF(COUNTIF($A$7:$A1105, $A1105)&gt;1, 0, S1105)</f>
        <v>0</v>
      </c>
      <c r="E1105" s="110">
        <v>44664</v>
      </c>
      <c r="F1105" s="91" t="str">
        <f>IFERROR(VLOOKUP($E1105, V医療従事者等!$A:$J, $F$4, FALSE), TEXT(E1105, "aaa"))</f>
        <v>水</v>
      </c>
      <c r="G1105" s="91">
        <f>IFERROR(VLOOKUP($E1105, V医療従事者等!$A:$J, $G$4, FALSE), 0)</f>
        <v>0</v>
      </c>
      <c r="H1105" s="91">
        <f>IFERROR(VLOOKUP($E1105, V医療従事者等!$A:$J, $H$4, FALSE), 0)</f>
        <v>0</v>
      </c>
      <c r="I1105" s="91">
        <f>IFERROR(VLOOKUP($E1105, V医療従事者等!$A:$J, $I$4, FALSE), 0)</f>
        <v>0</v>
      </c>
      <c r="J1105" s="91">
        <f>IFERROR(VLOOKUP($E1105, V医療従事者等!$A:$J, $J$4, FALSE), 0)</f>
        <v>0</v>
      </c>
      <c r="K1105" s="92">
        <f>IFERROR(VLOOKUP($E1105, V一般接種!$A:$G, K$4, FALSE), 0)</f>
        <v>0</v>
      </c>
      <c r="L1105" s="92">
        <f>IFERROR(VLOOKUP($E1105, V一般接種!$A:$G, L$4, FALSE), 0)</f>
        <v>0</v>
      </c>
      <c r="M1105" s="92">
        <f>IFERROR(VLOOKUP($E1105, V一般接種!$A:$G, M$4, FALSE), 0)</f>
        <v>0</v>
      </c>
      <c r="N1105" s="93">
        <f>IFERROR(VLOOKUP($E1105, V一般接種!$A:$G, N$4, FALSE), 0)</f>
        <v>0</v>
      </c>
      <c r="O1105" s="92">
        <f>SUMIF(V職域接種!$C:$C, 'Conv-vaccine'!$E1105, V職域接種!F:F)</f>
        <v>0</v>
      </c>
      <c r="P1105" s="92">
        <f>SUMIF(V職域接種!$C:$C, 'Conv-vaccine'!$E1105, V職域接種!G:G)</f>
        <v>0</v>
      </c>
      <c r="Q1105" s="92">
        <f>_xlfn.MAXIFS(V重複!F:F, V重複!$C:$C, 'Conv-vaccine'!$E1105)</f>
        <v>0</v>
      </c>
      <c r="R1105" s="92">
        <f>_xlfn.MAXIFS(V重複!G:G, V重複!$C:$C, 'Conv-vaccine'!$E1105)</f>
        <v>0</v>
      </c>
      <c r="S1105" s="117">
        <f>SUMIF('V3回目-総接種回数'!$A:$A, 'Conv-vaccine'!$E1105, 'V3回目-総接種回数'!D:D)</f>
        <v>0</v>
      </c>
    </row>
    <row r="1106" spans="1:19" ht="17.7">
      <c r="A1106" s="49">
        <v>44664</v>
      </c>
      <c r="B1106" s="109">
        <f>IF(COUNTIF($A$7:$A1106, $A1106)&gt;1, 0, IF($E1106="","",G1106+H1106+K1106+L1106+O1106-Q1106))</f>
        <v>0</v>
      </c>
      <c r="C1106" s="109">
        <f>IF(COUNTIF($A$7:$A1106, $A1106)&gt;1, 0, IF($E1106="", "", I1106+J1106+M1106+N1106+P1106-R1106))</f>
        <v>0</v>
      </c>
      <c r="D1106" s="109">
        <f>IF(COUNTIF($A$7:$A1106, $A1106)&gt;1, 0, S1106)</f>
        <v>0</v>
      </c>
      <c r="E1106" s="110">
        <v>44664</v>
      </c>
      <c r="F1106" s="91" t="str">
        <f>IFERROR(VLOOKUP($E1106, V医療従事者等!$A:$J, $F$4, FALSE), TEXT(E1106, "aaa"))</f>
        <v>水</v>
      </c>
      <c r="G1106" s="91">
        <f>IFERROR(VLOOKUP($E1106, V医療従事者等!$A:$J, $G$4, FALSE), 0)</f>
        <v>0</v>
      </c>
      <c r="H1106" s="91">
        <f>IFERROR(VLOOKUP($E1106, V医療従事者等!$A:$J, $H$4, FALSE), 0)</f>
        <v>0</v>
      </c>
      <c r="I1106" s="91">
        <f>IFERROR(VLOOKUP($E1106, V医療従事者等!$A:$J, $I$4, FALSE), 0)</f>
        <v>0</v>
      </c>
      <c r="J1106" s="91">
        <f>IFERROR(VLOOKUP($E1106, V医療従事者等!$A:$J, $J$4, FALSE), 0)</f>
        <v>0</v>
      </c>
      <c r="K1106" s="92">
        <f>IFERROR(VLOOKUP($E1106, V一般接種!$A:$G, K$4, FALSE), 0)</f>
        <v>0</v>
      </c>
      <c r="L1106" s="92">
        <f>IFERROR(VLOOKUP($E1106, V一般接種!$A:$G, L$4, FALSE), 0)</f>
        <v>0</v>
      </c>
      <c r="M1106" s="92">
        <f>IFERROR(VLOOKUP($E1106, V一般接種!$A:$G, M$4, FALSE), 0)</f>
        <v>0</v>
      </c>
      <c r="N1106" s="93">
        <f>IFERROR(VLOOKUP($E1106, V一般接種!$A:$G, N$4, FALSE), 0)</f>
        <v>0</v>
      </c>
      <c r="O1106" s="92">
        <f>SUMIF(V職域接種!$C:$C, 'Conv-vaccine'!$E1106, V職域接種!F:F)</f>
        <v>0</v>
      </c>
      <c r="P1106" s="92">
        <f>SUMIF(V職域接種!$C:$C, 'Conv-vaccine'!$E1106, V職域接種!G:G)</f>
        <v>0</v>
      </c>
      <c r="Q1106" s="92">
        <f>_xlfn.MAXIFS(V重複!F:F, V重複!$C:$C, 'Conv-vaccine'!$E1106)</f>
        <v>0</v>
      </c>
      <c r="R1106" s="92">
        <f>_xlfn.MAXIFS(V重複!G:G, V重複!$C:$C, 'Conv-vaccine'!$E1106)</f>
        <v>0</v>
      </c>
      <c r="S1106" s="117">
        <f>SUMIF('V3回目-総接種回数'!$A:$A, 'Conv-vaccine'!$E1106, 'V3回目-総接種回数'!D:D)</f>
        <v>0</v>
      </c>
    </row>
    <row r="1107" spans="1:19" ht="17.7">
      <c r="A1107" s="49">
        <v>44664</v>
      </c>
      <c r="B1107" s="109">
        <f>IF(COUNTIF($A$7:$A1107, $A1107)&gt;1, 0, IF($E1107="","",G1107+H1107+K1107+L1107+O1107-Q1107))</f>
        <v>0</v>
      </c>
      <c r="C1107" s="109">
        <f>IF(COUNTIF($A$7:$A1107, $A1107)&gt;1, 0, IF($E1107="", "", I1107+J1107+M1107+N1107+P1107-R1107))</f>
        <v>0</v>
      </c>
      <c r="D1107" s="109">
        <f>IF(COUNTIF($A$7:$A1107, $A1107)&gt;1, 0, S1107)</f>
        <v>0</v>
      </c>
      <c r="E1107" s="110">
        <v>44664</v>
      </c>
      <c r="F1107" s="91" t="str">
        <f>IFERROR(VLOOKUP($E1107, V医療従事者等!$A:$J, $F$4, FALSE), TEXT(E1107, "aaa"))</f>
        <v>水</v>
      </c>
      <c r="G1107" s="91">
        <f>IFERROR(VLOOKUP($E1107, V医療従事者等!$A:$J, $G$4, FALSE), 0)</f>
        <v>0</v>
      </c>
      <c r="H1107" s="91">
        <f>IFERROR(VLOOKUP($E1107, V医療従事者等!$A:$J, $H$4, FALSE), 0)</f>
        <v>0</v>
      </c>
      <c r="I1107" s="91">
        <f>IFERROR(VLOOKUP($E1107, V医療従事者等!$A:$J, $I$4, FALSE), 0)</f>
        <v>0</v>
      </c>
      <c r="J1107" s="91">
        <f>IFERROR(VLOOKUP($E1107, V医療従事者等!$A:$J, $J$4, FALSE), 0)</f>
        <v>0</v>
      </c>
      <c r="K1107" s="92">
        <f>IFERROR(VLOOKUP($E1107, V一般接種!$A:$G, K$4, FALSE), 0)</f>
        <v>0</v>
      </c>
      <c r="L1107" s="92">
        <f>IFERROR(VLOOKUP($E1107, V一般接種!$A:$G, L$4, FALSE), 0)</f>
        <v>0</v>
      </c>
      <c r="M1107" s="92">
        <f>IFERROR(VLOOKUP($E1107, V一般接種!$A:$G, M$4, FALSE), 0)</f>
        <v>0</v>
      </c>
      <c r="N1107" s="93">
        <f>IFERROR(VLOOKUP($E1107, V一般接種!$A:$G, N$4, FALSE), 0)</f>
        <v>0</v>
      </c>
      <c r="O1107" s="92">
        <f>SUMIF(V職域接種!$C:$C, 'Conv-vaccine'!$E1107, V職域接種!F:F)</f>
        <v>0</v>
      </c>
      <c r="P1107" s="92">
        <f>SUMIF(V職域接種!$C:$C, 'Conv-vaccine'!$E1107, V職域接種!G:G)</f>
        <v>0</v>
      </c>
      <c r="Q1107" s="92">
        <f>_xlfn.MAXIFS(V重複!F:F, V重複!$C:$C, 'Conv-vaccine'!$E1107)</f>
        <v>0</v>
      </c>
      <c r="R1107" s="92">
        <f>_xlfn.MAXIFS(V重複!G:G, V重複!$C:$C, 'Conv-vaccine'!$E1107)</f>
        <v>0</v>
      </c>
      <c r="S1107" s="117">
        <f>SUMIF('V3回目-総接種回数'!$A:$A, 'Conv-vaccine'!$E1107, 'V3回目-総接種回数'!D:D)</f>
        <v>0</v>
      </c>
    </row>
    <row r="1108" spans="1:19" ht="17.7">
      <c r="A1108" s="49">
        <v>44665</v>
      </c>
      <c r="B1108" s="109">
        <f>IF(COUNTIF($A$7:$A1108, $A1108)&gt;1, 0, IF($E1108="","",G1108+H1108+K1108+L1108+O1108-Q1108))</f>
        <v>0</v>
      </c>
      <c r="C1108" s="109">
        <f>IF(COUNTIF($A$7:$A1108, $A1108)&gt;1, 0, IF($E1108="", "", I1108+J1108+M1108+N1108+P1108-R1108))</f>
        <v>0</v>
      </c>
      <c r="D1108" s="109">
        <f>IF(COUNTIF($A$7:$A1108, $A1108)&gt;1, 0, S1108)</f>
        <v>0</v>
      </c>
      <c r="E1108" s="110">
        <v>44665</v>
      </c>
      <c r="F1108" s="91" t="str">
        <f>IFERROR(VLOOKUP($E1108, V医療従事者等!$A:$J, $F$4, FALSE), TEXT(E1108, "aaa"))</f>
        <v>木</v>
      </c>
      <c r="G1108" s="91">
        <f>IFERROR(VLOOKUP($E1108, V医療従事者等!$A:$J, $G$4, FALSE), 0)</f>
        <v>0</v>
      </c>
      <c r="H1108" s="91">
        <f>IFERROR(VLOOKUP($E1108, V医療従事者等!$A:$J, $H$4, FALSE), 0)</f>
        <v>0</v>
      </c>
      <c r="I1108" s="91">
        <f>IFERROR(VLOOKUP($E1108, V医療従事者等!$A:$J, $I$4, FALSE), 0)</f>
        <v>0</v>
      </c>
      <c r="J1108" s="91">
        <f>IFERROR(VLOOKUP($E1108, V医療従事者等!$A:$J, $J$4, FALSE), 0)</f>
        <v>0</v>
      </c>
      <c r="K1108" s="92">
        <f>IFERROR(VLOOKUP($E1108, V一般接種!$A:$G, K$4, FALSE), 0)</f>
        <v>0</v>
      </c>
      <c r="L1108" s="92">
        <f>IFERROR(VLOOKUP($E1108, V一般接種!$A:$G, L$4, FALSE), 0)</f>
        <v>0</v>
      </c>
      <c r="M1108" s="92">
        <f>IFERROR(VLOOKUP($E1108, V一般接種!$A:$G, M$4, FALSE), 0)</f>
        <v>0</v>
      </c>
      <c r="N1108" s="93">
        <f>IFERROR(VLOOKUP($E1108, V一般接種!$A:$G, N$4, FALSE), 0)</f>
        <v>0</v>
      </c>
      <c r="O1108" s="92">
        <f>SUMIF(V職域接種!$C:$C, 'Conv-vaccine'!$E1108, V職域接種!F:F)</f>
        <v>0</v>
      </c>
      <c r="P1108" s="92">
        <f>SUMIF(V職域接種!$C:$C, 'Conv-vaccine'!$E1108, V職域接種!G:G)</f>
        <v>0</v>
      </c>
      <c r="Q1108" s="92">
        <f>_xlfn.MAXIFS(V重複!F:F, V重複!$C:$C, 'Conv-vaccine'!$E1108)</f>
        <v>0</v>
      </c>
      <c r="R1108" s="92">
        <f>_xlfn.MAXIFS(V重複!G:G, V重複!$C:$C, 'Conv-vaccine'!$E1108)</f>
        <v>0</v>
      </c>
      <c r="S1108" s="117">
        <f>SUMIF('V3回目-総接種回数'!$A:$A, 'Conv-vaccine'!$E1108, 'V3回目-総接種回数'!D:D)</f>
        <v>0</v>
      </c>
    </row>
    <row r="1109" spans="1:19" ht="17.7">
      <c r="A1109" s="49">
        <v>44665</v>
      </c>
      <c r="B1109" s="109">
        <f>IF(COUNTIF($A$7:$A1109, $A1109)&gt;1, 0, IF($E1109="","",G1109+H1109+K1109+L1109+O1109-Q1109))</f>
        <v>0</v>
      </c>
      <c r="C1109" s="109">
        <f>IF(COUNTIF($A$7:$A1109, $A1109)&gt;1, 0, IF($E1109="", "", I1109+J1109+M1109+N1109+P1109-R1109))</f>
        <v>0</v>
      </c>
      <c r="D1109" s="109">
        <f>IF(COUNTIF($A$7:$A1109, $A1109)&gt;1, 0, S1109)</f>
        <v>0</v>
      </c>
      <c r="E1109" s="110">
        <v>44665</v>
      </c>
      <c r="F1109" s="91" t="str">
        <f>IFERROR(VLOOKUP($E1109, V医療従事者等!$A:$J, $F$4, FALSE), TEXT(E1109, "aaa"))</f>
        <v>木</v>
      </c>
      <c r="G1109" s="91">
        <f>IFERROR(VLOOKUP($E1109, V医療従事者等!$A:$J, $G$4, FALSE), 0)</f>
        <v>0</v>
      </c>
      <c r="H1109" s="91">
        <f>IFERROR(VLOOKUP($E1109, V医療従事者等!$A:$J, $H$4, FALSE), 0)</f>
        <v>0</v>
      </c>
      <c r="I1109" s="91">
        <f>IFERROR(VLOOKUP($E1109, V医療従事者等!$A:$J, $I$4, FALSE), 0)</f>
        <v>0</v>
      </c>
      <c r="J1109" s="91">
        <f>IFERROR(VLOOKUP($E1109, V医療従事者等!$A:$J, $J$4, FALSE), 0)</f>
        <v>0</v>
      </c>
      <c r="K1109" s="92">
        <f>IFERROR(VLOOKUP($E1109, V一般接種!$A:$G, K$4, FALSE), 0)</f>
        <v>0</v>
      </c>
      <c r="L1109" s="92">
        <f>IFERROR(VLOOKUP($E1109, V一般接種!$A:$G, L$4, FALSE), 0)</f>
        <v>0</v>
      </c>
      <c r="M1109" s="92">
        <f>IFERROR(VLOOKUP($E1109, V一般接種!$A:$G, M$4, FALSE), 0)</f>
        <v>0</v>
      </c>
      <c r="N1109" s="93">
        <f>IFERROR(VLOOKUP($E1109, V一般接種!$A:$G, N$4, FALSE), 0)</f>
        <v>0</v>
      </c>
      <c r="O1109" s="92">
        <f>SUMIF(V職域接種!$C:$C, 'Conv-vaccine'!$E1109, V職域接種!F:F)</f>
        <v>0</v>
      </c>
      <c r="P1109" s="92">
        <f>SUMIF(V職域接種!$C:$C, 'Conv-vaccine'!$E1109, V職域接種!G:G)</f>
        <v>0</v>
      </c>
      <c r="Q1109" s="92">
        <f>_xlfn.MAXIFS(V重複!F:F, V重複!$C:$C, 'Conv-vaccine'!$E1109)</f>
        <v>0</v>
      </c>
      <c r="R1109" s="92">
        <f>_xlfn.MAXIFS(V重複!G:G, V重複!$C:$C, 'Conv-vaccine'!$E1109)</f>
        <v>0</v>
      </c>
      <c r="S1109" s="117">
        <f>SUMIF('V3回目-総接種回数'!$A:$A, 'Conv-vaccine'!$E1109, 'V3回目-総接種回数'!D:D)</f>
        <v>0</v>
      </c>
    </row>
    <row r="1110" spans="1:19" ht="17.7">
      <c r="A1110" s="49">
        <v>44665</v>
      </c>
      <c r="B1110" s="109">
        <f>IF(COUNTIF($A$7:$A1110, $A1110)&gt;1, 0, IF($E1110="","",G1110+H1110+K1110+L1110+O1110-Q1110))</f>
        <v>0</v>
      </c>
      <c r="C1110" s="109">
        <f>IF(COUNTIF($A$7:$A1110, $A1110)&gt;1, 0, IF($E1110="", "", I1110+J1110+M1110+N1110+P1110-R1110))</f>
        <v>0</v>
      </c>
      <c r="D1110" s="109">
        <f>IF(COUNTIF($A$7:$A1110, $A1110)&gt;1, 0, S1110)</f>
        <v>0</v>
      </c>
      <c r="E1110" s="110">
        <v>44665</v>
      </c>
      <c r="F1110" s="91" t="str">
        <f>IFERROR(VLOOKUP($E1110, V医療従事者等!$A:$J, $F$4, FALSE), TEXT(E1110, "aaa"))</f>
        <v>木</v>
      </c>
      <c r="G1110" s="91">
        <f>IFERROR(VLOOKUP($E1110, V医療従事者等!$A:$J, $G$4, FALSE), 0)</f>
        <v>0</v>
      </c>
      <c r="H1110" s="91">
        <f>IFERROR(VLOOKUP($E1110, V医療従事者等!$A:$J, $H$4, FALSE), 0)</f>
        <v>0</v>
      </c>
      <c r="I1110" s="91">
        <f>IFERROR(VLOOKUP($E1110, V医療従事者等!$A:$J, $I$4, FALSE), 0)</f>
        <v>0</v>
      </c>
      <c r="J1110" s="91">
        <f>IFERROR(VLOOKUP($E1110, V医療従事者等!$A:$J, $J$4, FALSE), 0)</f>
        <v>0</v>
      </c>
      <c r="K1110" s="92">
        <f>IFERROR(VLOOKUP($E1110, V一般接種!$A:$G, K$4, FALSE), 0)</f>
        <v>0</v>
      </c>
      <c r="L1110" s="92">
        <f>IFERROR(VLOOKUP($E1110, V一般接種!$A:$G, L$4, FALSE), 0)</f>
        <v>0</v>
      </c>
      <c r="M1110" s="92">
        <f>IFERROR(VLOOKUP($E1110, V一般接種!$A:$G, M$4, FALSE), 0)</f>
        <v>0</v>
      </c>
      <c r="N1110" s="93">
        <f>IFERROR(VLOOKUP($E1110, V一般接種!$A:$G, N$4, FALSE), 0)</f>
        <v>0</v>
      </c>
      <c r="O1110" s="92">
        <f>SUMIF(V職域接種!$C:$C, 'Conv-vaccine'!$E1110, V職域接種!F:F)</f>
        <v>0</v>
      </c>
      <c r="P1110" s="92">
        <f>SUMIF(V職域接種!$C:$C, 'Conv-vaccine'!$E1110, V職域接種!G:G)</f>
        <v>0</v>
      </c>
      <c r="Q1110" s="92">
        <f>_xlfn.MAXIFS(V重複!F:F, V重複!$C:$C, 'Conv-vaccine'!$E1110)</f>
        <v>0</v>
      </c>
      <c r="R1110" s="92">
        <f>_xlfn.MAXIFS(V重複!G:G, V重複!$C:$C, 'Conv-vaccine'!$E1110)</f>
        <v>0</v>
      </c>
      <c r="S1110" s="117">
        <f>SUMIF('V3回目-総接種回数'!$A:$A, 'Conv-vaccine'!$E1110, 'V3回目-総接種回数'!D:D)</f>
        <v>0</v>
      </c>
    </row>
    <row r="1111" spans="1:19" ht="17.7">
      <c r="A1111" s="49">
        <v>44666</v>
      </c>
      <c r="B1111" s="109">
        <f>IF(COUNTIF($A$7:$A1111, $A1111)&gt;1, 0, IF($E1111="","",G1111+H1111+K1111+L1111+O1111-Q1111))</f>
        <v>0</v>
      </c>
      <c r="C1111" s="109">
        <f>IF(COUNTIF($A$7:$A1111, $A1111)&gt;1, 0, IF($E1111="", "", I1111+J1111+M1111+N1111+P1111-R1111))</f>
        <v>0</v>
      </c>
      <c r="D1111" s="109">
        <f>IF(COUNTIF($A$7:$A1111, $A1111)&gt;1, 0, S1111)</f>
        <v>0</v>
      </c>
      <c r="E1111" s="110">
        <v>44666</v>
      </c>
      <c r="F1111" s="91" t="str">
        <f>IFERROR(VLOOKUP($E1111, V医療従事者等!$A:$J, $F$4, FALSE), TEXT(E1111, "aaa"))</f>
        <v>金</v>
      </c>
      <c r="G1111" s="91">
        <f>IFERROR(VLOOKUP($E1111, V医療従事者等!$A:$J, $G$4, FALSE), 0)</f>
        <v>0</v>
      </c>
      <c r="H1111" s="91">
        <f>IFERROR(VLOOKUP($E1111, V医療従事者等!$A:$J, $H$4, FALSE), 0)</f>
        <v>0</v>
      </c>
      <c r="I1111" s="91">
        <f>IFERROR(VLOOKUP($E1111, V医療従事者等!$A:$J, $I$4, FALSE), 0)</f>
        <v>0</v>
      </c>
      <c r="J1111" s="91">
        <f>IFERROR(VLOOKUP($E1111, V医療従事者等!$A:$J, $J$4, FALSE), 0)</f>
        <v>0</v>
      </c>
      <c r="K1111" s="92">
        <f>IFERROR(VLOOKUP($E1111, V一般接種!$A:$G, K$4, FALSE), 0)</f>
        <v>0</v>
      </c>
      <c r="L1111" s="92">
        <f>IFERROR(VLOOKUP($E1111, V一般接種!$A:$G, L$4, FALSE), 0)</f>
        <v>0</v>
      </c>
      <c r="M1111" s="92">
        <f>IFERROR(VLOOKUP($E1111, V一般接種!$A:$G, M$4, FALSE), 0)</f>
        <v>0</v>
      </c>
      <c r="N1111" s="93">
        <f>IFERROR(VLOOKUP($E1111, V一般接種!$A:$G, N$4, FALSE), 0)</f>
        <v>0</v>
      </c>
      <c r="O1111" s="92">
        <f>SUMIF(V職域接種!$C:$C, 'Conv-vaccine'!$E1111, V職域接種!F:F)</f>
        <v>0</v>
      </c>
      <c r="P1111" s="92">
        <f>SUMIF(V職域接種!$C:$C, 'Conv-vaccine'!$E1111, V職域接種!G:G)</f>
        <v>0</v>
      </c>
      <c r="Q1111" s="92">
        <f>_xlfn.MAXIFS(V重複!F:F, V重複!$C:$C, 'Conv-vaccine'!$E1111)</f>
        <v>0</v>
      </c>
      <c r="R1111" s="92">
        <f>_xlfn.MAXIFS(V重複!G:G, V重複!$C:$C, 'Conv-vaccine'!$E1111)</f>
        <v>0</v>
      </c>
      <c r="S1111" s="117">
        <f>SUMIF('V3回目-総接種回数'!$A:$A, 'Conv-vaccine'!$E1111, 'V3回目-総接種回数'!D:D)</f>
        <v>0</v>
      </c>
    </row>
    <row r="1112" spans="1:19" ht="17.7">
      <c r="A1112" s="49">
        <v>44666</v>
      </c>
      <c r="B1112" s="109">
        <f>IF(COUNTIF($A$7:$A1112, $A1112)&gt;1, 0, IF($E1112="","",G1112+H1112+K1112+L1112+O1112-Q1112))</f>
        <v>0</v>
      </c>
      <c r="C1112" s="109">
        <f>IF(COUNTIF($A$7:$A1112, $A1112)&gt;1, 0, IF($E1112="", "", I1112+J1112+M1112+N1112+P1112-R1112))</f>
        <v>0</v>
      </c>
      <c r="D1112" s="109">
        <f>IF(COUNTIF($A$7:$A1112, $A1112)&gt;1, 0, S1112)</f>
        <v>0</v>
      </c>
      <c r="E1112" s="110">
        <v>44666</v>
      </c>
      <c r="F1112" s="91" t="str">
        <f>IFERROR(VLOOKUP($E1112, V医療従事者等!$A:$J, $F$4, FALSE), TEXT(E1112, "aaa"))</f>
        <v>金</v>
      </c>
      <c r="G1112" s="91">
        <f>IFERROR(VLOOKUP($E1112, V医療従事者等!$A:$J, $G$4, FALSE), 0)</f>
        <v>0</v>
      </c>
      <c r="H1112" s="91">
        <f>IFERROR(VLOOKUP($E1112, V医療従事者等!$A:$J, $H$4, FALSE), 0)</f>
        <v>0</v>
      </c>
      <c r="I1112" s="91">
        <f>IFERROR(VLOOKUP($E1112, V医療従事者等!$A:$J, $I$4, FALSE), 0)</f>
        <v>0</v>
      </c>
      <c r="J1112" s="91">
        <f>IFERROR(VLOOKUP($E1112, V医療従事者等!$A:$J, $J$4, FALSE), 0)</f>
        <v>0</v>
      </c>
      <c r="K1112" s="92">
        <f>IFERROR(VLOOKUP($E1112, V一般接種!$A:$G, K$4, FALSE), 0)</f>
        <v>0</v>
      </c>
      <c r="L1112" s="92">
        <f>IFERROR(VLOOKUP($E1112, V一般接種!$A:$G, L$4, FALSE), 0)</f>
        <v>0</v>
      </c>
      <c r="M1112" s="92">
        <f>IFERROR(VLOOKUP($E1112, V一般接種!$A:$G, M$4, FALSE), 0)</f>
        <v>0</v>
      </c>
      <c r="N1112" s="93">
        <f>IFERROR(VLOOKUP($E1112, V一般接種!$A:$G, N$4, FALSE), 0)</f>
        <v>0</v>
      </c>
      <c r="O1112" s="92">
        <f>SUMIF(V職域接種!$C:$C, 'Conv-vaccine'!$E1112, V職域接種!F:F)</f>
        <v>0</v>
      </c>
      <c r="P1112" s="92">
        <f>SUMIF(V職域接種!$C:$C, 'Conv-vaccine'!$E1112, V職域接種!G:G)</f>
        <v>0</v>
      </c>
      <c r="Q1112" s="92">
        <f>_xlfn.MAXIFS(V重複!F:F, V重複!$C:$C, 'Conv-vaccine'!$E1112)</f>
        <v>0</v>
      </c>
      <c r="R1112" s="92">
        <f>_xlfn.MAXIFS(V重複!G:G, V重複!$C:$C, 'Conv-vaccine'!$E1112)</f>
        <v>0</v>
      </c>
      <c r="S1112" s="117">
        <f>SUMIF('V3回目-総接種回数'!$A:$A, 'Conv-vaccine'!$E1112, 'V3回目-総接種回数'!D:D)</f>
        <v>0</v>
      </c>
    </row>
    <row r="1113" spans="1:19" ht="17.7">
      <c r="A1113" s="49">
        <v>44666</v>
      </c>
      <c r="B1113" s="109">
        <f>IF(COUNTIF($A$7:$A1113, $A1113)&gt;1, 0, IF($E1113="","",G1113+H1113+K1113+L1113+O1113-Q1113))</f>
        <v>0</v>
      </c>
      <c r="C1113" s="109">
        <f>IF(COUNTIF($A$7:$A1113, $A1113)&gt;1, 0, IF($E1113="", "", I1113+J1113+M1113+N1113+P1113-R1113))</f>
        <v>0</v>
      </c>
      <c r="D1113" s="109">
        <f>IF(COUNTIF($A$7:$A1113, $A1113)&gt;1, 0, S1113)</f>
        <v>0</v>
      </c>
      <c r="E1113" s="110">
        <v>44666</v>
      </c>
      <c r="F1113" s="91" t="str">
        <f>IFERROR(VLOOKUP($E1113, V医療従事者等!$A:$J, $F$4, FALSE), TEXT(E1113, "aaa"))</f>
        <v>金</v>
      </c>
      <c r="G1113" s="91">
        <f>IFERROR(VLOOKUP($E1113, V医療従事者等!$A:$J, $G$4, FALSE), 0)</f>
        <v>0</v>
      </c>
      <c r="H1113" s="91">
        <f>IFERROR(VLOOKUP($E1113, V医療従事者等!$A:$J, $H$4, FALSE), 0)</f>
        <v>0</v>
      </c>
      <c r="I1113" s="91">
        <f>IFERROR(VLOOKUP($E1113, V医療従事者等!$A:$J, $I$4, FALSE), 0)</f>
        <v>0</v>
      </c>
      <c r="J1113" s="91">
        <f>IFERROR(VLOOKUP($E1113, V医療従事者等!$A:$J, $J$4, FALSE), 0)</f>
        <v>0</v>
      </c>
      <c r="K1113" s="92">
        <f>IFERROR(VLOOKUP($E1113, V一般接種!$A:$G, K$4, FALSE), 0)</f>
        <v>0</v>
      </c>
      <c r="L1113" s="92">
        <f>IFERROR(VLOOKUP($E1113, V一般接種!$A:$G, L$4, FALSE), 0)</f>
        <v>0</v>
      </c>
      <c r="M1113" s="92">
        <f>IFERROR(VLOOKUP($E1113, V一般接種!$A:$G, M$4, FALSE), 0)</f>
        <v>0</v>
      </c>
      <c r="N1113" s="93">
        <f>IFERROR(VLOOKUP($E1113, V一般接種!$A:$G, N$4, FALSE), 0)</f>
        <v>0</v>
      </c>
      <c r="O1113" s="92">
        <f>SUMIF(V職域接種!$C:$C, 'Conv-vaccine'!$E1113, V職域接種!F:F)</f>
        <v>0</v>
      </c>
      <c r="P1113" s="92">
        <f>SUMIF(V職域接種!$C:$C, 'Conv-vaccine'!$E1113, V職域接種!G:G)</f>
        <v>0</v>
      </c>
      <c r="Q1113" s="92">
        <f>_xlfn.MAXIFS(V重複!F:F, V重複!$C:$C, 'Conv-vaccine'!$E1113)</f>
        <v>0</v>
      </c>
      <c r="R1113" s="92">
        <f>_xlfn.MAXIFS(V重複!G:G, V重複!$C:$C, 'Conv-vaccine'!$E1113)</f>
        <v>0</v>
      </c>
      <c r="S1113" s="117">
        <f>SUMIF('V3回目-総接種回数'!$A:$A, 'Conv-vaccine'!$E1113, 'V3回目-総接種回数'!D:D)</f>
        <v>0</v>
      </c>
    </row>
    <row r="1114" spans="1:19" ht="17.7">
      <c r="A1114" s="49">
        <v>44667</v>
      </c>
      <c r="B1114" s="109">
        <f>IF(COUNTIF($A$7:$A1114, $A1114)&gt;1, 0, IF($E1114="","",G1114+H1114+K1114+L1114+O1114-Q1114))</f>
        <v>0</v>
      </c>
      <c r="C1114" s="109">
        <f>IF(COUNTIF($A$7:$A1114, $A1114)&gt;1, 0, IF($E1114="", "", I1114+J1114+M1114+N1114+P1114-R1114))</f>
        <v>0</v>
      </c>
      <c r="D1114" s="109">
        <f>IF(COUNTIF($A$7:$A1114, $A1114)&gt;1, 0, S1114)</f>
        <v>0</v>
      </c>
      <c r="E1114" s="110">
        <v>44667</v>
      </c>
      <c r="F1114" s="91" t="str">
        <f>IFERROR(VLOOKUP($E1114, V医療従事者等!$A:$J, $F$4, FALSE), TEXT(E1114, "aaa"))</f>
        <v>土</v>
      </c>
      <c r="G1114" s="91">
        <f>IFERROR(VLOOKUP($E1114, V医療従事者等!$A:$J, $G$4, FALSE), 0)</f>
        <v>0</v>
      </c>
      <c r="H1114" s="91">
        <f>IFERROR(VLOOKUP($E1114, V医療従事者等!$A:$J, $H$4, FALSE), 0)</f>
        <v>0</v>
      </c>
      <c r="I1114" s="91">
        <f>IFERROR(VLOOKUP($E1114, V医療従事者等!$A:$J, $I$4, FALSE), 0)</f>
        <v>0</v>
      </c>
      <c r="J1114" s="91">
        <f>IFERROR(VLOOKUP($E1114, V医療従事者等!$A:$J, $J$4, FALSE), 0)</f>
        <v>0</v>
      </c>
      <c r="K1114" s="92">
        <f>IFERROR(VLOOKUP($E1114, V一般接種!$A:$G, K$4, FALSE), 0)</f>
        <v>0</v>
      </c>
      <c r="L1114" s="92">
        <f>IFERROR(VLOOKUP($E1114, V一般接種!$A:$G, L$4, FALSE), 0)</f>
        <v>0</v>
      </c>
      <c r="M1114" s="92">
        <f>IFERROR(VLOOKUP($E1114, V一般接種!$A:$G, M$4, FALSE), 0)</f>
        <v>0</v>
      </c>
      <c r="N1114" s="93">
        <f>IFERROR(VLOOKUP($E1114, V一般接種!$A:$G, N$4, FALSE), 0)</f>
        <v>0</v>
      </c>
      <c r="O1114" s="92">
        <f>SUMIF(V職域接種!$C:$C, 'Conv-vaccine'!$E1114, V職域接種!F:F)</f>
        <v>0</v>
      </c>
      <c r="P1114" s="92">
        <f>SUMIF(V職域接種!$C:$C, 'Conv-vaccine'!$E1114, V職域接種!G:G)</f>
        <v>0</v>
      </c>
      <c r="Q1114" s="92">
        <f>_xlfn.MAXIFS(V重複!F:F, V重複!$C:$C, 'Conv-vaccine'!$E1114)</f>
        <v>0</v>
      </c>
      <c r="R1114" s="92">
        <f>_xlfn.MAXIFS(V重複!G:G, V重複!$C:$C, 'Conv-vaccine'!$E1114)</f>
        <v>0</v>
      </c>
      <c r="S1114" s="117">
        <f>SUMIF('V3回目-総接種回数'!$A:$A, 'Conv-vaccine'!$E1114, 'V3回目-総接種回数'!D:D)</f>
        <v>0</v>
      </c>
    </row>
    <row r="1115" spans="1:19" ht="17.7">
      <c r="A1115" s="49">
        <v>44667</v>
      </c>
      <c r="B1115" s="109">
        <f>IF(COUNTIF($A$7:$A1115, $A1115)&gt;1, 0, IF($E1115="","",G1115+H1115+K1115+L1115+O1115-Q1115))</f>
        <v>0</v>
      </c>
      <c r="C1115" s="109">
        <f>IF(COUNTIF($A$7:$A1115, $A1115)&gt;1, 0, IF($E1115="", "", I1115+J1115+M1115+N1115+P1115-R1115))</f>
        <v>0</v>
      </c>
      <c r="D1115" s="109">
        <f>IF(COUNTIF($A$7:$A1115, $A1115)&gt;1, 0, S1115)</f>
        <v>0</v>
      </c>
      <c r="E1115" s="110">
        <v>44667</v>
      </c>
      <c r="F1115" s="91" t="str">
        <f>IFERROR(VLOOKUP($E1115, V医療従事者等!$A:$J, $F$4, FALSE), TEXT(E1115, "aaa"))</f>
        <v>土</v>
      </c>
      <c r="G1115" s="91">
        <f>IFERROR(VLOOKUP($E1115, V医療従事者等!$A:$J, $G$4, FALSE), 0)</f>
        <v>0</v>
      </c>
      <c r="H1115" s="91">
        <f>IFERROR(VLOOKUP($E1115, V医療従事者等!$A:$J, $H$4, FALSE), 0)</f>
        <v>0</v>
      </c>
      <c r="I1115" s="91">
        <f>IFERROR(VLOOKUP($E1115, V医療従事者等!$A:$J, $I$4, FALSE), 0)</f>
        <v>0</v>
      </c>
      <c r="J1115" s="91">
        <f>IFERROR(VLOOKUP($E1115, V医療従事者等!$A:$J, $J$4, FALSE), 0)</f>
        <v>0</v>
      </c>
      <c r="K1115" s="92">
        <f>IFERROR(VLOOKUP($E1115, V一般接種!$A:$G, K$4, FALSE), 0)</f>
        <v>0</v>
      </c>
      <c r="L1115" s="92">
        <f>IFERROR(VLOOKUP($E1115, V一般接種!$A:$G, L$4, FALSE), 0)</f>
        <v>0</v>
      </c>
      <c r="M1115" s="92">
        <f>IFERROR(VLOOKUP($E1115, V一般接種!$A:$G, M$4, FALSE), 0)</f>
        <v>0</v>
      </c>
      <c r="N1115" s="93">
        <f>IFERROR(VLOOKUP($E1115, V一般接種!$A:$G, N$4, FALSE), 0)</f>
        <v>0</v>
      </c>
      <c r="O1115" s="92">
        <f>SUMIF(V職域接種!$C:$C, 'Conv-vaccine'!$E1115, V職域接種!F:F)</f>
        <v>0</v>
      </c>
      <c r="P1115" s="92">
        <f>SUMIF(V職域接種!$C:$C, 'Conv-vaccine'!$E1115, V職域接種!G:G)</f>
        <v>0</v>
      </c>
      <c r="Q1115" s="92">
        <f>_xlfn.MAXIFS(V重複!F:F, V重複!$C:$C, 'Conv-vaccine'!$E1115)</f>
        <v>0</v>
      </c>
      <c r="R1115" s="92">
        <f>_xlfn.MAXIFS(V重複!G:G, V重複!$C:$C, 'Conv-vaccine'!$E1115)</f>
        <v>0</v>
      </c>
      <c r="S1115" s="117">
        <f>SUMIF('V3回目-総接種回数'!$A:$A, 'Conv-vaccine'!$E1115, 'V3回目-総接種回数'!D:D)</f>
        <v>0</v>
      </c>
    </row>
    <row r="1116" spans="1:19" ht="17.7">
      <c r="A1116" s="49">
        <v>44667</v>
      </c>
      <c r="B1116" s="109">
        <f>IF(COUNTIF($A$7:$A1116, $A1116)&gt;1, 0, IF($E1116="","",G1116+H1116+K1116+L1116+O1116-Q1116))</f>
        <v>0</v>
      </c>
      <c r="C1116" s="109">
        <f>IF(COUNTIF($A$7:$A1116, $A1116)&gt;1, 0, IF($E1116="", "", I1116+J1116+M1116+N1116+P1116-R1116))</f>
        <v>0</v>
      </c>
      <c r="D1116" s="109">
        <f>IF(COUNTIF($A$7:$A1116, $A1116)&gt;1, 0, S1116)</f>
        <v>0</v>
      </c>
      <c r="E1116" s="110">
        <v>44667</v>
      </c>
      <c r="F1116" s="91" t="str">
        <f>IFERROR(VLOOKUP($E1116, V医療従事者等!$A:$J, $F$4, FALSE), TEXT(E1116, "aaa"))</f>
        <v>土</v>
      </c>
      <c r="G1116" s="91">
        <f>IFERROR(VLOOKUP($E1116, V医療従事者等!$A:$J, $G$4, FALSE), 0)</f>
        <v>0</v>
      </c>
      <c r="H1116" s="91">
        <f>IFERROR(VLOOKUP($E1116, V医療従事者等!$A:$J, $H$4, FALSE), 0)</f>
        <v>0</v>
      </c>
      <c r="I1116" s="91">
        <f>IFERROR(VLOOKUP($E1116, V医療従事者等!$A:$J, $I$4, FALSE), 0)</f>
        <v>0</v>
      </c>
      <c r="J1116" s="91">
        <f>IFERROR(VLOOKUP($E1116, V医療従事者等!$A:$J, $J$4, FALSE), 0)</f>
        <v>0</v>
      </c>
      <c r="K1116" s="92">
        <f>IFERROR(VLOOKUP($E1116, V一般接種!$A:$G, K$4, FALSE), 0)</f>
        <v>0</v>
      </c>
      <c r="L1116" s="92">
        <f>IFERROR(VLOOKUP($E1116, V一般接種!$A:$G, L$4, FALSE), 0)</f>
        <v>0</v>
      </c>
      <c r="M1116" s="92">
        <f>IFERROR(VLOOKUP($E1116, V一般接種!$A:$G, M$4, FALSE), 0)</f>
        <v>0</v>
      </c>
      <c r="N1116" s="93">
        <f>IFERROR(VLOOKUP($E1116, V一般接種!$A:$G, N$4, FALSE), 0)</f>
        <v>0</v>
      </c>
      <c r="O1116" s="92">
        <f>SUMIF(V職域接種!$C:$C, 'Conv-vaccine'!$E1116, V職域接種!F:F)</f>
        <v>0</v>
      </c>
      <c r="P1116" s="92">
        <f>SUMIF(V職域接種!$C:$C, 'Conv-vaccine'!$E1116, V職域接種!G:G)</f>
        <v>0</v>
      </c>
      <c r="Q1116" s="92">
        <f>_xlfn.MAXIFS(V重複!F:F, V重複!$C:$C, 'Conv-vaccine'!$E1116)</f>
        <v>0</v>
      </c>
      <c r="R1116" s="92">
        <f>_xlfn.MAXIFS(V重複!G:G, V重複!$C:$C, 'Conv-vaccine'!$E1116)</f>
        <v>0</v>
      </c>
      <c r="S1116" s="117">
        <f>SUMIF('V3回目-総接種回数'!$A:$A, 'Conv-vaccine'!$E1116, 'V3回目-総接種回数'!D:D)</f>
        <v>0</v>
      </c>
    </row>
    <row r="1117" spans="1:19" ht="17.7">
      <c r="A1117" s="49">
        <v>44668</v>
      </c>
      <c r="B1117" s="109">
        <f>IF(COUNTIF($A$7:$A1117, $A1117)&gt;1, 0, IF($E1117="","",G1117+H1117+K1117+L1117+O1117-Q1117))</f>
        <v>0</v>
      </c>
      <c r="C1117" s="109">
        <f>IF(COUNTIF($A$7:$A1117, $A1117)&gt;1, 0, IF($E1117="", "", I1117+J1117+M1117+N1117+P1117-R1117))</f>
        <v>0</v>
      </c>
      <c r="D1117" s="109">
        <f>IF(COUNTIF($A$7:$A1117, $A1117)&gt;1, 0, S1117)</f>
        <v>0</v>
      </c>
      <c r="E1117" s="110">
        <v>44668</v>
      </c>
      <c r="F1117" s="91" t="str">
        <f>IFERROR(VLOOKUP($E1117, V医療従事者等!$A:$J, $F$4, FALSE), TEXT(E1117, "aaa"))</f>
        <v>日</v>
      </c>
      <c r="G1117" s="91">
        <f>IFERROR(VLOOKUP($E1117, V医療従事者等!$A:$J, $G$4, FALSE), 0)</f>
        <v>0</v>
      </c>
      <c r="H1117" s="91">
        <f>IFERROR(VLOOKUP($E1117, V医療従事者等!$A:$J, $H$4, FALSE), 0)</f>
        <v>0</v>
      </c>
      <c r="I1117" s="91">
        <f>IFERROR(VLOOKUP($E1117, V医療従事者等!$A:$J, $I$4, FALSE), 0)</f>
        <v>0</v>
      </c>
      <c r="J1117" s="91">
        <f>IFERROR(VLOOKUP($E1117, V医療従事者等!$A:$J, $J$4, FALSE), 0)</f>
        <v>0</v>
      </c>
      <c r="K1117" s="92">
        <f>IFERROR(VLOOKUP($E1117, V一般接種!$A:$G, K$4, FALSE), 0)</f>
        <v>0</v>
      </c>
      <c r="L1117" s="92">
        <f>IFERROR(VLOOKUP($E1117, V一般接種!$A:$G, L$4, FALSE), 0)</f>
        <v>0</v>
      </c>
      <c r="M1117" s="92">
        <f>IFERROR(VLOOKUP($E1117, V一般接種!$A:$G, M$4, FALSE), 0)</f>
        <v>0</v>
      </c>
      <c r="N1117" s="93">
        <f>IFERROR(VLOOKUP($E1117, V一般接種!$A:$G, N$4, FALSE), 0)</f>
        <v>0</v>
      </c>
      <c r="O1117" s="92">
        <f>SUMIF(V職域接種!$C:$C, 'Conv-vaccine'!$E1117, V職域接種!F:F)</f>
        <v>0</v>
      </c>
      <c r="P1117" s="92">
        <f>SUMIF(V職域接種!$C:$C, 'Conv-vaccine'!$E1117, V職域接種!G:G)</f>
        <v>0</v>
      </c>
      <c r="Q1117" s="92">
        <f>_xlfn.MAXIFS(V重複!F:F, V重複!$C:$C, 'Conv-vaccine'!$E1117)</f>
        <v>0</v>
      </c>
      <c r="R1117" s="92">
        <f>_xlfn.MAXIFS(V重複!G:G, V重複!$C:$C, 'Conv-vaccine'!$E1117)</f>
        <v>0</v>
      </c>
      <c r="S1117" s="117">
        <f>SUMIF('V3回目-総接種回数'!$A:$A, 'Conv-vaccine'!$E1117, 'V3回目-総接種回数'!D:D)</f>
        <v>0</v>
      </c>
    </row>
    <row r="1118" spans="1:19" ht="17.7">
      <c r="A1118" s="49">
        <v>44668</v>
      </c>
      <c r="B1118" s="109">
        <f>IF(COUNTIF($A$7:$A1118, $A1118)&gt;1, 0, IF($E1118="","",G1118+H1118+K1118+L1118+O1118-Q1118))</f>
        <v>0</v>
      </c>
      <c r="C1118" s="109">
        <f>IF(COUNTIF($A$7:$A1118, $A1118)&gt;1, 0, IF($E1118="", "", I1118+J1118+M1118+N1118+P1118-R1118))</f>
        <v>0</v>
      </c>
      <c r="D1118" s="109">
        <f>IF(COUNTIF($A$7:$A1118, $A1118)&gt;1, 0, S1118)</f>
        <v>0</v>
      </c>
      <c r="E1118" s="110">
        <v>44668</v>
      </c>
      <c r="F1118" s="91" t="str">
        <f>IFERROR(VLOOKUP($E1118, V医療従事者等!$A:$J, $F$4, FALSE), TEXT(E1118, "aaa"))</f>
        <v>日</v>
      </c>
      <c r="G1118" s="91">
        <f>IFERROR(VLOOKUP($E1118, V医療従事者等!$A:$J, $G$4, FALSE), 0)</f>
        <v>0</v>
      </c>
      <c r="H1118" s="91">
        <f>IFERROR(VLOOKUP($E1118, V医療従事者等!$A:$J, $H$4, FALSE), 0)</f>
        <v>0</v>
      </c>
      <c r="I1118" s="91">
        <f>IFERROR(VLOOKUP($E1118, V医療従事者等!$A:$J, $I$4, FALSE), 0)</f>
        <v>0</v>
      </c>
      <c r="J1118" s="91">
        <f>IFERROR(VLOOKUP($E1118, V医療従事者等!$A:$J, $J$4, FALSE), 0)</f>
        <v>0</v>
      </c>
      <c r="K1118" s="92">
        <f>IFERROR(VLOOKUP($E1118, V一般接種!$A:$G, K$4, FALSE), 0)</f>
        <v>0</v>
      </c>
      <c r="L1118" s="92">
        <f>IFERROR(VLOOKUP($E1118, V一般接種!$A:$G, L$4, FALSE), 0)</f>
        <v>0</v>
      </c>
      <c r="M1118" s="92">
        <f>IFERROR(VLOOKUP($E1118, V一般接種!$A:$G, M$4, FALSE), 0)</f>
        <v>0</v>
      </c>
      <c r="N1118" s="93">
        <f>IFERROR(VLOOKUP($E1118, V一般接種!$A:$G, N$4, FALSE), 0)</f>
        <v>0</v>
      </c>
      <c r="O1118" s="92">
        <f>SUMIF(V職域接種!$C:$C, 'Conv-vaccine'!$E1118, V職域接種!F:F)</f>
        <v>0</v>
      </c>
      <c r="P1118" s="92">
        <f>SUMIF(V職域接種!$C:$C, 'Conv-vaccine'!$E1118, V職域接種!G:G)</f>
        <v>0</v>
      </c>
      <c r="Q1118" s="92">
        <f>_xlfn.MAXIFS(V重複!F:F, V重複!$C:$C, 'Conv-vaccine'!$E1118)</f>
        <v>0</v>
      </c>
      <c r="R1118" s="92">
        <f>_xlfn.MAXIFS(V重複!G:G, V重複!$C:$C, 'Conv-vaccine'!$E1118)</f>
        <v>0</v>
      </c>
      <c r="S1118" s="117">
        <f>SUMIF('V3回目-総接種回数'!$A:$A, 'Conv-vaccine'!$E1118, 'V3回目-総接種回数'!D:D)</f>
        <v>0</v>
      </c>
    </row>
    <row r="1119" spans="1:19" ht="17.7">
      <c r="A1119" s="49">
        <v>44668</v>
      </c>
      <c r="B1119" s="109">
        <f>IF(COUNTIF($A$7:$A1119, $A1119)&gt;1, 0, IF($E1119="","",G1119+H1119+K1119+L1119+O1119-Q1119))</f>
        <v>0</v>
      </c>
      <c r="C1119" s="109">
        <f>IF(COUNTIF($A$7:$A1119, $A1119)&gt;1, 0, IF($E1119="", "", I1119+J1119+M1119+N1119+P1119-R1119))</f>
        <v>0</v>
      </c>
      <c r="D1119" s="109">
        <f>IF(COUNTIF($A$7:$A1119, $A1119)&gt;1, 0, S1119)</f>
        <v>0</v>
      </c>
      <c r="E1119" s="110">
        <v>44668</v>
      </c>
      <c r="F1119" s="91" t="str">
        <f>IFERROR(VLOOKUP($E1119, V医療従事者等!$A:$J, $F$4, FALSE), TEXT(E1119, "aaa"))</f>
        <v>日</v>
      </c>
      <c r="G1119" s="91">
        <f>IFERROR(VLOOKUP($E1119, V医療従事者等!$A:$J, $G$4, FALSE), 0)</f>
        <v>0</v>
      </c>
      <c r="H1119" s="91">
        <f>IFERROR(VLOOKUP($E1119, V医療従事者等!$A:$J, $H$4, FALSE), 0)</f>
        <v>0</v>
      </c>
      <c r="I1119" s="91">
        <f>IFERROR(VLOOKUP($E1119, V医療従事者等!$A:$J, $I$4, FALSE), 0)</f>
        <v>0</v>
      </c>
      <c r="J1119" s="91">
        <f>IFERROR(VLOOKUP($E1119, V医療従事者等!$A:$J, $J$4, FALSE), 0)</f>
        <v>0</v>
      </c>
      <c r="K1119" s="92">
        <f>IFERROR(VLOOKUP($E1119, V一般接種!$A:$G, K$4, FALSE), 0)</f>
        <v>0</v>
      </c>
      <c r="L1119" s="92">
        <f>IFERROR(VLOOKUP($E1119, V一般接種!$A:$G, L$4, FALSE), 0)</f>
        <v>0</v>
      </c>
      <c r="M1119" s="92">
        <f>IFERROR(VLOOKUP($E1119, V一般接種!$A:$G, M$4, FALSE), 0)</f>
        <v>0</v>
      </c>
      <c r="N1119" s="93">
        <f>IFERROR(VLOOKUP($E1119, V一般接種!$A:$G, N$4, FALSE), 0)</f>
        <v>0</v>
      </c>
      <c r="O1119" s="92">
        <f>SUMIF(V職域接種!$C:$C, 'Conv-vaccine'!$E1119, V職域接種!F:F)</f>
        <v>0</v>
      </c>
      <c r="P1119" s="92">
        <f>SUMIF(V職域接種!$C:$C, 'Conv-vaccine'!$E1119, V職域接種!G:G)</f>
        <v>0</v>
      </c>
      <c r="Q1119" s="92">
        <f>_xlfn.MAXIFS(V重複!F:F, V重複!$C:$C, 'Conv-vaccine'!$E1119)</f>
        <v>0</v>
      </c>
      <c r="R1119" s="92">
        <f>_xlfn.MAXIFS(V重複!G:G, V重複!$C:$C, 'Conv-vaccine'!$E1119)</f>
        <v>0</v>
      </c>
      <c r="S1119" s="117">
        <f>SUMIF('V3回目-総接種回数'!$A:$A, 'Conv-vaccine'!$E1119, 'V3回目-総接種回数'!D:D)</f>
        <v>0</v>
      </c>
    </row>
    <row r="1120" spans="1:19" ht="17.7">
      <c r="A1120" s="49">
        <v>44669</v>
      </c>
      <c r="B1120" s="109">
        <f>IF(COUNTIF($A$7:$A1120, $A1120)&gt;1, 0, IF($E1120="","",G1120+H1120+K1120+L1120+O1120-Q1120))</f>
        <v>0</v>
      </c>
      <c r="C1120" s="109">
        <f>IF(COUNTIF($A$7:$A1120, $A1120)&gt;1, 0, IF($E1120="", "", I1120+J1120+M1120+N1120+P1120-R1120))</f>
        <v>0</v>
      </c>
      <c r="D1120" s="109">
        <f>IF(COUNTIF($A$7:$A1120, $A1120)&gt;1, 0, S1120)</f>
        <v>0</v>
      </c>
      <c r="E1120" s="110">
        <v>44669</v>
      </c>
      <c r="F1120" s="91" t="str">
        <f>IFERROR(VLOOKUP($E1120, V医療従事者等!$A:$J, $F$4, FALSE), TEXT(E1120, "aaa"))</f>
        <v>月</v>
      </c>
      <c r="G1120" s="91">
        <f>IFERROR(VLOOKUP($E1120, V医療従事者等!$A:$J, $G$4, FALSE), 0)</f>
        <v>0</v>
      </c>
      <c r="H1120" s="91">
        <f>IFERROR(VLOOKUP($E1120, V医療従事者等!$A:$J, $H$4, FALSE), 0)</f>
        <v>0</v>
      </c>
      <c r="I1120" s="91">
        <f>IFERROR(VLOOKUP($E1120, V医療従事者等!$A:$J, $I$4, FALSE), 0)</f>
        <v>0</v>
      </c>
      <c r="J1120" s="91">
        <f>IFERROR(VLOOKUP($E1120, V医療従事者等!$A:$J, $J$4, FALSE), 0)</f>
        <v>0</v>
      </c>
      <c r="K1120" s="92">
        <f>IFERROR(VLOOKUP($E1120, V一般接種!$A:$G, K$4, FALSE), 0)</f>
        <v>0</v>
      </c>
      <c r="L1120" s="92">
        <f>IFERROR(VLOOKUP($E1120, V一般接種!$A:$G, L$4, FALSE), 0)</f>
        <v>0</v>
      </c>
      <c r="M1120" s="92">
        <f>IFERROR(VLOOKUP($E1120, V一般接種!$A:$G, M$4, FALSE), 0)</f>
        <v>0</v>
      </c>
      <c r="N1120" s="93">
        <f>IFERROR(VLOOKUP($E1120, V一般接種!$A:$G, N$4, FALSE), 0)</f>
        <v>0</v>
      </c>
      <c r="O1120" s="92">
        <f>SUMIF(V職域接種!$C:$C, 'Conv-vaccine'!$E1120, V職域接種!F:F)</f>
        <v>0</v>
      </c>
      <c r="P1120" s="92">
        <f>SUMIF(V職域接種!$C:$C, 'Conv-vaccine'!$E1120, V職域接種!G:G)</f>
        <v>0</v>
      </c>
      <c r="Q1120" s="92">
        <f>_xlfn.MAXIFS(V重複!F:F, V重複!$C:$C, 'Conv-vaccine'!$E1120)</f>
        <v>0</v>
      </c>
      <c r="R1120" s="92">
        <f>_xlfn.MAXIFS(V重複!G:G, V重複!$C:$C, 'Conv-vaccine'!$E1120)</f>
        <v>0</v>
      </c>
      <c r="S1120" s="117">
        <f>SUMIF('V3回目-総接種回数'!$A:$A, 'Conv-vaccine'!$E1120, 'V3回目-総接種回数'!D:D)</f>
        <v>0</v>
      </c>
    </row>
    <row r="1121" spans="1:19" ht="17.7">
      <c r="A1121" s="49">
        <v>44669</v>
      </c>
      <c r="B1121" s="109">
        <f>IF(COUNTIF($A$7:$A1121, $A1121)&gt;1, 0, IF($E1121="","",G1121+H1121+K1121+L1121+O1121-Q1121))</f>
        <v>0</v>
      </c>
      <c r="C1121" s="109">
        <f>IF(COUNTIF($A$7:$A1121, $A1121)&gt;1, 0, IF($E1121="", "", I1121+J1121+M1121+N1121+P1121-R1121))</f>
        <v>0</v>
      </c>
      <c r="D1121" s="109">
        <f>IF(COUNTIF($A$7:$A1121, $A1121)&gt;1, 0, S1121)</f>
        <v>0</v>
      </c>
      <c r="E1121" s="110">
        <v>44669</v>
      </c>
      <c r="F1121" s="91" t="str">
        <f>IFERROR(VLOOKUP($E1121, V医療従事者等!$A:$J, $F$4, FALSE), TEXT(E1121, "aaa"))</f>
        <v>月</v>
      </c>
      <c r="G1121" s="91">
        <f>IFERROR(VLOOKUP($E1121, V医療従事者等!$A:$J, $G$4, FALSE), 0)</f>
        <v>0</v>
      </c>
      <c r="H1121" s="91">
        <f>IFERROR(VLOOKUP($E1121, V医療従事者等!$A:$J, $H$4, FALSE), 0)</f>
        <v>0</v>
      </c>
      <c r="I1121" s="91">
        <f>IFERROR(VLOOKUP($E1121, V医療従事者等!$A:$J, $I$4, FALSE), 0)</f>
        <v>0</v>
      </c>
      <c r="J1121" s="91">
        <f>IFERROR(VLOOKUP($E1121, V医療従事者等!$A:$J, $J$4, FALSE), 0)</f>
        <v>0</v>
      </c>
      <c r="K1121" s="92">
        <f>IFERROR(VLOOKUP($E1121, V一般接種!$A:$G, K$4, FALSE), 0)</f>
        <v>0</v>
      </c>
      <c r="L1121" s="92">
        <f>IFERROR(VLOOKUP($E1121, V一般接種!$A:$G, L$4, FALSE), 0)</f>
        <v>0</v>
      </c>
      <c r="M1121" s="92">
        <f>IFERROR(VLOOKUP($E1121, V一般接種!$A:$G, M$4, FALSE), 0)</f>
        <v>0</v>
      </c>
      <c r="N1121" s="93">
        <f>IFERROR(VLOOKUP($E1121, V一般接種!$A:$G, N$4, FALSE), 0)</f>
        <v>0</v>
      </c>
      <c r="O1121" s="92">
        <f>SUMIF(V職域接種!$C:$C, 'Conv-vaccine'!$E1121, V職域接種!F:F)</f>
        <v>0</v>
      </c>
      <c r="P1121" s="92">
        <f>SUMIF(V職域接種!$C:$C, 'Conv-vaccine'!$E1121, V職域接種!G:G)</f>
        <v>0</v>
      </c>
      <c r="Q1121" s="92">
        <f>_xlfn.MAXIFS(V重複!F:F, V重複!$C:$C, 'Conv-vaccine'!$E1121)</f>
        <v>0</v>
      </c>
      <c r="R1121" s="92">
        <f>_xlfn.MAXIFS(V重複!G:G, V重複!$C:$C, 'Conv-vaccine'!$E1121)</f>
        <v>0</v>
      </c>
      <c r="S1121" s="117">
        <f>SUMIF('V3回目-総接種回数'!$A:$A, 'Conv-vaccine'!$E1121, 'V3回目-総接種回数'!D:D)</f>
        <v>0</v>
      </c>
    </row>
    <row r="1122" spans="1:19" ht="17.7">
      <c r="A1122" s="49">
        <v>44669</v>
      </c>
      <c r="B1122" s="109">
        <f>IF(COUNTIF($A$7:$A1122, $A1122)&gt;1, 0, IF($E1122="","",G1122+H1122+K1122+L1122+O1122-Q1122))</f>
        <v>0</v>
      </c>
      <c r="C1122" s="109">
        <f>IF(COUNTIF($A$7:$A1122, $A1122)&gt;1, 0, IF($E1122="", "", I1122+J1122+M1122+N1122+P1122-R1122))</f>
        <v>0</v>
      </c>
      <c r="D1122" s="109">
        <f>IF(COUNTIF($A$7:$A1122, $A1122)&gt;1, 0, S1122)</f>
        <v>0</v>
      </c>
      <c r="E1122" s="110">
        <v>44669</v>
      </c>
      <c r="F1122" s="91" t="str">
        <f>IFERROR(VLOOKUP($E1122, V医療従事者等!$A:$J, $F$4, FALSE), TEXT(E1122, "aaa"))</f>
        <v>月</v>
      </c>
      <c r="G1122" s="91">
        <f>IFERROR(VLOOKUP($E1122, V医療従事者等!$A:$J, $G$4, FALSE), 0)</f>
        <v>0</v>
      </c>
      <c r="H1122" s="91">
        <f>IFERROR(VLOOKUP($E1122, V医療従事者等!$A:$J, $H$4, FALSE), 0)</f>
        <v>0</v>
      </c>
      <c r="I1122" s="91">
        <f>IFERROR(VLOOKUP($E1122, V医療従事者等!$A:$J, $I$4, FALSE), 0)</f>
        <v>0</v>
      </c>
      <c r="J1122" s="91">
        <f>IFERROR(VLOOKUP($E1122, V医療従事者等!$A:$J, $J$4, FALSE), 0)</f>
        <v>0</v>
      </c>
      <c r="K1122" s="92">
        <f>IFERROR(VLOOKUP($E1122, V一般接種!$A:$G, K$4, FALSE), 0)</f>
        <v>0</v>
      </c>
      <c r="L1122" s="92">
        <f>IFERROR(VLOOKUP($E1122, V一般接種!$A:$G, L$4, FALSE), 0)</f>
        <v>0</v>
      </c>
      <c r="M1122" s="92">
        <f>IFERROR(VLOOKUP($E1122, V一般接種!$A:$G, M$4, FALSE), 0)</f>
        <v>0</v>
      </c>
      <c r="N1122" s="93">
        <f>IFERROR(VLOOKUP($E1122, V一般接種!$A:$G, N$4, FALSE), 0)</f>
        <v>0</v>
      </c>
      <c r="O1122" s="92">
        <f>SUMIF(V職域接種!$C:$C, 'Conv-vaccine'!$E1122, V職域接種!F:F)</f>
        <v>0</v>
      </c>
      <c r="P1122" s="92">
        <f>SUMIF(V職域接種!$C:$C, 'Conv-vaccine'!$E1122, V職域接種!G:G)</f>
        <v>0</v>
      </c>
      <c r="Q1122" s="92">
        <f>_xlfn.MAXIFS(V重複!F:F, V重複!$C:$C, 'Conv-vaccine'!$E1122)</f>
        <v>0</v>
      </c>
      <c r="R1122" s="92">
        <f>_xlfn.MAXIFS(V重複!G:G, V重複!$C:$C, 'Conv-vaccine'!$E1122)</f>
        <v>0</v>
      </c>
      <c r="S1122" s="117">
        <f>SUMIF('V3回目-総接種回数'!$A:$A, 'Conv-vaccine'!$E1122, 'V3回目-総接種回数'!D:D)</f>
        <v>0</v>
      </c>
    </row>
    <row r="1123" spans="1:19" ht="17.7">
      <c r="A1123" s="49">
        <v>44670</v>
      </c>
      <c r="B1123" s="109">
        <f>IF(COUNTIF($A$7:$A1123, $A1123)&gt;1, 0, IF($E1123="","",G1123+H1123+K1123+L1123+O1123-Q1123))</f>
        <v>0</v>
      </c>
      <c r="C1123" s="109">
        <f>IF(COUNTIF($A$7:$A1123, $A1123)&gt;1, 0, IF($E1123="", "", I1123+J1123+M1123+N1123+P1123-R1123))</f>
        <v>0</v>
      </c>
      <c r="D1123" s="109">
        <f>IF(COUNTIF($A$7:$A1123, $A1123)&gt;1, 0, S1123)</f>
        <v>0</v>
      </c>
      <c r="E1123" s="110">
        <v>44670</v>
      </c>
      <c r="F1123" s="91" t="str">
        <f>IFERROR(VLOOKUP($E1123, V医療従事者等!$A:$J, $F$4, FALSE), TEXT(E1123, "aaa"))</f>
        <v>火</v>
      </c>
      <c r="G1123" s="91">
        <f>IFERROR(VLOOKUP($E1123, V医療従事者等!$A:$J, $G$4, FALSE), 0)</f>
        <v>0</v>
      </c>
      <c r="H1123" s="91">
        <f>IFERROR(VLOOKUP($E1123, V医療従事者等!$A:$J, $H$4, FALSE), 0)</f>
        <v>0</v>
      </c>
      <c r="I1123" s="91">
        <f>IFERROR(VLOOKUP($E1123, V医療従事者等!$A:$J, $I$4, FALSE), 0)</f>
        <v>0</v>
      </c>
      <c r="J1123" s="91">
        <f>IFERROR(VLOOKUP($E1123, V医療従事者等!$A:$J, $J$4, FALSE), 0)</f>
        <v>0</v>
      </c>
      <c r="K1123" s="92">
        <f>IFERROR(VLOOKUP($E1123, V一般接種!$A:$G, K$4, FALSE), 0)</f>
        <v>0</v>
      </c>
      <c r="L1123" s="92">
        <f>IFERROR(VLOOKUP($E1123, V一般接種!$A:$G, L$4, FALSE), 0)</f>
        <v>0</v>
      </c>
      <c r="M1123" s="92">
        <f>IFERROR(VLOOKUP($E1123, V一般接種!$A:$G, M$4, FALSE), 0)</f>
        <v>0</v>
      </c>
      <c r="N1123" s="93">
        <f>IFERROR(VLOOKUP($E1123, V一般接種!$A:$G, N$4, FALSE), 0)</f>
        <v>0</v>
      </c>
      <c r="O1123" s="92">
        <f>SUMIF(V職域接種!$C:$C, 'Conv-vaccine'!$E1123, V職域接種!F:F)</f>
        <v>0</v>
      </c>
      <c r="P1123" s="92">
        <f>SUMIF(V職域接種!$C:$C, 'Conv-vaccine'!$E1123, V職域接種!G:G)</f>
        <v>0</v>
      </c>
      <c r="Q1123" s="92">
        <f>_xlfn.MAXIFS(V重複!F:F, V重複!$C:$C, 'Conv-vaccine'!$E1123)</f>
        <v>0</v>
      </c>
      <c r="R1123" s="92">
        <f>_xlfn.MAXIFS(V重複!G:G, V重複!$C:$C, 'Conv-vaccine'!$E1123)</f>
        <v>0</v>
      </c>
      <c r="S1123" s="117">
        <f>SUMIF('V3回目-総接種回数'!$A:$A, 'Conv-vaccine'!$E1123, 'V3回目-総接種回数'!D:D)</f>
        <v>0</v>
      </c>
    </row>
    <row r="1124" spans="1:19" ht="17.7">
      <c r="A1124" s="49">
        <v>44670</v>
      </c>
      <c r="B1124" s="109">
        <f>IF(COUNTIF($A$7:$A1124, $A1124)&gt;1, 0, IF($E1124="","",G1124+H1124+K1124+L1124+O1124-Q1124))</f>
        <v>0</v>
      </c>
      <c r="C1124" s="109">
        <f>IF(COUNTIF($A$7:$A1124, $A1124)&gt;1, 0, IF($E1124="", "", I1124+J1124+M1124+N1124+P1124-R1124))</f>
        <v>0</v>
      </c>
      <c r="D1124" s="109">
        <f>IF(COUNTIF($A$7:$A1124, $A1124)&gt;1, 0, S1124)</f>
        <v>0</v>
      </c>
      <c r="E1124" s="110">
        <v>44670</v>
      </c>
      <c r="F1124" s="91" t="str">
        <f>IFERROR(VLOOKUP($E1124, V医療従事者等!$A:$J, $F$4, FALSE), TEXT(E1124, "aaa"))</f>
        <v>火</v>
      </c>
      <c r="G1124" s="91">
        <f>IFERROR(VLOOKUP($E1124, V医療従事者等!$A:$J, $G$4, FALSE), 0)</f>
        <v>0</v>
      </c>
      <c r="H1124" s="91">
        <f>IFERROR(VLOOKUP($E1124, V医療従事者等!$A:$J, $H$4, FALSE), 0)</f>
        <v>0</v>
      </c>
      <c r="I1124" s="91">
        <f>IFERROR(VLOOKUP($E1124, V医療従事者等!$A:$J, $I$4, FALSE), 0)</f>
        <v>0</v>
      </c>
      <c r="J1124" s="91">
        <f>IFERROR(VLOOKUP($E1124, V医療従事者等!$A:$J, $J$4, FALSE), 0)</f>
        <v>0</v>
      </c>
      <c r="K1124" s="92">
        <f>IFERROR(VLOOKUP($E1124, V一般接種!$A:$G, K$4, FALSE), 0)</f>
        <v>0</v>
      </c>
      <c r="L1124" s="92">
        <f>IFERROR(VLOOKUP($E1124, V一般接種!$A:$G, L$4, FALSE), 0)</f>
        <v>0</v>
      </c>
      <c r="M1124" s="92">
        <f>IFERROR(VLOOKUP($E1124, V一般接種!$A:$G, M$4, FALSE), 0)</f>
        <v>0</v>
      </c>
      <c r="N1124" s="93">
        <f>IFERROR(VLOOKUP($E1124, V一般接種!$A:$G, N$4, FALSE), 0)</f>
        <v>0</v>
      </c>
      <c r="O1124" s="92">
        <f>SUMIF(V職域接種!$C:$C, 'Conv-vaccine'!$E1124, V職域接種!F:F)</f>
        <v>0</v>
      </c>
      <c r="P1124" s="92">
        <f>SUMIF(V職域接種!$C:$C, 'Conv-vaccine'!$E1124, V職域接種!G:G)</f>
        <v>0</v>
      </c>
      <c r="Q1124" s="92">
        <f>_xlfn.MAXIFS(V重複!F:F, V重複!$C:$C, 'Conv-vaccine'!$E1124)</f>
        <v>0</v>
      </c>
      <c r="R1124" s="92">
        <f>_xlfn.MAXIFS(V重複!G:G, V重複!$C:$C, 'Conv-vaccine'!$E1124)</f>
        <v>0</v>
      </c>
      <c r="S1124" s="117">
        <f>SUMIF('V3回目-総接種回数'!$A:$A, 'Conv-vaccine'!$E1124, 'V3回目-総接種回数'!D:D)</f>
        <v>0</v>
      </c>
    </row>
    <row r="1125" spans="1:19" ht="17.7">
      <c r="A1125" s="49">
        <v>44670</v>
      </c>
      <c r="B1125" s="109">
        <f>IF(COUNTIF($A$7:$A1125, $A1125)&gt;1, 0, IF($E1125="","",G1125+H1125+K1125+L1125+O1125-Q1125))</f>
        <v>0</v>
      </c>
      <c r="C1125" s="109">
        <f>IF(COUNTIF($A$7:$A1125, $A1125)&gt;1, 0, IF($E1125="", "", I1125+J1125+M1125+N1125+P1125-R1125))</f>
        <v>0</v>
      </c>
      <c r="D1125" s="109">
        <f>IF(COUNTIF($A$7:$A1125, $A1125)&gt;1, 0, S1125)</f>
        <v>0</v>
      </c>
      <c r="E1125" s="110">
        <v>44670</v>
      </c>
      <c r="F1125" s="91" t="str">
        <f>IFERROR(VLOOKUP($E1125, V医療従事者等!$A:$J, $F$4, FALSE), TEXT(E1125, "aaa"))</f>
        <v>火</v>
      </c>
      <c r="G1125" s="91">
        <f>IFERROR(VLOOKUP($E1125, V医療従事者等!$A:$J, $G$4, FALSE), 0)</f>
        <v>0</v>
      </c>
      <c r="H1125" s="91">
        <f>IFERROR(VLOOKUP($E1125, V医療従事者等!$A:$J, $H$4, FALSE), 0)</f>
        <v>0</v>
      </c>
      <c r="I1125" s="91">
        <f>IFERROR(VLOOKUP($E1125, V医療従事者等!$A:$J, $I$4, FALSE), 0)</f>
        <v>0</v>
      </c>
      <c r="J1125" s="91">
        <f>IFERROR(VLOOKUP($E1125, V医療従事者等!$A:$J, $J$4, FALSE), 0)</f>
        <v>0</v>
      </c>
      <c r="K1125" s="92">
        <f>IFERROR(VLOOKUP($E1125, V一般接種!$A:$G, K$4, FALSE), 0)</f>
        <v>0</v>
      </c>
      <c r="L1125" s="92">
        <f>IFERROR(VLOOKUP($E1125, V一般接種!$A:$G, L$4, FALSE), 0)</f>
        <v>0</v>
      </c>
      <c r="M1125" s="92">
        <f>IFERROR(VLOOKUP($E1125, V一般接種!$A:$G, M$4, FALSE), 0)</f>
        <v>0</v>
      </c>
      <c r="N1125" s="93">
        <f>IFERROR(VLOOKUP($E1125, V一般接種!$A:$G, N$4, FALSE), 0)</f>
        <v>0</v>
      </c>
      <c r="O1125" s="92">
        <f>SUMIF(V職域接種!$C:$C, 'Conv-vaccine'!$E1125, V職域接種!F:F)</f>
        <v>0</v>
      </c>
      <c r="P1125" s="92">
        <f>SUMIF(V職域接種!$C:$C, 'Conv-vaccine'!$E1125, V職域接種!G:G)</f>
        <v>0</v>
      </c>
      <c r="Q1125" s="92">
        <f>_xlfn.MAXIFS(V重複!F:F, V重複!$C:$C, 'Conv-vaccine'!$E1125)</f>
        <v>0</v>
      </c>
      <c r="R1125" s="92">
        <f>_xlfn.MAXIFS(V重複!G:G, V重複!$C:$C, 'Conv-vaccine'!$E1125)</f>
        <v>0</v>
      </c>
      <c r="S1125" s="117">
        <f>SUMIF('V3回目-総接種回数'!$A:$A, 'Conv-vaccine'!$E1125, 'V3回目-総接種回数'!D:D)</f>
        <v>0</v>
      </c>
    </row>
    <row r="1126" spans="1:19" ht="17.7">
      <c r="A1126" s="49">
        <v>44671</v>
      </c>
      <c r="B1126" s="109">
        <f>IF(COUNTIF($A$7:$A1126, $A1126)&gt;1, 0, IF($E1126="","",G1126+H1126+K1126+L1126+O1126-Q1126))</f>
        <v>0</v>
      </c>
      <c r="C1126" s="109">
        <f>IF(COUNTIF($A$7:$A1126, $A1126)&gt;1, 0, IF($E1126="", "", I1126+J1126+M1126+N1126+P1126-R1126))</f>
        <v>0</v>
      </c>
      <c r="D1126" s="109">
        <f>IF(COUNTIF($A$7:$A1126, $A1126)&gt;1, 0, S1126)</f>
        <v>0</v>
      </c>
      <c r="E1126" s="110">
        <v>44671</v>
      </c>
      <c r="F1126" s="91" t="str">
        <f>IFERROR(VLOOKUP($E1126, V医療従事者等!$A:$J, $F$4, FALSE), TEXT(E1126, "aaa"))</f>
        <v>水</v>
      </c>
      <c r="G1126" s="91">
        <f>IFERROR(VLOOKUP($E1126, V医療従事者等!$A:$J, $G$4, FALSE), 0)</f>
        <v>0</v>
      </c>
      <c r="H1126" s="91">
        <f>IFERROR(VLOOKUP($E1126, V医療従事者等!$A:$J, $H$4, FALSE), 0)</f>
        <v>0</v>
      </c>
      <c r="I1126" s="91">
        <f>IFERROR(VLOOKUP($E1126, V医療従事者等!$A:$J, $I$4, FALSE), 0)</f>
        <v>0</v>
      </c>
      <c r="J1126" s="91">
        <f>IFERROR(VLOOKUP($E1126, V医療従事者等!$A:$J, $J$4, FALSE), 0)</f>
        <v>0</v>
      </c>
      <c r="K1126" s="92">
        <f>IFERROR(VLOOKUP($E1126, V一般接種!$A:$G, K$4, FALSE), 0)</f>
        <v>0</v>
      </c>
      <c r="L1126" s="92">
        <f>IFERROR(VLOOKUP($E1126, V一般接種!$A:$G, L$4, FALSE), 0)</f>
        <v>0</v>
      </c>
      <c r="M1126" s="92">
        <f>IFERROR(VLOOKUP($E1126, V一般接種!$A:$G, M$4, FALSE), 0)</f>
        <v>0</v>
      </c>
      <c r="N1126" s="93">
        <f>IFERROR(VLOOKUP($E1126, V一般接種!$A:$G, N$4, FALSE), 0)</f>
        <v>0</v>
      </c>
      <c r="O1126" s="92">
        <f>SUMIF(V職域接種!$C:$C, 'Conv-vaccine'!$E1126, V職域接種!F:F)</f>
        <v>0</v>
      </c>
      <c r="P1126" s="92">
        <f>SUMIF(V職域接種!$C:$C, 'Conv-vaccine'!$E1126, V職域接種!G:G)</f>
        <v>0</v>
      </c>
      <c r="Q1126" s="92">
        <f>_xlfn.MAXIFS(V重複!F:F, V重複!$C:$C, 'Conv-vaccine'!$E1126)</f>
        <v>0</v>
      </c>
      <c r="R1126" s="92">
        <f>_xlfn.MAXIFS(V重複!G:G, V重複!$C:$C, 'Conv-vaccine'!$E1126)</f>
        <v>0</v>
      </c>
      <c r="S1126" s="117">
        <f>SUMIF('V3回目-総接種回数'!$A:$A, 'Conv-vaccine'!$E1126, 'V3回目-総接種回数'!D:D)</f>
        <v>0</v>
      </c>
    </row>
    <row r="1127" spans="1:19" ht="17.7">
      <c r="A1127" s="49">
        <v>44671</v>
      </c>
      <c r="B1127" s="109">
        <f>IF(COUNTIF($A$7:$A1127, $A1127)&gt;1, 0, IF($E1127="","",G1127+H1127+K1127+L1127+O1127-Q1127))</f>
        <v>0</v>
      </c>
      <c r="C1127" s="109">
        <f>IF(COUNTIF($A$7:$A1127, $A1127)&gt;1, 0, IF($E1127="", "", I1127+J1127+M1127+N1127+P1127-R1127))</f>
        <v>0</v>
      </c>
      <c r="D1127" s="109">
        <f>IF(COUNTIF($A$7:$A1127, $A1127)&gt;1, 0, S1127)</f>
        <v>0</v>
      </c>
      <c r="E1127" s="110">
        <v>44671</v>
      </c>
      <c r="F1127" s="91" t="str">
        <f>IFERROR(VLOOKUP($E1127, V医療従事者等!$A:$J, $F$4, FALSE), TEXT(E1127, "aaa"))</f>
        <v>水</v>
      </c>
      <c r="G1127" s="91">
        <f>IFERROR(VLOOKUP($E1127, V医療従事者等!$A:$J, $G$4, FALSE), 0)</f>
        <v>0</v>
      </c>
      <c r="H1127" s="91">
        <f>IFERROR(VLOOKUP($E1127, V医療従事者等!$A:$J, $H$4, FALSE), 0)</f>
        <v>0</v>
      </c>
      <c r="I1127" s="91">
        <f>IFERROR(VLOOKUP($E1127, V医療従事者等!$A:$J, $I$4, FALSE), 0)</f>
        <v>0</v>
      </c>
      <c r="J1127" s="91">
        <f>IFERROR(VLOOKUP($E1127, V医療従事者等!$A:$J, $J$4, FALSE), 0)</f>
        <v>0</v>
      </c>
      <c r="K1127" s="92">
        <f>IFERROR(VLOOKUP($E1127, V一般接種!$A:$G, K$4, FALSE), 0)</f>
        <v>0</v>
      </c>
      <c r="L1127" s="92">
        <f>IFERROR(VLOOKUP($E1127, V一般接種!$A:$G, L$4, FALSE), 0)</f>
        <v>0</v>
      </c>
      <c r="M1127" s="92">
        <f>IFERROR(VLOOKUP($E1127, V一般接種!$A:$G, M$4, FALSE), 0)</f>
        <v>0</v>
      </c>
      <c r="N1127" s="93">
        <f>IFERROR(VLOOKUP($E1127, V一般接種!$A:$G, N$4, FALSE), 0)</f>
        <v>0</v>
      </c>
      <c r="O1127" s="92">
        <f>SUMIF(V職域接種!$C:$C, 'Conv-vaccine'!$E1127, V職域接種!F:F)</f>
        <v>0</v>
      </c>
      <c r="P1127" s="92">
        <f>SUMIF(V職域接種!$C:$C, 'Conv-vaccine'!$E1127, V職域接種!G:G)</f>
        <v>0</v>
      </c>
      <c r="Q1127" s="92">
        <f>_xlfn.MAXIFS(V重複!F:F, V重複!$C:$C, 'Conv-vaccine'!$E1127)</f>
        <v>0</v>
      </c>
      <c r="R1127" s="92">
        <f>_xlfn.MAXIFS(V重複!G:G, V重複!$C:$C, 'Conv-vaccine'!$E1127)</f>
        <v>0</v>
      </c>
      <c r="S1127" s="117">
        <f>SUMIF('V3回目-総接種回数'!$A:$A, 'Conv-vaccine'!$E1127, 'V3回目-総接種回数'!D:D)</f>
        <v>0</v>
      </c>
    </row>
    <row r="1128" spans="1:19" ht="17.7">
      <c r="A1128" s="49">
        <v>44671</v>
      </c>
      <c r="B1128" s="109">
        <f>IF(COUNTIF($A$7:$A1128, $A1128)&gt;1, 0, IF($E1128="","",G1128+H1128+K1128+L1128+O1128-Q1128))</f>
        <v>0</v>
      </c>
      <c r="C1128" s="109">
        <f>IF(COUNTIF($A$7:$A1128, $A1128)&gt;1, 0, IF($E1128="", "", I1128+J1128+M1128+N1128+P1128-R1128))</f>
        <v>0</v>
      </c>
      <c r="D1128" s="109">
        <f>IF(COUNTIF($A$7:$A1128, $A1128)&gt;1, 0, S1128)</f>
        <v>0</v>
      </c>
      <c r="E1128" s="110">
        <v>44671</v>
      </c>
      <c r="F1128" s="91" t="str">
        <f>IFERROR(VLOOKUP($E1128, V医療従事者等!$A:$J, $F$4, FALSE), TEXT(E1128, "aaa"))</f>
        <v>水</v>
      </c>
      <c r="G1128" s="91">
        <f>IFERROR(VLOOKUP($E1128, V医療従事者等!$A:$J, $G$4, FALSE), 0)</f>
        <v>0</v>
      </c>
      <c r="H1128" s="91">
        <f>IFERROR(VLOOKUP($E1128, V医療従事者等!$A:$J, $H$4, FALSE), 0)</f>
        <v>0</v>
      </c>
      <c r="I1128" s="91">
        <f>IFERROR(VLOOKUP($E1128, V医療従事者等!$A:$J, $I$4, FALSE), 0)</f>
        <v>0</v>
      </c>
      <c r="J1128" s="91">
        <f>IFERROR(VLOOKUP($E1128, V医療従事者等!$A:$J, $J$4, FALSE), 0)</f>
        <v>0</v>
      </c>
      <c r="K1128" s="92">
        <f>IFERROR(VLOOKUP($E1128, V一般接種!$A:$G, K$4, FALSE), 0)</f>
        <v>0</v>
      </c>
      <c r="L1128" s="92">
        <f>IFERROR(VLOOKUP($E1128, V一般接種!$A:$G, L$4, FALSE), 0)</f>
        <v>0</v>
      </c>
      <c r="M1128" s="92">
        <f>IFERROR(VLOOKUP($E1128, V一般接種!$A:$G, M$4, FALSE), 0)</f>
        <v>0</v>
      </c>
      <c r="N1128" s="93">
        <f>IFERROR(VLOOKUP($E1128, V一般接種!$A:$G, N$4, FALSE), 0)</f>
        <v>0</v>
      </c>
      <c r="O1128" s="92">
        <f>SUMIF(V職域接種!$C:$C, 'Conv-vaccine'!$E1128, V職域接種!F:F)</f>
        <v>0</v>
      </c>
      <c r="P1128" s="92">
        <f>SUMIF(V職域接種!$C:$C, 'Conv-vaccine'!$E1128, V職域接種!G:G)</f>
        <v>0</v>
      </c>
      <c r="Q1128" s="92">
        <f>_xlfn.MAXIFS(V重複!F:F, V重複!$C:$C, 'Conv-vaccine'!$E1128)</f>
        <v>0</v>
      </c>
      <c r="R1128" s="92">
        <f>_xlfn.MAXIFS(V重複!G:G, V重複!$C:$C, 'Conv-vaccine'!$E1128)</f>
        <v>0</v>
      </c>
      <c r="S1128" s="117">
        <f>SUMIF('V3回目-総接種回数'!$A:$A, 'Conv-vaccine'!$E1128, 'V3回目-総接種回数'!D:D)</f>
        <v>0</v>
      </c>
    </row>
    <row r="1129" spans="1:19" ht="17.7">
      <c r="A1129" s="49">
        <v>44672</v>
      </c>
      <c r="B1129" s="109">
        <f>IF(COUNTIF($A$7:$A1129, $A1129)&gt;1, 0, IF($E1129="","",G1129+H1129+K1129+L1129+O1129-Q1129))</f>
        <v>0</v>
      </c>
      <c r="C1129" s="109">
        <f>IF(COUNTIF($A$7:$A1129, $A1129)&gt;1, 0, IF($E1129="", "", I1129+J1129+M1129+N1129+P1129-R1129))</f>
        <v>0</v>
      </c>
      <c r="D1129" s="109">
        <f>IF(COUNTIF($A$7:$A1129, $A1129)&gt;1, 0, S1129)</f>
        <v>0</v>
      </c>
      <c r="E1129" s="110">
        <v>44672</v>
      </c>
      <c r="F1129" s="91" t="str">
        <f>IFERROR(VLOOKUP($E1129, V医療従事者等!$A:$J, $F$4, FALSE), TEXT(E1129, "aaa"))</f>
        <v>木</v>
      </c>
      <c r="G1129" s="91">
        <f>IFERROR(VLOOKUP($E1129, V医療従事者等!$A:$J, $G$4, FALSE), 0)</f>
        <v>0</v>
      </c>
      <c r="H1129" s="91">
        <f>IFERROR(VLOOKUP($E1129, V医療従事者等!$A:$J, $H$4, FALSE), 0)</f>
        <v>0</v>
      </c>
      <c r="I1129" s="91">
        <f>IFERROR(VLOOKUP($E1129, V医療従事者等!$A:$J, $I$4, FALSE), 0)</f>
        <v>0</v>
      </c>
      <c r="J1129" s="91">
        <f>IFERROR(VLOOKUP($E1129, V医療従事者等!$A:$J, $J$4, FALSE), 0)</f>
        <v>0</v>
      </c>
      <c r="K1129" s="92">
        <f>IFERROR(VLOOKUP($E1129, V一般接種!$A:$G, K$4, FALSE), 0)</f>
        <v>0</v>
      </c>
      <c r="L1129" s="92">
        <f>IFERROR(VLOOKUP($E1129, V一般接種!$A:$G, L$4, FALSE), 0)</f>
        <v>0</v>
      </c>
      <c r="M1129" s="92">
        <f>IFERROR(VLOOKUP($E1129, V一般接種!$A:$G, M$4, FALSE), 0)</f>
        <v>0</v>
      </c>
      <c r="N1129" s="93">
        <f>IFERROR(VLOOKUP($E1129, V一般接種!$A:$G, N$4, FALSE), 0)</f>
        <v>0</v>
      </c>
      <c r="O1129" s="92">
        <f>SUMIF(V職域接種!$C:$C, 'Conv-vaccine'!$E1129, V職域接種!F:F)</f>
        <v>0</v>
      </c>
      <c r="P1129" s="92">
        <f>SUMIF(V職域接種!$C:$C, 'Conv-vaccine'!$E1129, V職域接種!G:G)</f>
        <v>0</v>
      </c>
      <c r="Q1129" s="92">
        <f>_xlfn.MAXIFS(V重複!F:F, V重複!$C:$C, 'Conv-vaccine'!$E1129)</f>
        <v>0</v>
      </c>
      <c r="R1129" s="92">
        <f>_xlfn.MAXIFS(V重複!G:G, V重複!$C:$C, 'Conv-vaccine'!$E1129)</f>
        <v>0</v>
      </c>
      <c r="S1129" s="117">
        <f>SUMIF('V3回目-総接種回数'!$A:$A, 'Conv-vaccine'!$E1129, 'V3回目-総接種回数'!D:D)</f>
        <v>0</v>
      </c>
    </row>
    <row r="1130" spans="1:19" ht="17.7">
      <c r="A1130" s="49">
        <v>44672</v>
      </c>
      <c r="B1130" s="109">
        <f>IF(COUNTIF($A$7:$A1130, $A1130)&gt;1, 0, IF($E1130="","",G1130+H1130+K1130+L1130+O1130-Q1130))</f>
        <v>0</v>
      </c>
      <c r="C1130" s="109">
        <f>IF(COUNTIF($A$7:$A1130, $A1130)&gt;1, 0, IF($E1130="", "", I1130+J1130+M1130+N1130+P1130-R1130))</f>
        <v>0</v>
      </c>
      <c r="D1130" s="109">
        <f>IF(COUNTIF($A$7:$A1130, $A1130)&gt;1, 0, S1130)</f>
        <v>0</v>
      </c>
      <c r="E1130" s="110">
        <v>44672</v>
      </c>
      <c r="F1130" s="91" t="str">
        <f>IFERROR(VLOOKUP($E1130, V医療従事者等!$A:$J, $F$4, FALSE), TEXT(E1130, "aaa"))</f>
        <v>木</v>
      </c>
      <c r="G1130" s="91">
        <f>IFERROR(VLOOKUP($E1130, V医療従事者等!$A:$J, $G$4, FALSE), 0)</f>
        <v>0</v>
      </c>
      <c r="H1130" s="91">
        <f>IFERROR(VLOOKUP($E1130, V医療従事者等!$A:$J, $H$4, FALSE), 0)</f>
        <v>0</v>
      </c>
      <c r="I1130" s="91">
        <f>IFERROR(VLOOKUP($E1130, V医療従事者等!$A:$J, $I$4, FALSE), 0)</f>
        <v>0</v>
      </c>
      <c r="J1130" s="91">
        <f>IFERROR(VLOOKUP($E1130, V医療従事者等!$A:$J, $J$4, FALSE), 0)</f>
        <v>0</v>
      </c>
      <c r="K1130" s="92">
        <f>IFERROR(VLOOKUP($E1130, V一般接種!$A:$G, K$4, FALSE), 0)</f>
        <v>0</v>
      </c>
      <c r="L1130" s="92">
        <f>IFERROR(VLOOKUP($E1130, V一般接種!$A:$G, L$4, FALSE), 0)</f>
        <v>0</v>
      </c>
      <c r="M1130" s="92">
        <f>IFERROR(VLOOKUP($E1130, V一般接種!$A:$G, M$4, FALSE), 0)</f>
        <v>0</v>
      </c>
      <c r="N1130" s="93">
        <f>IFERROR(VLOOKUP($E1130, V一般接種!$A:$G, N$4, FALSE), 0)</f>
        <v>0</v>
      </c>
      <c r="O1130" s="92">
        <f>SUMIF(V職域接種!$C:$C, 'Conv-vaccine'!$E1130, V職域接種!F:F)</f>
        <v>0</v>
      </c>
      <c r="P1130" s="92">
        <f>SUMIF(V職域接種!$C:$C, 'Conv-vaccine'!$E1130, V職域接種!G:G)</f>
        <v>0</v>
      </c>
      <c r="Q1130" s="92">
        <f>_xlfn.MAXIFS(V重複!F:F, V重複!$C:$C, 'Conv-vaccine'!$E1130)</f>
        <v>0</v>
      </c>
      <c r="R1130" s="92">
        <f>_xlfn.MAXIFS(V重複!G:G, V重複!$C:$C, 'Conv-vaccine'!$E1130)</f>
        <v>0</v>
      </c>
      <c r="S1130" s="117">
        <f>SUMIF('V3回目-総接種回数'!$A:$A, 'Conv-vaccine'!$E1130, 'V3回目-総接種回数'!D:D)</f>
        <v>0</v>
      </c>
    </row>
    <row r="1131" spans="1:19" ht="17.7">
      <c r="A1131" s="49">
        <v>44672</v>
      </c>
      <c r="B1131" s="109">
        <f>IF(COUNTIF($A$7:$A1131, $A1131)&gt;1, 0, IF($E1131="","",G1131+H1131+K1131+L1131+O1131-Q1131))</f>
        <v>0</v>
      </c>
      <c r="C1131" s="109">
        <f>IF(COUNTIF($A$7:$A1131, $A1131)&gt;1, 0, IF($E1131="", "", I1131+J1131+M1131+N1131+P1131-R1131))</f>
        <v>0</v>
      </c>
      <c r="D1131" s="109">
        <f>IF(COUNTIF($A$7:$A1131, $A1131)&gt;1, 0, S1131)</f>
        <v>0</v>
      </c>
      <c r="E1131" s="110">
        <v>44672</v>
      </c>
      <c r="F1131" s="91" t="str">
        <f>IFERROR(VLOOKUP($E1131, V医療従事者等!$A:$J, $F$4, FALSE), TEXT(E1131, "aaa"))</f>
        <v>木</v>
      </c>
      <c r="G1131" s="91">
        <f>IFERROR(VLOOKUP($E1131, V医療従事者等!$A:$J, $G$4, FALSE), 0)</f>
        <v>0</v>
      </c>
      <c r="H1131" s="91">
        <f>IFERROR(VLOOKUP($E1131, V医療従事者等!$A:$J, $H$4, FALSE), 0)</f>
        <v>0</v>
      </c>
      <c r="I1131" s="91">
        <f>IFERROR(VLOOKUP($E1131, V医療従事者等!$A:$J, $I$4, FALSE), 0)</f>
        <v>0</v>
      </c>
      <c r="J1131" s="91">
        <f>IFERROR(VLOOKUP($E1131, V医療従事者等!$A:$J, $J$4, FALSE), 0)</f>
        <v>0</v>
      </c>
      <c r="K1131" s="92">
        <f>IFERROR(VLOOKUP($E1131, V一般接種!$A:$G, K$4, FALSE), 0)</f>
        <v>0</v>
      </c>
      <c r="L1131" s="92">
        <f>IFERROR(VLOOKUP($E1131, V一般接種!$A:$G, L$4, FALSE), 0)</f>
        <v>0</v>
      </c>
      <c r="M1131" s="92">
        <f>IFERROR(VLOOKUP($E1131, V一般接種!$A:$G, M$4, FALSE), 0)</f>
        <v>0</v>
      </c>
      <c r="N1131" s="93">
        <f>IFERROR(VLOOKUP($E1131, V一般接種!$A:$G, N$4, FALSE), 0)</f>
        <v>0</v>
      </c>
      <c r="O1131" s="92">
        <f>SUMIF(V職域接種!$C:$C, 'Conv-vaccine'!$E1131, V職域接種!F:F)</f>
        <v>0</v>
      </c>
      <c r="P1131" s="92">
        <f>SUMIF(V職域接種!$C:$C, 'Conv-vaccine'!$E1131, V職域接種!G:G)</f>
        <v>0</v>
      </c>
      <c r="Q1131" s="92">
        <f>_xlfn.MAXIFS(V重複!F:F, V重複!$C:$C, 'Conv-vaccine'!$E1131)</f>
        <v>0</v>
      </c>
      <c r="R1131" s="92">
        <f>_xlfn.MAXIFS(V重複!G:G, V重複!$C:$C, 'Conv-vaccine'!$E1131)</f>
        <v>0</v>
      </c>
      <c r="S1131" s="117">
        <f>SUMIF('V3回目-総接種回数'!$A:$A, 'Conv-vaccine'!$E1131, 'V3回目-総接種回数'!D:D)</f>
        <v>0</v>
      </c>
    </row>
    <row r="1132" spans="1:19" ht="17.7">
      <c r="A1132" s="49">
        <v>44673</v>
      </c>
      <c r="B1132" s="109">
        <f>IF(COUNTIF($A$7:$A1132, $A1132)&gt;1, 0, IF($E1132="","",G1132+H1132+K1132+L1132+O1132-Q1132))</f>
        <v>0</v>
      </c>
      <c r="C1132" s="109">
        <f>IF(COUNTIF($A$7:$A1132, $A1132)&gt;1, 0, IF($E1132="", "", I1132+J1132+M1132+N1132+P1132-R1132))</f>
        <v>0</v>
      </c>
      <c r="D1132" s="109">
        <f>IF(COUNTIF($A$7:$A1132, $A1132)&gt;1, 0, S1132)</f>
        <v>0</v>
      </c>
      <c r="E1132" s="110">
        <v>44673</v>
      </c>
      <c r="F1132" s="91" t="str">
        <f>IFERROR(VLOOKUP($E1132, V医療従事者等!$A:$J, $F$4, FALSE), TEXT(E1132, "aaa"))</f>
        <v>金</v>
      </c>
      <c r="G1132" s="91">
        <f>IFERROR(VLOOKUP($E1132, V医療従事者等!$A:$J, $G$4, FALSE), 0)</f>
        <v>0</v>
      </c>
      <c r="H1132" s="91">
        <f>IFERROR(VLOOKUP($E1132, V医療従事者等!$A:$J, $H$4, FALSE), 0)</f>
        <v>0</v>
      </c>
      <c r="I1132" s="91">
        <f>IFERROR(VLOOKUP($E1132, V医療従事者等!$A:$J, $I$4, FALSE), 0)</f>
        <v>0</v>
      </c>
      <c r="J1132" s="91">
        <f>IFERROR(VLOOKUP($E1132, V医療従事者等!$A:$J, $J$4, FALSE), 0)</f>
        <v>0</v>
      </c>
      <c r="K1132" s="92">
        <f>IFERROR(VLOOKUP($E1132, V一般接種!$A:$G, K$4, FALSE), 0)</f>
        <v>0</v>
      </c>
      <c r="L1132" s="92">
        <f>IFERROR(VLOOKUP($E1132, V一般接種!$A:$G, L$4, FALSE), 0)</f>
        <v>0</v>
      </c>
      <c r="M1132" s="92">
        <f>IFERROR(VLOOKUP($E1132, V一般接種!$A:$G, M$4, FALSE), 0)</f>
        <v>0</v>
      </c>
      <c r="N1132" s="93">
        <f>IFERROR(VLOOKUP($E1132, V一般接種!$A:$G, N$4, FALSE), 0)</f>
        <v>0</v>
      </c>
      <c r="O1132" s="92">
        <f>SUMIF(V職域接種!$C:$C, 'Conv-vaccine'!$E1132, V職域接種!F:F)</f>
        <v>0</v>
      </c>
      <c r="P1132" s="92">
        <f>SUMIF(V職域接種!$C:$C, 'Conv-vaccine'!$E1132, V職域接種!G:G)</f>
        <v>0</v>
      </c>
      <c r="Q1132" s="92">
        <f>_xlfn.MAXIFS(V重複!F:F, V重複!$C:$C, 'Conv-vaccine'!$E1132)</f>
        <v>0</v>
      </c>
      <c r="R1132" s="92">
        <f>_xlfn.MAXIFS(V重複!G:G, V重複!$C:$C, 'Conv-vaccine'!$E1132)</f>
        <v>0</v>
      </c>
      <c r="S1132" s="117">
        <f>SUMIF('V3回目-総接種回数'!$A:$A, 'Conv-vaccine'!$E1132, 'V3回目-総接種回数'!D:D)</f>
        <v>0</v>
      </c>
    </row>
    <row r="1133" spans="1:19" ht="17.7">
      <c r="A1133" s="49">
        <v>44673</v>
      </c>
      <c r="B1133" s="109">
        <f>IF(COUNTIF($A$7:$A1133, $A1133)&gt;1, 0, IF($E1133="","",G1133+H1133+K1133+L1133+O1133-Q1133))</f>
        <v>0</v>
      </c>
      <c r="C1133" s="109">
        <f>IF(COUNTIF($A$7:$A1133, $A1133)&gt;1, 0, IF($E1133="", "", I1133+J1133+M1133+N1133+P1133-R1133))</f>
        <v>0</v>
      </c>
      <c r="D1133" s="109">
        <f>IF(COUNTIF($A$7:$A1133, $A1133)&gt;1, 0, S1133)</f>
        <v>0</v>
      </c>
      <c r="E1133" s="110">
        <v>44673</v>
      </c>
      <c r="F1133" s="91" t="str">
        <f>IFERROR(VLOOKUP($E1133, V医療従事者等!$A:$J, $F$4, FALSE), TEXT(E1133, "aaa"))</f>
        <v>金</v>
      </c>
      <c r="G1133" s="91">
        <f>IFERROR(VLOOKUP($E1133, V医療従事者等!$A:$J, $G$4, FALSE), 0)</f>
        <v>0</v>
      </c>
      <c r="H1133" s="91">
        <f>IFERROR(VLOOKUP($E1133, V医療従事者等!$A:$J, $H$4, FALSE), 0)</f>
        <v>0</v>
      </c>
      <c r="I1133" s="91">
        <f>IFERROR(VLOOKUP($E1133, V医療従事者等!$A:$J, $I$4, FALSE), 0)</f>
        <v>0</v>
      </c>
      <c r="J1133" s="91">
        <f>IFERROR(VLOOKUP($E1133, V医療従事者等!$A:$J, $J$4, FALSE), 0)</f>
        <v>0</v>
      </c>
      <c r="K1133" s="92">
        <f>IFERROR(VLOOKUP($E1133, V一般接種!$A:$G, K$4, FALSE), 0)</f>
        <v>0</v>
      </c>
      <c r="L1133" s="92">
        <f>IFERROR(VLOOKUP($E1133, V一般接種!$A:$G, L$4, FALSE), 0)</f>
        <v>0</v>
      </c>
      <c r="M1133" s="92">
        <f>IFERROR(VLOOKUP($E1133, V一般接種!$A:$G, M$4, FALSE), 0)</f>
        <v>0</v>
      </c>
      <c r="N1133" s="93">
        <f>IFERROR(VLOOKUP($E1133, V一般接種!$A:$G, N$4, FALSE), 0)</f>
        <v>0</v>
      </c>
      <c r="O1133" s="92">
        <f>SUMIF(V職域接種!$C:$C, 'Conv-vaccine'!$E1133, V職域接種!F:F)</f>
        <v>0</v>
      </c>
      <c r="P1133" s="92">
        <f>SUMIF(V職域接種!$C:$C, 'Conv-vaccine'!$E1133, V職域接種!G:G)</f>
        <v>0</v>
      </c>
      <c r="Q1133" s="92">
        <f>_xlfn.MAXIFS(V重複!F:F, V重複!$C:$C, 'Conv-vaccine'!$E1133)</f>
        <v>0</v>
      </c>
      <c r="R1133" s="92">
        <f>_xlfn.MAXIFS(V重複!G:G, V重複!$C:$C, 'Conv-vaccine'!$E1133)</f>
        <v>0</v>
      </c>
      <c r="S1133" s="117">
        <f>SUMIF('V3回目-総接種回数'!$A:$A, 'Conv-vaccine'!$E1133, 'V3回目-総接種回数'!D:D)</f>
        <v>0</v>
      </c>
    </row>
    <row r="1134" spans="1:19" ht="17.7">
      <c r="A1134" s="49">
        <v>44673</v>
      </c>
      <c r="B1134" s="109">
        <f>IF(COUNTIF($A$7:$A1134, $A1134)&gt;1, 0, IF($E1134="","",G1134+H1134+K1134+L1134+O1134-Q1134))</f>
        <v>0</v>
      </c>
      <c r="C1134" s="109">
        <f>IF(COUNTIF($A$7:$A1134, $A1134)&gt;1, 0, IF($E1134="", "", I1134+J1134+M1134+N1134+P1134-R1134))</f>
        <v>0</v>
      </c>
      <c r="D1134" s="109">
        <f>IF(COUNTIF($A$7:$A1134, $A1134)&gt;1, 0, S1134)</f>
        <v>0</v>
      </c>
      <c r="E1134" s="110">
        <v>44673</v>
      </c>
      <c r="F1134" s="91" t="str">
        <f>IFERROR(VLOOKUP($E1134, V医療従事者等!$A:$J, $F$4, FALSE), TEXT(E1134, "aaa"))</f>
        <v>金</v>
      </c>
      <c r="G1134" s="91">
        <f>IFERROR(VLOOKUP($E1134, V医療従事者等!$A:$J, $G$4, FALSE), 0)</f>
        <v>0</v>
      </c>
      <c r="H1134" s="91">
        <f>IFERROR(VLOOKUP($E1134, V医療従事者等!$A:$J, $H$4, FALSE), 0)</f>
        <v>0</v>
      </c>
      <c r="I1134" s="91">
        <f>IFERROR(VLOOKUP($E1134, V医療従事者等!$A:$J, $I$4, FALSE), 0)</f>
        <v>0</v>
      </c>
      <c r="J1134" s="91">
        <f>IFERROR(VLOOKUP($E1134, V医療従事者等!$A:$J, $J$4, FALSE), 0)</f>
        <v>0</v>
      </c>
      <c r="K1134" s="92">
        <f>IFERROR(VLOOKUP($E1134, V一般接種!$A:$G, K$4, FALSE), 0)</f>
        <v>0</v>
      </c>
      <c r="L1134" s="92">
        <f>IFERROR(VLOOKUP($E1134, V一般接種!$A:$G, L$4, FALSE), 0)</f>
        <v>0</v>
      </c>
      <c r="M1134" s="92">
        <f>IFERROR(VLOOKUP($E1134, V一般接種!$A:$G, M$4, FALSE), 0)</f>
        <v>0</v>
      </c>
      <c r="N1134" s="93">
        <f>IFERROR(VLOOKUP($E1134, V一般接種!$A:$G, N$4, FALSE), 0)</f>
        <v>0</v>
      </c>
      <c r="O1134" s="92">
        <f>SUMIF(V職域接種!$C:$C, 'Conv-vaccine'!$E1134, V職域接種!F:F)</f>
        <v>0</v>
      </c>
      <c r="P1134" s="92">
        <f>SUMIF(V職域接種!$C:$C, 'Conv-vaccine'!$E1134, V職域接種!G:G)</f>
        <v>0</v>
      </c>
      <c r="Q1134" s="92">
        <f>_xlfn.MAXIFS(V重複!F:F, V重複!$C:$C, 'Conv-vaccine'!$E1134)</f>
        <v>0</v>
      </c>
      <c r="R1134" s="92">
        <f>_xlfn.MAXIFS(V重複!G:G, V重複!$C:$C, 'Conv-vaccine'!$E1134)</f>
        <v>0</v>
      </c>
      <c r="S1134" s="117">
        <f>SUMIF('V3回目-総接種回数'!$A:$A, 'Conv-vaccine'!$E1134, 'V3回目-総接種回数'!D:D)</f>
        <v>0</v>
      </c>
    </row>
    <row r="1135" spans="1:19" ht="17.7">
      <c r="A1135" s="49">
        <v>44674</v>
      </c>
      <c r="B1135" s="109">
        <f>IF(COUNTIF($A$7:$A1135, $A1135)&gt;1, 0, IF($E1135="","",G1135+H1135+K1135+L1135+O1135-Q1135))</f>
        <v>0</v>
      </c>
      <c r="C1135" s="109">
        <f>IF(COUNTIF($A$7:$A1135, $A1135)&gt;1, 0, IF($E1135="", "", I1135+J1135+M1135+N1135+P1135-R1135))</f>
        <v>0</v>
      </c>
      <c r="D1135" s="109">
        <f>IF(COUNTIF($A$7:$A1135, $A1135)&gt;1, 0, S1135)</f>
        <v>0</v>
      </c>
      <c r="E1135" s="110">
        <v>44674</v>
      </c>
      <c r="F1135" s="91" t="str">
        <f>IFERROR(VLOOKUP($E1135, V医療従事者等!$A:$J, $F$4, FALSE), TEXT(E1135, "aaa"))</f>
        <v>土</v>
      </c>
      <c r="G1135" s="91">
        <f>IFERROR(VLOOKUP($E1135, V医療従事者等!$A:$J, $G$4, FALSE), 0)</f>
        <v>0</v>
      </c>
      <c r="H1135" s="91">
        <f>IFERROR(VLOOKUP($E1135, V医療従事者等!$A:$J, $H$4, FALSE), 0)</f>
        <v>0</v>
      </c>
      <c r="I1135" s="91">
        <f>IFERROR(VLOOKUP($E1135, V医療従事者等!$A:$J, $I$4, FALSE), 0)</f>
        <v>0</v>
      </c>
      <c r="J1135" s="91">
        <f>IFERROR(VLOOKUP($E1135, V医療従事者等!$A:$J, $J$4, FALSE), 0)</f>
        <v>0</v>
      </c>
      <c r="K1135" s="92">
        <f>IFERROR(VLOOKUP($E1135, V一般接種!$A:$G, K$4, FALSE), 0)</f>
        <v>0</v>
      </c>
      <c r="L1135" s="92">
        <f>IFERROR(VLOOKUP($E1135, V一般接種!$A:$G, L$4, FALSE), 0)</f>
        <v>0</v>
      </c>
      <c r="M1135" s="92">
        <f>IFERROR(VLOOKUP($E1135, V一般接種!$A:$G, M$4, FALSE), 0)</f>
        <v>0</v>
      </c>
      <c r="N1135" s="93">
        <f>IFERROR(VLOOKUP($E1135, V一般接種!$A:$G, N$4, FALSE), 0)</f>
        <v>0</v>
      </c>
      <c r="O1135" s="92">
        <f>SUMIF(V職域接種!$C:$C, 'Conv-vaccine'!$E1135, V職域接種!F:F)</f>
        <v>0</v>
      </c>
      <c r="P1135" s="92">
        <f>SUMIF(V職域接種!$C:$C, 'Conv-vaccine'!$E1135, V職域接種!G:G)</f>
        <v>0</v>
      </c>
      <c r="Q1135" s="92">
        <f>_xlfn.MAXIFS(V重複!F:F, V重複!$C:$C, 'Conv-vaccine'!$E1135)</f>
        <v>0</v>
      </c>
      <c r="R1135" s="92">
        <f>_xlfn.MAXIFS(V重複!G:G, V重複!$C:$C, 'Conv-vaccine'!$E1135)</f>
        <v>0</v>
      </c>
      <c r="S1135" s="117">
        <f>SUMIF('V3回目-総接種回数'!$A:$A, 'Conv-vaccine'!$E1135, 'V3回目-総接種回数'!D:D)</f>
        <v>0</v>
      </c>
    </row>
    <row r="1136" spans="1:19" ht="17.7">
      <c r="A1136" s="49">
        <v>44674</v>
      </c>
      <c r="B1136" s="109">
        <f>IF(COUNTIF($A$7:$A1136, $A1136)&gt;1, 0, IF($E1136="","",G1136+H1136+K1136+L1136+O1136-Q1136))</f>
        <v>0</v>
      </c>
      <c r="C1136" s="109">
        <f>IF(COUNTIF($A$7:$A1136, $A1136)&gt;1, 0, IF($E1136="", "", I1136+J1136+M1136+N1136+P1136-R1136))</f>
        <v>0</v>
      </c>
      <c r="D1136" s="109">
        <f>IF(COUNTIF($A$7:$A1136, $A1136)&gt;1, 0, S1136)</f>
        <v>0</v>
      </c>
      <c r="E1136" s="110">
        <v>44674</v>
      </c>
      <c r="F1136" s="91" t="str">
        <f>IFERROR(VLOOKUP($E1136, V医療従事者等!$A:$J, $F$4, FALSE), TEXT(E1136, "aaa"))</f>
        <v>土</v>
      </c>
      <c r="G1136" s="91">
        <f>IFERROR(VLOOKUP($E1136, V医療従事者等!$A:$J, $G$4, FALSE), 0)</f>
        <v>0</v>
      </c>
      <c r="H1136" s="91">
        <f>IFERROR(VLOOKUP($E1136, V医療従事者等!$A:$J, $H$4, FALSE), 0)</f>
        <v>0</v>
      </c>
      <c r="I1136" s="91">
        <f>IFERROR(VLOOKUP($E1136, V医療従事者等!$A:$J, $I$4, FALSE), 0)</f>
        <v>0</v>
      </c>
      <c r="J1136" s="91">
        <f>IFERROR(VLOOKUP($E1136, V医療従事者等!$A:$J, $J$4, FALSE), 0)</f>
        <v>0</v>
      </c>
      <c r="K1136" s="92">
        <f>IFERROR(VLOOKUP($E1136, V一般接種!$A:$G, K$4, FALSE), 0)</f>
        <v>0</v>
      </c>
      <c r="L1136" s="92">
        <f>IFERROR(VLOOKUP($E1136, V一般接種!$A:$G, L$4, FALSE), 0)</f>
        <v>0</v>
      </c>
      <c r="M1136" s="92">
        <f>IFERROR(VLOOKUP($E1136, V一般接種!$A:$G, M$4, FALSE), 0)</f>
        <v>0</v>
      </c>
      <c r="N1136" s="93">
        <f>IFERROR(VLOOKUP($E1136, V一般接種!$A:$G, N$4, FALSE), 0)</f>
        <v>0</v>
      </c>
      <c r="O1136" s="92">
        <f>SUMIF(V職域接種!$C:$C, 'Conv-vaccine'!$E1136, V職域接種!F:F)</f>
        <v>0</v>
      </c>
      <c r="P1136" s="92">
        <f>SUMIF(V職域接種!$C:$C, 'Conv-vaccine'!$E1136, V職域接種!G:G)</f>
        <v>0</v>
      </c>
      <c r="Q1136" s="92">
        <f>_xlfn.MAXIFS(V重複!F:F, V重複!$C:$C, 'Conv-vaccine'!$E1136)</f>
        <v>0</v>
      </c>
      <c r="R1136" s="92">
        <f>_xlfn.MAXIFS(V重複!G:G, V重複!$C:$C, 'Conv-vaccine'!$E1136)</f>
        <v>0</v>
      </c>
      <c r="S1136" s="117">
        <f>SUMIF('V3回目-総接種回数'!$A:$A, 'Conv-vaccine'!$E1136, 'V3回目-総接種回数'!D:D)</f>
        <v>0</v>
      </c>
    </row>
    <row r="1137" spans="1:19" ht="17.7">
      <c r="A1137" s="49">
        <v>44674</v>
      </c>
      <c r="B1137" s="109">
        <f>IF(COUNTIF($A$7:$A1137, $A1137)&gt;1, 0, IF($E1137="","",G1137+H1137+K1137+L1137+O1137-Q1137))</f>
        <v>0</v>
      </c>
      <c r="C1137" s="109">
        <f>IF(COUNTIF($A$7:$A1137, $A1137)&gt;1, 0, IF($E1137="", "", I1137+J1137+M1137+N1137+P1137-R1137))</f>
        <v>0</v>
      </c>
      <c r="D1137" s="109">
        <f>IF(COUNTIF($A$7:$A1137, $A1137)&gt;1, 0, S1137)</f>
        <v>0</v>
      </c>
      <c r="E1137" s="110">
        <v>44674</v>
      </c>
      <c r="F1137" s="91" t="str">
        <f>IFERROR(VLOOKUP($E1137, V医療従事者等!$A:$J, $F$4, FALSE), TEXT(E1137, "aaa"))</f>
        <v>土</v>
      </c>
      <c r="G1137" s="91">
        <f>IFERROR(VLOOKUP($E1137, V医療従事者等!$A:$J, $G$4, FALSE), 0)</f>
        <v>0</v>
      </c>
      <c r="H1137" s="91">
        <f>IFERROR(VLOOKUP($E1137, V医療従事者等!$A:$J, $H$4, FALSE), 0)</f>
        <v>0</v>
      </c>
      <c r="I1137" s="91">
        <f>IFERROR(VLOOKUP($E1137, V医療従事者等!$A:$J, $I$4, FALSE), 0)</f>
        <v>0</v>
      </c>
      <c r="J1137" s="91">
        <f>IFERROR(VLOOKUP($E1137, V医療従事者等!$A:$J, $J$4, FALSE), 0)</f>
        <v>0</v>
      </c>
      <c r="K1137" s="92">
        <f>IFERROR(VLOOKUP($E1137, V一般接種!$A:$G, K$4, FALSE), 0)</f>
        <v>0</v>
      </c>
      <c r="L1137" s="92">
        <f>IFERROR(VLOOKUP($E1137, V一般接種!$A:$G, L$4, FALSE), 0)</f>
        <v>0</v>
      </c>
      <c r="M1137" s="92">
        <f>IFERROR(VLOOKUP($E1137, V一般接種!$A:$G, M$4, FALSE), 0)</f>
        <v>0</v>
      </c>
      <c r="N1137" s="93">
        <f>IFERROR(VLOOKUP($E1137, V一般接種!$A:$G, N$4, FALSE), 0)</f>
        <v>0</v>
      </c>
      <c r="O1137" s="92">
        <f>SUMIF(V職域接種!$C:$C, 'Conv-vaccine'!$E1137, V職域接種!F:F)</f>
        <v>0</v>
      </c>
      <c r="P1137" s="92">
        <f>SUMIF(V職域接種!$C:$C, 'Conv-vaccine'!$E1137, V職域接種!G:G)</f>
        <v>0</v>
      </c>
      <c r="Q1137" s="92">
        <f>_xlfn.MAXIFS(V重複!F:F, V重複!$C:$C, 'Conv-vaccine'!$E1137)</f>
        <v>0</v>
      </c>
      <c r="R1137" s="92">
        <f>_xlfn.MAXIFS(V重複!G:G, V重複!$C:$C, 'Conv-vaccine'!$E1137)</f>
        <v>0</v>
      </c>
      <c r="S1137" s="117">
        <f>SUMIF('V3回目-総接種回数'!$A:$A, 'Conv-vaccine'!$E1137, 'V3回目-総接種回数'!D:D)</f>
        <v>0</v>
      </c>
    </row>
    <row r="1138" spans="1:19" ht="17.7">
      <c r="A1138" s="49">
        <v>44675</v>
      </c>
      <c r="B1138" s="109">
        <f>IF(COUNTIF($A$7:$A1138, $A1138)&gt;1, 0, IF($E1138="","",G1138+H1138+K1138+L1138+O1138-Q1138))</f>
        <v>0</v>
      </c>
      <c r="C1138" s="109">
        <f>IF(COUNTIF($A$7:$A1138, $A1138)&gt;1, 0, IF($E1138="", "", I1138+J1138+M1138+N1138+P1138-R1138))</f>
        <v>0</v>
      </c>
      <c r="D1138" s="109">
        <f>IF(COUNTIF($A$7:$A1138, $A1138)&gt;1, 0, S1138)</f>
        <v>0</v>
      </c>
      <c r="E1138" s="110">
        <v>44675</v>
      </c>
      <c r="F1138" s="91" t="str">
        <f>IFERROR(VLOOKUP($E1138, V医療従事者等!$A:$J, $F$4, FALSE), TEXT(E1138, "aaa"))</f>
        <v>日</v>
      </c>
      <c r="G1138" s="91">
        <f>IFERROR(VLOOKUP($E1138, V医療従事者等!$A:$J, $G$4, FALSE), 0)</f>
        <v>0</v>
      </c>
      <c r="H1138" s="91">
        <f>IFERROR(VLOOKUP($E1138, V医療従事者等!$A:$J, $H$4, FALSE), 0)</f>
        <v>0</v>
      </c>
      <c r="I1138" s="91">
        <f>IFERROR(VLOOKUP($E1138, V医療従事者等!$A:$J, $I$4, FALSE), 0)</f>
        <v>0</v>
      </c>
      <c r="J1138" s="91">
        <f>IFERROR(VLOOKUP($E1138, V医療従事者等!$A:$J, $J$4, FALSE), 0)</f>
        <v>0</v>
      </c>
      <c r="K1138" s="92">
        <f>IFERROR(VLOOKUP($E1138, V一般接種!$A:$G, K$4, FALSE), 0)</f>
        <v>0</v>
      </c>
      <c r="L1138" s="92">
        <f>IFERROR(VLOOKUP($E1138, V一般接種!$A:$G, L$4, FALSE), 0)</f>
        <v>0</v>
      </c>
      <c r="M1138" s="92">
        <f>IFERROR(VLOOKUP($E1138, V一般接種!$A:$G, M$4, FALSE), 0)</f>
        <v>0</v>
      </c>
      <c r="N1138" s="93">
        <f>IFERROR(VLOOKUP($E1138, V一般接種!$A:$G, N$4, FALSE), 0)</f>
        <v>0</v>
      </c>
      <c r="O1138" s="92">
        <f>SUMIF(V職域接種!$C:$C, 'Conv-vaccine'!$E1138, V職域接種!F:F)</f>
        <v>0</v>
      </c>
      <c r="P1138" s="92">
        <f>SUMIF(V職域接種!$C:$C, 'Conv-vaccine'!$E1138, V職域接種!G:G)</f>
        <v>0</v>
      </c>
      <c r="Q1138" s="92">
        <f>_xlfn.MAXIFS(V重複!F:F, V重複!$C:$C, 'Conv-vaccine'!$E1138)</f>
        <v>0</v>
      </c>
      <c r="R1138" s="92">
        <f>_xlfn.MAXIFS(V重複!G:G, V重複!$C:$C, 'Conv-vaccine'!$E1138)</f>
        <v>0</v>
      </c>
      <c r="S1138" s="117">
        <f>SUMIF('V3回目-総接種回数'!$A:$A, 'Conv-vaccine'!$E1138, 'V3回目-総接種回数'!D:D)</f>
        <v>0</v>
      </c>
    </row>
    <row r="1139" spans="1:19" ht="17.7">
      <c r="A1139" s="49">
        <v>44675</v>
      </c>
      <c r="B1139" s="109">
        <f>IF(COUNTIF($A$7:$A1139, $A1139)&gt;1, 0, IF($E1139="","",G1139+H1139+K1139+L1139+O1139-Q1139))</f>
        <v>0</v>
      </c>
      <c r="C1139" s="109">
        <f>IF(COUNTIF($A$7:$A1139, $A1139)&gt;1, 0, IF($E1139="", "", I1139+J1139+M1139+N1139+P1139-R1139))</f>
        <v>0</v>
      </c>
      <c r="D1139" s="109">
        <f>IF(COUNTIF($A$7:$A1139, $A1139)&gt;1, 0, S1139)</f>
        <v>0</v>
      </c>
      <c r="E1139" s="110">
        <v>44675</v>
      </c>
      <c r="F1139" s="91" t="str">
        <f>IFERROR(VLOOKUP($E1139, V医療従事者等!$A:$J, $F$4, FALSE), TEXT(E1139, "aaa"))</f>
        <v>日</v>
      </c>
      <c r="G1139" s="91">
        <f>IFERROR(VLOOKUP($E1139, V医療従事者等!$A:$J, $G$4, FALSE), 0)</f>
        <v>0</v>
      </c>
      <c r="H1139" s="91">
        <f>IFERROR(VLOOKUP($E1139, V医療従事者等!$A:$J, $H$4, FALSE), 0)</f>
        <v>0</v>
      </c>
      <c r="I1139" s="91">
        <f>IFERROR(VLOOKUP($E1139, V医療従事者等!$A:$J, $I$4, FALSE), 0)</f>
        <v>0</v>
      </c>
      <c r="J1139" s="91">
        <f>IFERROR(VLOOKUP($E1139, V医療従事者等!$A:$J, $J$4, FALSE), 0)</f>
        <v>0</v>
      </c>
      <c r="K1139" s="92">
        <f>IFERROR(VLOOKUP($E1139, V一般接種!$A:$G, K$4, FALSE), 0)</f>
        <v>0</v>
      </c>
      <c r="L1139" s="92">
        <f>IFERROR(VLOOKUP($E1139, V一般接種!$A:$G, L$4, FALSE), 0)</f>
        <v>0</v>
      </c>
      <c r="M1139" s="92">
        <f>IFERROR(VLOOKUP($E1139, V一般接種!$A:$G, M$4, FALSE), 0)</f>
        <v>0</v>
      </c>
      <c r="N1139" s="93">
        <f>IFERROR(VLOOKUP($E1139, V一般接種!$A:$G, N$4, FALSE), 0)</f>
        <v>0</v>
      </c>
      <c r="O1139" s="92">
        <f>SUMIF(V職域接種!$C:$C, 'Conv-vaccine'!$E1139, V職域接種!F:F)</f>
        <v>0</v>
      </c>
      <c r="P1139" s="92">
        <f>SUMIF(V職域接種!$C:$C, 'Conv-vaccine'!$E1139, V職域接種!G:G)</f>
        <v>0</v>
      </c>
      <c r="Q1139" s="92">
        <f>_xlfn.MAXIFS(V重複!F:F, V重複!$C:$C, 'Conv-vaccine'!$E1139)</f>
        <v>0</v>
      </c>
      <c r="R1139" s="92">
        <f>_xlfn.MAXIFS(V重複!G:G, V重複!$C:$C, 'Conv-vaccine'!$E1139)</f>
        <v>0</v>
      </c>
      <c r="S1139" s="117">
        <f>SUMIF('V3回目-総接種回数'!$A:$A, 'Conv-vaccine'!$E1139, 'V3回目-総接種回数'!D:D)</f>
        <v>0</v>
      </c>
    </row>
    <row r="1140" spans="1:19" ht="17.7">
      <c r="A1140" s="49">
        <v>44675</v>
      </c>
      <c r="B1140" s="109">
        <f>IF(COUNTIF($A$7:$A1140, $A1140)&gt;1, 0, IF($E1140="","",G1140+H1140+K1140+L1140+O1140-Q1140))</f>
        <v>0</v>
      </c>
      <c r="C1140" s="109">
        <f>IF(COUNTIF($A$7:$A1140, $A1140)&gt;1, 0, IF($E1140="", "", I1140+J1140+M1140+N1140+P1140-R1140))</f>
        <v>0</v>
      </c>
      <c r="D1140" s="109">
        <f>IF(COUNTIF($A$7:$A1140, $A1140)&gt;1, 0, S1140)</f>
        <v>0</v>
      </c>
      <c r="E1140" s="110">
        <v>44675</v>
      </c>
      <c r="F1140" s="91" t="str">
        <f>IFERROR(VLOOKUP($E1140, V医療従事者等!$A:$J, $F$4, FALSE), TEXT(E1140, "aaa"))</f>
        <v>日</v>
      </c>
      <c r="G1140" s="91">
        <f>IFERROR(VLOOKUP($E1140, V医療従事者等!$A:$J, $G$4, FALSE), 0)</f>
        <v>0</v>
      </c>
      <c r="H1140" s="91">
        <f>IFERROR(VLOOKUP($E1140, V医療従事者等!$A:$J, $H$4, FALSE), 0)</f>
        <v>0</v>
      </c>
      <c r="I1140" s="91">
        <f>IFERROR(VLOOKUP($E1140, V医療従事者等!$A:$J, $I$4, FALSE), 0)</f>
        <v>0</v>
      </c>
      <c r="J1140" s="91">
        <f>IFERROR(VLOOKUP($E1140, V医療従事者等!$A:$J, $J$4, FALSE), 0)</f>
        <v>0</v>
      </c>
      <c r="K1140" s="92">
        <f>IFERROR(VLOOKUP($E1140, V一般接種!$A:$G, K$4, FALSE), 0)</f>
        <v>0</v>
      </c>
      <c r="L1140" s="92">
        <f>IFERROR(VLOOKUP($E1140, V一般接種!$A:$G, L$4, FALSE), 0)</f>
        <v>0</v>
      </c>
      <c r="M1140" s="92">
        <f>IFERROR(VLOOKUP($E1140, V一般接種!$A:$G, M$4, FALSE), 0)</f>
        <v>0</v>
      </c>
      <c r="N1140" s="93">
        <f>IFERROR(VLOOKUP($E1140, V一般接種!$A:$G, N$4, FALSE), 0)</f>
        <v>0</v>
      </c>
      <c r="O1140" s="92">
        <f>SUMIF(V職域接種!$C:$C, 'Conv-vaccine'!$E1140, V職域接種!F:F)</f>
        <v>0</v>
      </c>
      <c r="P1140" s="92">
        <f>SUMIF(V職域接種!$C:$C, 'Conv-vaccine'!$E1140, V職域接種!G:G)</f>
        <v>0</v>
      </c>
      <c r="Q1140" s="92">
        <f>_xlfn.MAXIFS(V重複!F:F, V重複!$C:$C, 'Conv-vaccine'!$E1140)</f>
        <v>0</v>
      </c>
      <c r="R1140" s="92">
        <f>_xlfn.MAXIFS(V重複!G:G, V重複!$C:$C, 'Conv-vaccine'!$E1140)</f>
        <v>0</v>
      </c>
      <c r="S1140" s="117">
        <f>SUMIF('V3回目-総接種回数'!$A:$A, 'Conv-vaccine'!$E1140, 'V3回目-総接種回数'!D:D)</f>
        <v>0</v>
      </c>
    </row>
    <row r="1141" spans="1:19" ht="17.7">
      <c r="A1141" s="49">
        <v>44676</v>
      </c>
      <c r="B1141" s="109">
        <f>IF(COUNTIF($A$7:$A1141, $A1141)&gt;1, 0, IF($E1141="","",G1141+H1141+K1141+L1141+O1141-Q1141))</f>
        <v>0</v>
      </c>
      <c r="C1141" s="109">
        <f>IF(COUNTIF($A$7:$A1141, $A1141)&gt;1, 0, IF($E1141="", "", I1141+J1141+M1141+N1141+P1141-R1141))</f>
        <v>0</v>
      </c>
      <c r="D1141" s="109">
        <f>IF(COUNTIF($A$7:$A1141, $A1141)&gt;1, 0, S1141)</f>
        <v>0</v>
      </c>
      <c r="E1141" s="110">
        <v>44676</v>
      </c>
      <c r="F1141" s="91" t="str">
        <f>IFERROR(VLOOKUP($E1141, V医療従事者等!$A:$J, $F$4, FALSE), TEXT(E1141, "aaa"))</f>
        <v>月</v>
      </c>
      <c r="G1141" s="91">
        <f>IFERROR(VLOOKUP($E1141, V医療従事者等!$A:$J, $G$4, FALSE), 0)</f>
        <v>0</v>
      </c>
      <c r="H1141" s="91">
        <f>IFERROR(VLOOKUP($E1141, V医療従事者等!$A:$J, $H$4, FALSE), 0)</f>
        <v>0</v>
      </c>
      <c r="I1141" s="91">
        <f>IFERROR(VLOOKUP($E1141, V医療従事者等!$A:$J, $I$4, FALSE), 0)</f>
        <v>0</v>
      </c>
      <c r="J1141" s="91">
        <f>IFERROR(VLOOKUP($E1141, V医療従事者等!$A:$J, $J$4, FALSE), 0)</f>
        <v>0</v>
      </c>
      <c r="K1141" s="92">
        <f>IFERROR(VLOOKUP($E1141, V一般接種!$A:$G, K$4, FALSE), 0)</f>
        <v>0</v>
      </c>
      <c r="L1141" s="92">
        <f>IFERROR(VLOOKUP($E1141, V一般接種!$A:$G, L$4, FALSE), 0)</f>
        <v>0</v>
      </c>
      <c r="M1141" s="92">
        <f>IFERROR(VLOOKUP($E1141, V一般接種!$A:$G, M$4, FALSE), 0)</f>
        <v>0</v>
      </c>
      <c r="N1141" s="93">
        <f>IFERROR(VLOOKUP($E1141, V一般接種!$A:$G, N$4, FALSE), 0)</f>
        <v>0</v>
      </c>
      <c r="O1141" s="92">
        <f>SUMIF(V職域接種!$C:$C, 'Conv-vaccine'!$E1141, V職域接種!F:F)</f>
        <v>0</v>
      </c>
      <c r="P1141" s="92">
        <f>SUMIF(V職域接種!$C:$C, 'Conv-vaccine'!$E1141, V職域接種!G:G)</f>
        <v>0</v>
      </c>
      <c r="Q1141" s="92">
        <f>_xlfn.MAXIFS(V重複!F:F, V重複!$C:$C, 'Conv-vaccine'!$E1141)</f>
        <v>0</v>
      </c>
      <c r="R1141" s="92">
        <f>_xlfn.MAXIFS(V重複!G:G, V重複!$C:$C, 'Conv-vaccine'!$E1141)</f>
        <v>0</v>
      </c>
      <c r="S1141" s="117">
        <f>SUMIF('V3回目-総接種回数'!$A:$A, 'Conv-vaccine'!$E1141, 'V3回目-総接種回数'!D:D)</f>
        <v>0</v>
      </c>
    </row>
    <row r="1142" spans="1:19" ht="17.7">
      <c r="A1142" s="49">
        <v>44676</v>
      </c>
      <c r="B1142" s="109">
        <f>IF(COUNTIF($A$7:$A1142, $A1142)&gt;1, 0, IF($E1142="","",G1142+H1142+K1142+L1142+O1142-Q1142))</f>
        <v>0</v>
      </c>
      <c r="C1142" s="109">
        <f>IF(COUNTIF($A$7:$A1142, $A1142)&gt;1, 0, IF($E1142="", "", I1142+J1142+M1142+N1142+P1142-R1142))</f>
        <v>0</v>
      </c>
      <c r="D1142" s="109">
        <f>IF(COUNTIF($A$7:$A1142, $A1142)&gt;1, 0, S1142)</f>
        <v>0</v>
      </c>
      <c r="E1142" s="110">
        <v>44676</v>
      </c>
      <c r="F1142" s="91" t="str">
        <f>IFERROR(VLOOKUP($E1142, V医療従事者等!$A:$J, $F$4, FALSE), TEXT(E1142, "aaa"))</f>
        <v>月</v>
      </c>
      <c r="G1142" s="91">
        <f>IFERROR(VLOOKUP($E1142, V医療従事者等!$A:$J, $G$4, FALSE), 0)</f>
        <v>0</v>
      </c>
      <c r="H1142" s="91">
        <f>IFERROR(VLOOKUP($E1142, V医療従事者等!$A:$J, $H$4, FALSE), 0)</f>
        <v>0</v>
      </c>
      <c r="I1142" s="91">
        <f>IFERROR(VLOOKUP($E1142, V医療従事者等!$A:$J, $I$4, FALSE), 0)</f>
        <v>0</v>
      </c>
      <c r="J1142" s="91">
        <f>IFERROR(VLOOKUP($E1142, V医療従事者等!$A:$J, $J$4, FALSE), 0)</f>
        <v>0</v>
      </c>
      <c r="K1142" s="92">
        <f>IFERROR(VLOOKUP($E1142, V一般接種!$A:$G, K$4, FALSE), 0)</f>
        <v>0</v>
      </c>
      <c r="L1142" s="92">
        <f>IFERROR(VLOOKUP($E1142, V一般接種!$A:$G, L$4, FALSE), 0)</f>
        <v>0</v>
      </c>
      <c r="M1142" s="92">
        <f>IFERROR(VLOOKUP($E1142, V一般接種!$A:$G, M$4, FALSE), 0)</f>
        <v>0</v>
      </c>
      <c r="N1142" s="93">
        <f>IFERROR(VLOOKUP($E1142, V一般接種!$A:$G, N$4, FALSE), 0)</f>
        <v>0</v>
      </c>
      <c r="O1142" s="92">
        <f>SUMIF(V職域接種!$C:$C, 'Conv-vaccine'!$E1142, V職域接種!F:F)</f>
        <v>0</v>
      </c>
      <c r="P1142" s="92">
        <f>SUMIF(V職域接種!$C:$C, 'Conv-vaccine'!$E1142, V職域接種!G:G)</f>
        <v>0</v>
      </c>
      <c r="Q1142" s="92">
        <f>_xlfn.MAXIFS(V重複!F:F, V重複!$C:$C, 'Conv-vaccine'!$E1142)</f>
        <v>0</v>
      </c>
      <c r="R1142" s="92">
        <f>_xlfn.MAXIFS(V重複!G:G, V重複!$C:$C, 'Conv-vaccine'!$E1142)</f>
        <v>0</v>
      </c>
      <c r="S1142" s="117">
        <f>SUMIF('V3回目-総接種回数'!$A:$A, 'Conv-vaccine'!$E1142, 'V3回目-総接種回数'!D:D)</f>
        <v>0</v>
      </c>
    </row>
    <row r="1143" spans="1:19" ht="17.7">
      <c r="A1143" s="49">
        <v>44676</v>
      </c>
      <c r="B1143" s="109">
        <f>IF(COUNTIF($A$7:$A1143, $A1143)&gt;1, 0, IF($E1143="","",G1143+H1143+K1143+L1143+O1143-Q1143))</f>
        <v>0</v>
      </c>
      <c r="C1143" s="109">
        <f>IF(COUNTIF($A$7:$A1143, $A1143)&gt;1, 0, IF($E1143="", "", I1143+J1143+M1143+N1143+P1143-R1143))</f>
        <v>0</v>
      </c>
      <c r="D1143" s="109">
        <f>IF(COUNTIF($A$7:$A1143, $A1143)&gt;1, 0, S1143)</f>
        <v>0</v>
      </c>
      <c r="E1143" s="110">
        <v>44676</v>
      </c>
      <c r="F1143" s="91" t="str">
        <f>IFERROR(VLOOKUP($E1143, V医療従事者等!$A:$J, $F$4, FALSE), TEXT(E1143, "aaa"))</f>
        <v>月</v>
      </c>
      <c r="G1143" s="91">
        <f>IFERROR(VLOOKUP($E1143, V医療従事者等!$A:$J, $G$4, FALSE), 0)</f>
        <v>0</v>
      </c>
      <c r="H1143" s="91">
        <f>IFERROR(VLOOKUP($E1143, V医療従事者等!$A:$J, $H$4, FALSE), 0)</f>
        <v>0</v>
      </c>
      <c r="I1143" s="91">
        <f>IFERROR(VLOOKUP($E1143, V医療従事者等!$A:$J, $I$4, FALSE), 0)</f>
        <v>0</v>
      </c>
      <c r="J1143" s="91">
        <f>IFERROR(VLOOKUP($E1143, V医療従事者等!$A:$J, $J$4, FALSE), 0)</f>
        <v>0</v>
      </c>
      <c r="K1143" s="92">
        <f>IFERROR(VLOOKUP($E1143, V一般接種!$A:$G, K$4, FALSE), 0)</f>
        <v>0</v>
      </c>
      <c r="L1143" s="92">
        <f>IFERROR(VLOOKUP($E1143, V一般接種!$A:$G, L$4, FALSE), 0)</f>
        <v>0</v>
      </c>
      <c r="M1143" s="92">
        <f>IFERROR(VLOOKUP($E1143, V一般接種!$A:$G, M$4, FALSE), 0)</f>
        <v>0</v>
      </c>
      <c r="N1143" s="93">
        <f>IFERROR(VLOOKUP($E1143, V一般接種!$A:$G, N$4, FALSE), 0)</f>
        <v>0</v>
      </c>
      <c r="O1143" s="92">
        <f>SUMIF(V職域接種!$C:$C, 'Conv-vaccine'!$E1143, V職域接種!F:F)</f>
        <v>0</v>
      </c>
      <c r="P1143" s="92">
        <f>SUMIF(V職域接種!$C:$C, 'Conv-vaccine'!$E1143, V職域接種!G:G)</f>
        <v>0</v>
      </c>
      <c r="Q1143" s="92">
        <f>_xlfn.MAXIFS(V重複!F:F, V重複!$C:$C, 'Conv-vaccine'!$E1143)</f>
        <v>0</v>
      </c>
      <c r="R1143" s="92">
        <f>_xlfn.MAXIFS(V重複!G:G, V重複!$C:$C, 'Conv-vaccine'!$E1143)</f>
        <v>0</v>
      </c>
      <c r="S1143" s="117">
        <f>SUMIF('V3回目-総接種回数'!$A:$A, 'Conv-vaccine'!$E1143, 'V3回目-総接種回数'!D:D)</f>
        <v>0</v>
      </c>
    </row>
    <row r="1144" spans="1:19" ht="17.7">
      <c r="A1144" s="49">
        <v>44677</v>
      </c>
      <c r="B1144" s="109">
        <f>IF(COUNTIF($A$7:$A1144, $A1144)&gt;1, 0, IF($E1144="","",G1144+H1144+K1144+L1144+O1144-Q1144))</f>
        <v>0</v>
      </c>
      <c r="C1144" s="109">
        <f>IF(COUNTIF($A$7:$A1144, $A1144)&gt;1, 0, IF($E1144="", "", I1144+J1144+M1144+N1144+P1144-R1144))</f>
        <v>0</v>
      </c>
      <c r="D1144" s="109">
        <f>IF(COUNTIF($A$7:$A1144, $A1144)&gt;1, 0, S1144)</f>
        <v>0</v>
      </c>
      <c r="E1144" s="110">
        <v>44677</v>
      </c>
      <c r="F1144" s="91" t="str">
        <f>IFERROR(VLOOKUP($E1144, V医療従事者等!$A:$J, $F$4, FALSE), TEXT(E1144, "aaa"))</f>
        <v>火</v>
      </c>
      <c r="G1144" s="91">
        <f>IFERROR(VLOOKUP($E1144, V医療従事者等!$A:$J, $G$4, FALSE), 0)</f>
        <v>0</v>
      </c>
      <c r="H1144" s="91">
        <f>IFERROR(VLOOKUP($E1144, V医療従事者等!$A:$J, $H$4, FALSE), 0)</f>
        <v>0</v>
      </c>
      <c r="I1144" s="91">
        <f>IFERROR(VLOOKUP($E1144, V医療従事者等!$A:$J, $I$4, FALSE), 0)</f>
        <v>0</v>
      </c>
      <c r="J1144" s="91">
        <f>IFERROR(VLOOKUP($E1144, V医療従事者等!$A:$J, $J$4, FALSE), 0)</f>
        <v>0</v>
      </c>
      <c r="K1144" s="92">
        <f>IFERROR(VLOOKUP($E1144, V一般接種!$A:$G, K$4, FALSE), 0)</f>
        <v>0</v>
      </c>
      <c r="L1144" s="92">
        <f>IFERROR(VLOOKUP($E1144, V一般接種!$A:$G, L$4, FALSE), 0)</f>
        <v>0</v>
      </c>
      <c r="M1144" s="92">
        <f>IFERROR(VLOOKUP($E1144, V一般接種!$A:$G, M$4, FALSE), 0)</f>
        <v>0</v>
      </c>
      <c r="N1144" s="93">
        <f>IFERROR(VLOOKUP($E1144, V一般接種!$A:$G, N$4, FALSE), 0)</f>
        <v>0</v>
      </c>
      <c r="O1144" s="92">
        <f>SUMIF(V職域接種!$C:$C, 'Conv-vaccine'!$E1144, V職域接種!F:F)</f>
        <v>0</v>
      </c>
      <c r="P1144" s="92">
        <f>SUMIF(V職域接種!$C:$C, 'Conv-vaccine'!$E1144, V職域接種!G:G)</f>
        <v>0</v>
      </c>
      <c r="Q1144" s="92">
        <f>_xlfn.MAXIFS(V重複!F:F, V重複!$C:$C, 'Conv-vaccine'!$E1144)</f>
        <v>0</v>
      </c>
      <c r="R1144" s="92">
        <f>_xlfn.MAXIFS(V重複!G:G, V重複!$C:$C, 'Conv-vaccine'!$E1144)</f>
        <v>0</v>
      </c>
      <c r="S1144" s="117">
        <f>SUMIF('V3回目-総接種回数'!$A:$A, 'Conv-vaccine'!$E1144, 'V3回目-総接種回数'!D:D)</f>
        <v>0</v>
      </c>
    </row>
    <row r="1145" spans="1:19" ht="17.7">
      <c r="A1145" s="49">
        <v>44677</v>
      </c>
      <c r="B1145" s="109">
        <f>IF(COUNTIF($A$7:$A1145, $A1145)&gt;1, 0, IF($E1145="","",G1145+H1145+K1145+L1145+O1145-Q1145))</f>
        <v>0</v>
      </c>
      <c r="C1145" s="109">
        <f>IF(COUNTIF($A$7:$A1145, $A1145)&gt;1, 0, IF($E1145="", "", I1145+J1145+M1145+N1145+P1145-R1145))</f>
        <v>0</v>
      </c>
      <c r="D1145" s="109">
        <f>IF(COUNTIF($A$7:$A1145, $A1145)&gt;1, 0, S1145)</f>
        <v>0</v>
      </c>
      <c r="E1145" s="110">
        <v>44677</v>
      </c>
      <c r="F1145" s="91" t="str">
        <f>IFERROR(VLOOKUP($E1145, V医療従事者等!$A:$J, $F$4, FALSE), TEXT(E1145, "aaa"))</f>
        <v>火</v>
      </c>
      <c r="G1145" s="91">
        <f>IFERROR(VLOOKUP($E1145, V医療従事者等!$A:$J, $G$4, FALSE), 0)</f>
        <v>0</v>
      </c>
      <c r="H1145" s="91">
        <f>IFERROR(VLOOKUP($E1145, V医療従事者等!$A:$J, $H$4, FALSE), 0)</f>
        <v>0</v>
      </c>
      <c r="I1145" s="91">
        <f>IFERROR(VLOOKUP($E1145, V医療従事者等!$A:$J, $I$4, FALSE), 0)</f>
        <v>0</v>
      </c>
      <c r="J1145" s="91">
        <f>IFERROR(VLOOKUP($E1145, V医療従事者等!$A:$J, $J$4, FALSE), 0)</f>
        <v>0</v>
      </c>
      <c r="K1145" s="92">
        <f>IFERROR(VLOOKUP($E1145, V一般接種!$A:$G, K$4, FALSE), 0)</f>
        <v>0</v>
      </c>
      <c r="L1145" s="92">
        <f>IFERROR(VLOOKUP($E1145, V一般接種!$A:$G, L$4, FALSE), 0)</f>
        <v>0</v>
      </c>
      <c r="M1145" s="92">
        <f>IFERROR(VLOOKUP($E1145, V一般接種!$A:$G, M$4, FALSE), 0)</f>
        <v>0</v>
      </c>
      <c r="N1145" s="93">
        <f>IFERROR(VLOOKUP($E1145, V一般接種!$A:$G, N$4, FALSE), 0)</f>
        <v>0</v>
      </c>
      <c r="O1145" s="92">
        <f>SUMIF(V職域接種!$C:$C, 'Conv-vaccine'!$E1145, V職域接種!F:F)</f>
        <v>0</v>
      </c>
      <c r="P1145" s="92">
        <f>SUMIF(V職域接種!$C:$C, 'Conv-vaccine'!$E1145, V職域接種!G:G)</f>
        <v>0</v>
      </c>
      <c r="Q1145" s="92">
        <f>_xlfn.MAXIFS(V重複!F:F, V重複!$C:$C, 'Conv-vaccine'!$E1145)</f>
        <v>0</v>
      </c>
      <c r="R1145" s="92">
        <f>_xlfn.MAXIFS(V重複!G:G, V重複!$C:$C, 'Conv-vaccine'!$E1145)</f>
        <v>0</v>
      </c>
      <c r="S1145" s="117">
        <f>SUMIF('V3回目-総接種回数'!$A:$A, 'Conv-vaccine'!$E1145, 'V3回目-総接種回数'!D:D)</f>
        <v>0</v>
      </c>
    </row>
    <row r="1146" spans="1:19" ht="17.7">
      <c r="A1146" s="49">
        <v>44677</v>
      </c>
      <c r="B1146" s="109">
        <f>IF(COUNTIF($A$7:$A1146, $A1146)&gt;1, 0, IF($E1146="","",G1146+H1146+K1146+L1146+O1146-Q1146))</f>
        <v>0</v>
      </c>
      <c r="C1146" s="109">
        <f>IF(COUNTIF($A$7:$A1146, $A1146)&gt;1, 0, IF($E1146="", "", I1146+J1146+M1146+N1146+P1146-R1146))</f>
        <v>0</v>
      </c>
      <c r="D1146" s="109">
        <f>IF(COUNTIF($A$7:$A1146, $A1146)&gt;1, 0, S1146)</f>
        <v>0</v>
      </c>
      <c r="E1146" s="110">
        <v>44677</v>
      </c>
      <c r="F1146" s="91" t="str">
        <f>IFERROR(VLOOKUP($E1146, V医療従事者等!$A:$J, $F$4, FALSE), TEXT(E1146, "aaa"))</f>
        <v>火</v>
      </c>
      <c r="G1146" s="91">
        <f>IFERROR(VLOOKUP($E1146, V医療従事者等!$A:$J, $G$4, FALSE), 0)</f>
        <v>0</v>
      </c>
      <c r="H1146" s="91">
        <f>IFERROR(VLOOKUP($E1146, V医療従事者等!$A:$J, $H$4, FALSE), 0)</f>
        <v>0</v>
      </c>
      <c r="I1146" s="91">
        <f>IFERROR(VLOOKUP($E1146, V医療従事者等!$A:$J, $I$4, FALSE), 0)</f>
        <v>0</v>
      </c>
      <c r="J1146" s="91">
        <f>IFERROR(VLOOKUP($E1146, V医療従事者等!$A:$J, $J$4, FALSE), 0)</f>
        <v>0</v>
      </c>
      <c r="K1146" s="92">
        <f>IFERROR(VLOOKUP($E1146, V一般接種!$A:$G, K$4, FALSE), 0)</f>
        <v>0</v>
      </c>
      <c r="L1146" s="92">
        <f>IFERROR(VLOOKUP($E1146, V一般接種!$A:$G, L$4, FALSE), 0)</f>
        <v>0</v>
      </c>
      <c r="M1146" s="92">
        <f>IFERROR(VLOOKUP($E1146, V一般接種!$A:$G, M$4, FALSE), 0)</f>
        <v>0</v>
      </c>
      <c r="N1146" s="93">
        <f>IFERROR(VLOOKUP($E1146, V一般接種!$A:$G, N$4, FALSE), 0)</f>
        <v>0</v>
      </c>
      <c r="O1146" s="92">
        <f>SUMIF(V職域接種!$C:$C, 'Conv-vaccine'!$E1146, V職域接種!F:F)</f>
        <v>0</v>
      </c>
      <c r="P1146" s="92">
        <f>SUMIF(V職域接種!$C:$C, 'Conv-vaccine'!$E1146, V職域接種!G:G)</f>
        <v>0</v>
      </c>
      <c r="Q1146" s="92">
        <f>_xlfn.MAXIFS(V重複!F:F, V重複!$C:$C, 'Conv-vaccine'!$E1146)</f>
        <v>0</v>
      </c>
      <c r="R1146" s="92">
        <f>_xlfn.MAXIFS(V重複!G:G, V重複!$C:$C, 'Conv-vaccine'!$E1146)</f>
        <v>0</v>
      </c>
      <c r="S1146" s="117">
        <f>SUMIF('V3回目-総接種回数'!$A:$A, 'Conv-vaccine'!$E1146, 'V3回目-総接種回数'!D:D)</f>
        <v>0</v>
      </c>
    </row>
    <row r="1147" spans="1:19" ht="17.7">
      <c r="A1147" s="49">
        <v>44678</v>
      </c>
      <c r="B1147" s="109">
        <f>IF(COUNTIF($A$7:$A1147, $A1147)&gt;1, 0, IF($E1147="","",G1147+H1147+K1147+L1147+O1147-Q1147))</f>
        <v>0</v>
      </c>
      <c r="C1147" s="109">
        <f>IF(COUNTIF($A$7:$A1147, $A1147)&gt;1, 0, IF($E1147="", "", I1147+J1147+M1147+N1147+P1147-R1147))</f>
        <v>0</v>
      </c>
      <c r="D1147" s="109">
        <f>IF(COUNTIF($A$7:$A1147, $A1147)&gt;1, 0, S1147)</f>
        <v>0</v>
      </c>
      <c r="E1147" s="110">
        <v>44678</v>
      </c>
      <c r="F1147" s="91" t="str">
        <f>IFERROR(VLOOKUP($E1147, V医療従事者等!$A:$J, $F$4, FALSE), TEXT(E1147, "aaa"))</f>
        <v>水</v>
      </c>
      <c r="G1147" s="91">
        <f>IFERROR(VLOOKUP($E1147, V医療従事者等!$A:$J, $G$4, FALSE), 0)</f>
        <v>0</v>
      </c>
      <c r="H1147" s="91">
        <f>IFERROR(VLOOKUP($E1147, V医療従事者等!$A:$J, $H$4, FALSE), 0)</f>
        <v>0</v>
      </c>
      <c r="I1147" s="91">
        <f>IFERROR(VLOOKUP($E1147, V医療従事者等!$A:$J, $I$4, FALSE), 0)</f>
        <v>0</v>
      </c>
      <c r="J1147" s="91">
        <f>IFERROR(VLOOKUP($E1147, V医療従事者等!$A:$J, $J$4, FALSE), 0)</f>
        <v>0</v>
      </c>
      <c r="K1147" s="92">
        <f>IFERROR(VLOOKUP($E1147, V一般接種!$A:$G, K$4, FALSE), 0)</f>
        <v>0</v>
      </c>
      <c r="L1147" s="92">
        <f>IFERROR(VLOOKUP($E1147, V一般接種!$A:$G, L$4, FALSE), 0)</f>
        <v>0</v>
      </c>
      <c r="M1147" s="92">
        <f>IFERROR(VLOOKUP($E1147, V一般接種!$A:$G, M$4, FALSE), 0)</f>
        <v>0</v>
      </c>
      <c r="N1147" s="93">
        <f>IFERROR(VLOOKUP($E1147, V一般接種!$A:$G, N$4, FALSE), 0)</f>
        <v>0</v>
      </c>
      <c r="O1147" s="92">
        <f>SUMIF(V職域接種!$C:$C, 'Conv-vaccine'!$E1147, V職域接種!F:F)</f>
        <v>0</v>
      </c>
      <c r="P1147" s="92">
        <f>SUMIF(V職域接種!$C:$C, 'Conv-vaccine'!$E1147, V職域接種!G:G)</f>
        <v>0</v>
      </c>
      <c r="Q1147" s="92">
        <f>_xlfn.MAXIFS(V重複!F:F, V重複!$C:$C, 'Conv-vaccine'!$E1147)</f>
        <v>0</v>
      </c>
      <c r="R1147" s="92">
        <f>_xlfn.MAXIFS(V重複!G:G, V重複!$C:$C, 'Conv-vaccine'!$E1147)</f>
        <v>0</v>
      </c>
      <c r="S1147" s="117">
        <f>SUMIF('V3回目-総接種回数'!$A:$A, 'Conv-vaccine'!$E1147, 'V3回目-総接種回数'!D:D)</f>
        <v>0</v>
      </c>
    </row>
    <row r="1148" spans="1:19" ht="17.7">
      <c r="A1148" s="49">
        <v>44678</v>
      </c>
      <c r="B1148" s="109">
        <f>IF(COUNTIF($A$7:$A1148, $A1148)&gt;1, 0, IF($E1148="","",G1148+H1148+K1148+L1148+O1148-Q1148))</f>
        <v>0</v>
      </c>
      <c r="C1148" s="109">
        <f>IF(COUNTIF($A$7:$A1148, $A1148)&gt;1, 0, IF($E1148="", "", I1148+J1148+M1148+N1148+P1148-R1148))</f>
        <v>0</v>
      </c>
      <c r="D1148" s="109">
        <f>IF(COUNTIF($A$7:$A1148, $A1148)&gt;1, 0, S1148)</f>
        <v>0</v>
      </c>
      <c r="E1148" s="110">
        <v>44678</v>
      </c>
      <c r="F1148" s="91" t="str">
        <f>IFERROR(VLOOKUP($E1148, V医療従事者等!$A:$J, $F$4, FALSE), TEXT(E1148, "aaa"))</f>
        <v>水</v>
      </c>
      <c r="G1148" s="91">
        <f>IFERROR(VLOOKUP($E1148, V医療従事者等!$A:$J, $G$4, FALSE), 0)</f>
        <v>0</v>
      </c>
      <c r="H1148" s="91">
        <f>IFERROR(VLOOKUP($E1148, V医療従事者等!$A:$J, $H$4, FALSE), 0)</f>
        <v>0</v>
      </c>
      <c r="I1148" s="91">
        <f>IFERROR(VLOOKUP($E1148, V医療従事者等!$A:$J, $I$4, FALSE), 0)</f>
        <v>0</v>
      </c>
      <c r="J1148" s="91">
        <f>IFERROR(VLOOKUP($E1148, V医療従事者等!$A:$J, $J$4, FALSE), 0)</f>
        <v>0</v>
      </c>
      <c r="K1148" s="92">
        <f>IFERROR(VLOOKUP($E1148, V一般接種!$A:$G, K$4, FALSE), 0)</f>
        <v>0</v>
      </c>
      <c r="L1148" s="92">
        <f>IFERROR(VLOOKUP($E1148, V一般接種!$A:$G, L$4, FALSE), 0)</f>
        <v>0</v>
      </c>
      <c r="M1148" s="92">
        <f>IFERROR(VLOOKUP($E1148, V一般接種!$A:$G, M$4, FALSE), 0)</f>
        <v>0</v>
      </c>
      <c r="N1148" s="93">
        <f>IFERROR(VLOOKUP($E1148, V一般接種!$A:$G, N$4, FALSE), 0)</f>
        <v>0</v>
      </c>
      <c r="O1148" s="92">
        <f>SUMIF(V職域接種!$C:$C, 'Conv-vaccine'!$E1148, V職域接種!F:F)</f>
        <v>0</v>
      </c>
      <c r="P1148" s="92">
        <f>SUMIF(V職域接種!$C:$C, 'Conv-vaccine'!$E1148, V職域接種!G:G)</f>
        <v>0</v>
      </c>
      <c r="Q1148" s="92">
        <f>_xlfn.MAXIFS(V重複!F:F, V重複!$C:$C, 'Conv-vaccine'!$E1148)</f>
        <v>0</v>
      </c>
      <c r="R1148" s="92">
        <f>_xlfn.MAXIFS(V重複!G:G, V重複!$C:$C, 'Conv-vaccine'!$E1148)</f>
        <v>0</v>
      </c>
      <c r="S1148" s="117">
        <f>SUMIF('V3回目-総接種回数'!$A:$A, 'Conv-vaccine'!$E1148, 'V3回目-総接種回数'!D:D)</f>
        <v>0</v>
      </c>
    </row>
    <row r="1149" spans="1:19" ht="17.7">
      <c r="A1149" s="49">
        <v>44678</v>
      </c>
      <c r="B1149" s="109">
        <f>IF(COUNTIF($A$7:$A1149, $A1149)&gt;1, 0, IF($E1149="","",G1149+H1149+K1149+L1149+O1149-Q1149))</f>
        <v>0</v>
      </c>
      <c r="C1149" s="109">
        <f>IF(COUNTIF($A$7:$A1149, $A1149)&gt;1, 0, IF($E1149="", "", I1149+J1149+M1149+N1149+P1149-R1149))</f>
        <v>0</v>
      </c>
      <c r="D1149" s="109">
        <f>IF(COUNTIF($A$7:$A1149, $A1149)&gt;1, 0, S1149)</f>
        <v>0</v>
      </c>
      <c r="E1149" s="110">
        <v>44678</v>
      </c>
      <c r="F1149" s="91" t="str">
        <f>IFERROR(VLOOKUP($E1149, V医療従事者等!$A:$J, $F$4, FALSE), TEXT(E1149, "aaa"))</f>
        <v>水</v>
      </c>
      <c r="G1149" s="91">
        <f>IFERROR(VLOOKUP($E1149, V医療従事者等!$A:$J, $G$4, FALSE), 0)</f>
        <v>0</v>
      </c>
      <c r="H1149" s="91">
        <f>IFERROR(VLOOKUP($E1149, V医療従事者等!$A:$J, $H$4, FALSE), 0)</f>
        <v>0</v>
      </c>
      <c r="I1149" s="91">
        <f>IFERROR(VLOOKUP($E1149, V医療従事者等!$A:$J, $I$4, FALSE), 0)</f>
        <v>0</v>
      </c>
      <c r="J1149" s="91">
        <f>IFERROR(VLOOKUP($E1149, V医療従事者等!$A:$J, $J$4, FALSE), 0)</f>
        <v>0</v>
      </c>
      <c r="K1149" s="92">
        <f>IFERROR(VLOOKUP($E1149, V一般接種!$A:$G, K$4, FALSE), 0)</f>
        <v>0</v>
      </c>
      <c r="L1149" s="92">
        <f>IFERROR(VLOOKUP($E1149, V一般接種!$A:$G, L$4, FALSE), 0)</f>
        <v>0</v>
      </c>
      <c r="M1149" s="92">
        <f>IFERROR(VLOOKUP($E1149, V一般接種!$A:$G, M$4, FALSE), 0)</f>
        <v>0</v>
      </c>
      <c r="N1149" s="93">
        <f>IFERROR(VLOOKUP($E1149, V一般接種!$A:$G, N$4, FALSE), 0)</f>
        <v>0</v>
      </c>
      <c r="O1149" s="92">
        <f>SUMIF(V職域接種!$C:$C, 'Conv-vaccine'!$E1149, V職域接種!F:F)</f>
        <v>0</v>
      </c>
      <c r="P1149" s="92">
        <f>SUMIF(V職域接種!$C:$C, 'Conv-vaccine'!$E1149, V職域接種!G:G)</f>
        <v>0</v>
      </c>
      <c r="Q1149" s="92">
        <f>_xlfn.MAXIFS(V重複!F:F, V重複!$C:$C, 'Conv-vaccine'!$E1149)</f>
        <v>0</v>
      </c>
      <c r="R1149" s="92">
        <f>_xlfn.MAXIFS(V重複!G:G, V重複!$C:$C, 'Conv-vaccine'!$E1149)</f>
        <v>0</v>
      </c>
      <c r="S1149" s="117">
        <f>SUMIF('V3回目-総接種回数'!$A:$A, 'Conv-vaccine'!$E1149, 'V3回目-総接種回数'!D:D)</f>
        <v>0</v>
      </c>
    </row>
    <row r="1150" spans="1:19" ht="17.7">
      <c r="A1150" s="49">
        <v>44679</v>
      </c>
      <c r="B1150" s="109">
        <f>IF(COUNTIF($A$7:$A1150, $A1150)&gt;1, 0, IF($E1150="","",G1150+H1150+K1150+L1150+O1150-Q1150))</f>
        <v>0</v>
      </c>
      <c r="C1150" s="109">
        <f>IF(COUNTIF($A$7:$A1150, $A1150)&gt;1, 0, IF($E1150="", "", I1150+J1150+M1150+N1150+P1150-R1150))</f>
        <v>0</v>
      </c>
      <c r="D1150" s="109">
        <f>IF(COUNTIF($A$7:$A1150, $A1150)&gt;1, 0, S1150)</f>
        <v>0</v>
      </c>
      <c r="E1150" s="110">
        <v>44679</v>
      </c>
      <c r="F1150" s="91" t="str">
        <f>IFERROR(VLOOKUP($E1150, V医療従事者等!$A:$J, $F$4, FALSE), TEXT(E1150, "aaa"))</f>
        <v>木</v>
      </c>
      <c r="G1150" s="91">
        <f>IFERROR(VLOOKUP($E1150, V医療従事者等!$A:$J, $G$4, FALSE), 0)</f>
        <v>0</v>
      </c>
      <c r="H1150" s="91">
        <f>IFERROR(VLOOKUP($E1150, V医療従事者等!$A:$J, $H$4, FALSE), 0)</f>
        <v>0</v>
      </c>
      <c r="I1150" s="91">
        <f>IFERROR(VLOOKUP($E1150, V医療従事者等!$A:$J, $I$4, FALSE), 0)</f>
        <v>0</v>
      </c>
      <c r="J1150" s="91">
        <f>IFERROR(VLOOKUP($E1150, V医療従事者等!$A:$J, $J$4, FALSE), 0)</f>
        <v>0</v>
      </c>
      <c r="K1150" s="92">
        <f>IFERROR(VLOOKUP($E1150, V一般接種!$A:$G, K$4, FALSE), 0)</f>
        <v>0</v>
      </c>
      <c r="L1150" s="92">
        <f>IFERROR(VLOOKUP($E1150, V一般接種!$A:$G, L$4, FALSE), 0)</f>
        <v>0</v>
      </c>
      <c r="M1150" s="92">
        <f>IFERROR(VLOOKUP($E1150, V一般接種!$A:$G, M$4, FALSE), 0)</f>
        <v>0</v>
      </c>
      <c r="N1150" s="93">
        <f>IFERROR(VLOOKUP($E1150, V一般接種!$A:$G, N$4, FALSE), 0)</f>
        <v>0</v>
      </c>
      <c r="O1150" s="92">
        <f>SUMIF(V職域接種!$C:$C, 'Conv-vaccine'!$E1150, V職域接種!F:F)</f>
        <v>0</v>
      </c>
      <c r="P1150" s="92">
        <f>SUMIF(V職域接種!$C:$C, 'Conv-vaccine'!$E1150, V職域接種!G:G)</f>
        <v>0</v>
      </c>
      <c r="Q1150" s="92">
        <f>_xlfn.MAXIFS(V重複!F:F, V重複!$C:$C, 'Conv-vaccine'!$E1150)</f>
        <v>0</v>
      </c>
      <c r="R1150" s="92">
        <f>_xlfn.MAXIFS(V重複!G:G, V重複!$C:$C, 'Conv-vaccine'!$E1150)</f>
        <v>0</v>
      </c>
      <c r="S1150" s="117">
        <f>SUMIF('V3回目-総接種回数'!$A:$A, 'Conv-vaccine'!$E1150, 'V3回目-総接種回数'!D:D)</f>
        <v>0</v>
      </c>
    </row>
    <row r="1151" spans="1:19" ht="17.7">
      <c r="A1151" s="49">
        <v>44679</v>
      </c>
      <c r="B1151" s="109">
        <f>IF(COUNTIF($A$7:$A1151, $A1151)&gt;1, 0, IF($E1151="","",G1151+H1151+K1151+L1151+O1151-Q1151))</f>
        <v>0</v>
      </c>
      <c r="C1151" s="109">
        <f>IF(COUNTIF($A$7:$A1151, $A1151)&gt;1, 0, IF($E1151="", "", I1151+J1151+M1151+N1151+P1151-R1151))</f>
        <v>0</v>
      </c>
      <c r="D1151" s="109">
        <f>IF(COUNTIF($A$7:$A1151, $A1151)&gt;1, 0, S1151)</f>
        <v>0</v>
      </c>
      <c r="E1151" s="110">
        <v>44679</v>
      </c>
      <c r="F1151" s="91" t="str">
        <f>IFERROR(VLOOKUP($E1151, V医療従事者等!$A:$J, $F$4, FALSE), TEXT(E1151, "aaa"))</f>
        <v>木</v>
      </c>
      <c r="G1151" s="91">
        <f>IFERROR(VLOOKUP($E1151, V医療従事者等!$A:$J, $G$4, FALSE), 0)</f>
        <v>0</v>
      </c>
      <c r="H1151" s="91">
        <f>IFERROR(VLOOKUP($E1151, V医療従事者等!$A:$J, $H$4, FALSE), 0)</f>
        <v>0</v>
      </c>
      <c r="I1151" s="91">
        <f>IFERROR(VLOOKUP($E1151, V医療従事者等!$A:$J, $I$4, FALSE), 0)</f>
        <v>0</v>
      </c>
      <c r="J1151" s="91">
        <f>IFERROR(VLOOKUP($E1151, V医療従事者等!$A:$J, $J$4, FALSE), 0)</f>
        <v>0</v>
      </c>
      <c r="K1151" s="92">
        <f>IFERROR(VLOOKUP($E1151, V一般接種!$A:$G, K$4, FALSE), 0)</f>
        <v>0</v>
      </c>
      <c r="L1151" s="92">
        <f>IFERROR(VLOOKUP($E1151, V一般接種!$A:$G, L$4, FALSE), 0)</f>
        <v>0</v>
      </c>
      <c r="M1151" s="92">
        <f>IFERROR(VLOOKUP($E1151, V一般接種!$A:$G, M$4, FALSE), 0)</f>
        <v>0</v>
      </c>
      <c r="N1151" s="93">
        <f>IFERROR(VLOOKUP($E1151, V一般接種!$A:$G, N$4, FALSE), 0)</f>
        <v>0</v>
      </c>
      <c r="O1151" s="92">
        <f>SUMIF(V職域接種!$C:$C, 'Conv-vaccine'!$E1151, V職域接種!F:F)</f>
        <v>0</v>
      </c>
      <c r="P1151" s="92">
        <f>SUMIF(V職域接種!$C:$C, 'Conv-vaccine'!$E1151, V職域接種!G:G)</f>
        <v>0</v>
      </c>
      <c r="Q1151" s="92">
        <f>_xlfn.MAXIFS(V重複!F:F, V重複!$C:$C, 'Conv-vaccine'!$E1151)</f>
        <v>0</v>
      </c>
      <c r="R1151" s="92">
        <f>_xlfn.MAXIFS(V重複!G:G, V重複!$C:$C, 'Conv-vaccine'!$E1151)</f>
        <v>0</v>
      </c>
      <c r="S1151" s="117">
        <f>SUMIF('V3回目-総接種回数'!$A:$A, 'Conv-vaccine'!$E1151, 'V3回目-総接種回数'!D:D)</f>
        <v>0</v>
      </c>
    </row>
    <row r="1152" spans="1:19" ht="17.7">
      <c r="A1152" s="49">
        <v>44679</v>
      </c>
      <c r="B1152" s="109">
        <f>IF(COUNTIF($A$7:$A1152, $A1152)&gt;1, 0, IF($E1152="","",G1152+H1152+K1152+L1152+O1152-Q1152))</f>
        <v>0</v>
      </c>
      <c r="C1152" s="109">
        <f>IF(COUNTIF($A$7:$A1152, $A1152)&gt;1, 0, IF($E1152="", "", I1152+J1152+M1152+N1152+P1152-R1152))</f>
        <v>0</v>
      </c>
      <c r="D1152" s="109">
        <f>IF(COUNTIF($A$7:$A1152, $A1152)&gt;1, 0, S1152)</f>
        <v>0</v>
      </c>
      <c r="E1152" s="110">
        <v>44679</v>
      </c>
      <c r="F1152" s="91" t="str">
        <f>IFERROR(VLOOKUP($E1152, V医療従事者等!$A:$J, $F$4, FALSE), TEXT(E1152, "aaa"))</f>
        <v>木</v>
      </c>
      <c r="G1152" s="91">
        <f>IFERROR(VLOOKUP($E1152, V医療従事者等!$A:$J, $G$4, FALSE), 0)</f>
        <v>0</v>
      </c>
      <c r="H1152" s="91">
        <f>IFERROR(VLOOKUP($E1152, V医療従事者等!$A:$J, $H$4, FALSE), 0)</f>
        <v>0</v>
      </c>
      <c r="I1152" s="91">
        <f>IFERROR(VLOOKUP($E1152, V医療従事者等!$A:$J, $I$4, FALSE), 0)</f>
        <v>0</v>
      </c>
      <c r="J1152" s="91">
        <f>IFERROR(VLOOKUP($E1152, V医療従事者等!$A:$J, $J$4, FALSE), 0)</f>
        <v>0</v>
      </c>
      <c r="K1152" s="92">
        <f>IFERROR(VLOOKUP($E1152, V一般接種!$A:$G, K$4, FALSE), 0)</f>
        <v>0</v>
      </c>
      <c r="L1152" s="92">
        <f>IFERROR(VLOOKUP($E1152, V一般接種!$A:$G, L$4, FALSE), 0)</f>
        <v>0</v>
      </c>
      <c r="M1152" s="92">
        <f>IFERROR(VLOOKUP($E1152, V一般接種!$A:$G, M$4, FALSE), 0)</f>
        <v>0</v>
      </c>
      <c r="N1152" s="93">
        <f>IFERROR(VLOOKUP($E1152, V一般接種!$A:$G, N$4, FALSE), 0)</f>
        <v>0</v>
      </c>
      <c r="O1152" s="92">
        <f>SUMIF(V職域接種!$C:$C, 'Conv-vaccine'!$E1152, V職域接種!F:F)</f>
        <v>0</v>
      </c>
      <c r="P1152" s="92">
        <f>SUMIF(V職域接種!$C:$C, 'Conv-vaccine'!$E1152, V職域接種!G:G)</f>
        <v>0</v>
      </c>
      <c r="Q1152" s="92">
        <f>_xlfn.MAXIFS(V重複!F:F, V重複!$C:$C, 'Conv-vaccine'!$E1152)</f>
        <v>0</v>
      </c>
      <c r="R1152" s="92">
        <f>_xlfn.MAXIFS(V重複!G:G, V重複!$C:$C, 'Conv-vaccine'!$E1152)</f>
        <v>0</v>
      </c>
      <c r="S1152" s="117">
        <f>SUMIF('V3回目-総接種回数'!$A:$A, 'Conv-vaccine'!$E1152, 'V3回目-総接種回数'!D:D)</f>
        <v>0</v>
      </c>
    </row>
    <row r="1153" spans="1:19" ht="17.7">
      <c r="A1153" s="49">
        <v>44680</v>
      </c>
      <c r="B1153" s="109">
        <f>IF(COUNTIF($A$7:$A1153, $A1153)&gt;1, 0, IF($E1153="","",G1153+H1153+K1153+L1153+O1153-Q1153))</f>
        <v>0</v>
      </c>
      <c r="C1153" s="109">
        <f>IF(COUNTIF($A$7:$A1153, $A1153)&gt;1, 0, IF($E1153="", "", I1153+J1153+M1153+N1153+P1153-R1153))</f>
        <v>0</v>
      </c>
      <c r="D1153" s="109">
        <f>IF(COUNTIF($A$7:$A1153, $A1153)&gt;1, 0, S1153)</f>
        <v>0</v>
      </c>
      <c r="E1153" s="110">
        <v>44680</v>
      </c>
      <c r="F1153" s="91" t="str">
        <f>IFERROR(VLOOKUP($E1153, V医療従事者等!$A:$J, $F$4, FALSE), TEXT(E1153, "aaa"))</f>
        <v>金</v>
      </c>
      <c r="G1153" s="91">
        <f>IFERROR(VLOOKUP($E1153, V医療従事者等!$A:$J, $G$4, FALSE), 0)</f>
        <v>0</v>
      </c>
      <c r="H1153" s="91">
        <f>IFERROR(VLOOKUP($E1153, V医療従事者等!$A:$J, $H$4, FALSE), 0)</f>
        <v>0</v>
      </c>
      <c r="I1153" s="91">
        <f>IFERROR(VLOOKUP($E1153, V医療従事者等!$A:$J, $I$4, FALSE), 0)</f>
        <v>0</v>
      </c>
      <c r="J1153" s="91">
        <f>IFERROR(VLOOKUP($E1153, V医療従事者等!$A:$J, $J$4, FALSE), 0)</f>
        <v>0</v>
      </c>
      <c r="K1153" s="92">
        <f>IFERROR(VLOOKUP($E1153, V一般接種!$A:$G, K$4, FALSE), 0)</f>
        <v>0</v>
      </c>
      <c r="L1153" s="92">
        <f>IFERROR(VLOOKUP($E1153, V一般接種!$A:$G, L$4, FALSE), 0)</f>
        <v>0</v>
      </c>
      <c r="M1153" s="92">
        <f>IFERROR(VLOOKUP($E1153, V一般接種!$A:$G, M$4, FALSE), 0)</f>
        <v>0</v>
      </c>
      <c r="N1153" s="93">
        <f>IFERROR(VLOOKUP($E1153, V一般接種!$A:$G, N$4, FALSE), 0)</f>
        <v>0</v>
      </c>
      <c r="O1153" s="92">
        <f>SUMIF(V職域接種!$C:$C, 'Conv-vaccine'!$E1153, V職域接種!F:F)</f>
        <v>0</v>
      </c>
      <c r="P1153" s="92">
        <f>SUMIF(V職域接種!$C:$C, 'Conv-vaccine'!$E1153, V職域接種!G:G)</f>
        <v>0</v>
      </c>
      <c r="Q1153" s="92">
        <f>_xlfn.MAXIFS(V重複!F:F, V重複!$C:$C, 'Conv-vaccine'!$E1153)</f>
        <v>0</v>
      </c>
      <c r="R1153" s="92">
        <f>_xlfn.MAXIFS(V重複!G:G, V重複!$C:$C, 'Conv-vaccine'!$E1153)</f>
        <v>0</v>
      </c>
      <c r="S1153" s="117">
        <f>SUMIF('V3回目-総接種回数'!$A:$A, 'Conv-vaccine'!$E1153, 'V3回目-総接種回数'!D:D)</f>
        <v>0</v>
      </c>
    </row>
    <row r="1154" spans="1:19" ht="17.7">
      <c r="A1154" s="49">
        <v>44680</v>
      </c>
      <c r="B1154" s="109">
        <f>IF(COUNTIF($A$7:$A1154, $A1154)&gt;1, 0, IF($E1154="","",G1154+H1154+K1154+L1154+O1154-Q1154))</f>
        <v>0</v>
      </c>
      <c r="C1154" s="109">
        <f>IF(COUNTIF($A$7:$A1154, $A1154)&gt;1, 0, IF($E1154="", "", I1154+J1154+M1154+N1154+P1154-R1154))</f>
        <v>0</v>
      </c>
      <c r="D1154" s="109">
        <f>IF(COUNTIF($A$7:$A1154, $A1154)&gt;1, 0, S1154)</f>
        <v>0</v>
      </c>
      <c r="E1154" s="110">
        <v>44680</v>
      </c>
      <c r="F1154" s="91" t="str">
        <f>IFERROR(VLOOKUP($E1154, V医療従事者等!$A:$J, $F$4, FALSE), TEXT(E1154, "aaa"))</f>
        <v>金</v>
      </c>
      <c r="G1154" s="91">
        <f>IFERROR(VLOOKUP($E1154, V医療従事者等!$A:$J, $G$4, FALSE), 0)</f>
        <v>0</v>
      </c>
      <c r="H1154" s="91">
        <f>IFERROR(VLOOKUP($E1154, V医療従事者等!$A:$J, $H$4, FALSE), 0)</f>
        <v>0</v>
      </c>
      <c r="I1154" s="91">
        <f>IFERROR(VLOOKUP($E1154, V医療従事者等!$A:$J, $I$4, FALSE), 0)</f>
        <v>0</v>
      </c>
      <c r="J1154" s="91">
        <f>IFERROR(VLOOKUP($E1154, V医療従事者等!$A:$J, $J$4, FALSE), 0)</f>
        <v>0</v>
      </c>
      <c r="K1154" s="92">
        <f>IFERROR(VLOOKUP($E1154, V一般接種!$A:$G, K$4, FALSE), 0)</f>
        <v>0</v>
      </c>
      <c r="L1154" s="92">
        <f>IFERROR(VLOOKUP($E1154, V一般接種!$A:$G, L$4, FALSE), 0)</f>
        <v>0</v>
      </c>
      <c r="M1154" s="92">
        <f>IFERROR(VLOOKUP($E1154, V一般接種!$A:$G, M$4, FALSE), 0)</f>
        <v>0</v>
      </c>
      <c r="N1154" s="93">
        <f>IFERROR(VLOOKUP($E1154, V一般接種!$A:$G, N$4, FALSE), 0)</f>
        <v>0</v>
      </c>
      <c r="O1154" s="92">
        <f>SUMIF(V職域接種!$C:$C, 'Conv-vaccine'!$E1154, V職域接種!F:F)</f>
        <v>0</v>
      </c>
      <c r="P1154" s="92">
        <f>SUMIF(V職域接種!$C:$C, 'Conv-vaccine'!$E1154, V職域接種!G:G)</f>
        <v>0</v>
      </c>
      <c r="Q1154" s="92">
        <f>_xlfn.MAXIFS(V重複!F:F, V重複!$C:$C, 'Conv-vaccine'!$E1154)</f>
        <v>0</v>
      </c>
      <c r="R1154" s="92">
        <f>_xlfn.MAXIFS(V重複!G:G, V重複!$C:$C, 'Conv-vaccine'!$E1154)</f>
        <v>0</v>
      </c>
      <c r="S1154" s="117">
        <f>SUMIF('V3回目-総接種回数'!$A:$A, 'Conv-vaccine'!$E1154, 'V3回目-総接種回数'!D:D)</f>
        <v>0</v>
      </c>
    </row>
    <row r="1155" spans="1:19" ht="17.7">
      <c r="A1155" s="49">
        <v>44680</v>
      </c>
      <c r="B1155" s="109">
        <f>IF(COUNTIF($A$7:$A1155, $A1155)&gt;1, 0, IF($E1155="","",G1155+H1155+K1155+L1155+O1155-Q1155))</f>
        <v>0</v>
      </c>
      <c r="C1155" s="109">
        <f>IF(COUNTIF($A$7:$A1155, $A1155)&gt;1, 0, IF($E1155="", "", I1155+J1155+M1155+N1155+P1155-R1155))</f>
        <v>0</v>
      </c>
      <c r="D1155" s="109">
        <f>IF(COUNTIF($A$7:$A1155, $A1155)&gt;1, 0, S1155)</f>
        <v>0</v>
      </c>
      <c r="E1155" s="110">
        <v>44680</v>
      </c>
      <c r="F1155" s="91" t="str">
        <f>IFERROR(VLOOKUP($E1155, V医療従事者等!$A:$J, $F$4, FALSE), TEXT(E1155, "aaa"))</f>
        <v>金</v>
      </c>
      <c r="G1155" s="91">
        <f>IFERROR(VLOOKUP($E1155, V医療従事者等!$A:$J, $G$4, FALSE), 0)</f>
        <v>0</v>
      </c>
      <c r="H1155" s="91">
        <f>IFERROR(VLOOKUP($E1155, V医療従事者等!$A:$J, $H$4, FALSE), 0)</f>
        <v>0</v>
      </c>
      <c r="I1155" s="91">
        <f>IFERROR(VLOOKUP($E1155, V医療従事者等!$A:$J, $I$4, FALSE), 0)</f>
        <v>0</v>
      </c>
      <c r="J1155" s="91">
        <f>IFERROR(VLOOKUP($E1155, V医療従事者等!$A:$J, $J$4, FALSE), 0)</f>
        <v>0</v>
      </c>
      <c r="K1155" s="92">
        <f>IFERROR(VLOOKUP($E1155, V一般接種!$A:$G, K$4, FALSE), 0)</f>
        <v>0</v>
      </c>
      <c r="L1155" s="92">
        <f>IFERROR(VLOOKUP($E1155, V一般接種!$A:$G, L$4, FALSE), 0)</f>
        <v>0</v>
      </c>
      <c r="M1155" s="92">
        <f>IFERROR(VLOOKUP($E1155, V一般接種!$A:$G, M$4, FALSE), 0)</f>
        <v>0</v>
      </c>
      <c r="N1155" s="93">
        <f>IFERROR(VLOOKUP($E1155, V一般接種!$A:$G, N$4, FALSE), 0)</f>
        <v>0</v>
      </c>
      <c r="O1155" s="92">
        <f>SUMIF(V職域接種!$C:$C, 'Conv-vaccine'!$E1155, V職域接種!F:F)</f>
        <v>0</v>
      </c>
      <c r="P1155" s="92">
        <f>SUMIF(V職域接種!$C:$C, 'Conv-vaccine'!$E1155, V職域接種!G:G)</f>
        <v>0</v>
      </c>
      <c r="Q1155" s="92">
        <f>_xlfn.MAXIFS(V重複!F:F, V重複!$C:$C, 'Conv-vaccine'!$E1155)</f>
        <v>0</v>
      </c>
      <c r="R1155" s="92">
        <f>_xlfn.MAXIFS(V重複!G:G, V重複!$C:$C, 'Conv-vaccine'!$E1155)</f>
        <v>0</v>
      </c>
      <c r="S1155" s="117">
        <f>SUMIF('V3回目-総接種回数'!$A:$A, 'Conv-vaccine'!$E1155, 'V3回目-総接種回数'!D:D)</f>
        <v>0</v>
      </c>
    </row>
    <row r="1156" spans="1:19" ht="17.7">
      <c r="A1156" s="49">
        <v>44681</v>
      </c>
      <c r="B1156" s="109">
        <f>IF(COUNTIF($A$7:$A1156, $A1156)&gt;1, 0, IF($E1156="","",G1156+H1156+K1156+L1156+O1156-Q1156))</f>
        <v>0</v>
      </c>
      <c r="C1156" s="109">
        <f>IF(COUNTIF($A$7:$A1156, $A1156)&gt;1, 0, IF($E1156="", "", I1156+J1156+M1156+N1156+P1156-R1156))</f>
        <v>0</v>
      </c>
      <c r="D1156" s="109">
        <f>IF(COUNTIF($A$7:$A1156, $A1156)&gt;1, 0, S1156)</f>
        <v>0</v>
      </c>
      <c r="E1156" s="110">
        <v>44681</v>
      </c>
      <c r="F1156" s="91" t="str">
        <f>IFERROR(VLOOKUP($E1156, V医療従事者等!$A:$J, $F$4, FALSE), TEXT(E1156, "aaa"))</f>
        <v>土</v>
      </c>
      <c r="G1156" s="91">
        <f>IFERROR(VLOOKUP($E1156, V医療従事者等!$A:$J, $G$4, FALSE), 0)</f>
        <v>0</v>
      </c>
      <c r="H1156" s="91">
        <f>IFERROR(VLOOKUP($E1156, V医療従事者等!$A:$J, $H$4, FALSE), 0)</f>
        <v>0</v>
      </c>
      <c r="I1156" s="91">
        <f>IFERROR(VLOOKUP($E1156, V医療従事者等!$A:$J, $I$4, FALSE), 0)</f>
        <v>0</v>
      </c>
      <c r="J1156" s="91">
        <f>IFERROR(VLOOKUP($E1156, V医療従事者等!$A:$J, $J$4, FALSE), 0)</f>
        <v>0</v>
      </c>
      <c r="K1156" s="92">
        <f>IFERROR(VLOOKUP($E1156, V一般接種!$A:$G, K$4, FALSE), 0)</f>
        <v>0</v>
      </c>
      <c r="L1156" s="92">
        <f>IFERROR(VLOOKUP($E1156, V一般接種!$A:$G, L$4, FALSE), 0)</f>
        <v>0</v>
      </c>
      <c r="M1156" s="92">
        <f>IFERROR(VLOOKUP($E1156, V一般接種!$A:$G, M$4, FALSE), 0)</f>
        <v>0</v>
      </c>
      <c r="N1156" s="93">
        <f>IFERROR(VLOOKUP($E1156, V一般接種!$A:$G, N$4, FALSE), 0)</f>
        <v>0</v>
      </c>
      <c r="O1156" s="92">
        <f>SUMIF(V職域接種!$C:$C, 'Conv-vaccine'!$E1156, V職域接種!F:F)</f>
        <v>0</v>
      </c>
      <c r="P1156" s="92">
        <f>SUMIF(V職域接種!$C:$C, 'Conv-vaccine'!$E1156, V職域接種!G:G)</f>
        <v>0</v>
      </c>
      <c r="Q1156" s="92">
        <f>_xlfn.MAXIFS(V重複!F:F, V重複!$C:$C, 'Conv-vaccine'!$E1156)</f>
        <v>0</v>
      </c>
      <c r="R1156" s="92">
        <f>_xlfn.MAXIFS(V重複!G:G, V重複!$C:$C, 'Conv-vaccine'!$E1156)</f>
        <v>0</v>
      </c>
      <c r="S1156" s="117">
        <f>SUMIF('V3回目-総接種回数'!$A:$A, 'Conv-vaccine'!$E1156, 'V3回目-総接種回数'!D:D)</f>
        <v>0</v>
      </c>
    </row>
    <row r="1157" spans="1:19" ht="17.7">
      <c r="A1157" s="49">
        <v>44681</v>
      </c>
      <c r="B1157" s="109">
        <f>IF(COUNTIF($A$7:$A1157, $A1157)&gt;1, 0, IF($E1157="","",G1157+H1157+K1157+L1157+O1157-Q1157))</f>
        <v>0</v>
      </c>
      <c r="C1157" s="109">
        <f>IF(COUNTIF($A$7:$A1157, $A1157)&gt;1, 0, IF($E1157="", "", I1157+J1157+M1157+N1157+P1157-R1157))</f>
        <v>0</v>
      </c>
      <c r="D1157" s="109">
        <f>IF(COUNTIF($A$7:$A1157, $A1157)&gt;1, 0, S1157)</f>
        <v>0</v>
      </c>
      <c r="E1157" s="110">
        <v>44681</v>
      </c>
      <c r="F1157" s="91" t="str">
        <f>IFERROR(VLOOKUP($E1157, V医療従事者等!$A:$J, $F$4, FALSE), TEXT(E1157, "aaa"))</f>
        <v>土</v>
      </c>
      <c r="G1157" s="91">
        <f>IFERROR(VLOOKUP($E1157, V医療従事者等!$A:$J, $G$4, FALSE), 0)</f>
        <v>0</v>
      </c>
      <c r="H1157" s="91">
        <f>IFERROR(VLOOKUP($E1157, V医療従事者等!$A:$J, $H$4, FALSE), 0)</f>
        <v>0</v>
      </c>
      <c r="I1157" s="91">
        <f>IFERROR(VLOOKUP($E1157, V医療従事者等!$A:$J, $I$4, FALSE), 0)</f>
        <v>0</v>
      </c>
      <c r="J1157" s="91">
        <f>IFERROR(VLOOKUP($E1157, V医療従事者等!$A:$J, $J$4, FALSE), 0)</f>
        <v>0</v>
      </c>
      <c r="K1157" s="92">
        <f>IFERROR(VLOOKUP($E1157, V一般接種!$A:$G, K$4, FALSE), 0)</f>
        <v>0</v>
      </c>
      <c r="L1157" s="92">
        <f>IFERROR(VLOOKUP($E1157, V一般接種!$A:$G, L$4, FALSE), 0)</f>
        <v>0</v>
      </c>
      <c r="M1157" s="92">
        <f>IFERROR(VLOOKUP($E1157, V一般接種!$A:$G, M$4, FALSE), 0)</f>
        <v>0</v>
      </c>
      <c r="N1157" s="93">
        <f>IFERROR(VLOOKUP($E1157, V一般接種!$A:$G, N$4, FALSE), 0)</f>
        <v>0</v>
      </c>
      <c r="O1157" s="92">
        <f>SUMIF(V職域接種!$C:$C, 'Conv-vaccine'!$E1157, V職域接種!F:F)</f>
        <v>0</v>
      </c>
      <c r="P1157" s="92">
        <f>SUMIF(V職域接種!$C:$C, 'Conv-vaccine'!$E1157, V職域接種!G:G)</f>
        <v>0</v>
      </c>
      <c r="Q1157" s="92">
        <f>_xlfn.MAXIFS(V重複!F:F, V重複!$C:$C, 'Conv-vaccine'!$E1157)</f>
        <v>0</v>
      </c>
      <c r="R1157" s="92">
        <f>_xlfn.MAXIFS(V重複!G:G, V重複!$C:$C, 'Conv-vaccine'!$E1157)</f>
        <v>0</v>
      </c>
      <c r="S1157" s="117">
        <f>SUMIF('V3回目-総接種回数'!$A:$A, 'Conv-vaccine'!$E1157, 'V3回目-総接種回数'!D:D)</f>
        <v>0</v>
      </c>
    </row>
    <row r="1158" spans="1:19" ht="17.7">
      <c r="A1158" s="49">
        <v>44681</v>
      </c>
      <c r="B1158" s="109">
        <f>IF(COUNTIF($A$7:$A1158, $A1158)&gt;1, 0, IF($E1158="","",G1158+H1158+K1158+L1158+O1158-Q1158))</f>
        <v>0</v>
      </c>
      <c r="C1158" s="109">
        <f>IF(COUNTIF($A$7:$A1158, $A1158)&gt;1, 0, IF($E1158="", "", I1158+J1158+M1158+N1158+P1158-R1158))</f>
        <v>0</v>
      </c>
      <c r="D1158" s="109">
        <f>IF(COUNTIF($A$7:$A1158, $A1158)&gt;1, 0, S1158)</f>
        <v>0</v>
      </c>
      <c r="E1158" s="110">
        <v>44681</v>
      </c>
      <c r="F1158" s="91" t="str">
        <f>IFERROR(VLOOKUP($E1158, V医療従事者等!$A:$J, $F$4, FALSE), TEXT(E1158, "aaa"))</f>
        <v>土</v>
      </c>
      <c r="G1158" s="91">
        <f>IFERROR(VLOOKUP($E1158, V医療従事者等!$A:$J, $G$4, FALSE), 0)</f>
        <v>0</v>
      </c>
      <c r="H1158" s="91">
        <f>IFERROR(VLOOKUP($E1158, V医療従事者等!$A:$J, $H$4, FALSE), 0)</f>
        <v>0</v>
      </c>
      <c r="I1158" s="91">
        <f>IFERROR(VLOOKUP($E1158, V医療従事者等!$A:$J, $I$4, FALSE), 0)</f>
        <v>0</v>
      </c>
      <c r="J1158" s="91">
        <f>IFERROR(VLOOKUP($E1158, V医療従事者等!$A:$J, $J$4, FALSE), 0)</f>
        <v>0</v>
      </c>
      <c r="K1158" s="92">
        <f>IFERROR(VLOOKUP($E1158, V一般接種!$A:$G, K$4, FALSE), 0)</f>
        <v>0</v>
      </c>
      <c r="L1158" s="92">
        <f>IFERROR(VLOOKUP($E1158, V一般接種!$A:$G, L$4, FALSE), 0)</f>
        <v>0</v>
      </c>
      <c r="M1158" s="92">
        <f>IFERROR(VLOOKUP($E1158, V一般接種!$A:$G, M$4, FALSE), 0)</f>
        <v>0</v>
      </c>
      <c r="N1158" s="93">
        <f>IFERROR(VLOOKUP($E1158, V一般接種!$A:$G, N$4, FALSE), 0)</f>
        <v>0</v>
      </c>
      <c r="O1158" s="92">
        <f>SUMIF(V職域接種!$C:$C, 'Conv-vaccine'!$E1158, V職域接種!F:F)</f>
        <v>0</v>
      </c>
      <c r="P1158" s="92">
        <f>SUMIF(V職域接種!$C:$C, 'Conv-vaccine'!$E1158, V職域接種!G:G)</f>
        <v>0</v>
      </c>
      <c r="Q1158" s="92">
        <f>_xlfn.MAXIFS(V重複!F:F, V重複!$C:$C, 'Conv-vaccine'!$E1158)</f>
        <v>0</v>
      </c>
      <c r="R1158" s="92">
        <f>_xlfn.MAXIFS(V重複!G:G, V重複!$C:$C, 'Conv-vaccine'!$E1158)</f>
        <v>0</v>
      </c>
      <c r="S1158" s="117">
        <f>SUMIF('V3回目-総接種回数'!$A:$A, 'Conv-vaccine'!$E1158, 'V3回目-総接種回数'!D:D)</f>
        <v>0</v>
      </c>
    </row>
    <row r="1159" spans="1:19" ht="17.7">
      <c r="A1159" s="49">
        <v>44682</v>
      </c>
      <c r="B1159" s="109">
        <f>IF(COUNTIF($A$7:$A1159, $A1159)&gt;1, 0, IF($E1159="","",G1159+H1159+K1159+L1159+O1159-Q1159))</f>
        <v>0</v>
      </c>
      <c r="C1159" s="109">
        <f>IF(COUNTIF($A$7:$A1159, $A1159)&gt;1, 0, IF($E1159="", "", I1159+J1159+M1159+N1159+P1159-R1159))</f>
        <v>0</v>
      </c>
      <c r="D1159" s="109">
        <f>IF(COUNTIF($A$7:$A1159, $A1159)&gt;1, 0, S1159)</f>
        <v>0</v>
      </c>
      <c r="E1159" s="110">
        <v>44682</v>
      </c>
      <c r="F1159" s="91" t="str">
        <f>IFERROR(VLOOKUP($E1159, V医療従事者等!$A:$J, $F$4, FALSE), TEXT(E1159, "aaa"))</f>
        <v>日</v>
      </c>
      <c r="G1159" s="91">
        <f>IFERROR(VLOOKUP($E1159, V医療従事者等!$A:$J, $G$4, FALSE), 0)</f>
        <v>0</v>
      </c>
      <c r="H1159" s="91">
        <f>IFERROR(VLOOKUP($E1159, V医療従事者等!$A:$J, $H$4, FALSE), 0)</f>
        <v>0</v>
      </c>
      <c r="I1159" s="91">
        <f>IFERROR(VLOOKUP($E1159, V医療従事者等!$A:$J, $I$4, FALSE), 0)</f>
        <v>0</v>
      </c>
      <c r="J1159" s="91">
        <f>IFERROR(VLOOKUP($E1159, V医療従事者等!$A:$J, $J$4, FALSE), 0)</f>
        <v>0</v>
      </c>
      <c r="K1159" s="92">
        <f>IFERROR(VLOOKUP($E1159, V一般接種!$A:$G, K$4, FALSE), 0)</f>
        <v>0</v>
      </c>
      <c r="L1159" s="92">
        <f>IFERROR(VLOOKUP($E1159, V一般接種!$A:$G, L$4, FALSE), 0)</f>
        <v>0</v>
      </c>
      <c r="M1159" s="92">
        <f>IFERROR(VLOOKUP($E1159, V一般接種!$A:$G, M$4, FALSE), 0)</f>
        <v>0</v>
      </c>
      <c r="N1159" s="93">
        <f>IFERROR(VLOOKUP($E1159, V一般接種!$A:$G, N$4, FALSE), 0)</f>
        <v>0</v>
      </c>
      <c r="O1159" s="92">
        <f>SUMIF(V職域接種!$C:$C, 'Conv-vaccine'!$E1159, V職域接種!F:F)</f>
        <v>0</v>
      </c>
      <c r="P1159" s="92">
        <f>SUMIF(V職域接種!$C:$C, 'Conv-vaccine'!$E1159, V職域接種!G:G)</f>
        <v>0</v>
      </c>
      <c r="Q1159" s="92">
        <f>_xlfn.MAXIFS(V重複!F:F, V重複!$C:$C, 'Conv-vaccine'!$E1159)</f>
        <v>0</v>
      </c>
      <c r="R1159" s="92">
        <f>_xlfn.MAXIFS(V重複!G:G, V重複!$C:$C, 'Conv-vaccine'!$E1159)</f>
        <v>0</v>
      </c>
      <c r="S1159" s="117">
        <f>SUMIF('V3回目-総接種回数'!$A:$A, 'Conv-vaccine'!$E1159, 'V3回目-総接種回数'!D:D)</f>
        <v>0</v>
      </c>
    </row>
    <row r="1160" spans="1:19" ht="17.7">
      <c r="A1160" s="49">
        <v>44682</v>
      </c>
      <c r="B1160" s="109">
        <f>IF(COUNTIF($A$7:$A1160, $A1160)&gt;1, 0, IF($E1160="","",G1160+H1160+K1160+L1160+O1160-Q1160))</f>
        <v>0</v>
      </c>
      <c r="C1160" s="109">
        <f>IF(COUNTIF($A$7:$A1160, $A1160)&gt;1, 0, IF($E1160="", "", I1160+J1160+M1160+N1160+P1160-R1160))</f>
        <v>0</v>
      </c>
      <c r="D1160" s="109">
        <f>IF(COUNTIF($A$7:$A1160, $A1160)&gt;1, 0, S1160)</f>
        <v>0</v>
      </c>
      <c r="E1160" s="110">
        <v>44682</v>
      </c>
      <c r="F1160" s="91" t="str">
        <f>IFERROR(VLOOKUP($E1160, V医療従事者等!$A:$J, $F$4, FALSE), TEXT(E1160, "aaa"))</f>
        <v>日</v>
      </c>
      <c r="G1160" s="91">
        <f>IFERROR(VLOOKUP($E1160, V医療従事者等!$A:$J, $G$4, FALSE), 0)</f>
        <v>0</v>
      </c>
      <c r="H1160" s="91">
        <f>IFERROR(VLOOKUP($E1160, V医療従事者等!$A:$J, $H$4, FALSE), 0)</f>
        <v>0</v>
      </c>
      <c r="I1160" s="91">
        <f>IFERROR(VLOOKUP($E1160, V医療従事者等!$A:$J, $I$4, FALSE), 0)</f>
        <v>0</v>
      </c>
      <c r="J1160" s="91">
        <f>IFERROR(VLOOKUP($E1160, V医療従事者等!$A:$J, $J$4, FALSE), 0)</f>
        <v>0</v>
      </c>
      <c r="K1160" s="92">
        <f>IFERROR(VLOOKUP($E1160, V一般接種!$A:$G, K$4, FALSE), 0)</f>
        <v>0</v>
      </c>
      <c r="L1160" s="92">
        <f>IFERROR(VLOOKUP($E1160, V一般接種!$A:$G, L$4, FALSE), 0)</f>
        <v>0</v>
      </c>
      <c r="M1160" s="92">
        <f>IFERROR(VLOOKUP($E1160, V一般接種!$A:$G, M$4, FALSE), 0)</f>
        <v>0</v>
      </c>
      <c r="N1160" s="93">
        <f>IFERROR(VLOOKUP($E1160, V一般接種!$A:$G, N$4, FALSE), 0)</f>
        <v>0</v>
      </c>
      <c r="O1160" s="92">
        <f>SUMIF(V職域接種!$C:$C, 'Conv-vaccine'!$E1160, V職域接種!F:F)</f>
        <v>0</v>
      </c>
      <c r="P1160" s="92">
        <f>SUMIF(V職域接種!$C:$C, 'Conv-vaccine'!$E1160, V職域接種!G:G)</f>
        <v>0</v>
      </c>
      <c r="Q1160" s="92">
        <f>_xlfn.MAXIFS(V重複!F:F, V重複!$C:$C, 'Conv-vaccine'!$E1160)</f>
        <v>0</v>
      </c>
      <c r="R1160" s="92">
        <f>_xlfn.MAXIFS(V重複!G:G, V重複!$C:$C, 'Conv-vaccine'!$E1160)</f>
        <v>0</v>
      </c>
      <c r="S1160" s="117">
        <f>SUMIF('V3回目-総接種回数'!$A:$A, 'Conv-vaccine'!$E1160, 'V3回目-総接種回数'!D:D)</f>
        <v>0</v>
      </c>
    </row>
    <row r="1161" spans="1:19" ht="17.7">
      <c r="A1161" s="49">
        <v>44682</v>
      </c>
      <c r="B1161" s="109">
        <f>IF(COUNTIF($A$7:$A1161, $A1161)&gt;1, 0, IF($E1161="","",G1161+H1161+K1161+L1161+O1161-Q1161))</f>
        <v>0</v>
      </c>
      <c r="C1161" s="109">
        <f>IF(COUNTIF($A$7:$A1161, $A1161)&gt;1, 0, IF($E1161="", "", I1161+J1161+M1161+N1161+P1161-R1161))</f>
        <v>0</v>
      </c>
      <c r="D1161" s="109">
        <f>IF(COUNTIF($A$7:$A1161, $A1161)&gt;1, 0, S1161)</f>
        <v>0</v>
      </c>
      <c r="E1161" s="110">
        <v>44682</v>
      </c>
      <c r="F1161" s="91" t="str">
        <f>IFERROR(VLOOKUP($E1161, V医療従事者等!$A:$J, $F$4, FALSE), TEXT(E1161, "aaa"))</f>
        <v>日</v>
      </c>
      <c r="G1161" s="91">
        <f>IFERROR(VLOOKUP($E1161, V医療従事者等!$A:$J, $G$4, FALSE), 0)</f>
        <v>0</v>
      </c>
      <c r="H1161" s="91">
        <f>IFERROR(VLOOKUP($E1161, V医療従事者等!$A:$J, $H$4, FALSE), 0)</f>
        <v>0</v>
      </c>
      <c r="I1161" s="91">
        <f>IFERROR(VLOOKUP($E1161, V医療従事者等!$A:$J, $I$4, FALSE), 0)</f>
        <v>0</v>
      </c>
      <c r="J1161" s="91">
        <f>IFERROR(VLOOKUP($E1161, V医療従事者等!$A:$J, $J$4, FALSE), 0)</f>
        <v>0</v>
      </c>
      <c r="K1161" s="92">
        <f>IFERROR(VLOOKUP($E1161, V一般接種!$A:$G, K$4, FALSE), 0)</f>
        <v>0</v>
      </c>
      <c r="L1161" s="92">
        <f>IFERROR(VLOOKUP($E1161, V一般接種!$A:$G, L$4, FALSE), 0)</f>
        <v>0</v>
      </c>
      <c r="M1161" s="92">
        <f>IFERROR(VLOOKUP($E1161, V一般接種!$A:$G, M$4, FALSE), 0)</f>
        <v>0</v>
      </c>
      <c r="N1161" s="93">
        <f>IFERROR(VLOOKUP($E1161, V一般接種!$A:$G, N$4, FALSE), 0)</f>
        <v>0</v>
      </c>
      <c r="O1161" s="92">
        <f>SUMIF(V職域接種!$C:$C, 'Conv-vaccine'!$E1161, V職域接種!F:F)</f>
        <v>0</v>
      </c>
      <c r="P1161" s="92">
        <f>SUMIF(V職域接種!$C:$C, 'Conv-vaccine'!$E1161, V職域接種!G:G)</f>
        <v>0</v>
      </c>
      <c r="Q1161" s="92">
        <f>_xlfn.MAXIFS(V重複!F:F, V重複!$C:$C, 'Conv-vaccine'!$E1161)</f>
        <v>0</v>
      </c>
      <c r="R1161" s="92">
        <f>_xlfn.MAXIFS(V重複!G:G, V重複!$C:$C, 'Conv-vaccine'!$E1161)</f>
        <v>0</v>
      </c>
      <c r="S1161" s="117">
        <f>SUMIF('V3回目-総接種回数'!$A:$A, 'Conv-vaccine'!$E1161, 'V3回目-総接種回数'!D:D)</f>
        <v>0</v>
      </c>
    </row>
    <row r="1162" spans="1:19" ht="17.7">
      <c r="A1162" s="49">
        <v>44683</v>
      </c>
      <c r="B1162" s="109">
        <f>IF(COUNTIF($A$7:$A1162, $A1162)&gt;1, 0, IF($E1162="","",G1162+H1162+K1162+L1162+O1162-Q1162))</f>
        <v>0</v>
      </c>
      <c r="C1162" s="109">
        <f>IF(COUNTIF($A$7:$A1162, $A1162)&gt;1, 0, IF($E1162="", "", I1162+J1162+M1162+N1162+P1162-R1162))</f>
        <v>0</v>
      </c>
      <c r="D1162" s="109">
        <f>IF(COUNTIF($A$7:$A1162, $A1162)&gt;1, 0, S1162)</f>
        <v>0</v>
      </c>
      <c r="E1162" s="110">
        <v>44683</v>
      </c>
      <c r="F1162" s="91" t="str">
        <f>IFERROR(VLOOKUP($E1162, V医療従事者等!$A:$J, $F$4, FALSE), TEXT(E1162, "aaa"))</f>
        <v>月</v>
      </c>
      <c r="G1162" s="91">
        <f>IFERROR(VLOOKUP($E1162, V医療従事者等!$A:$J, $G$4, FALSE), 0)</f>
        <v>0</v>
      </c>
      <c r="H1162" s="91">
        <f>IFERROR(VLOOKUP($E1162, V医療従事者等!$A:$J, $H$4, FALSE), 0)</f>
        <v>0</v>
      </c>
      <c r="I1162" s="91">
        <f>IFERROR(VLOOKUP($E1162, V医療従事者等!$A:$J, $I$4, FALSE), 0)</f>
        <v>0</v>
      </c>
      <c r="J1162" s="91">
        <f>IFERROR(VLOOKUP($E1162, V医療従事者等!$A:$J, $J$4, FALSE), 0)</f>
        <v>0</v>
      </c>
      <c r="K1162" s="92">
        <f>IFERROR(VLOOKUP($E1162, V一般接種!$A:$G, K$4, FALSE), 0)</f>
        <v>0</v>
      </c>
      <c r="L1162" s="92">
        <f>IFERROR(VLOOKUP($E1162, V一般接種!$A:$G, L$4, FALSE), 0)</f>
        <v>0</v>
      </c>
      <c r="M1162" s="92">
        <f>IFERROR(VLOOKUP($E1162, V一般接種!$A:$G, M$4, FALSE), 0)</f>
        <v>0</v>
      </c>
      <c r="N1162" s="93">
        <f>IFERROR(VLOOKUP($E1162, V一般接種!$A:$G, N$4, FALSE), 0)</f>
        <v>0</v>
      </c>
      <c r="O1162" s="92">
        <f>SUMIF(V職域接種!$C:$C, 'Conv-vaccine'!$E1162, V職域接種!F:F)</f>
        <v>0</v>
      </c>
      <c r="P1162" s="92">
        <f>SUMIF(V職域接種!$C:$C, 'Conv-vaccine'!$E1162, V職域接種!G:G)</f>
        <v>0</v>
      </c>
      <c r="Q1162" s="92">
        <f>_xlfn.MAXIFS(V重複!F:F, V重複!$C:$C, 'Conv-vaccine'!$E1162)</f>
        <v>0</v>
      </c>
      <c r="R1162" s="92">
        <f>_xlfn.MAXIFS(V重複!G:G, V重複!$C:$C, 'Conv-vaccine'!$E1162)</f>
        <v>0</v>
      </c>
      <c r="S1162" s="117">
        <f>SUMIF('V3回目-総接種回数'!$A:$A, 'Conv-vaccine'!$E1162, 'V3回目-総接種回数'!D:D)</f>
        <v>0</v>
      </c>
    </row>
    <row r="1163" spans="1:19" ht="17.7">
      <c r="A1163" s="49">
        <v>44683</v>
      </c>
      <c r="B1163" s="109">
        <f>IF(COUNTIF($A$7:$A1163, $A1163)&gt;1, 0, IF($E1163="","",G1163+H1163+K1163+L1163+O1163-Q1163))</f>
        <v>0</v>
      </c>
      <c r="C1163" s="109">
        <f>IF(COUNTIF($A$7:$A1163, $A1163)&gt;1, 0, IF($E1163="", "", I1163+J1163+M1163+N1163+P1163-R1163))</f>
        <v>0</v>
      </c>
      <c r="D1163" s="109">
        <f>IF(COUNTIF($A$7:$A1163, $A1163)&gt;1, 0, S1163)</f>
        <v>0</v>
      </c>
      <c r="E1163" s="110">
        <v>44683</v>
      </c>
      <c r="F1163" s="91" t="str">
        <f>IFERROR(VLOOKUP($E1163, V医療従事者等!$A:$J, $F$4, FALSE), TEXT(E1163, "aaa"))</f>
        <v>月</v>
      </c>
      <c r="G1163" s="91">
        <f>IFERROR(VLOOKUP($E1163, V医療従事者等!$A:$J, $G$4, FALSE), 0)</f>
        <v>0</v>
      </c>
      <c r="H1163" s="91">
        <f>IFERROR(VLOOKUP($E1163, V医療従事者等!$A:$J, $H$4, FALSE), 0)</f>
        <v>0</v>
      </c>
      <c r="I1163" s="91">
        <f>IFERROR(VLOOKUP($E1163, V医療従事者等!$A:$J, $I$4, FALSE), 0)</f>
        <v>0</v>
      </c>
      <c r="J1163" s="91">
        <f>IFERROR(VLOOKUP($E1163, V医療従事者等!$A:$J, $J$4, FALSE), 0)</f>
        <v>0</v>
      </c>
      <c r="K1163" s="92">
        <f>IFERROR(VLOOKUP($E1163, V一般接種!$A:$G, K$4, FALSE), 0)</f>
        <v>0</v>
      </c>
      <c r="L1163" s="92">
        <f>IFERROR(VLOOKUP($E1163, V一般接種!$A:$G, L$4, FALSE), 0)</f>
        <v>0</v>
      </c>
      <c r="M1163" s="92">
        <f>IFERROR(VLOOKUP($E1163, V一般接種!$A:$G, M$4, FALSE), 0)</f>
        <v>0</v>
      </c>
      <c r="N1163" s="93">
        <f>IFERROR(VLOOKUP($E1163, V一般接種!$A:$G, N$4, FALSE), 0)</f>
        <v>0</v>
      </c>
      <c r="O1163" s="92">
        <f>SUMIF(V職域接種!$C:$C, 'Conv-vaccine'!$E1163, V職域接種!F:F)</f>
        <v>0</v>
      </c>
      <c r="P1163" s="92">
        <f>SUMIF(V職域接種!$C:$C, 'Conv-vaccine'!$E1163, V職域接種!G:G)</f>
        <v>0</v>
      </c>
      <c r="Q1163" s="92">
        <f>_xlfn.MAXIFS(V重複!F:F, V重複!$C:$C, 'Conv-vaccine'!$E1163)</f>
        <v>0</v>
      </c>
      <c r="R1163" s="92">
        <f>_xlfn.MAXIFS(V重複!G:G, V重複!$C:$C, 'Conv-vaccine'!$E1163)</f>
        <v>0</v>
      </c>
      <c r="S1163" s="117">
        <f>SUMIF('V3回目-総接種回数'!$A:$A, 'Conv-vaccine'!$E1163, 'V3回目-総接種回数'!D:D)</f>
        <v>0</v>
      </c>
    </row>
    <row r="1164" spans="1:19" ht="17.7">
      <c r="A1164" s="49">
        <v>44683</v>
      </c>
      <c r="B1164" s="109">
        <f>IF(COUNTIF($A$7:$A1164, $A1164)&gt;1, 0, IF($E1164="","",G1164+H1164+K1164+L1164+O1164-Q1164))</f>
        <v>0</v>
      </c>
      <c r="C1164" s="109">
        <f>IF(COUNTIF($A$7:$A1164, $A1164)&gt;1, 0, IF($E1164="", "", I1164+J1164+M1164+N1164+P1164-R1164))</f>
        <v>0</v>
      </c>
      <c r="D1164" s="109">
        <f>IF(COUNTIF($A$7:$A1164, $A1164)&gt;1, 0, S1164)</f>
        <v>0</v>
      </c>
      <c r="E1164" s="110">
        <v>44683</v>
      </c>
      <c r="F1164" s="91" t="str">
        <f>IFERROR(VLOOKUP($E1164, V医療従事者等!$A:$J, $F$4, FALSE), TEXT(E1164, "aaa"))</f>
        <v>月</v>
      </c>
      <c r="G1164" s="91">
        <f>IFERROR(VLOOKUP($E1164, V医療従事者等!$A:$J, $G$4, FALSE), 0)</f>
        <v>0</v>
      </c>
      <c r="H1164" s="91">
        <f>IFERROR(VLOOKUP($E1164, V医療従事者等!$A:$J, $H$4, FALSE), 0)</f>
        <v>0</v>
      </c>
      <c r="I1164" s="91">
        <f>IFERROR(VLOOKUP($E1164, V医療従事者等!$A:$J, $I$4, FALSE), 0)</f>
        <v>0</v>
      </c>
      <c r="J1164" s="91">
        <f>IFERROR(VLOOKUP($E1164, V医療従事者等!$A:$J, $J$4, FALSE), 0)</f>
        <v>0</v>
      </c>
      <c r="K1164" s="92">
        <f>IFERROR(VLOOKUP($E1164, V一般接種!$A:$G, K$4, FALSE), 0)</f>
        <v>0</v>
      </c>
      <c r="L1164" s="92">
        <f>IFERROR(VLOOKUP($E1164, V一般接種!$A:$G, L$4, FALSE), 0)</f>
        <v>0</v>
      </c>
      <c r="M1164" s="92">
        <f>IFERROR(VLOOKUP($E1164, V一般接種!$A:$G, M$4, FALSE), 0)</f>
        <v>0</v>
      </c>
      <c r="N1164" s="93">
        <f>IFERROR(VLOOKUP($E1164, V一般接種!$A:$G, N$4, FALSE), 0)</f>
        <v>0</v>
      </c>
      <c r="O1164" s="92">
        <f>SUMIF(V職域接種!$C:$C, 'Conv-vaccine'!$E1164, V職域接種!F:F)</f>
        <v>0</v>
      </c>
      <c r="P1164" s="92">
        <f>SUMIF(V職域接種!$C:$C, 'Conv-vaccine'!$E1164, V職域接種!G:G)</f>
        <v>0</v>
      </c>
      <c r="Q1164" s="92">
        <f>_xlfn.MAXIFS(V重複!F:F, V重複!$C:$C, 'Conv-vaccine'!$E1164)</f>
        <v>0</v>
      </c>
      <c r="R1164" s="92">
        <f>_xlfn.MAXIFS(V重複!G:G, V重複!$C:$C, 'Conv-vaccine'!$E1164)</f>
        <v>0</v>
      </c>
      <c r="S1164" s="117">
        <f>SUMIF('V3回目-総接種回数'!$A:$A, 'Conv-vaccine'!$E1164, 'V3回目-総接種回数'!D:D)</f>
        <v>0</v>
      </c>
    </row>
    <row r="1165" spans="1:19" ht="17.7">
      <c r="A1165" s="49">
        <v>44684</v>
      </c>
      <c r="B1165" s="109">
        <f>IF(COUNTIF($A$7:$A1165, $A1165)&gt;1, 0, IF($E1165="","",G1165+H1165+K1165+L1165+O1165-Q1165))</f>
        <v>0</v>
      </c>
      <c r="C1165" s="109">
        <f>IF(COUNTIF($A$7:$A1165, $A1165)&gt;1, 0, IF($E1165="", "", I1165+J1165+M1165+N1165+P1165-R1165))</f>
        <v>0</v>
      </c>
      <c r="D1165" s="109">
        <f>IF(COUNTIF($A$7:$A1165, $A1165)&gt;1, 0, S1165)</f>
        <v>0</v>
      </c>
      <c r="E1165" s="110">
        <v>44684</v>
      </c>
      <c r="F1165" s="91" t="str">
        <f>IFERROR(VLOOKUP($E1165, V医療従事者等!$A:$J, $F$4, FALSE), TEXT(E1165, "aaa"))</f>
        <v>火</v>
      </c>
      <c r="G1165" s="91">
        <f>IFERROR(VLOOKUP($E1165, V医療従事者等!$A:$J, $G$4, FALSE), 0)</f>
        <v>0</v>
      </c>
      <c r="H1165" s="91">
        <f>IFERROR(VLOOKUP($E1165, V医療従事者等!$A:$J, $H$4, FALSE), 0)</f>
        <v>0</v>
      </c>
      <c r="I1165" s="91">
        <f>IFERROR(VLOOKUP($E1165, V医療従事者等!$A:$J, $I$4, FALSE), 0)</f>
        <v>0</v>
      </c>
      <c r="J1165" s="91">
        <f>IFERROR(VLOOKUP($E1165, V医療従事者等!$A:$J, $J$4, FALSE), 0)</f>
        <v>0</v>
      </c>
      <c r="K1165" s="92">
        <f>IFERROR(VLOOKUP($E1165, V一般接種!$A:$G, K$4, FALSE), 0)</f>
        <v>0</v>
      </c>
      <c r="L1165" s="92">
        <f>IFERROR(VLOOKUP($E1165, V一般接種!$A:$G, L$4, FALSE), 0)</f>
        <v>0</v>
      </c>
      <c r="M1165" s="92">
        <f>IFERROR(VLOOKUP($E1165, V一般接種!$A:$G, M$4, FALSE), 0)</f>
        <v>0</v>
      </c>
      <c r="N1165" s="93">
        <f>IFERROR(VLOOKUP($E1165, V一般接種!$A:$G, N$4, FALSE), 0)</f>
        <v>0</v>
      </c>
      <c r="O1165" s="92">
        <f>SUMIF(V職域接種!$C:$C, 'Conv-vaccine'!$E1165, V職域接種!F:F)</f>
        <v>0</v>
      </c>
      <c r="P1165" s="92">
        <f>SUMIF(V職域接種!$C:$C, 'Conv-vaccine'!$E1165, V職域接種!G:G)</f>
        <v>0</v>
      </c>
      <c r="Q1165" s="92">
        <f>_xlfn.MAXIFS(V重複!F:F, V重複!$C:$C, 'Conv-vaccine'!$E1165)</f>
        <v>0</v>
      </c>
      <c r="R1165" s="92">
        <f>_xlfn.MAXIFS(V重複!G:G, V重複!$C:$C, 'Conv-vaccine'!$E1165)</f>
        <v>0</v>
      </c>
      <c r="S1165" s="117">
        <f>SUMIF('V3回目-総接種回数'!$A:$A, 'Conv-vaccine'!$E1165, 'V3回目-総接種回数'!D:D)</f>
        <v>0</v>
      </c>
    </row>
    <row r="1166" spans="1:19" ht="17.7">
      <c r="A1166" s="49">
        <v>44684</v>
      </c>
      <c r="B1166" s="109">
        <f>IF(COUNTIF($A$7:$A1166, $A1166)&gt;1, 0, IF($E1166="","",G1166+H1166+K1166+L1166+O1166-Q1166))</f>
        <v>0</v>
      </c>
      <c r="C1166" s="109">
        <f>IF(COUNTIF($A$7:$A1166, $A1166)&gt;1, 0, IF($E1166="", "", I1166+J1166+M1166+N1166+P1166-R1166))</f>
        <v>0</v>
      </c>
      <c r="D1166" s="109">
        <f>IF(COUNTIF($A$7:$A1166, $A1166)&gt;1, 0, S1166)</f>
        <v>0</v>
      </c>
      <c r="E1166" s="110">
        <v>44684</v>
      </c>
      <c r="F1166" s="91" t="str">
        <f>IFERROR(VLOOKUP($E1166, V医療従事者等!$A:$J, $F$4, FALSE), TEXT(E1166, "aaa"))</f>
        <v>火</v>
      </c>
      <c r="G1166" s="91">
        <f>IFERROR(VLOOKUP($E1166, V医療従事者等!$A:$J, $G$4, FALSE), 0)</f>
        <v>0</v>
      </c>
      <c r="H1166" s="91">
        <f>IFERROR(VLOOKUP($E1166, V医療従事者等!$A:$J, $H$4, FALSE), 0)</f>
        <v>0</v>
      </c>
      <c r="I1166" s="91">
        <f>IFERROR(VLOOKUP($E1166, V医療従事者等!$A:$J, $I$4, FALSE), 0)</f>
        <v>0</v>
      </c>
      <c r="J1166" s="91">
        <f>IFERROR(VLOOKUP($E1166, V医療従事者等!$A:$J, $J$4, FALSE), 0)</f>
        <v>0</v>
      </c>
      <c r="K1166" s="92">
        <f>IFERROR(VLOOKUP($E1166, V一般接種!$A:$G, K$4, FALSE), 0)</f>
        <v>0</v>
      </c>
      <c r="L1166" s="92">
        <f>IFERROR(VLOOKUP($E1166, V一般接種!$A:$G, L$4, FALSE), 0)</f>
        <v>0</v>
      </c>
      <c r="M1166" s="92">
        <f>IFERROR(VLOOKUP($E1166, V一般接種!$A:$G, M$4, FALSE), 0)</f>
        <v>0</v>
      </c>
      <c r="N1166" s="93">
        <f>IFERROR(VLOOKUP($E1166, V一般接種!$A:$G, N$4, FALSE), 0)</f>
        <v>0</v>
      </c>
      <c r="O1166" s="92">
        <f>SUMIF(V職域接種!$C:$C, 'Conv-vaccine'!$E1166, V職域接種!F:F)</f>
        <v>0</v>
      </c>
      <c r="P1166" s="92">
        <f>SUMIF(V職域接種!$C:$C, 'Conv-vaccine'!$E1166, V職域接種!G:G)</f>
        <v>0</v>
      </c>
      <c r="Q1166" s="92">
        <f>_xlfn.MAXIFS(V重複!F:F, V重複!$C:$C, 'Conv-vaccine'!$E1166)</f>
        <v>0</v>
      </c>
      <c r="R1166" s="92">
        <f>_xlfn.MAXIFS(V重複!G:G, V重複!$C:$C, 'Conv-vaccine'!$E1166)</f>
        <v>0</v>
      </c>
      <c r="S1166" s="117">
        <f>SUMIF('V3回目-総接種回数'!$A:$A, 'Conv-vaccine'!$E1166, 'V3回目-総接種回数'!D:D)</f>
        <v>0</v>
      </c>
    </row>
    <row r="1167" spans="1:19" ht="17.7">
      <c r="A1167" s="49">
        <v>44684</v>
      </c>
      <c r="B1167" s="109">
        <f>IF(COUNTIF($A$7:$A1167, $A1167)&gt;1, 0, IF($E1167="","",G1167+H1167+K1167+L1167+O1167-Q1167))</f>
        <v>0</v>
      </c>
      <c r="C1167" s="109">
        <f>IF(COUNTIF($A$7:$A1167, $A1167)&gt;1, 0, IF($E1167="", "", I1167+J1167+M1167+N1167+P1167-R1167))</f>
        <v>0</v>
      </c>
      <c r="D1167" s="109">
        <f>IF(COUNTIF($A$7:$A1167, $A1167)&gt;1, 0, S1167)</f>
        <v>0</v>
      </c>
      <c r="E1167" s="110">
        <v>44684</v>
      </c>
      <c r="F1167" s="91" t="str">
        <f>IFERROR(VLOOKUP($E1167, V医療従事者等!$A:$J, $F$4, FALSE), TEXT(E1167, "aaa"))</f>
        <v>火</v>
      </c>
      <c r="G1167" s="91">
        <f>IFERROR(VLOOKUP($E1167, V医療従事者等!$A:$J, $G$4, FALSE), 0)</f>
        <v>0</v>
      </c>
      <c r="H1167" s="91">
        <f>IFERROR(VLOOKUP($E1167, V医療従事者等!$A:$J, $H$4, FALSE), 0)</f>
        <v>0</v>
      </c>
      <c r="I1167" s="91">
        <f>IFERROR(VLOOKUP($E1167, V医療従事者等!$A:$J, $I$4, FALSE), 0)</f>
        <v>0</v>
      </c>
      <c r="J1167" s="91">
        <f>IFERROR(VLOOKUP($E1167, V医療従事者等!$A:$J, $J$4, FALSE), 0)</f>
        <v>0</v>
      </c>
      <c r="K1167" s="92">
        <f>IFERROR(VLOOKUP($E1167, V一般接種!$A:$G, K$4, FALSE), 0)</f>
        <v>0</v>
      </c>
      <c r="L1167" s="92">
        <f>IFERROR(VLOOKUP($E1167, V一般接種!$A:$G, L$4, FALSE), 0)</f>
        <v>0</v>
      </c>
      <c r="M1167" s="92">
        <f>IFERROR(VLOOKUP($E1167, V一般接種!$A:$G, M$4, FALSE), 0)</f>
        <v>0</v>
      </c>
      <c r="N1167" s="93">
        <f>IFERROR(VLOOKUP($E1167, V一般接種!$A:$G, N$4, FALSE), 0)</f>
        <v>0</v>
      </c>
      <c r="O1167" s="92">
        <f>SUMIF(V職域接種!$C:$C, 'Conv-vaccine'!$E1167, V職域接種!F:F)</f>
        <v>0</v>
      </c>
      <c r="P1167" s="92">
        <f>SUMIF(V職域接種!$C:$C, 'Conv-vaccine'!$E1167, V職域接種!G:G)</f>
        <v>0</v>
      </c>
      <c r="Q1167" s="92">
        <f>_xlfn.MAXIFS(V重複!F:F, V重複!$C:$C, 'Conv-vaccine'!$E1167)</f>
        <v>0</v>
      </c>
      <c r="R1167" s="92">
        <f>_xlfn.MAXIFS(V重複!G:G, V重複!$C:$C, 'Conv-vaccine'!$E1167)</f>
        <v>0</v>
      </c>
      <c r="S1167" s="117">
        <f>SUMIF('V3回目-総接種回数'!$A:$A, 'Conv-vaccine'!$E1167, 'V3回目-総接種回数'!D:D)</f>
        <v>0</v>
      </c>
    </row>
    <row r="1168" spans="1:19" ht="17.7">
      <c r="A1168" s="49">
        <v>44685</v>
      </c>
      <c r="B1168" s="109">
        <f>IF(COUNTIF($A$7:$A1168, $A1168)&gt;1, 0, IF($E1168="","",G1168+H1168+K1168+L1168+O1168-Q1168))</f>
        <v>0</v>
      </c>
      <c r="C1168" s="109">
        <f>IF(COUNTIF($A$7:$A1168, $A1168)&gt;1, 0, IF($E1168="", "", I1168+J1168+M1168+N1168+P1168-R1168))</f>
        <v>0</v>
      </c>
      <c r="D1168" s="109">
        <f>IF(COUNTIF($A$7:$A1168, $A1168)&gt;1, 0, S1168)</f>
        <v>0</v>
      </c>
      <c r="E1168" s="110">
        <v>44685</v>
      </c>
      <c r="F1168" s="91" t="str">
        <f>IFERROR(VLOOKUP($E1168, V医療従事者等!$A:$J, $F$4, FALSE), TEXT(E1168, "aaa"))</f>
        <v>水</v>
      </c>
      <c r="G1168" s="91">
        <f>IFERROR(VLOOKUP($E1168, V医療従事者等!$A:$J, $G$4, FALSE), 0)</f>
        <v>0</v>
      </c>
      <c r="H1168" s="91">
        <f>IFERROR(VLOOKUP($E1168, V医療従事者等!$A:$J, $H$4, FALSE), 0)</f>
        <v>0</v>
      </c>
      <c r="I1168" s="91">
        <f>IFERROR(VLOOKUP($E1168, V医療従事者等!$A:$J, $I$4, FALSE), 0)</f>
        <v>0</v>
      </c>
      <c r="J1168" s="91">
        <f>IFERROR(VLOOKUP($E1168, V医療従事者等!$A:$J, $J$4, FALSE), 0)</f>
        <v>0</v>
      </c>
      <c r="K1168" s="92">
        <f>IFERROR(VLOOKUP($E1168, V一般接種!$A:$G, K$4, FALSE), 0)</f>
        <v>0</v>
      </c>
      <c r="L1168" s="92">
        <f>IFERROR(VLOOKUP($E1168, V一般接種!$A:$G, L$4, FALSE), 0)</f>
        <v>0</v>
      </c>
      <c r="M1168" s="92">
        <f>IFERROR(VLOOKUP($E1168, V一般接種!$A:$G, M$4, FALSE), 0)</f>
        <v>0</v>
      </c>
      <c r="N1168" s="93">
        <f>IFERROR(VLOOKUP($E1168, V一般接種!$A:$G, N$4, FALSE), 0)</f>
        <v>0</v>
      </c>
      <c r="O1168" s="92">
        <f>SUMIF(V職域接種!$C:$C, 'Conv-vaccine'!$E1168, V職域接種!F:F)</f>
        <v>0</v>
      </c>
      <c r="P1168" s="92">
        <f>SUMIF(V職域接種!$C:$C, 'Conv-vaccine'!$E1168, V職域接種!G:G)</f>
        <v>0</v>
      </c>
      <c r="Q1168" s="92">
        <f>_xlfn.MAXIFS(V重複!F:F, V重複!$C:$C, 'Conv-vaccine'!$E1168)</f>
        <v>0</v>
      </c>
      <c r="R1168" s="92">
        <f>_xlfn.MAXIFS(V重複!G:G, V重複!$C:$C, 'Conv-vaccine'!$E1168)</f>
        <v>0</v>
      </c>
      <c r="S1168" s="117">
        <f>SUMIF('V3回目-総接種回数'!$A:$A, 'Conv-vaccine'!$E1168, 'V3回目-総接種回数'!D:D)</f>
        <v>0</v>
      </c>
    </row>
    <row r="1169" spans="1:19" ht="17.7">
      <c r="A1169" s="49">
        <v>44685</v>
      </c>
      <c r="B1169" s="109">
        <f>IF(COUNTIF($A$7:$A1169, $A1169)&gt;1, 0, IF($E1169="","",G1169+H1169+K1169+L1169+O1169-Q1169))</f>
        <v>0</v>
      </c>
      <c r="C1169" s="109">
        <f>IF(COUNTIF($A$7:$A1169, $A1169)&gt;1, 0, IF($E1169="", "", I1169+J1169+M1169+N1169+P1169-R1169))</f>
        <v>0</v>
      </c>
      <c r="D1169" s="109">
        <f>IF(COUNTIF($A$7:$A1169, $A1169)&gt;1, 0, S1169)</f>
        <v>0</v>
      </c>
      <c r="E1169" s="110">
        <v>44685</v>
      </c>
      <c r="F1169" s="91" t="str">
        <f>IFERROR(VLOOKUP($E1169, V医療従事者等!$A:$J, $F$4, FALSE), TEXT(E1169, "aaa"))</f>
        <v>水</v>
      </c>
      <c r="G1169" s="91">
        <f>IFERROR(VLOOKUP($E1169, V医療従事者等!$A:$J, $G$4, FALSE), 0)</f>
        <v>0</v>
      </c>
      <c r="H1169" s="91">
        <f>IFERROR(VLOOKUP($E1169, V医療従事者等!$A:$J, $H$4, FALSE), 0)</f>
        <v>0</v>
      </c>
      <c r="I1169" s="91">
        <f>IFERROR(VLOOKUP($E1169, V医療従事者等!$A:$J, $I$4, FALSE), 0)</f>
        <v>0</v>
      </c>
      <c r="J1169" s="91">
        <f>IFERROR(VLOOKUP($E1169, V医療従事者等!$A:$J, $J$4, FALSE), 0)</f>
        <v>0</v>
      </c>
      <c r="K1169" s="92">
        <f>IFERROR(VLOOKUP($E1169, V一般接種!$A:$G, K$4, FALSE), 0)</f>
        <v>0</v>
      </c>
      <c r="L1169" s="92">
        <f>IFERROR(VLOOKUP($E1169, V一般接種!$A:$G, L$4, FALSE), 0)</f>
        <v>0</v>
      </c>
      <c r="M1169" s="92">
        <f>IFERROR(VLOOKUP($E1169, V一般接種!$A:$G, M$4, FALSE), 0)</f>
        <v>0</v>
      </c>
      <c r="N1169" s="93">
        <f>IFERROR(VLOOKUP($E1169, V一般接種!$A:$G, N$4, FALSE), 0)</f>
        <v>0</v>
      </c>
      <c r="O1169" s="92">
        <f>SUMIF(V職域接種!$C:$C, 'Conv-vaccine'!$E1169, V職域接種!F:F)</f>
        <v>0</v>
      </c>
      <c r="P1169" s="92">
        <f>SUMIF(V職域接種!$C:$C, 'Conv-vaccine'!$E1169, V職域接種!G:G)</f>
        <v>0</v>
      </c>
      <c r="Q1169" s="92">
        <f>_xlfn.MAXIFS(V重複!F:F, V重複!$C:$C, 'Conv-vaccine'!$E1169)</f>
        <v>0</v>
      </c>
      <c r="R1169" s="92">
        <f>_xlfn.MAXIFS(V重複!G:G, V重複!$C:$C, 'Conv-vaccine'!$E1169)</f>
        <v>0</v>
      </c>
      <c r="S1169" s="117">
        <f>SUMIF('V3回目-総接種回数'!$A:$A, 'Conv-vaccine'!$E1169, 'V3回目-総接種回数'!D:D)</f>
        <v>0</v>
      </c>
    </row>
    <row r="1170" spans="1:19" ht="17.7">
      <c r="A1170" s="49">
        <v>44685</v>
      </c>
      <c r="B1170" s="109">
        <f>IF(COUNTIF($A$7:$A1170, $A1170)&gt;1, 0, IF($E1170="","",G1170+H1170+K1170+L1170+O1170-Q1170))</f>
        <v>0</v>
      </c>
      <c r="C1170" s="109">
        <f>IF(COUNTIF($A$7:$A1170, $A1170)&gt;1, 0, IF($E1170="", "", I1170+J1170+M1170+N1170+P1170-R1170))</f>
        <v>0</v>
      </c>
      <c r="D1170" s="109">
        <f>IF(COUNTIF($A$7:$A1170, $A1170)&gt;1, 0, S1170)</f>
        <v>0</v>
      </c>
      <c r="E1170" s="110">
        <v>44685</v>
      </c>
      <c r="F1170" s="91" t="str">
        <f>IFERROR(VLOOKUP($E1170, V医療従事者等!$A:$J, $F$4, FALSE), TEXT(E1170, "aaa"))</f>
        <v>水</v>
      </c>
      <c r="G1170" s="91">
        <f>IFERROR(VLOOKUP($E1170, V医療従事者等!$A:$J, $G$4, FALSE), 0)</f>
        <v>0</v>
      </c>
      <c r="H1170" s="91">
        <f>IFERROR(VLOOKUP($E1170, V医療従事者等!$A:$J, $H$4, FALSE), 0)</f>
        <v>0</v>
      </c>
      <c r="I1170" s="91">
        <f>IFERROR(VLOOKUP($E1170, V医療従事者等!$A:$J, $I$4, FALSE), 0)</f>
        <v>0</v>
      </c>
      <c r="J1170" s="91">
        <f>IFERROR(VLOOKUP($E1170, V医療従事者等!$A:$J, $J$4, FALSE), 0)</f>
        <v>0</v>
      </c>
      <c r="K1170" s="92">
        <f>IFERROR(VLOOKUP($E1170, V一般接種!$A:$G, K$4, FALSE), 0)</f>
        <v>0</v>
      </c>
      <c r="L1170" s="92">
        <f>IFERROR(VLOOKUP($E1170, V一般接種!$A:$G, L$4, FALSE), 0)</f>
        <v>0</v>
      </c>
      <c r="M1170" s="92">
        <f>IFERROR(VLOOKUP($E1170, V一般接種!$A:$G, M$4, FALSE), 0)</f>
        <v>0</v>
      </c>
      <c r="N1170" s="93">
        <f>IFERROR(VLOOKUP($E1170, V一般接種!$A:$G, N$4, FALSE), 0)</f>
        <v>0</v>
      </c>
      <c r="O1170" s="92">
        <f>SUMIF(V職域接種!$C:$C, 'Conv-vaccine'!$E1170, V職域接種!F:F)</f>
        <v>0</v>
      </c>
      <c r="P1170" s="92">
        <f>SUMIF(V職域接種!$C:$C, 'Conv-vaccine'!$E1170, V職域接種!G:G)</f>
        <v>0</v>
      </c>
      <c r="Q1170" s="92">
        <f>_xlfn.MAXIFS(V重複!F:F, V重複!$C:$C, 'Conv-vaccine'!$E1170)</f>
        <v>0</v>
      </c>
      <c r="R1170" s="92">
        <f>_xlfn.MAXIFS(V重複!G:G, V重複!$C:$C, 'Conv-vaccine'!$E1170)</f>
        <v>0</v>
      </c>
      <c r="S1170" s="117">
        <f>SUMIF('V3回目-総接種回数'!$A:$A, 'Conv-vaccine'!$E1170, 'V3回目-総接種回数'!D:D)</f>
        <v>0</v>
      </c>
    </row>
    <row r="1171" spans="1:19" ht="17.7">
      <c r="A1171" s="49">
        <v>44686</v>
      </c>
      <c r="B1171" s="109">
        <f>IF(COUNTIF($A$7:$A1171, $A1171)&gt;1, 0, IF($E1171="","",G1171+H1171+K1171+L1171+O1171-Q1171))</f>
        <v>0</v>
      </c>
      <c r="C1171" s="109">
        <f>IF(COUNTIF($A$7:$A1171, $A1171)&gt;1, 0, IF($E1171="", "", I1171+J1171+M1171+N1171+P1171-R1171))</f>
        <v>0</v>
      </c>
      <c r="D1171" s="109">
        <f>IF(COUNTIF($A$7:$A1171, $A1171)&gt;1, 0, S1171)</f>
        <v>0</v>
      </c>
      <c r="E1171" s="110">
        <v>44686</v>
      </c>
      <c r="F1171" s="91" t="str">
        <f>IFERROR(VLOOKUP($E1171, V医療従事者等!$A:$J, $F$4, FALSE), TEXT(E1171, "aaa"))</f>
        <v>木</v>
      </c>
      <c r="G1171" s="91">
        <f>IFERROR(VLOOKUP($E1171, V医療従事者等!$A:$J, $G$4, FALSE), 0)</f>
        <v>0</v>
      </c>
      <c r="H1171" s="91">
        <f>IFERROR(VLOOKUP($E1171, V医療従事者等!$A:$J, $H$4, FALSE), 0)</f>
        <v>0</v>
      </c>
      <c r="I1171" s="91">
        <f>IFERROR(VLOOKUP($E1171, V医療従事者等!$A:$J, $I$4, FALSE), 0)</f>
        <v>0</v>
      </c>
      <c r="J1171" s="91">
        <f>IFERROR(VLOOKUP($E1171, V医療従事者等!$A:$J, $J$4, FALSE), 0)</f>
        <v>0</v>
      </c>
      <c r="K1171" s="92">
        <f>IFERROR(VLOOKUP($E1171, V一般接種!$A:$G, K$4, FALSE), 0)</f>
        <v>0</v>
      </c>
      <c r="L1171" s="92">
        <f>IFERROR(VLOOKUP($E1171, V一般接種!$A:$G, L$4, FALSE), 0)</f>
        <v>0</v>
      </c>
      <c r="M1171" s="92">
        <f>IFERROR(VLOOKUP($E1171, V一般接種!$A:$G, M$4, FALSE), 0)</f>
        <v>0</v>
      </c>
      <c r="N1171" s="93">
        <f>IFERROR(VLOOKUP($E1171, V一般接種!$A:$G, N$4, FALSE), 0)</f>
        <v>0</v>
      </c>
      <c r="O1171" s="92">
        <f>SUMIF(V職域接種!$C:$C, 'Conv-vaccine'!$E1171, V職域接種!F:F)</f>
        <v>0</v>
      </c>
      <c r="P1171" s="92">
        <f>SUMIF(V職域接種!$C:$C, 'Conv-vaccine'!$E1171, V職域接種!G:G)</f>
        <v>0</v>
      </c>
      <c r="Q1171" s="92">
        <f>_xlfn.MAXIFS(V重複!F:F, V重複!$C:$C, 'Conv-vaccine'!$E1171)</f>
        <v>0</v>
      </c>
      <c r="R1171" s="92">
        <f>_xlfn.MAXIFS(V重複!G:G, V重複!$C:$C, 'Conv-vaccine'!$E1171)</f>
        <v>0</v>
      </c>
      <c r="S1171" s="117">
        <f>SUMIF('V3回目-総接種回数'!$A:$A, 'Conv-vaccine'!$E1171, 'V3回目-総接種回数'!D:D)</f>
        <v>0</v>
      </c>
    </row>
    <row r="1172" spans="1:19" ht="17.7">
      <c r="A1172" s="49">
        <v>44686</v>
      </c>
      <c r="B1172" s="109">
        <f>IF(COUNTIF($A$7:$A1172, $A1172)&gt;1, 0, IF($E1172="","",G1172+H1172+K1172+L1172+O1172-Q1172))</f>
        <v>0</v>
      </c>
      <c r="C1172" s="109">
        <f>IF(COUNTIF($A$7:$A1172, $A1172)&gt;1, 0, IF($E1172="", "", I1172+J1172+M1172+N1172+P1172-R1172))</f>
        <v>0</v>
      </c>
      <c r="D1172" s="109">
        <f>IF(COUNTIF($A$7:$A1172, $A1172)&gt;1, 0, S1172)</f>
        <v>0</v>
      </c>
      <c r="E1172" s="110">
        <v>44686</v>
      </c>
      <c r="F1172" s="91" t="str">
        <f>IFERROR(VLOOKUP($E1172, V医療従事者等!$A:$J, $F$4, FALSE), TEXT(E1172, "aaa"))</f>
        <v>木</v>
      </c>
      <c r="G1172" s="91">
        <f>IFERROR(VLOOKUP($E1172, V医療従事者等!$A:$J, $G$4, FALSE), 0)</f>
        <v>0</v>
      </c>
      <c r="H1172" s="91">
        <f>IFERROR(VLOOKUP($E1172, V医療従事者等!$A:$J, $H$4, FALSE), 0)</f>
        <v>0</v>
      </c>
      <c r="I1172" s="91">
        <f>IFERROR(VLOOKUP($E1172, V医療従事者等!$A:$J, $I$4, FALSE), 0)</f>
        <v>0</v>
      </c>
      <c r="J1172" s="91">
        <f>IFERROR(VLOOKUP($E1172, V医療従事者等!$A:$J, $J$4, FALSE), 0)</f>
        <v>0</v>
      </c>
      <c r="K1172" s="92">
        <f>IFERROR(VLOOKUP($E1172, V一般接種!$A:$G, K$4, FALSE), 0)</f>
        <v>0</v>
      </c>
      <c r="L1172" s="92">
        <f>IFERROR(VLOOKUP($E1172, V一般接種!$A:$G, L$4, FALSE), 0)</f>
        <v>0</v>
      </c>
      <c r="M1172" s="92">
        <f>IFERROR(VLOOKUP($E1172, V一般接種!$A:$G, M$4, FALSE), 0)</f>
        <v>0</v>
      </c>
      <c r="N1172" s="93">
        <f>IFERROR(VLOOKUP($E1172, V一般接種!$A:$G, N$4, FALSE), 0)</f>
        <v>0</v>
      </c>
      <c r="O1172" s="92">
        <f>SUMIF(V職域接種!$C:$C, 'Conv-vaccine'!$E1172, V職域接種!F:F)</f>
        <v>0</v>
      </c>
      <c r="P1172" s="92">
        <f>SUMIF(V職域接種!$C:$C, 'Conv-vaccine'!$E1172, V職域接種!G:G)</f>
        <v>0</v>
      </c>
      <c r="Q1172" s="92">
        <f>_xlfn.MAXIFS(V重複!F:F, V重複!$C:$C, 'Conv-vaccine'!$E1172)</f>
        <v>0</v>
      </c>
      <c r="R1172" s="92">
        <f>_xlfn.MAXIFS(V重複!G:G, V重複!$C:$C, 'Conv-vaccine'!$E1172)</f>
        <v>0</v>
      </c>
      <c r="S1172" s="117">
        <f>SUMIF('V3回目-総接種回数'!$A:$A, 'Conv-vaccine'!$E1172, 'V3回目-総接種回数'!D:D)</f>
        <v>0</v>
      </c>
    </row>
    <row r="1173" spans="1:19" ht="17.7">
      <c r="A1173" s="49">
        <v>44686</v>
      </c>
      <c r="B1173" s="109">
        <f>IF(COUNTIF($A$7:$A1173, $A1173)&gt;1, 0, IF($E1173="","",G1173+H1173+K1173+L1173+O1173-Q1173))</f>
        <v>0</v>
      </c>
      <c r="C1173" s="109">
        <f>IF(COUNTIF($A$7:$A1173, $A1173)&gt;1, 0, IF($E1173="", "", I1173+J1173+M1173+N1173+P1173-R1173))</f>
        <v>0</v>
      </c>
      <c r="D1173" s="109">
        <f>IF(COUNTIF($A$7:$A1173, $A1173)&gt;1, 0, S1173)</f>
        <v>0</v>
      </c>
      <c r="E1173" s="110">
        <v>44686</v>
      </c>
      <c r="F1173" s="91" t="str">
        <f>IFERROR(VLOOKUP($E1173, V医療従事者等!$A:$J, $F$4, FALSE), TEXT(E1173, "aaa"))</f>
        <v>木</v>
      </c>
      <c r="G1173" s="91">
        <f>IFERROR(VLOOKUP($E1173, V医療従事者等!$A:$J, $G$4, FALSE), 0)</f>
        <v>0</v>
      </c>
      <c r="H1173" s="91">
        <f>IFERROR(VLOOKUP($E1173, V医療従事者等!$A:$J, $H$4, FALSE), 0)</f>
        <v>0</v>
      </c>
      <c r="I1173" s="91">
        <f>IFERROR(VLOOKUP($E1173, V医療従事者等!$A:$J, $I$4, FALSE), 0)</f>
        <v>0</v>
      </c>
      <c r="J1173" s="91">
        <f>IFERROR(VLOOKUP($E1173, V医療従事者等!$A:$J, $J$4, FALSE), 0)</f>
        <v>0</v>
      </c>
      <c r="K1173" s="92">
        <f>IFERROR(VLOOKUP($E1173, V一般接種!$A:$G, K$4, FALSE), 0)</f>
        <v>0</v>
      </c>
      <c r="L1173" s="92">
        <f>IFERROR(VLOOKUP($E1173, V一般接種!$A:$G, L$4, FALSE), 0)</f>
        <v>0</v>
      </c>
      <c r="M1173" s="92">
        <f>IFERROR(VLOOKUP($E1173, V一般接種!$A:$G, M$4, FALSE), 0)</f>
        <v>0</v>
      </c>
      <c r="N1173" s="93">
        <f>IFERROR(VLOOKUP($E1173, V一般接種!$A:$G, N$4, FALSE), 0)</f>
        <v>0</v>
      </c>
      <c r="O1173" s="92">
        <f>SUMIF(V職域接種!$C:$C, 'Conv-vaccine'!$E1173, V職域接種!F:F)</f>
        <v>0</v>
      </c>
      <c r="P1173" s="92">
        <f>SUMIF(V職域接種!$C:$C, 'Conv-vaccine'!$E1173, V職域接種!G:G)</f>
        <v>0</v>
      </c>
      <c r="Q1173" s="92">
        <f>_xlfn.MAXIFS(V重複!F:F, V重複!$C:$C, 'Conv-vaccine'!$E1173)</f>
        <v>0</v>
      </c>
      <c r="R1173" s="92">
        <f>_xlfn.MAXIFS(V重複!G:G, V重複!$C:$C, 'Conv-vaccine'!$E1173)</f>
        <v>0</v>
      </c>
      <c r="S1173" s="117">
        <f>SUMIF('V3回目-総接種回数'!$A:$A, 'Conv-vaccine'!$E1173, 'V3回目-総接種回数'!D:D)</f>
        <v>0</v>
      </c>
    </row>
    <row r="1174" spans="1:19" ht="17.7">
      <c r="A1174" s="49">
        <v>44687</v>
      </c>
      <c r="B1174" s="109">
        <f>IF(COUNTIF($A$7:$A1174, $A1174)&gt;1, 0, IF($E1174="","",G1174+H1174+K1174+L1174+O1174-Q1174))</f>
        <v>0</v>
      </c>
      <c r="C1174" s="109">
        <f>IF(COUNTIF($A$7:$A1174, $A1174)&gt;1, 0, IF($E1174="", "", I1174+J1174+M1174+N1174+P1174-R1174))</f>
        <v>0</v>
      </c>
      <c r="D1174" s="109">
        <f>IF(COUNTIF($A$7:$A1174, $A1174)&gt;1, 0, S1174)</f>
        <v>0</v>
      </c>
      <c r="E1174" s="110">
        <v>44687</v>
      </c>
      <c r="F1174" s="91" t="str">
        <f>IFERROR(VLOOKUP($E1174, V医療従事者等!$A:$J, $F$4, FALSE), TEXT(E1174, "aaa"))</f>
        <v>金</v>
      </c>
      <c r="G1174" s="91">
        <f>IFERROR(VLOOKUP($E1174, V医療従事者等!$A:$J, $G$4, FALSE), 0)</f>
        <v>0</v>
      </c>
      <c r="H1174" s="91">
        <f>IFERROR(VLOOKUP($E1174, V医療従事者等!$A:$J, $H$4, FALSE), 0)</f>
        <v>0</v>
      </c>
      <c r="I1174" s="91">
        <f>IFERROR(VLOOKUP($E1174, V医療従事者等!$A:$J, $I$4, FALSE), 0)</f>
        <v>0</v>
      </c>
      <c r="J1174" s="91">
        <f>IFERROR(VLOOKUP($E1174, V医療従事者等!$A:$J, $J$4, FALSE), 0)</f>
        <v>0</v>
      </c>
      <c r="K1174" s="92">
        <f>IFERROR(VLOOKUP($E1174, V一般接種!$A:$G, K$4, FALSE), 0)</f>
        <v>0</v>
      </c>
      <c r="L1174" s="92">
        <f>IFERROR(VLOOKUP($E1174, V一般接種!$A:$G, L$4, FALSE), 0)</f>
        <v>0</v>
      </c>
      <c r="M1174" s="92">
        <f>IFERROR(VLOOKUP($E1174, V一般接種!$A:$G, M$4, FALSE), 0)</f>
        <v>0</v>
      </c>
      <c r="N1174" s="93">
        <f>IFERROR(VLOOKUP($E1174, V一般接種!$A:$G, N$4, FALSE), 0)</f>
        <v>0</v>
      </c>
      <c r="O1174" s="92">
        <f>SUMIF(V職域接種!$C:$C, 'Conv-vaccine'!$E1174, V職域接種!F:F)</f>
        <v>0</v>
      </c>
      <c r="P1174" s="92">
        <f>SUMIF(V職域接種!$C:$C, 'Conv-vaccine'!$E1174, V職域接種!G:G)</f>
        <v>0</v>
      </c>
      <c r="Q1174" s="92">
        <f>_xlfn.MAXIFS(V重複!F:F, V重複!$C:$C, 'Conv-vaccine'!$E1174)</f>
        <v>0</v>
      </c>
      <c r="R1174" s="92">
        <f>_xlfn.MAXIFS(V重複!G:G, V重複!$C:$C, 'Conv-vaccine'!$E1174)</f>
        <v>0</v>
      </c>
      <c r="S1174" s="117">
        <f>SUMIF('V3回目-総接種回数'!$A:$A, 'Conv-vaccine'!$E1174, 'V3回目-総接種回数'!D:D)</f>
        <v>0</v>
      </c>
    </row>
    <row r="1175" spans="1:19" ht="17.7">
      <c r="A1175" s="49">
        <v>44687</v>
      </c>
      <c r="B1175" s="109">
        <f>IF(COUNTIF($A$7:$A1175, $A1175)&gt;1, 0, IF($E1175="","",G1175+H1175+K1175+L1175+O1175-Q1175))</f>
        <v>0</v>
      </c>
      <c r="C1175" s="109">
        <f>IF(COUNTIF($A$7:$A1175, $A1175)&gt;1, 0, IF($E1175="", "", I1175+J1175+M1175+N1175+P1175-R1175))</f>
        <v>0</v>
      </c>
      <c r="D1175" s="109">
        <f>IF(COUNTIF($A$7:$A1175, $A1175)&gt;1, 0, S1175)</f>
        <v>0</v>
      </c>
      <c r="E1175" s="110">
        <v>44687</v>
      </c>
      <c r="F1175" s="91" t="str">
        <f>IFERROR(VLOOKUP($E1175, V医療従事者等!$A:$J, $F$4, FALSE), TEXT(E1175, "aaa"))</f>
        <v>金</v>
      </c>
      <c r="G1175" s="91">
        <f>IFERROR(VLOOKUP($E1175, V医療従事者等!$A:$J, $G$4, FALSE), 0)</f>
        <v>0</v>
      </c>
      <c r="H1175" s="91">
        <f>IFERROR(VLOOKUP($E1175, V医療従事者等!$A:$J, $H$4, FALSE), 0)</f>
        <v>0</v>
      </c>
      <c r="I1175" s="91">
        <f>IFERROR(VLOOKUP($E1175, V医療従事者等!$A:$J, $I$4, FALSE), 0)</f>
        <v>0</v>
      </c>
      <c r="J1175" s="91">
        <f>IFERROR(VLOOKUP($E1175, V医療従事者等!$A:$J, $J$4, FALSE), 0)</f>
        <v>0</v>
      </c>
      <c r="K1175" s="92">
        <f>IFERROR(VLOOKUP($E1175, V一般接種!$A:$G, K$4, FALSE), 0)</f>
        <v>0</v>
      </c>
      <c r="L1175" s="92">
        <f>IFERROR(VLOOKUP($E1175, V一般接種!$A:$G, L$4, FALSE), 0)</f>
        <v>0</v>
      </c>
      <c r="M1175" s="92">
        <f>IFERROR(VLOOKUP($E1175, V一般接種!$A:$G, M$4, FALSE), 0)</f>
        <v>0</v>
      </c>
      <c r="N1175" s="93">
        <f>IFERROR(VLOOKUP($E1175, V一般接種!$A:$G, N$4, FALSE), 0)</f>
        <v>0</v>
      </c>
      <c r="O1175" s="92">
        <f>SUMIF(V職域接種!$C:$C, 'Conv-vaccine'!$E1175, V職域接種!F:F)</f>
        <v>0</v>
      </c>
      <c r="P1175" s="92">
        <f>SUMIF(V職域接種!$C:$C, 'Conv-vaccine'!$E1175, V職域接種!G:G)</f>
        <v>0</v>
      </c>
      <c r="Q1175" s="92">
        <f>_xlfn.MAXIFS(V重複!F:F, V重複!$C:$C, 'Conv-vaccine'!$E1175)</f>
        <v>0</v>
      </c>
      <c r="R1175" s="92">
        <f>_xlfn.MAXIFS(V重複!G:G, V重複!$C:$C, 'Conv-vaccine'!$E1175)</f>
        <v>0</v>
      </c>
      <c r="S1175" s="117">
        <f>SUMIF('V3回目-総接種回数'!$A:$A, 'Conv-vaccine'!$E1175, 'V3回目-総接種回数'!D:D)</f>
        <v>0</v>
      </c>
    </row>
    <row r="1176" spans="1:19" ht="17.7">
      <c r="A1176" s="49">
        <v>44687</v>
      </c>
      <c r="B1176" s="109">
        <f>IF(COUNTIF($A$7:$A1176, $A1176)&gt;1, 0, IF($E1176="","",G1176+H1176+K1176+L1176+O1176-Q1176))</f>
        <v>0</v>
      </c>
      <c r="C1176" s="109">
        <f>IF(COUNTIF($A$7:$A1176, $A1176)&gt;1, 0, IF($E1176="", "", I1176+J1176+M1176+N1176+P1176-R1176))</f>
        <v>0</v>
      </c>
      <c r="D1176" s="109">
        <f>IF(COUNTIF($A$7:$A1176, $A1176)&gt;1, 0, S1176)</f>
        <v>0</v>
      </c>
      <c r="E1176" s="110">
        <v>44687</v>
      </c>
      <c r="F1176" s="91" t="str">
        <f>IFERROR(VLOOKUP($E1176, V医療従事者等!$A:$J, $F$4, FALSE), TEXT(E1176, "aaa"))</f>
        <v>金</v>
      </c>
      <c r="G1176" s="91">
        <f>IFERROR(VLOOKUP($E1176, V医療従事者等!$A:$J, $G$4, FALSE), 0)</f>
        <v>0</v>
      </c>
      <c r="H1176" s="91">
        <f>IFERROR(VLOOKUP($E1176, V医療従事者等!$A:$J, $H$4, FALSE), 0)</f>
        <v>0</v>
      </c>
      <c r="I1176" s="91">
        <f>IFERROR(VLOOKUP($E1176, V医療従事者等!$A:$J, $I$4, FALSE), 0)</f>
        <v>0</v>
      </c>
      <c r="J1176" s="91">
        <f>IFERROR(VLOOKUP($E1176, V医療従事者等!$A:$J, $J$4, FALSE), 0)</f>
        <v>0</v>
      </c>
      <c r="K1176" s="92">
        <f>IFERROR(VLOOKUP($E1176, V一般接種!$A:$G, K$4, FALSE), 0)</f>
        <v>0</v>
      </c>
      <c r="L1176" s="92">
        <f>IFERROR(VLOOKUP($E1176, V一般接種!$A:$G, L$4, FALSE), 0)</f>
        <v>0</v>
      </c>
      <c r="M1176" s="92">
        <f>IFERROR(VLOOKUP($E1176, V一般接種!$A:$G, M$4, FALSE), 0)</f>
        <v>0</v>
      </c>
      <c r="N1176" s="93">
        <f>IFERROR(VLOOKUP($E1176, V一般接種!$A:$G, N$4, FALSE), 0)</f>
        <v>0</v>
      </c>
      <c r="O1176" s="92">
        <f>SUMIF(V職域接種!$C:$C, 'Conv-vaccine'!$E1176, V職域接種!F:F)</f>
        <v>0</v>
      </c>
      <c r="P1176" s="92">
        <f>SUMIF(V職域接種!$C:$C, 'Conv-vaccine'!$E1176, V職域接種!G:G)</f>
        <v>0</v>
      </c>
      <c r="Q1176" s="92">
        <f>_xlfn.MAXIFS(V重複!F:F, V重複!$C:$C, 'Conv-vaccine'!$E1176)</f>
        <v>0</v>
      </c>
      <c r="R1176" s="92">
        <f>_xlfn.MAXIFS(V重複!G:G, V重複!$C:$C, 'Conv-vaccine'!$E1176)</f>
        <v>0</v>
      </c>
      <c r="S1176" s="117">
        <f>SUMIF('V3回目-総接種回数'!$A:$A, 'Conv-vaccine'!$E1176, 'V3回目-総接種回数'!D:D)</f>
        <v>0</v>
      </c>
    </row>
    <row r="1177" spans="1:19" ht="17.7">
      <c r="A1177" s="49">
        <v>44688</v>
      </c>
      <c r="B1177" s="109">
        <f>IF(COUNTIF($A$7:$A1177, $A1177)&gt;1, 0, IF($E1177="","",G1177+H1177+K1177+L1177+O1177-Q1177))</f>
        <v>0</v>
      </c>
      <c r="C1177" s="109">
        <f>IF(COUNTIF($A$7:$A1177, $A1177)&gt;1, 0, IF($E1177="", "", I1177+J1177+M1177+N1177+P1177-R1177))</f>
        <v>0</v>
      </c>
      <c r="D1177" s="109">
        <f>IF(COUNTIF($A$7:$A1177, $A1177)&gt;1, 0, S1177)</f>
        <v>0</v>
      </c>
      <c r="E1177" s="110">
        <v>44688</v>
      </c>
      <c r="F1177" s="91" t="str">
        <f>IFERROR(VLOOKUP($E1177, V医療従事者等!$A:$J, $F$4, FALSE), TEXT(E1177, "aaa"))</f>
        <v>土</v>
      </c>
      <c r="G1177" s="91">
        <f>IFERROR(VLOOKUP($E1177, V医療従事者等!$A:$J, $G$4, FALSE), 0)</f>
        <v>0</v>
      </c>
      <c r="H1177" s="91">
        <f>IFERROR(VLOOKUP($E1177, V医療従事者等!$A:$J, $H$4, FALSE), 0)</f>
        <v>0</v>
      </c>
      <c r="I1177" s="91">
        <f>IFERROR(VLOOKUP($E1177, V医療従事者等!$A:$J, $I$4, FALSE), 0)</f>
        <v>0</v>
      </c>
      <c r="J1177" s="91">
        <f>IFERROR(VLOOKUP($E1177, V医療従事者等!$A:$J, $J$4, FALSE), 0)</f>
        <v>0</v>
      </c>
      <c r="K1177" s="92">
        <f>IFERROR(VLOOKUP($E1177, V一般接種!$A:$G, K$4, FALSE), 0)</f>
        <v>0</v>
      </c>
      <c r="L1177" s="92">
        <f>IFERROR(VLOOKUP($E1177, V一般接種!$A:$G, L$4, FALSE), 0)</f>
        <v>0</v>
      </c>
      <c r="M1177" s="92">
        <f>IFERROR(VLOOKUP($E1177, V一般接種!$A:$G, M$4, FALSE), 0)</f>
        <v>0</v>
      </c>
      <c r="N1177" s="93">
        <f>IFERROR(VLOOKUP($E1177, V一般接種!$A:$G, N$4, FALSE), 0)</f>
        <v>0</v>
      </c>
      <c r="O1177" s="92">
        <f>SUMIF(V職域接種!$C:$C, 'Conv-vaccine'!$E1177, V職域接種!F:F)</f>
        <v>0</v>
      </c>
      <c r="P1177" s="92">
        <f>SUMIF(V職域接種!$C:$C, 'Conv-vaccine'!$E1177, V職域接種!G:G)</f>
        <v>0</v>
      </c>
      <c r="Q1177" s="92">
        <f>_xlfn.MAXIFS(V重複!F:F, V重複!$C:$C, 'Conv-vaccine'!$E1177)</f>
        <v>0</v>
      </c>
      <c r="R1177" s="92">
        <f>_xlfn.MAXIFS(V重複!G:G, V重複!$C:$C, 'Conv-vaccine'!$E1177)</f>
        <v>0</v>
      </c>
      <c r="S1177" s="117">
        <f>SUMIF('V3回目-総接種回数'!$A:$A, 'Conv-vaccine'!$E1177, 'V3回目-総接種回数'!D:D)</f>
        <v>0</v>
      </c>
    </row>
    <row r="1178" spans="1:19" ht="17.7">
      <c r="A1178" s="49">
        <v>44688</v>
      </c>
      <c r="B1178" s="109">
        <f>IF(COUNTIF($A$7:$A1178, $A1178)&gt;1, 0, IF($E1178="","",G1178+H1178+K1178+L1178+O1178-Q1178))</f>
        <v>0</v>
      </c>
      <c r="C1178" s="109">
        <f>IF(COUNTIF($A$7:$A1178, $A1178)&gt;1, 0, IF($E1178="", "", I1178+J1178+M1178+N1178+P1178-R1178))</f>
        <v>0</v>
      </c>
      <c r="D1178" s="109">
        <f>IF(COUNTIF($A$7:$A1178, $A1178)&gt;1, 0, S1178)</f>
        <v>0</v>
      </c>
      <c r="E1178" s="110">
        <v>44688</v>
      </c>
      <c r="F1178" s="91" t="str">
        <f>IFERROR(VLOOKUP($E1178, V医療従事者等!$A:$J, $F$4, FALSE), TEXT(E1178, "aaa"))</f>
        <v>土</v>
      </c>
      <c r="G1178" s="91">
        <f>IFERROR(VLOOKUP($E1178, V医療従事者等!$A:$J, $G$4, FALSE), 0)</f>
        <v>0</v>
      </c>
      <c r="H1178" s="91">
        <f>IFERROR(VLOOKUP($E1178, V医療従事者等!$A:$J, $H$4, FALSE), 0)</f>
        <v>0</v>
      </c>
      <c r="I1178" s="91">
        <f>IFERROR(VLOOKUP($E1178, V医療従事者等!$A:$J, $I$4, FALSE), 0)</f>
        <v>0</v>
      </c>
      <c r="J1178" s="91">
        <f>IFERROR(VLOOKUP($E1178, V医療従事者等!$A:$J, $J$4, FALSE), 0)</f>
        <v>0</v>
      </c>
      <c r="K1178" s="92">
        <f>IFERROR(VLOOKUP($E1178, V一般接種!$A:$G, K$4, FALSE), 0)</f>
        <v>0</v>
      </c>
      <c r="L1178" s="92">
        <f>IFERROR(VLOOKUP($E1178, V一般接種!$A:$G, L$4, FALSE), 0)</f>
        <v>0</v>
      </c>
      <c r="M1178" s="92">
        <f>IFERROR(VLOOKUP($E1178, V一般接種!$A:$G, M$4, FALSE), 0)</f>
        <v>0</v>
      </c>
      <c r="N1178" s="93">
        <f>IFERROR(VLOOKUP($E1178, V一般接種!$A:$G, N$4, FALSE), 0)</f>
        <v>0</v>
      </c>
      <c r="O1178" s="92">
        <f>SUMIF(V職域接種!$C:$C, 'Conv-vaccine'!$E1178, V職域接種!F:F)</f>
        <v>0</v>
      </c>
      <c r="P1178" s="92">
        <f>SUMIF(V職域接種!$C:$C, 'Conv-vaccine'!$E1178, V職域接種!G:G)</f>
        <v>0</v>
      </c>
      <c r="Q1178" s="92">
        <f>_xlfn.MAXIFS(V重複!F:F, V重複!$C:$C, 'Conv-vaccine'!$E1178)</f>
        <v>0</v>
      </c>
      <c r="R1178" s="92">
        <f>_xlfn.MAXIFS(V重複!G:G, V重複!$C:$C, 'Conv-vaccine'!$E1178)</f>
        <v>0</v>
      </c>
      <c r="S1178" s="117">
        <f>SUMIF('V3回目-総接種回数'!$A:$A, 'Conv-vaccine'!$E1178, 'V3回目-総接種回数'!D:D)</f>
        <v>0</v>
      </c>
    </row>
    <row r="1179" spans="1:19" ht="17.7">
      <c r="A1179" s="49">
        <v>44688</v>
      </c>
      <c r="B1179" s="109">
        <f>IF(COUNTIF($A$7:$A1179, $A1179)&gt;1, 0, IF($E1179="","",G1179+H1179+K1179+L1179+O1179-Q1179))</f>
        <v>0</v>
      </c>
      <c r="C1179" s="109">
        <f>IF(COUNTIF($A$7:$A1179, $A1179)&gt;1, 0, IF($E1179="", "", I1179+J1179+M1179+N1179+P1179-R1179))</f>
        <v>0</v>
      </c>
      <c r="D1179" s="109">
        <f>IF(COUNTIF($A$7:$A1179, $A1179)&gt;1, 0, S1179)</f>
        <v>0</v>
      </c>
      <c r="E1179" s="110">
        <v>44688</v>
      </c>
      <c r="F1179" s="91" t="str">
        <f>IFERROR(VLOOKUP($E1179, V医療従事者等!$A:$J, $F$4, FALSE), TEXT(E1179, "aaa"))</f>
        <v>土</v>
      </c>
      <c r="G1179" s="91">
        <f>IFERROR(VLOOKUP($E1179, V医療従事者等!$A:$J, $G$4, FALSE), 0)</f>
        <v>0</v>
      </c>
      <c r="H1179" s="91">
        <f>IFERROR(VLOOKUP($E1179, V医療従事者等!$A:$J, $H$4, FALSE), 0)</f>
        <v>0</v>
      </c>
      <c r="I1179" s="91">
        <f>IFERROR(VLOOKUP($E1179, V医療従事者等!$A:$J, $I$4, FALSE), 0)</f>
        <v>0</v>
      </c>
      <c r="J1179" s="91">
        <f>IFERROR(VLOOKUP($E1179, V医療従事者等!$A:$J, $J$4, FALSE), 0)</f>
        <v>0</v>
      </c>
      <c r="K1179" s="92">
        <f>IFERROR(VLOOKUP($E1179, V一般接種!$A:$G, K$4, FALSE), 0)</f>
        <v>0</v>
      </c>
      <c r="L1179" s="92">
        <f>IFERROR(VLOOKUP($E1179, V一般接種!$A:$G, L$4, FALSE), 0)</f>
        <v>0</v>
      </c>
      <c r="M1179" s="92">
        <f>IFERROR(VLOOKUP($E1179, V一般接種!$A:$G, M$4, FALSE), 0)</f>
        <v>0</v>
      </c>
      <c r="N1179" s="93">
        <f>IFERROR(VLOOKUP($E1179, V一般接種!$A:$G, N$4, FALSE), 0)</f>
        <v>0</v>
      </c>
      <c r="O1179" s="92">
        <f>SUMIF(V職域接種!$C:$C, 'Conv-vaccine'!$E1179, V職域接種!F:F)</f>
        <v>0</v>
      </c>
      <c r="P1179" s="92">
        <f>SUMIF(V職域接種!$C:$C, 'Conv-vaccine'!$E1179, V職域接種!G:G)</f>
        <v>0</v>
      </c>
      <c r="Q1179" s="92">
        <f>_xlfn.MAXIFS(V重複!F:F, V重複!$C:$C, 'Conv-vaccine'!$E1179)</f>
        <v>0</v>
      </c>
      <c r="R1179" s="92">
        <f>_xlfn.MAXIFS(V重複!G:G, V重複!$C:$C, 'Conv-vaccine'!$E1179)</f>
        <v>0</v>
      </c>
      <c r="S1179" s="117">
        <f>SUMIF('V3回目-総接種回数'!$A:$A, 'Conv-vaccine'!$E1179, 'V3回目-総接種回数'!D:D)</f>
        <v>0</v>
      </c>
    </row>
    <row r="1180" spans="1:19" ht="17.7">
      <c r="A1180" s="49">
        <v>44689</v>
      </c>
      <c r="B1180" s="109">
        <f>IF(COUNTIF($A$7:$A1180, $A1180)&gt;1, 0, IF($E1180="","",G1180+H1180+K1180+L1180+O1180-Q1180))</f>
        <v>0</v>
      </c>
      <c r="C1180" s="109">
        <f>IF(COUNTIF($A$7:$A1180, $A1180)&gt;1, 0, IF($E1180="", "", I1180+J1180+M1180+N1180+P1180-R1180))</f>
        <v>0</v>
      </c>
      <c r="D1180" s="109">
        <f>IF(COUNTIF($A$7:$A1180, $A1180)&gt;1, 0, S1180)</f>
        <v>0</v>
      </c>
      <c r="E1180" s="110">
        <v>44689</v>
      </c>
      <c r="F1180" s="91" t="str">
        <f>IFERROR(VLOOKUP($E1180, V医療従事者等!$A:$J, $F$4, FALSE), TEXT(E1180, "aaa"))</f>
        <v>日</v>
      </c>
      <c r="G1180" s="91">
        <f>IFERROR(VLOOKUP($E1180, V医療従事者等!$A:$J, $G$4, FALSE), 0)</f>
        <v>0</v>
      </c>
      <c r="H1180" s="91">
        <f>IFERROR(VLOOKUP($E1180, V医療従事者等!$A:$J, $H$4, FALSE), 0)</f>
        <v>0</v>
      </c>
      <c r="I1180" s="91">
        <f>IFERROR(VLOOKUP($E1180, V医療従事者等!$A:$J, $I$4, FALSE), 0)</f>
        <v>0</v>
      </c>
      <c r="J1180" s="91">
        <f>IFERROR(VLOOKUP($E1180, V医療従事者等!$A:$J, $J$4, FALSE), 0)</f>
        <v>0</v>
      </c>
      <c r="K1180" s="92">
        <f>IFERROR(VLOOKUP($E1180, V一般接種!$A:$G, K$4, FALSE), 0)</f>
        <v>0</v>
      </c>
      <c r="L1180" s="92">
        <f>IFERROR(VLOOKUP($E1180, V一般接種!$A:$G, L$4, FALSE), 0)</f>
        <v>0</v>
      </c>
      <c r="M1180" s="92">
        <f>IFERROR(VLOOKUP($E1180, V一般接種!$A:$G, M$4, FALSE), 0)</f>
        <v>0</v>
      </c>
      <c r="N1180" s="93">
        <f>IFERROR(VLOOKUP($E1180, V一般接種!$A:$G, N$4, FALSE), 0)</f>
        <v>0</v>
      </c>
      <c r="O1180" s="92">
        <f>SUMIF(V職域接種!$C:$C, 'Conv-vaccine'!$E1180, V職域接種!F:F)</f>
        <v>0</v>
      </c>
      <c r="P1180" s="92">
        <f>SUMIF(V職域接種!$C:$C, 'Conv-vaccine'!$E1180, V職域接種!G:G)</f>
        <v>0</v>
      </c>
      <c r="Q1180" s="92">
        <f>_xlfn.MAXIFS(V重複!F:F, V重複!$C:$C, 'Conv-vaccine'!$E1180)</f>
        <v>0</v>
      </c>
      <c r="R1180" s="92">
        <f>_xlfn.MAXIFS(V重複!G:G, V重複!$C:$C, 'Conv-vaccine'!$E1180)</f>
        <v>0</v>
      </c>
      <c r="S1180" s="117">
        <f>SUMIF('V3回目-総接種回数'!$A:$A, 'Conv-vaccine'!$E1180, 'V3回目-総接種回数'!D:D)</f>
        <v>0</v>
      </c>
    </row>
    <row r="1181" spans="1:19" ht="17.7">
      <c r="A1181" s="49">
        <v>44689</v>
      </c>
      <c r="B1181" s="109">
        <f>IF(COUNTIF($A$7:$A1181, $A1181)&gt;1, 0, IF($E1181="","",G1181+H1181+K1181+L1181+O1181-Q1181))</f>
        <v>0</v>
      </c>
      <c r="C1181" s="109">
        <f>IF(COUNTIF($A$7:$A1181, $A1181)&gt;1, 0, IF($E1181="", "", I1181+J1181+M1181+N1181+P1181-R1181))</f>
        <v>0</v>
      </c>
      <c r="D1181" s="109">
        <f>IF(COUNTIF($A$7:$A1181, $A1181)&gt;1, 0, S1181)</f>
        <v>0</v>
      </c>
      <c r="E1181" s="110">
        <v>44689</v>
      </c>
      <c r="F1181" s="91" t="str">
        <f>IFERROR(VLOOKUP($E1181, V医療従事者等!$A:$J, $F$4, FALSE), TEXT(E1181, "aaa"))</f>
        <v>日</v>
      </c>
      <c r="G1181" s="91">
        <f>IFERROR(VLOOKUP($E1181, V医療従事者等!$A:$J, $G$4, FALSE), 0)</f>
        <v>0</v>
      </c>
      <c r="H1181" s="91">
        <f>IFERROR(VLOOKUP($E1181, V医療従事者等!$A:$J, $H$4, FALSE), 0)</f>
        <v>0</v>
      </c>
      <c r="I1181" s="91">
        <f>IFERROR(VLOOKUP($E1181, V医療従事者等!$A:$J, $I$4, FALSE), 0)</f>
        <v>0</v>
      </c>
      <c r="J1181" s="91">
        <f>IFERROR(VLOOKUP($E1181, V医療従事者等!$A:$J, $J$4, FALSE), 0)</f>
        <v>0</v>
      </c>
      <c r="K1181" s="92">
        <f>IFERROR(VLOOKUP($E1181, V一般接種!$A:$G, K$4, FALSE), 0)</f>
        <v>0</v>
      </c>
      <c r="L1181" s="92">
        <f>IFERROR(VLOOKUP($E1181, V一般接種!$A:$G, L$4, FALSE), 0)</f>
        <v>0</v>
      </c>
      <c r="M1181" s="92">
        <f>IFERROR(VLOOKUP($E1181, V一般接種!$A:$G, M$4, FALSE), 0)</f>
        <v>0</v>
      </c>
      <c r="N1181" s="93">
        <f>IFERROR(VLOOKUP($E1181, V一般接種!$A:$G, N$4, FALSE), 0)</f>
        <v>0</v>
      </c>
      <c r="O1181" s="92">
        <f>SUMIF(V職域接種!$C:$C, 'Conv-vaccine'!$E1181, V職域接種!F:F)</f>
        <v>0</v>
      </c>
      <c r="P1181" s="92">
        <f>SUMIF(V職域接種!$C:$C, 'Conv-vaccine'!$E1181, V職域接種!G:G)</f>
        <v>0</v>
      </c>
      <c r="Q1181" s="92">
        <f>_xlfn.MAXIFS(V重複!F:F, V重複!$C:$C, 'Conv-vaccine'!$E1181)</f>
        <v>0</v>
      </c>
      <c r="R1181" s="92">
        <f>_xlfn.MAXIFS(V重複!G:G, V重複!$C:$C, 'Conv-vaccine'!$E1181)</f>
        <v>0</v>
      </c>
      <c r="S1181" s="117">
        <f>SUMIF('V3回目-総接種回数'!$A:$A, 'Conv-vaccine'!$E1181, 'V3回目-総接種回数'!D:D)</f>
        <v>0</v>
      </c>
    </row>
    <row r="1182" spans="1:19" ht="17.7">
      <c r="A1182" s="49">
        <v>44689</v>
      </c>
      <c r="B1182" s="109">
        <f>IF(COUNTIF($A$7:$A1182, $A1182)&gt;1, 0, IF($E1182="","",G1182+H1182+K1182+L1182+O1182-Q1182))</f>
        <v>0</v>
      </c>
      <c r="C1182" s="109">
        <f>IF(COUNTIF($A$7:$A1182, $A1182)&gt;1, 0, IF($E1182="", "", I1182+J1182+M1182+N1182+P1182-R1182))</f>
        <v>0</v>
      </c>
      <c r="D1182" s="109">
        <f>IF(COUNTIF($A$7:$A1182, $A1182)&gt;1, 0, S1182)</f>
        <v>0</v>
      </c>
      <c r="E1182" s="110">
        <v>44689</v>
      </c>
      <c r="F1182" s="91" t="str">
        <f>IFERROR(VLOOKUP($E1182, V医療従事者等!$A:$J, $F$4, FALSE), TEXT(E1182, "aaa"))</f>
        <v>日</v>
      </c>
      <c r="G1182" s="91">
        <f>IFERROR(VLOOKUP($E1182, V医療従事者等!$A:$J, $G$4, FALSE), 0)</f>
        <v>0</v>
      </c>
      <c r="H1182" s="91">
        <f>IFERROR(VLOOKUP($E1182, V医療従事者等!$A:$J, $H$4, FALSE), 0)</f>
        <v>0</v>
      </c>
      <c r="I1182" s="91">
        <f>IFERROR(VLOOKUP($E1182, V医療従事者等!$A:$J, $I$4, FALSE), 0)</f>
        <v>0</v>
      </c>
      <c r="J1182" s="91">
        <f>IFERROR(VLOOKUP($E1182, V医療従事者等!$A:$J, $J$4, FALSE), 0)</f>
        <v>0</v>
      </c>
      <c r="K1182" s="92">
        <f>IFERROR(VLOOKUP($E1182, V一般接種!$A:$G, K$4, FALSE), 0)</f>
        <v>0</v>
      </c>
      <c r="L1182" s="92">
        <f>IFERROR(VLOOKUP($E1182, V一般接種!$A:$G, L$4, FALSE), 0)</f>
        <v>0</v>
      </c>
      <c r="M1182" s="92">
        <f>IFERROR(VLOOKUP($E1182, V一般接種!$A:$G, M$4, FALSE), 0)</f>
        <v>0</v>
      </c>
      <c r="N1182" s="93">
        <f>IFERROR(VLOOKUP($E1182, V一般接種!$A:$G, N$4, FALSE), 0)</f>
        <v>0</v>
      </c>
      <c r="O1182" s="92">
        <f>SUMIF(V職域接種!$C:$C, 'Conv-vaccine'!$E1182, V職域接種!F:F)</f>
        <v>0</v>
      </c>
      <c r="P1182" s="92">
        <f>SUMIF(V職域接種!$C:$C, 'Conv-vaccine'!$E1182, V職域接種!G:G)</f>
        <v>0</v>
      </c>
      <c r="Q1182" s="92">
        <f>_xlfn.MAXIFS(V重複!F:F, V重複!$C:$C, 'Conv-vaccine'!$E1182)</f>
        <v>0</v>
      </c>
      <c r="R1182" s="92">
        <f>_xlfn.MAXIFS(V重複!G:G, V重複!$C:$C, 'Conv-vaccine'!$E1182)</f>
        <v>0</v>
      </c>
      <c r="S1182" s="117">
        <f>SUMIF('V3回目-総接種回数'!$A:$A, 'Conv-vaccine'!$E1182, 'V3回目-総接種回数'!D:D)</f>
        <v>0</v>
      </c>
    </row>
    <row r="1183" spans="1:19" ht="17.7">
      <c r="A1183" s="49">
        <v>44690</v>
      </c>
      <c r="B1183" s="109">
        <f>IF(COUNTIF($A$7:$A1183, $A1183)&gt;1, 0, IF($E1183="","",G1183+H1183+K1183+L1183+O1183-Q1183))</f>
        <v>0</v>
      </c>
      <c r="C1183" s="109">
        <f>IF(COUNTIF($A$7:$A1183, $A1183)&gt;1, 0, IF($E1183="", "", I1183+J1183+M1183+N1183+P1183-R1183))</f>
        <v>0</v>
      </c>
      <c r="D1183" s="109">
        <f>IF(COUNTIF($A$7:$A1183, $A1183)&gt;1, 0, S1183)</f>
        <v>0</v>
      </c>
      <c r="E1183" s="110">
        <v>44690</v>
      </c>
      <c r="F1183" s="91" t="str">
        <f>IFERROR(VLOOKUP($E1183, V医療従事者等!$A:$J, $F$4, FALSE), TEXT(E1183, "aaa"))</f>
        <v>月</v>
      </c>
      <c r="G1183" s="91">
        <f>IFERROR(VLOOKUP($E1183, V医療従事者等!$A:$J, $G$4, FALSE), 0)</f>
        <v>0</v>
      </c>
      <c r="H1183" s="91">
        <f>IFERROR(VLOOKUP($E1183, V医療従事者等!$A:$J, $H$4, FALSE), 0)</f>
        <v>0</v>
      </c>
      <c r="I1183" s="91">
        <f>IFERROR(VLOOKUP($E1183, V医療従事者等!$A:$J, $I$4, FALSE), 0)</f>
        <v>0</v>
      </c>
      <c r="J1183" s="91">
        <f>IFERROR(VLOOKUP($E1183, V医療従事者等!$A:$J, $J$4, FALSE), 0)</f>
        <v>0</v>
      </c>
      <c r="K1183" s="92">
        <f>IFERROR(VLOOKUP($E1183, V一般接種!$A:$G, K$4, FALSE), 0)</f>
        <v>0</v>
      </c>
      <c r="L1183" s="92">
        <f>IFERROR(VLOOKUP($E1183, V一般接種!$A:$G, L$4, FALSE), 0)</f>
        <v>0</v>
      </c>
      <c r="M1183" s="92">
        <f>IFERROR(VLOOKUP($E1183, V一般接種!$A:$G, M$4, FALSE), 0)</f>
        <v>0</v>
      </c>
      <c r="N1183" s="93">
        <f>IFERROR(VLOOKUP($E1183, V一般接種!$A:$G, N$4, FALSE), 0)</f>
        <v>0</v>
      </c>
      <c r="O1183" s="92">
        <f>SUMIF(V職域接種!$C:$C, 'Conv-vaccine'!$E1183, V職域接種!F:F)</f>
        <v>0</v>
      </c>
      <c r="P1183" s="92">
        <f>SUMIF(V職域接種!$C:$C, 'Conv-vaccine'!$E1183, V職域接種!G:G)</f>
        <v>0</v>
      </c>
      <c r="Q1183" s="92">
        <f>_xlfn.MAXIFS(V重複!F:F, V重複!$C:$C, 'Conv-vaccine'!$E1183)</f>
        <v>0</v>
      </c>
      <c r="R1183" s="92">
        <f>_xlfn.MAXIFS(V重複!G:G, V重複!$C:$C, 'Conv-vaccine'!$E1183)</f>
        <v>0</v>
      </c>
      <c r="S1183" s="117">
        <f>SUMIF('V3回目-総接種回数'!$A:$A, 'Conv-vaccine'!$E1183, 'V3回目-総接種回数'!D:D)</f>
        <v>0</v>
      </c>
    </row>
    <row r="1184" spans="1:19" ht="17.7">
      <c r="A1184" s="49">
        <v>44690</v>
      </c>
      <c r="B1184" s="109">
        <f>IF(COUNTIF($A$7:$A1184, $A1184)&gt;1, 0, IF($E1184="","",G1184+H1184+K1184+L1184+O1184-Q1184))</f>
        <v>0</v>
      </c>
      <c r="C1184" s="109">
        <f>IF(COUNTIF($A$7:$A1184, $A1184)&gt;1, 0, IF($E1184="", "", I1184+J1184+M1184+N1184+P1184-R1184))</f>
        <v>0</v>
      </c>
      <c r="D1184" s="109">
        <f>IF(COUNTIF($A$7:$A1184, $A1184)&gt;1, 0, S1184)</f>
        <v>0</v>
      </c>
      <c r="E1184" s="110">
        <v>44690</v>
      </c>
      <c r="F1184" s="91" t="str">
        <f>IFERROR(VLOOKUP($E1184, V医療従事者等!$A:$J, $F$4, FALSE), TEXT(E1184, "aaa"))</f>
        <v>月</v>
      </c>
      <c r="G1184" s="91">
        <f>IFERROR(VLOOKUP($E1184, V医療従事者等!$A:$J, $G$4, FALSE), 0)</f>
        <v>0</v>
      </c>
      <c r="H1184" s="91">
        <f>IFERROR(VLOOKUP($E1184, V医療従事者等!$A:$J, $H$4, FALSE), 0)</f>
        <v>0</v>
      </c>
      <c r="I1184" s="91">
        <f>IFERROR(VLOOKUP($E1184, V医療従事者等!$A:$J, $I$4, FALSE), 0)</f>
        <v>0</v>
      </c>
      <c r="J1184" s="91">
        <f>IFERROR(VLOOKUP($E1184, V医療従事者等!$A:$J, $J$4, FALSE), 0)</f>
        <v>0</v>
      </c>
      <c r="K1184" s="92">
        <f>IFERROR(VLOOKUP($E1184, V一般接種!$A:$G, K$4, FALSE), 0)</f>
        <v>0</v>
      </c>
      <c r="L1184" s="92">
        <f>IFERROR(VLOOKUP($E1184, V一般接種!$A:$G, L$4, FALSE), 0)</f>
        <v>0</v>
      </c>
      <c r="M1184" s="92">
        <f>IFERROR(VLOOKUP($E1184, V一般接種!$A:$G, M$4, FALSE), 0)</f>
        <v>0</v>
      </c>
      <c r="N1184" s="93">
        <f>IFERROR(VLOOKUP($E1184, V一般接種!$A:$G, N$4, FALSE), 0)</f>
        <v>0</v>
      </c>
      <c r="O1184" s="92">
        <f>SUMIF(V職域接種!$C:$C, 'Conv-vaccine'!$E1184, V職域接種!F:F)</f>
        <v>0</v>
      </c>
      <c r="P1184" s="92">
        <f>SUMIF(V職域接種!$C:$C, 'Conv-vaccine'!$E1184, V職域接種!G:G)</f>
        <v>0</v>
      </c>
      <c r="Q1184" s="92">
        <f>_xlfn.MAXIFS(V重複!F:F, V重複!$C:$C, 'Conv-vaccine'!$E1184)</f>
        <v>0</v>
      </c>
      <c r="R1184" s="92">
        <f>_xlfn.MAXIFS(V重複!G:G, V重複!$C:$C, 'Conv-vaccine'!$E1184)</f>
        <v>0</v>
      </c>
      <c r="S1184" s="117">
        <f>SUMIF('V3回目-総接種回数'!$A:$A, 'Conv-vaccine'!$E1184, 'V3回目-総接種回数'!D:D)</f>
        <v>0</v>
      </c>
    </row>
    <row r="1185" spans="1:19" ht="17.7">
      <c r="A1185" s="49">
        <v>44690</v>
      </c>
      <c r="B1185" s="109">
        <f>IF(COUNTIF($A$7:$A1185, $A1185)&gt;1, 0, IF($E1185="","",G1185+H1185+K1185+L1185+O1185-Q1185))</f>
        <v>0</v>
      </c>
      <c r="C1185" s="109">
        <f>IF(COUNTIF($A$7:$A1185, $A1185)&gt;1, 0, IF($E1185="", "", I1185+J1185+M1185+N1185+P1185-R1185))</f>
        <v>0</v>
      </c>
      <c r="D1185" s="109">
        <f>IF(COUNTIF($A$7:$A1185, $A1185)&gt;1, 0, S1185)</f>
        <v>0</v>
      </c>
      <c r="E1185" s="110">
        <v>44690</v>
      </c>
      <c r="F1185" s="91" t="str">
        <f>IFERROR(VLOOKUP($E1185, V医療従事者等!$A:$J, $F$4, FALSE), TEXT(E1185, "aaa"))</f>
        <v>月</v>
      </c>
      <c r="G1185" s="91">
        <f>IFERROR(VLOOKUP($E1185, V医療従事者等!$A:$J, $G$4, FALSE), 0)</f>
        <v>0</v>
      </c>
      <c r="H1185" s="91">
        <f>IFERROR(VLOOKUP($E1185, V医療従事者等!$A:$J, $H$4, FALSE), 0)</f>
        <v>0</v>
      </c>
      <c r="I1185" s="91">
        <f>IFERROR(VLOOKUP($E1185, V医療従事者等!$A:$J, $I$4, FALSE), 0)</f>
        <v>0</v>
      </c>
      <c r="J1185" s="91">
        <f>IFERROR(VLOOKUP($E1185, V医療従事者等!$A:$J, $J$4, FALSE), 0)</f>
        <v>0</v>
      </c>
      <c r="K1185" s="92">
        <f>IFERROR(VLOOKUP($E1185, V一般接種!$A:$G, K$4, FALSE), 0)</f>
        <v>0</v>
      </c>
      <c r="L1185" s="92">
        <f>IFERROR(VLOOKUP($E1185, V一般接種!$A:$G, L$4, FALSE), 0)</f>
        <v>0</v>
      </c>
      <c r="M1185" s="92">
        <f>IFERROR(VLOOKUP($E1185, V一般接種!$A:$G, M$4, FALSE), 0)</f>
        <v>0</v>
      </c>
      <c r="N1185" s="93">
        <f>IFERROR(VLOOKUP($E1185, V一般接種!$A:$G, N$4, FALSE), 0)</f>
        <v>0</v>
      </c>
      <c r="O1185" s="92">
        <f>SUMIF(V職域接種!$C:$C, 'Conv-vaccine'!$E1185, V職域接種!F:F)</f>
        <v>0</v>
      </c>
      <c r="P1185" s="92">
        <f>SUMIF(V職域接種!$C:$C, 'Conv-vaccine'!$E1185, V職域接種!G:G)</f>
        <v>0</v>
      </c>
      <c r="Q1185" s="92">
        <f>_xlfn.MAXIFS(V重複!F:F, V重複!$C:$C, 'Conv-vaccine'!$E1185)</f>
        <v>0</v>
      </c>
      <c r="R1185" s="92">
        <f>_xlfn.MAXIFS(V重複!G:G, V重複!$C:$C, 'Conv-vaccine'!$E1185)</f>
        <v>0</v>
      </c>
      <c r="S1185" s="117">
        <f>SUMIF('V3回目-総接種回数'!$A:$A, 'Conv-vaccine'!$E1185, 'V3回目-総接種回数'!D:D)</f>
        <v>0</v>
      </c>
    </row>
    <row r="1186" spans="1:19" ht="17.7">
      <c r="A1186" s="49">
        <v>44691</v>
      </c>
      <c r="B1186" s="109">
        <f>IF(COUNTIF($A$7:$A1186, $A1186)&gt;1, 0, IF($E1186="","",G1186+H1186+K1186+L1186+O1186-Q1186))</f>
        <v>0</v>
      </c>
      <c r="C1186" s="109">
        <f>IF(COUNTIF($A$7:$A1186, $A1186)&gt;1, 0, IF($E1186="", "", I1186+J1186+M1186+N1186+P1186-R1186))</f>
        <v>0</v>
      </c>
      <c r="D1186" s="109">
        <f>IF(COUNTIF($A$7:$A1186, $A1186)&gt;1, 0, S1186)</f>
        <v>0</v>
      </c>
      <c r="E1186" s="110">
        <v>44691</v>
      </c>
      <c r="F1186" s="91" t="str">
        <f>IFERROR(VLOOKUP($E1186, V医療従事者等!$A:$J, $F$4, FALSE), TEXT(E1186, "aaa"))</f>
        <v>火</v>
      </c>
      <c r="G1186" s="91">
        <f>IFERROR(VLOOKUP($E1186, V医療従事者等!$A:$J, $G$4, FALSE), 0)</f>
        <v>0</v>
      </c>
      <c r="H1186" s="91">
        <f>IFERROR(VLOOKUP($E1186, V医療従事者等!$A:$J, $H$4, FALSE), 0)</f>
        <v>0</v>
      </c>
      <c r="I1186" s="91">
        <f>IFERROR(VLOOKUP($E1186, V医療従事者等!$A:$J, $I$4, FALSE), 0)</f>
        <v>0</v>
      </c>
      <c r="J1186" s="91">
        <f>IFERROR(VLOOKUP($E1186, V医療従事者等!$A:$J, $J$4, FALSE), 0)</f>
        <v>0</v>
      </c>
      <c r="K1186" s="92">
        <f>IFERROR(VLOOKUP($E1186, V一般接種!$A:$G, K$4, FALSE), 0)</f>
        <v>0</v>
      </c>
      <c r="L1186" s="92">
        <f>IFERROR(VLOOKUP($E1186, V一般接種!$A:$G, L$4, FALSE), 0)</f>
        <v>0</v>
      </c>
      <c r="M1186" s="92">
        <f>IFERROR(VLOOKUP($E1186, V一般接種!$A:$G, M$4, FALSE), 0)</f>
        <v>0</v>
      </c>
      <c r="N1186" s="93">
        <f>IFERROR(VLOOKUP($E1186, V一般接種!$A:$G, N$4, FALSE), 0)</f>
        <v>0</v>
      </c>
      <c r="O1186" s="92">
        <f>SUMIF(V職域接種!$C:$C, 'Conv-vaccine'!$E1186, V職域接種!F:F)</f>
        <v>0</v>
      </c>
      <c r="P1186" s="92">
        <f>SUMIF(V職域接種!$C:$C, 'Conv-vaccine'!$E1186, V職域接種!G:G)</f>
        <v>0</v>
      </c>
      <c r="Q1186" s="92">
        <f>_xlfn.MAXIFS(V重複!F:F, V重複!$C:$C, 'Conv-vaccine'!$E1186)</f>
        <v>0</v>
      </c>
      <c r="R1186" s="92">
        <f>_xlfn.MAXIFS(V重複!G:G, V重複!$C:$C, 'Conv-vaccine'!$E1186)</f>
        <v>0</v>
      </c>
      <c r="S1186" s="117">
        <f>SUMIF('V3回目-総接種回数'!$A:$A, 'Conv-vaccine'!$E1186, 'V3回目-総接種回数'!D:D)</f>
        <v>0</v>
      </c>
    </row>
    <row r="1187" spans="1:19" ht="17.7">
      <c r="A1187" s="49">
        <v>44691</v>
      </c>
      <c r="B1187" s="109">
        <f>IF(COUNTIF($A$7:$A1187, $A1187)&gt;1, 0, IF($E1187="","",G1187+H1187+K1187+L1187+O1187-Q1187))</f>
        <v>0</v>
      </c>
      <c r="C1187" s="109">
        <f>IF(COUNTIF($A$7:$A1187, $A1187)&gt;1, 0, IF($E1187="", "", I1187+J1187+M1187+N1187+P1187-R1187))</f>
        <v>0</v>
      </c>
      <c r="D1187" s="109">
        <f>IF(COUNTIF($A$7:$A1187, $A1187)&gt;1, 0, S1187)</f>
        <v>0</v>
      </c>
      <c r="E1187" s="110">
        <v>44691</v>
      </c>
      <c r="F1187" s="91" t="str">
        <f>IFERROR(VLOOKUP($E1187, V医療従事者等!$A:$J, $F$4, FALSE), TEXT(E1187, "aaa"))</f>
        <v>火</v>
      </c>
      <c r="G1187" s="91">
        <f>IFERROR(VLOOKUP($E1187, V医療従事者等!$A:$J, $G$4, FALSE), 0)</f>
        <v>0</v>
      </c>
      <c r="H1187" s="91">
        <f>IFERROR(VLOOKUP($E1187, V医療従事者等!$A:$J, $H$4, FALSE), 0)</f>
        <v>0</v>
      </c>
      <c r="I1187" s="91">
        <f>IFERROR(VLOOKUP($E1187, V医療従事者等!$A:$J, $I$4, FALSE), 0)</f>
        <v>0</v>
      </c>
      <c r="J1187" s="91">
        <f>IFERROR(VLOOKUP($E1187, V医療従事者等!$A:$J, $J$4, FALSE), 0)</f>
        <v>0</v>
      </c>
      <c r="K1187" s="92">
        <f>IFERROR(VLOOKUP($E1187, V一般接種!$A:$G, K$4, FALSE), 0)</f>
        <v>0</v>
      </c>
      <c r="L1187" s="92">
        <f>IFERROR(VLOOKUP($E1187, V一般接種!$A:$G, L$4, FALSE), 0)</f>
        <v>0</v>
      </c>
      <c r="M1187" s="92">
        <f>IFERROR(VLOOKUP($E1187, V一般接種!$A:$G, M$4, FALSE), 0)</f>
        <v>0</v>
      </c>
      <c r="N1187" s="93">
        <f>IFERROR(VLOOKUP($E1187, V一般接種!$A:$G, N$4, FALSE), 0)</f>
        <v>0</v>
      </c>
      <c r="O1187" s="92">
        <f>SUMIF(V職域接種!$C:$C, 'Conv-vaccine'!$E1187, V職域接種!F:F)</f>
        <v>0</v>
      </c>
      <c r="P1187" s="92">
        <f>SUMIF(V職域接種!$C:$C, 'Conv-vaccine'!$E1187, V職域接種!G:G)</f>
        <v>0</v>
      </c>
      <c r="Q1187" s="92">
        <f>_xlfn.MAXIFS(V重複!F:F, V重複!$C:$C, 'Conv-vaccine'!$E1187)</f>
        <v>0</v>
      </c>
      <c r="R1187" s="92">
        <f>_xlfn.MAXIFS(V重複!G:G, V重複!$C:$C, 'Conv-vaccine'!$E1187)</f>
        <v>0</v>
      </c>
      <c r="S1187" s="117">
        <f>SUMIF('V3回目-総接種回数'!$A:$A, 'Conv-vaccine'!$E1187, 'V3回目-総接種回数'!D:D)</f>
        <v>0</v>
      </c>
    </row>
    <row r="1188" spans="1:19" ht="17.7">
      <c r="A1188" s="49">
        <v>44691</v>
      </c>
      <c r="B1188" s="109">
        <f>IF(COUNTIF($A$7:$A1188, $A1188)&gt;1, 0, IF($E1188="","",G1188+H1188+K1188+L1188+O1188-Q1188))</f>
        <v>0</v>
      </c>
      <c r="C1188" s="109">
        <f>IF(COUNTIF($A$7:$A1188, $A1188)&gt;1, 0, IF($E1188="", "", I1188+J1188+M1188+N1188+P1188-R1188))</f>
        <v>0</v>
      </c>
      <c r="D1188" s="109">
        <f>IF(COUNTIF($A$7:$A1188, $A1188)&gt;1, 0, S1188)</f>
        <v>0</v>
      </c>
      <c r="E1188" s="110">
        <v>44691</v>
      </c>
      <c r="F1188" s="91" t="str">
        <f>IFERROR(VLOOKUP($E1188, V医療従事者等!$A:$J, $F$4, FALSE), TEXT(E1188, "aaa"))</f>
        <v>火</v>
      </c>
      <c r="G1188" s="91">
        <f>IFERROR(VLOOKUP($E1188, V医療従事者等!$A:$J, $G$4, FALSE), 0)</f>
        <v>0</v>
      </c>
      <c r="H1188" s="91">
        <f>IFERROR(VLOOKUP($E1188, V医療従事者等!$A:$J, $H$4, FALSE), 0)</f>
        <v>0</v>
      </c>
      <c r="I1188" s="91">
        <f>IFERROR(VLOOKUP($E1188, V医療従事者等!$A:$J, $I$4, FALSE), 0)</f>
        <v>0</v>
      </c>
      <c r="J1188" s="91">
        <f>IFERROR(VLOOKUP($E1188, V医療従事者等!$A:$J, $J$4, FALSE), 0)</f>
        <v>0</v>
      </c>
      <c r="K1188" s="92">
        <f>IFERROR(VLOOKUP($E1188, V一般接種!$A:$G, K$4, FALSE), 0)</f>
        <v>0</v>
      </c>
      <c r="L1188" s="92">
        <f>IFERROR(VLOOKUP($E1188, V一般接種!$A:$G, L$4, FALSE), 0)</f>
        <v>0</v>
      </c>
      <c r="M1188" s="92">
        <f>IFERROR(VLOOKUP($E1188, V一般接種!$A:$G, M$4, FALSE), 0)</f>
        <v>0</v>
      </c>
      <c r="N1188" s="93">
        <f>IFERROR(VLOOKUP($E1188, V一般接種!$A:$G, N$4, FALSE), 0)</f>
        <v>0</v>
      </c>
      <c r="O1188" s="92">
        <f>SUMIF(V職域接種!$C:$C, 'Conv-vaccine'!$E1188, V職域接種!F:F)</f>
        <v>0</v>
      </c>
      <c r="P1188" s="92">
        <f>SUMIF(V職域接種!$C:$C, 'Conv-vaccine'!$E1188, V職域接種!G:G)</f>
        <v>0</v>
      </c>
      <c r="Q1188" s="92">
        <f>_xlfn.MAXIFS(V重複!F:F, V重複!$C:$C, 'Conv-vaccine'!$E1188)</f>
        <v>0</v>
      </c>
      <c r="R1188" s="92">
        <f>_xlfn.MAXIFS(V重複!G:G, V重複!$C:$C, 'Conv-vaccine'!$E1188)</f>
        <v>0</v>
      </c>
      <c r="S1188" s="117">
        <f>SUMIF('V3回目-総接種回数'!$A:$A, 'Conv-vaccine'!$E1188, 'V3回目-総接種回数'!D:D)</f>
        <v>0</v>
      </c>
    </row>
    <row r="1189" spans="1:19" ht="17.7">
      <c r="A1189" s="49">
        <v>44692</v>
      </c>
      <c r="B1189" s="109">
        <f>IF(COUNTIF($A$7:$A1189, $A1189)&gt;1, 0, IF($E1189="","",G1189+H1189+K1189+L1189+O1189-Q1189))</f>
        <v>0</v>
      </c>
      <c r="C1189" s="109">
        <f>IF(COUNTIF($A$7:$A1189, $A1189)&gt;1, 0, IF($E1189="", "", I1189+J1189+M1189+N1189+P1189-R1189))</f>
        <v>0</v>
      </c>
      <c r="D1189" s="109">
        <f>IF(COUNTIF($A$7:$A1189, $A1189)&gt;1, 0, S1189)</f>
        <v>0</v>
      </c>
      <c r="E1189" s="110">
        <v>44692</v>
      </c>
      <c r="F1189" s="91" t="str">
        <f>IFERROR(VLOOKUP($E1189, V医療従事者等!$A:$J, $F$4, FALSE), TEXT(E1189, "aaa"))</f>
        <v>水</v>
      </c>
      <c r="G1189" s="91">
        <f>IFERROR(VLOOKUP($E1189, V医療従事者等!$A:$J, $G$4, FALSE), 0)</f>
        <v>0</v>
      </c>
      <c r="H1189" s="91">
        <f>IFERROR(VLOOKUP($E1189, V医療従事者等!$A:$J, $H$4, FALSE), 0)</f>
        <v>0</v>
      </c>
      <c r="I1189" s="91">
        <f>IFERROR(VLOOKUP($E1189, V医療従事者等!$A:$J, $I$4, FALSE), 0)</f>
        <v>0</v>
      </c>
      <c r="J1189" s="91">
        <f>IFERROR(VLOOKUP($E1189, V医療従事者等!$A:$J, $J$4, FALSE), 0)</f>
        <v>0</v>
      </c>
      <c r="K1189" s="92">
        <f>IFERROR(VLOOKUP($E1189, V一般接種!$A:$G, K$4, FALSE), 0)</f>
        <v>0</v>
      </c>
      <c r="L1189" s="92">
        <f>IFERROR(VLOOKUP($E1189, V一般接種!$A:$G, L$4, FALSE), 0)</f>
        <v>0</v>
      </c>
      <c r="M1189" s="92">
        <f>IFERROR(VLOOKUP($E1189, V一般接種!$A:$G, M$4, FALSE), 0)</f>
        <v>0</v>
      </c>
      <c r="N1189" s="93">
        <f>IFERROR(VLOOKUP($E1189, V一般接種!$A:$G, N$4, FALSE), 0)</f>
        <v>0</v>
      </c>
      <c r="O1189" s="92">
        <f>SUMIF(V職域接種!$C:$C, 'Conv-vaccine'!$E1189, V職域接種!F:F)</f>
        <v>0</v>
      </c>
      <c r="P1189" s="92">
        <f>SUMIF(V職域接種!$C:$C, 'Conv-vaccine'!$E1189, V職域接種!G:G)</f>
        <v>0</v>
      </c>
      <c r="Q1189" s="92">
        <f>_xlfn.MAXIFS(V重複!F:F, V重複!$C:$C, 'Conv-vaccine'!$E1189)</f>
        <v>0</v>
      </c>
      <c r="R1189" s="92">
        <f>_xlfn.MAXIFS(V重複!G:G, V重複!$C:$C, 'Conv-vaccine'!$E1189)</f>
        <v>0</v>
      </c>
      <c r="S1189" s="117">
        <f>SUMIF('V3回目-総接種回数'!$A:$A, 'Conv-vaccine'!$E1189, 'V3回目-総接種回数'!D:D)</f>
        <v>0</v>
      </c>
    </row>
    <row r="1190" spans="1:19" ht="17.7">
      <c r="A1190" s="49">
        <v>44692</v>
      </c>
      <c r="B1190" s="109">
        <f>IF(COUNTIF($A$7:$A1190, $A1190)&gt;1, 0, IF($E1190="","",G1190+H1190+K1190+L1190+O1190-Q1190))</f>
        <v>0</v>
      </c>
      <c r="C1190" s="109">
        <f>IF(COUNTIF($A$7:$A1190, $A1190)&gt;1, 0, IF($E1190="", "", I1190+J1190+M1190+N1190+P1190-R1190))</f>
        <v>0</v>
      </c>
      <c r="D1190" s="109">
        <f>IF(COUNTIF($A$7:$A1190, $A1190)&gt;1, 0, S1190)</f>
        <v>0</v>
      </c>
      <c r="E1190" s="110">
        <v>44692</v>
      </c>
      <c r="F1190" s="91" t="str">
        <f>IFERROR(VLOOKUP($E1190, V医療従事者等!$A:$J, $F$4, FALSE), TEXT(E1190, "aaa"))</f>
        <v>水</v>
      </c>
      <c r="G1190" s="91">
        <f>IFERROR(VLOOKUP($E1190, V医療従事者等!$A:$J, $G$4, FALSE), 0)</f>
        <v>0</v>
      </c>
      <c r="H1190" s="91">
        <f>IFERROR(VLOOKUP($E1190, V医療従事者等!$A:$J, $H$4, FALSE), 0)</f>
        <v>0</v>
      </c>
      <c r="I1190" s="91">
        <f>IFERROR(VLOOKUP($E1190, V医療従事者等!$A:$J, $I$4, FALSE), 0)</f>
        <v>0</v>
      </c>
      <c r="J1190" s="91">
        <f>IFERROR(VLOOKUP($E1190, V医療従事者等!$A:$J, $J$4, FALSE), 0)</f>
        <v>0</v>
      </c>
      <c r="K1190" s="92">
        <f>IFERROR(VLOOKUP($E1190, V一般接種!$A:$G, K$4, FALSE), 0)</f>
        <v>0</v>
      </c>
      <c r="L1190" s="92">
        <f>IFERROR(VLOOKUP($E1190, V一般接種!$A:$G, L$4, FALSE), 0)</f>
        <v>0</v>
      </c>
      <c r="M1190" s="92">
        <f>IFERROR(VLOOKUP($E1190, V一般接種!$A:$G, M$4, FALSE), 0)</f>
        <v>0</v>
      </c>
      <c r="N1190" s="93">
        <f>IFERROR(VLOOKUP($E1190, V一般接種!$A:$G, N$4, FALSE), 0)</f>
        <v>0</v>
      </c>
      <c r="O1190" s="92">
        <f>SUMIF(V職域接種!$C:$C, 'Conv-vaccine'!$E1190, V職域接種!F:F)</f>
        <v>0</v>
      </c>
      <c r="P1190" s="92">
        <f>SUMIF(V職域接種!$C:$C, 'Conv-vaccine'!$E1190, V職域接種!G:G)</f>
        <v>0</v>
      </c>
      <c r="Q1190" s="92">
        <f>_xlfn.MAXIFS(V重複!F:F, V重複!$C:$C, 'Conv-vaccine'!$E1190)</f>
        <v>0</v>
      </c>
      <c r="R1190" s="92">
        <f>_xlfn.MAXIFS(V重複!G:G, V重複!$C:$C, 'Conv-vaccine'!$E1190)</f>
        <v>0</v>
      </c>
      <c r="S1190" s="117">
        <f>SUMIF('V3回目-総接種回数'!$A:$A, 'Conv-vaccine'!$E1190, 'V3回目-総接種回数'!D:D)</f>
        <v>0</v>
      </c>
    </row>
    <row r="1191" spans="1:19" ht="17.7">
      <c r="A1191" s="49">
        <v>44692</v>
      </c>
      <c r="B1191" s="109">
        <f>IF(COUNTIF($A$7:$A1191, $A1191)&gt;1, 0, IF($E1191="","",G1191+H1191+K1191+L1191+O1191-Q1191))</f>
        <v>0</v>
      </c>
      <c r="C1191" s="109">
        <f>IF(COUNTIF($A$7:$A1191, $A1191)&gt;1, 0, IF($E1191="", "", I1191+J1191+M1191+N1191+P1191-R1191))</f>
        <v>0</v>
      </c>
      <c r="D1191" s="109">
        <f>IF(COUNTIF($A$7:$A1191, $A1191)&gt;1, 0, S1191)</f>
        <v>0</v>
      </c>
      <c r="E1191" s="110">
        <v>44692</v>
      </c>
      <c r="F1191" s="91" t="str">
        <f>IFERROR(VLOOKUP($E1191, V医療従事者等!$A:$J, $F$4, FALSE), TEXT(E1191, "aaa"))</f>
        <v>水</v>
      </c>
      <c r="G1191" s="91">
        <f>IFERROR(VLOOKUP($E1191, V医療従事者等!$A:$J, $G$4, FALSE), 0)</f>
        <v>0</v>
      </c>
      <c r="H1191" s="91">
        <f>IFERROR(VLOOKUP($E1191, V医療従事者等!$A:$J, $H$4, FALSE), 0)</f>
        <v>0</v>
      </c>
      <c r="I1191" s="91">
        <f>IFERROR(VLOOKUP($E1191, V医療従事者等!$A:$J, $I$4, FALSE), 0)</f>
        <v>0</v>
      </c>
      <c r="J1191" s="91">
        <f>IFERROR(VLOOKUP($E1191, V医療従事者等!$A:$J, $J$4, FALSE), 0)</f>
        <v>0</v>
      </c>
      <c r="K1191" s="92">
        <f>IFERROR(VLOOKUP($E1191, V一般接種!$A:$G, K$4, FALSE), 0)</f>
        <v>0</v>
      </c>
      <c r="L1191" s="92">
        <f>IFERROR(VLOOKUP($E1191, V一般接種!$A:$G, L$4, FALSE), 0)</f>
        <v>0</v>
      </c>
      <c r="M1191" s="92">
        <f>IFERROR(VLOOKUP($E1191, V一般接種!$A:$G, M$4, FALSE), 0)</f>
        <v>0</v>
      </c>
      <c r="N1191" s="93">
        <f>IFERROR(VLOOKUP($E1191, V一般接種!$A:$G, N$4, FALSE), 0)</f>
        <v>0</v>
      </c>
      <c r="O1191" s="92">
        <f>SUMIF(V職域接種!$C:$C, 'Conv-vaccine'!$E1191, V職域接種!F:F)</f>
        <v>0</v>
      </c>
      <c r="P1191" s="92">
        <f>SUMIF(V職域接種!$C:$C, 'Conv-vaccine'!$E1191, V職域接種!G:G)</f>
        <v>0</v>
      </c>
      <c r="Q1191" s="92">
        <f>_xlfn.MAXIFS(V重複!F:F, V重複!$C:$C, 'Conv-vaccine'!$E1191)</f>
        <v>0</v>
      </c>
      <c r="R1191" s="92">
        <f>_xlfn.MAXIFS(V重複!G:G, V重複!$C:$C, 'Conv-vaccine'!$E1191)</f>
        <v>0</v>
      </c>
      <c r="S1191" s="117">
        <f>SUMIF('V3回目-総接種回数'!$A:$A, 'Conv-vaccine'!$E1191, 'V3回目-総接種回数'!D:D)</f>
        <v>0</v>
      </c>
    </row>
    <row r="1192" spans="1:19" ht="17.7">
      <c r="A1192" s="49">
        <v>44693</v>
      </c>
      <c r="B1192" s="109">
        <f>IF(COUNTIF($A$7:$A1192, $A1192)&gt;1, 0, IF($E1192="","",G1192+H1192+K1192+L1192+O1192-Q1192))</f>
        <v>0</v>
      </c>
      <c r="C1192" s="109">
        <f>IF(COUNTIF($A$7:$A1192, $A1192)&gt;1, 0, IF($E1192="", "", I1192+J1192+M1192+N1192+P1192-R1192))</f>
        <v>0</v>
      </c>
      <c r="D1192" s="109">
        <f>IF(COUNTIF($A$7:$A1192, $A1192)&gt;1, 0, S1192)</f>
        <v>0</v>
      </c>
      <c r="E1192" s="110">
        <v>44693</v>
      </c>
      <c r="F1192" s="91" t="str">
        <f>IFERROR(VLOOKUP($E1192, V医療従事者等!$A:$J, $F$4, FALSE), TEXT(E1192, "aaa"))</f>
        <v>木</v>
      </c>
      <c r="G1192" s="91">
        <f>IFERROR(VLOOKUP($E1192, V医療従事者等!$A:$J, $G$4, FALSE), 0)</f>
        <v>0</v>
      </c>
      <c r="H1192" s="91">
        <f>IFERROR(VLOOKUP($E1192, V医療従事者等!$A:$J, $H$4, FALSE), 0)</f>
        <v>0</v>
      </c>
      <c r="I1192" s="91">
        <f>IFERROR(VLOOKUP($E1192, V医療従事者等!$A:$J, $I$4, FALSE), 0)</f>
        <v>0</v>
      </c>
      <c r="J1192" s="91">
        <f>IFERROR(VLOOKUP($E1192, V医療従事者等!$A:$J, $J$4, FALSE), 0)</f>
        <v>0</v>
      </c>
      <c r="K1192" s="92">
        <f>IFERROR(VLOOKUP($E1192, V一般接種!$A:$G, K$4, FALSE), 0)</f>
        <v>0</v>
      </c>
      <c r="L1192" s="92">
        <f>IFERROR(VLOOKUP($E1192, V一般接種!$A:$G, L$4, FALSE), 0)</f>
        <v>0</v>
      </c>
      <c r="M1192" s="92">
        <f>IFERROR(VLOOKUP($E1192, V一般接種!$A:$G, M$4, FALSE), 0)</f>
        <v>0</v>
      </c>
      <c r="N1192" s="93">
        <f>IFERROR(VLOOKUP($E1192, V一般接種!$A:$G, N$4, FALSE), 0)</f>
        <v>0</v>
      </c>
      <c r="O1192" s="92">
        <f>SUMIF(V職域接種!$C:$C, 'Conv-vaccine'!$E1192, V職域接種!F:F)</f>
        <v>0</v>
      </c>
      <c r="P1192" s="92">
        <f>SUMIF(V職域接種!$C:$C, 'Conv-vaccine'!$E1192, V職域接種!G:G)</f>
        <v>0</v>
      </c>
      <c r="Q1192" s="92">
        <f>_xlfn.MAXIFS(V重複!F:F, V重複!$C:$C, 'Conv-vaccine'!$E1192)</f>
        <v>0</v>
      </c>
      <c r="R1192" s="92">
        <f>_xlfn.MAXIFS(V重複!G:G, V重複!$C:$C, 'Conv-vaccine'!$E1192)</f>
        <v>0</v>
      </c>
      <c r="S1192" s="117">
        <f>SUMIF('V3回目-総接種回数'!$A:$A, 'Conv-vaccine'!$E1192, 'V3回目-総接種回数'!D:D)</f>
        <v>0</v>
      </c>
    </row>
    <row r="1193" spans="1:19" ht="17.7">
      <c r="A1193" s="49">
        <v>44693</v>
      </c>
      <c r="B1193" s="109">
        <f>IF(COUNTIF($A$7:$A1193, $A1193)&gt;1, 0, IF($E1193="","",G1193+H1193+K1193+L1193+O1193-Q1193))</f>
        <v>0</v>
      </c>
      <c r="C1193" s="109">
        <f>IF(COUNTIF($A$7:$A1193, $A1193)&gt;1, 0, IF($E1193="", "", I1193+J1193+M1193+N1193+P1193-R1193))</f>
        <v>0</v>
      </c>
      <c r="D1193" s="109">
        <f>IF(COUNTIF($A$7:$A1193, $A1193)&gt;1, 0, S1193)</f>
        <v>0</v>
      </c>
      <c r="E1193" s="110">
        <v>44693</v>
      </c>
      <c r="F1193" s="91" t="str">
        <f>IFERROR(VLOOKUP($E1193, V医療従事者等!$A:$J, $F$4, FALSE), TEXT(E1193, "aaa"))</f>
        <v>木</v>
      </c>
      <c r="G1193" s="91">
        <f>IFERROR(VLOOKUP($E1193, V医療従事者等!$A:$J, $G$4, FALSE), 0)</f>
        <v>0</v>
      </c>
      <c r="H1193" s="91">
        <f>IFERROR(VLOOKUP($E1193, V医療従事者等!$A:$J, $H$4, FALSE), 0)</f>
        <v>0</v>
      </c>
      <c r="I1193" s="91">
        <f>IFERROR(VLOOKUP($E1193, V医療従事者等!$A:$J, $I$4, FALSE), 0)</f>
        <v>0</v>
      </c>
      <c r="J1193" s="91">
        <f>IFERROR(VLOOKUP($E1193, V医療従事者等!$A:$J, $J$4, FALSE), 0)</f>
        <v>0</v>
      </c>
      <c r="K1193" s="92">
        <f>IFERROR(VLOOKUP($E1193, V一般接種!$A:$G, K$4, FALSE), 0)</f>
        <v>0</v>
      </c>
      <c r="L1193" s="92">
        <f>IFERROR(VLOOKUP($E1193, V一般接種!$A:$G, L$4, FALSE), 0)</f>
        <v>0</v>
      </c>
      <c r="M1193" s="92">
        <f>IFERROR(VLOOKUP($E1193, V一般接種!$A:$G, M$4, FALSE), 0)</f>
        <v>0</v>
      </c>
      <c r="N1193" s="93">
        <f>IFERROR(VLOOKUP($E1193, V一般接種!$A:$G, N$4, FALSE), 0)</f>
        <v>0</v>
      </c>
      <c r="O1193" s="92">
        <f>SUMIF(V職域接種!$C:$C, 'Conv-vaccine'!$E1193, V職域接種!F:F)</f>
        <v>0</v>
      </c>
      <c r="P1193" s="92">
        <f>SUMIF(V職域接種!$C:$C, 'Conv-vaccine'!$E1193, V職域接種!G:G)</f>
        <v>0</v>
      </c>
      <c r="Q1193" s="92">
        <f>_xlfn.MAXIFS(V重複!F:F, V重複!$C:$C, 'Conv-vaccine'!$E1193)</f>
        <v>0</v>
      </c>
      <c r="R1193" s="92">
        <f>_xlfn.MAXIFS(V重複!G:G, V重複!$C:$C, 'Conv-vaccine'!$E1193)</f>
        <v>0</v>
      </c>
      <c r="S1193" s="117">
        <f>SUMIF('V3回目-総接種回数'!$A:$A, 'Conv-vaccine'!$E1193, 'V3回目-総接種回数'!D:D)</f>
        <v>0</v>
      </c>
    </row>
    <row r="1194" spans="1:19" ht="17.7">
      <c r="A1194" s="49">
        <v>44693</v>
      </c>
      <c r="B1194" s="109">
        <f>IF(COUNTIF($A$7:$A1194, $A1194)&gt;1, 0, IF($E1194="","",G1194+H1194+K1194+L1194+O1194-Q1194))</f>
        <v>0</v>
      </c>
      <c r="C1194" s="109">
        <f>IF(COUNTIF($A$7:$A1194, $A1194)&gt;1, 0, IF($E1194="", "", I1194+J1194+M1194+N1194+P1194-R1194))</f>
        <v>0</v>
      </c>
      <c r="D1194" s="109">
        <f>IF(COUNTIF($A$7:$A1194, $A1194)&gt;1, 0, S1194)</f>
        <v>0</v>
      </c>
      <c r="E1194" s="110">
        <v>44693</v>
      </c>
      <c r="F1194" s="91" t="str">
        <f>IFERROR(VLOOKUP($E1194, V医療従事者等!$A:$J, $F$4, FALSE), TEXT(E1194, "aaa"))</f>
        <v>木</v>
      </c>
      <c r="G1194" s="91">
        <f>IFERROR(VLOOKUP($E1194, V医療従事者等!$A:$J, $G$4, FALSE), 0)</f>
        <v>0</v>
      </c>
      <c r="H1194" s="91">
        <f>IFERROR(VLOOKUP($E1194, V医療従事者等!$A:$J, $H$4, FALSE), 0)</f>
        <v>0</v>
      </c>
      <c r="I1194" s="91">
        <f>IFERROR(VLOOKUP($E1194, V医療従事者等!$A:$J, $I$4, FALSE), 0)</f>
        <v>0</v>
      </c>
      <c r="J1194" s="91">
        <f>IFERROR(VLOOKUP($E1194, V医療従事者等!$A:$J, $J$4, FALSE), 0)</f>
        <v>0</v>
      </c>
      <c r="K1194" s="92">
        <f>IFERROR(VLOOKUP($E1194, V一般接種!$A:$G, K$4, FALSE), 0)</f>
        <v>0</v>
      </c>
      <c r="L1194" s="92">
        <f>IFERROR(VLOOKUP($E1194, V一般接種!$A:$G, L$4, FALSE), 0)</f>
        <v>0</v>
      </c>
      <c r="M1194" s="92">
        <f>IFERROR(VLOOKUP($E1194, V一般接種!$A:$G, M$4, FALSE), 0)</f>
        <v>0</v>
      </c>
      <c r="N1194" s="93">
        <f>IFERROR(VLOOKUP($E1194, V一般接種!$A:$G, N$4, FALSE), 0)</f>
        <v>0</v>
      </c>
      <c r="O1194" s="92">
        <f>SUMIF(V職域接種!$C:$C, 'Conv-vaccine'!$E1194, V職域接種!F:F)</f>
        <v>0</v>
      </c>
      <c r="P1194" s="92">
        <f>SUMIF(V職域接種!$C:$C, 'Conv-vaccine'!$E1194, V職域接種!G:G)</f>
        <v>0</v>
      </c>
      <c r="Q1194" s="92">
        <f>_xlfn.MAXIFS(V重複!F:F, V重複!$C:$C, 'Conv-vaccine'!$E1194)</f>
        <v>0</v>
      </c>
      <c r="R1194" s="92">
        <f>_xlfn.MAXIFS(V重複!G:G, V重複!$C:$C, 'Conv-vaccine'!$E1194)</f>
        <v>0</v>
      </c>
      <c r="S1194" s="117">
        <f>SUMIF('V3回目-総接種回数'!$A:$A, 'Conv-vaccine'!$E1194, 'V3回目-総接種回数'!D:D)</f>
        <v>0</v>
      </c>
    </row>
    <row r="1195" spans="1:19" ht="17.7">
      <c r="A1195" s="49">
        <v>44694</v>
      </c>
      <c r="B1195" s="109">
        <f>IF(COUNTIF($A$7:$A1195, $A1195)&gt;1, 0, IF($E1195="","",G1195+H1195+K1195+L1195+O1195-Q1195))</f>
        <v>0</v>
      </c>
      <c r="C1195" s="109">
        <f>IF(COUNTIF($A$7:$A1195, $A1195)&gt;1, 0, IF($E1195="", "", I1195+J1195+M1195+N1195+P1195-R1195))</f>
        <v>0</v>
      </c>
      <c r="D1195" s="109">
        <f>IF(COUNTIF($A$7:$A1195, $A1195)&gt;1, 0, S1195)</f>
        <v>0</v>
      </c>
      <c r="E1195" s="110">
        <v>44694</v>
      </c>
      <c r="F1195" s="91" t="str">
        <f>IFERROR(VLOOKUP($E1195, V医療従事者等!$A:$J, $F$4, FALSE), TEXT(E1195, "aaa"))</f>
        <v>金</v>
      </c>
      <c r="G1195" s="91">
        <f>IFERROR(VLOOKUP($E1195, V医療従事者等!$A:$J, $G$4, FALSE), 0)</f>
        <v>0</v>
      </c>
      <c r="H1195" s="91">
        <f>IFERROR(VLOOKUP($E1195, V医療従事者等!$A:$J, $H$4, FALSE), 0)</f>
        <v>0</v>
      </c>
      <c r="I1195" s="91">
        <f>IFERROR(VLOOKUP($E1195, V医療従事者等!$A:$J, $I$4, FALSE), 0)</f>
        <v>0</v>
      </c>
      <c r="J1195" s="91">
        <f>IFERROR(VLOOKUP($E1195, V医療従事者等!$A:$J, $J$4, FALSE), 0)</f>
        <v>0</v>
      </c>
      <c r="K1195" s="92">
        <f>IFERROR(VLOOKUP($E1195, V一般接種!$A:$G, K$4, FALSE), 0)</f>
        <v>0</v>
      </c>
      <c r="L1195" s="92">
        <f>IFERROR(VLOOKUP($E1195, V一般接種!$A:$G, L$4, FALSE), 0)</f>
        <v>0</v>
      </c>
      <c r="M1195" s="92">
        <f>IFERROR(VLOOKUP($E1195, V一般接種!$A:$G, M$4, FALSE), 0)</f>
        <v>0</v>
      </c>
      <c r="N1195" s="93">
        <f>IFERROR(VLOOKUP($E1195, V一般接種!$A:$G, N$4, FALSE), 0)</f>
        <v>0</v>
      </c>
      <c r="O1195" s="92">
        <f>SUMIF(V職域接種!$C:$C, 'Conv-vaccine'!$E1195, V職域接種!F:F)</f>
        <v>0</v>
      </c>
      <c r="P1195" s="92">
        <f>SUMIF(V職域接種!$C:$C, 'Conv-vaccine'!$E1195, V職域接種!G:G)</f>
        <v>0</v>
      </c>
      <c r="Q1195" s="92">
        <f>_xlfn.MAXIFS(V重複!F:F, V重複!$C:$C, 'Conv-vaccine'!$E1195)</f>
        <v>0</v>
      </c>
      <c r="R1195" s="92">
        <f>_xlfn.MAXIFS(V重複!G:G, V重複!$C:$C, 'Conv-vaccine'!$E1195)</f>
        <v>0</v>
      </c>
      <c r="S1195" s="117">
        <f>SUMIF('V3回目-総接種回数'!$A:$A, 'Conv-vaccine'!$E1195, 'V3回目-総接種回数'!D:D)</f>
        <v>0</v>
      </c>
    </row>
    <row r="1196" spans="1:19" ht="17.7">
      <c r="A1196" s="49">
        <v>44694</v>
      </c>
      <c r="B1196" s="109">
        <f>IF(COUNTIF($A$7:$A1196, $A1196)&gt;1, 0, IF($E1196="","",G1196+H1196+K1196+L1196+O1196-Q1196))</f>
        <v>0</v>
      </c>
      <c r="C1196" s="109">
        <f>IF(COUNTIF($A$7:$A1196, $A1196)&gt;1, 0, IF($E1196="", "", I1196+J1196+M1196+N1196+P1196-R1196))</f>
        <v>0</v>
      </c>
      <c r="D1196" s="109">
        <f>IF(COUNTIF($A$7:$A1196, $A1196)&gt;1, 0, S1196)</f>
        <v>0</v>
      </c>
      <c r="E1196" s="110">
        <v>44694</v>
      </c>
      <c r="F1196" s="91" t="str">
        <f>IFERROR(VLOOKUP($E1196, V医療従事者等!$A:$J, $F$4, FALSE), TEXT(E1196, "aaa"))</f>
        <v>金</v>
      </c>
      <c r="G1196" s="91">
        <f>IFERROR(VLOOKUP($E1196, V医療従事者等!$A:$J, $G$4, FALSE), 0)</f>
        <v>0</v>
      </c>
      <c r="H1196" s="91">
        <f>IFERROR(VLOOKUP($E1196, V医療従事者等!$A:$J, $H$4, FALSE), 0)</f>
        <v>0</v>
      </c>
      <c r="I1196" s="91">
        <f>IFERROR(VLOOKUP($E1196, V医療従事者等!$A:$J, $I$4, FALSE), 0)</f>
        <v>0</v>
      </c>
      <c r="J1196" s="91">
        <f>IFERROR(VLOOKUP($E1196, V医療従事者等!$A:$J, $J$4, FALSE), 0)</f>
        <v>0</v>
      </c>
      <c r="K1196" s="92">
        <f>IFERROR(VLOOKUP($E1196, V一般接種!$A:$G, K$4, FALSE), 0)</f>
        <v>0</v>
      </c>
      <c r="L1196" s="92">
        <f>IFERROR(VLOOKUP($E1196, V一般接種!$A:$G, L$4, FALSE), 0)</f>
        <v>0</v>
      </c>
      <c r="M1196" s="92">
        <f>IFERROR(VLOOKUP($E1196, V一般接種!$A:$G, M$4, FALSE), 0)</f>
        <v>0</v>
      </c>
      <c r="N1196" s="93">
        <f>IFERROR(VLOOKUP($E1196, V一般接種!$A:$G, N$4, FALSE), 0)</f>
        <v>0</v>
      </c>
      <c r="O1196" s="92">
        <f>SUMIF(V職域接種!$C:$C, 'Conv-vaccine'!$E1196, V職域接種!F:F)</f>
        <v>0</v>
      </c>
      <c r="P1196" s="92">
        <f>SUMIF(V職域接種!$C:$C, 'Conv-vaccine'!$E1196, V職域接種!G:G)</f>
        <v>0</v>
      </c>
      <c r="Q1196" s="92">
        <f>_xlfn.MAXIFS(V重複!F:F, V重複!$C:$C, 'Conv-vaccine'!$E1196)</f>
        <v>0</v>
      </c>
      <c r="R1196" s="92">
        <f>_xlfn.MAXIFS(V重複!G:G, V重複!$C:$C, 'Conv-vaccine'!$E1196)</f>
        <v>0</v>
      </c>
      <c r="S1196" s="117">
        <f>SUMIF('V3回目-総接種回数'!$A:$A, 'Conv-vaccine'!$E1196, 'V3回目-総接種回数'!D:D)</f>
        <v>0</v>
      </c>
    </row>
    <row r="1197" spans="1:19" ht="17.7">
      <c r="A1197" s="49">
        <v>44694</v>
      </c>
      <c r="B1197" s="109">
        <f>IF(COUNTIF($A$7:$A1197, $A1197)&gt;1, 0, IF($E1197="","",G1197+H1197+K1197+L1197+O1197-Q1197))</f>
        <v>0</v>
      </c>
      <c r="C1197" s="109">
        <f>IF(COUNTIF($A$7:$A1197, $A1197)&gt;1, 0, IF($E1197="", "", I1197+J1197+M1197+N1197+P1197-R1197))</f>
        <v>0</v>
      </c>
      <c r="D1197" s="109">
        <f>IF(COUNTIF($A$7:$A1197, $A1197)&gt;1, 0, S1197)</f>
        <v>0</v>
      </c>
      <c r="E1197" s="110">
        <v>44694</v>
      </c>
      <c r="F1197" s="91" t="str">
        <f>IFERROR(VLOOKUP($E1197, V医療従事者等!$A:$J, $F$4, FALSE), TEXT(E1197, "aaa"))</f>
        <v>金</v>
      </c>
      <c r="G1197" s="91">
        <f>IFERROR(VLOOKUP($E1197, V医療従事者等!$A:$J, $G$4, FALSE), 0)</f>
        <v>0</v>
      </c>
      <c r="H1197" s="91">
        <f>IFERROR(VLOOKUP($E1197, V医療従事者等!$A:$J, $H$4, FALSE), 0)</f>
        <v>0</v>
      </c>
      <c r="I1197" s="91">
        <f>IFERROR(VLOOKUP($E1197, V医療従事者等!$A:$J, $I$4, FALSE), 0)</f>
        <v>0</v>
      </c>
      <c r="J1197" s="91">
        <f>IFERROR(VLOOKUP($E1197, V医療従事者等!$A:$J, $J$4, FALSE), 0)</f>
        <v>0</v>
      </c>
      <c r="K1197" s="92">
        <f>IFERROR(VLOOKUP($E1197, V一般接種!$A:$G, K$4, FALSE), 0)</f>
        <v>0</v>
      </c>
      <c r="L1197" s="92">
        <f>IFERROR(VLOOKUP($E1197, V一般接種!$A:$G, L$4, FALSE), 0)</f>
        <v>0</v>
      </c>
      <c r="M1197" s="92">
        <f>IFERROR(VLOOKUP($E1197, V一般接種!$A:$G, M$4, FALSE), 0)</f>
        <v>0</v>
      </c>
      <c r="N1197" s="93">
        <f>IFERROR(VLOOKUP($E1197, V一般接種!$A:$G, N$4, FALSE), 0)</f>
        <v>0</v>
      </c>
      <c r="O1197" s="92">
        <f>SUMIF(V職域接種!$C:$C, 'Conv-vaccine'!$E1197, V職域接種!F:F)</f>
        <v>0</v>
      </c>
      <c r="P1197" s="92">
        <f>SUMIF(V職域接種!$C:$C, 'Conv-vaccine'!$E1197, V職域接種!G:G)</f>
        <v>0</v>
      </c>
      <c r="Q1197" s="92">
        <f>_xlfn.MAXIFS(V重複!F:F, V重複!$C:$C, 'Conv-vaccine'!$E1197)</f>
        <v>0</v>
      </c>
      <c r="R1197" s="92">
        <f>_xlfn.MAXIFS(V重複!G:G, V重複!$C:$C, 'Conv-vaccine'!$E1197)</f>
        <v>0</v>
      </c>
      <c r="S1197" s="117">
        <f>SUMIF('V3回目-総接種回数'!$A:$A, 'Conv-vaccine'!$E1197, 'V3回目-総接種回数'!D:D)</f>
        <v>0</v>
      </c>
    </row>
    <row r="1198" spans="1:19" ht="17.7">
      <c r="A1198" s="49">
        <v>44695</v>
      </c>
      <c r="B1198" s="109">
        <f>IF(COUNTIF($A$7:$A1198, $A1198)&gt;1, 0, IF($E1198="","",G1198+H1198+K1198+L1198+O1198-Q1198))</f>
        <v>0</v>
      </c>
      <c r="C1198" s="109">
        <f>IF(COUNTIF($A$7:$A1198, $A1198)&gt;1, 0, IF($E1198="", "", I1198+J1198+M1198+N1198+P1198-R1198))</f>
        <v>0</v>
      </c>
      <c r="D1198" s="109">
        <f>IF(COUNTIF($A$7:$A1198, $A1198)&gt;1, 0, S1198)</f>
        <v>0</v>
      </c>
      <c r="E1198" s="110">
        <v>44695</v>
      </c>
      <c r="F1198" s="91" t="str">
        <f>IFERROR(VLOOKUP($E1198, V医療従事者等!$A:$J, $F$4, FALSE), TEXT(E1198, "aaa"))</f>
        <v>土</v>
      </c>
      <c r="G1198" s="91">
        <f>IFERROR(VLOOKUP($E1198, V医療従事者等!$A:$J, $G$4, FALSE), 0)</f>
        <v>0</v>
      </c>
      <c r="H1198" s="91">
        <f>IFERROR(VLOOKUP($E1198, V医療従事者等!$A:$J, $H$4, FALSE), 0)</f>
        <v>0</v>
      </c>
      <c r="I1198" s="91">
        <f>IFERROR(VLOOKUP($E1198, V医療従事者等!$A:$J, $I$4, FALSE), 0)</f>
        <v>0</v>
      </c>
      <c r="J1198" s="91">
        <f>IFERROR(VLOOKUP($E1198, V医療従事者等!$A:$J, $J$4, FALSE), 0)</f>
        <v>0</v>
      </c>
      <c r="K1198" s="92">
        <f>IFERROR(VLOOKUP($E1198, V一般接種!$A:$G, K$4, FALSE), 0)</f>
        <v>0</v>
      </c>
      <c r="L1198" s="92">
        <f>IFERROR(VLOOKUP($E1198, V一般接種!$A:$G, L$4, FALSE), 0)</f>
        <v>0</v>
      </c>
      <c r="M1198" s="92">
        <f>IFERROR(VLOOKUP($E1198, V一般接種!$A:$G, M$4, FALSE), 0)</f>
        <v>0</v>
      </c>
      <c r="N1198" s="93">
        <f>IFERROR(VLOOKUP($E1198, V一般接種!$A:$G, N$4, FALSE), 0)</f>
        <v>0</v>
      </c>
      <c r="O1198" s="92">
        <f>SUMIF(V職域接種!$C:$C, 'Conv-vaccine'!$E1198, V職域接種!F:F)</f>
        <v>0</v>
      </c>
      <c r="P1198" s="92">
        <f>SUMIF(V職域接種!$C:$C, 'Conv-vaccine'!$E1198, V職域接種!G:G)</f>
        <v>0</v>
      </c>
      <c r="Q1198" s="92">
        <f>_xlfn.MAXIFS(V重複!F:F, V重複!$C:$C, 'Conv-vaccine'!$E1198)</f>
        <v>0</v>
      </c>
      <c r="R1198" s="92">
        <f>_xlfn.MAXIFS(V重複!G:G, V重複!$C:$C, 'Conv-vaccine'!$E1198)</f>
        <v>0</v>
      </c>
      <c r="S1198" s="117">
        <f>SUMIF('V3回目-総接種回数'!$A:$A, 'Conv-vaccine'!$E1198, 'V3回目-総接種回数'!D:D)</f>
        <v>0</v>
      </c>
    </row>
    <row r="1199" spans="1:19" ht="17.7">
      <c r="A1199" s="49">
        <v>44695</v>
      </c>
      <c r="B1199" s="109">
        <f>IF(COUNTIF($A$7:$A1199, $A1199)&gt;1, 0, IF($E1199="","",G1199+H1199+K1199+L1199+O1199-Q1199))</f>
        <v>0</v>
      </c>
      <c r="C1199" s="109">
        <f>IF(COUNTIF($A$7:$A1199, $A1199)&gt;1, 0, IF($E1199="", "", I1199+J1199+M1199+N1199+P1199-R1199))</f>
        <v>0</v>
      </c>
      <c r="D1199" s="109">
        <f>IF(COUNTIF($A$7:$A1199, $A1199)&gt;1, 0, S1199)</f>
        <v>0</v>
      </c>
      <c r="E1199" s="110">
        <v>44695</v>
      </c>
      <c r="F1199" s="91" t="str">
        <f>IFERROR(VLOOKUP($E1199, V医療従事者等!$A:$J, $F$4, FALSE), TEXT(E1199, "aaa"))</f>
        <v>土</v>
      </c>
      <c r="G1199" s="91">
        <f>IFERROR(VLOOKUP($E1199, V医療従事者等!$A:$J, $G$4, FALSE), 0)</f>
        <v>0</v>
      </c>
      <c r="H1199" s="91">
        <f>IFERROR(VLOOKUP($E1199, V医療従事者等!$A:$J, $H$4, FALSE), 0)</f>
        <v>0</v>
      </c>
      <c r="I1199" s="91">
        <f>IFERROR(VLOOKUP($E1199, V医療従事者等!$A:$J, $I$4, FALSE), 0)</f>
        <v>0</v>
      </c>
      <c r="J1199" s="91">
        <f>IFERROR(VLOOKUP($E1199, V医療従事者等!$A:$J, $J$4, FALSE), 0)</f>
        <v>0</v>
      </c>
      <c r="K1199" s="92">
        <f>IFERROR(VLOOKUP($E1199, V一般接種!$A:$G, K$4, FALSE), 0)</f>
        <v>0</v>
      </c>
      <c r="L1199" s="92">
        <f>IFERROR(VLOOKUP($E1199, V一般接種!$A:$G, L$4, FALSE), 0)</f>
        <v>0</v>
      </c>
      <c r="M1199" s="92">
        <f>IFERROR(VLOOKUP($E1199, V一般接種!$A:$G, M$4, FALSE), 0)</f>
        <v>0</v>
      </c>
      <c r="N1199" s="93">
        <f>IFERROR(VLOOKUP($E1199, V一般接種!$A:$G, N$4, FALSE), 0)</f>
        <v>0</v>
      </c>
      <c r="O1199" s="92">
        <f>SUMIF(V職域接種!$C:$C, 'Conv-vaccine'!$E1199, V職域接種!F:F)</f>
        <v>0</v>
      </c>
      <c r="P1199" s="92">
        <f>SUMIF(V職域接種!$C:$C, 'Conv-vaccine'!$E1199, V職域接種!G:G)</f>
        <v>0</v>
      </c>
      <c r="Q1199" s="92">
        <f>_xlfn.MAXIFS(V重複!F:F, V重複!$C:$C, 'Conv-vaccine'!$E1199)</f>
        <v>0</v>
      </c>
      <c r="R1199" s="92">
        <f>_xlfn.MAXIFS(V重複!G:G, V重複!$C:$C, 'Conv-vaccine'!$E1199)</f>
        <v>0</v>
      </c>
      <c r="S1199" s="117">
        <f>SUMIF('V3回目-総接種回数'!$A:$A, 'Conv-vaccine'!$E1199, 'V3回目-総接種回数'!D:D)</f>
        <v>0</v>
      </c>
    </row>
    <row r="1200" spans="1:19" ht="17.7">
      <c r="A1200" s="49">
        <v>44695</v>
      </c>
      <c r="B1200" s="109">
        <f>IF(COUNTIF($A$7:$A1200, $A1200)&gt;1, 0, IF($E1200="","",G1200+H1200+K1200+L1200+O1200-Q1200))</f>
        <v>0</v>
      </c>
      <c r="C1200" s="109">
        <f>IF(COUNTIF($A$7:$A1200, $A1200)&gt;1, 0, IF($E1200="", "", I1200+J1200+M1200+N1200+P1200-R1200))</f>
        <v>0</v>
      </c>
      <c r="D1200" s="109">
        <f>IF(COUNTIF($A$7:$A1200, $A1200)&gt;1, 0, S1200)</f>
        <v>0</v>
      </c>
      <c r="E1200" s="110">
        <v>44695</v>
      </c>
      <c r="F1200" s="91" t="str">
        <f>IFERROR(VLOOKUP($E1200, V医療従事者等!$A:$J, $F$4, FALSE), TEXT(E1200, "aaa"))</f>
        <v>土</v>
      </c>
      <c r="G1200" s="91">
        <f>IFERROR(VLOOKUP($E1200, V医療従事者等!$A:$J, $G$4, FALSE), 0)</f>
        <v>0</v>
      </c>
      <c r="H1200" s="91">
        <f>IFERROR(VLOOKUP($E1200, V医療従事者等!$A:$J, $H$4, FALSE), 0)</f>
        <v>0</v>
      </c>
      <c r="I1200" s="91">
        <f>IFERROR(VLOOKUP($E1200, V医療従事者等!$A:$J, $I$4, FALSE), 0)</f>
        <v>0</v>
      </c>
      <c r="J1200" s="91">
        <f>IFERROR(VLOOKUP($E1200, V医療従事者等!$A:$J, $J$4, FALSE), 0)</f>
        <v>0</v>
      </c>
      <c r="K1200" s="92">
        <f>IFERROR(VLOOKUP($E1200, V一般接種!$A:$G, K$4, FALSE), 0)</f>
        <v>0</v>
      </c>
      <c r="L1200" s="92">
        <f>IFERROR(VLOOKUP($E1200, V一般接種!$A:$G, L$4, FALSE), 0)</f>
        <v>0</v>
      </c>
      <c r="M1200" s="92">
        <f>IFERROR(VLOOKUP($E1200, V一般接種!$A:$G, M$4, FALSE), 0)</f>
        <v>0</v>
      </c>
      <c r="N1200" s="93">
        <f>IFERROR(VLOOKUP($E1200, V一般接種!$A:$G, N$4, FALSE), 0)</f>
        <v>0</v>
      </c>
      <c r="O1200" s="92">
        <f>SUMIF(V職域接種!$C:$C, 'Conv-vaccine'!$E1200, V職域接種!F:F)</f>
        <v>0</v>
      </c>
      <c r="P1200" s="92">
        <f>SUMIF(V職域接種!$C:$C, 'Conv-vaccine'!$E1200, V職域接種!G:G)</f>
        <v>0</v>
      </c>
      <c r="Q1200" s="92">
        <f>_xlfn.MAXIFS(V重複!F:F, V重複!$C:$C, 'Conv-vaccine'!$E1200)</f>
        <v>0</v>
      </c>
      <c r="R1200" s="92">
        <f>_xlfn.MAXIFS(V重複!G:G, V重複!$C:$C, 'Conv-vaccine'!$E1200)</f>
        <v>0</v>
      </c>
      <c r="S1200" s="117">
        <f>SUMIF('V3回目-総接種回数'!$A:$A, 'Conv-vaccine'!$E1200, 'V3回目-総接種回数'!D:D)</f>
        <v>0</v>
      </c>
    </row>
    <row r="1201" spans="1:19" ht="17.7">
      <c r="A1201" s="49">
        <v>44696</v>
      </c>
      <c r="B1201" s="109">
        <f>IF(COUNTIF($A$7:$A1201, $A1201)&gt;1, 0, IF($E1201="","",G1201+H1201+K1201+L1201+O1201-Q1201))</f>
        <v>0</v>
      </c>
      <c r="C1201" s="109">
        <f>IF(COUNTIF($A$7:$A1201, $A1201)&gt;1, 0, IF($E1201="", "", I1201+J1201+M1201+N1201+P1201-R1201))</f>
        <v>0</v>
      </c>
      <c r="D1201" s="109">
        <f>IF(COUNTIF($A$7:$A1201, $A1201)&gt;1, 0, S1201)</f>
        <v>0</v>
      </c>
      <c r="E1201" s="110">
        <v>44696</v>
      </c>
      <c r="F1201" s="91" t="str">
        <f>IFERROR(VLOOKUP($E1201, V医療従事者等!$A:$J, $F$4, FALSE), TEXT(E1201, "aaa"))</f>
        <v>日</v>
      </c>
      <c r="G1201" s="91">
        <f>IFERROR(VLOOKUP($E1201, V医療従事者等!$A:$J, $G$4, FALSE), 0)</f>
        <v>0</v>
      </c>
      <c r="H1201" s="91">
        <f>IFERROR(VLOOKUP($E1201, V医療従事者等!$A:$J, $H$4, FALSE), 0)</f>
        <v>0</v>
      </c>
      <c r="I1201" s="91">
        <f>IFERROR(VLOOKUP($E1201, V医療従事者等!$A:$J, $I$4, FALSE), 0)</f>
        <v>0</v>
      </c>
      <c r="J1201" s="91">
        <f>IFERROR(VLOOKUP($E1201, V医療従事者等!$A:$J, $J$4, FALSE), 0)</f>
        <v>0</v>
      </c>
      <c r="K1201" s="92">
        <f>IFERROR(VLOOKUP($E1201, V一般接種!$A:$G, K$4, FALSE), 0)</f>
        <v>0</v>
      </c>
      <c r="L1201" s="92">
        <f>IFERROR(VLOOKUP($E1201, V一般接種!$A:$G, L$4, FALSE), 0)</f>
        <v>0</v>
      </c>
      <c r="M1201" s="92">
        <f>IFERROR(VLOOKUP($E1201, V一般接種!$A:$G, M$4, FALSE), 0)</f>
        <v>0</v>
      </c>
      <c r="N1201" s="93">
        <f>IFERROR(VLOOKUP($E1201, V一般接種!$A:$G, N$4, FALSE), 0)</f>
        <v>0</v>
      </c>
      <c r="O1201" s="92">
        <f>SUMIF(V職域接種!$C:$C, 'Conv-vaccine'!$E1201, V職域接種!F:F)</f>
        <v>0</v>
      </c>
      <c r="P1201" s="92">
        <f>SUMIF(V職域接種!$C:$C, 'Conv-vaccine'!$E1201, V職域接種!G:G)</f>
        <v>0</v>
      </c>
      <c r="Q1201" s="92">
        <f>_xlfn.MAXIFS(V重複!F:F, V重複!$C:$C, 'Conv-vaccine'!$E1201)</f>
        <v>0</v>
      </c>
      <c r="R1201" s="92">
        <f>_xlfn.MAXIFS(V重複!G:G, V重複!$C:$C, 'Conv-vaccine'!$E1201)</f>
        <v>0</v>
      </c>
      <c r="S1201" s="117">
        <f>SUMIF('V3回目-総接種回数'!$A:$A, 'Conv-vaccine'!$E1201, 'V3回目-総接種回数'!D:D)</f>
        <v>0</v>
      </c>
    </row>
    <row r="1202" spans="1:19" ht="17.7">
      <c r="A1202" s="49">
        <v>44696</v>
      </c>
      <c r="B1202" s="109">
        <f>IF(COUNTIF($A$7:$A1202, $A1202)&gt;1, 0, IF($E1202="","",G1202+H1202+K1202+L1202+O1202-Q1202))</f>
        <v>0</v>
      </c>
      <c r="C1202" s="109">
        <f>IF(COUNTIF($A$7:$A1202, $A1202)&gt;1, 0, IF($E1202="", "", I1202+J1202+M1202+N1202+P1202-R1202))</f>
        <v>0</v>
      </c>
      <c r="D1202" s="109">
        <f>IF(COUNTIF($A$7:$A1202, $A1202)&gt;1, 0, S1202)</f>
        <v>0</v>
      </c>
      <c r="E1202" s="110">
        <v>44696</v>
      </c>
      <c r="F1202" s="91" t="str">
        <f>IFERROR(VLOOKUP($E1202, V医療従事者等!$A:$J, $F$4, FALSE), TEXT(E1202, "aaa"))</f>
        <v>日</v>
      </c>
      <c r="G1202" s="91">
        <f>IFERROR(VLOOKUP($E1202, V医療従事者等!$A:$J, $G$4, FALSE), 0)</f>
        <v>0</v>
      </c>
      <c r="H1202" s="91">
        <f>IFERROR(VLOOKUP($E1202, V医療従事者等!$A:$J, $H$4, FALSE), 0)</f>
        <v>0</v>
      </c>
      <c r="I1202" s="91">
        <f>IFERROR(VLOOKUP($E1202, V医療従事者等!$A:$J, $I$4, FALSE), 0)</f>
        <v>0</v>
      </c>
      <c r="J1202" s="91">
        <f>IFERROR(VLOOKUP($E1202, V医療従事者等!$A:$J, $J$4, FALSE), 0)</f>
        <v>0</v>
      </c>
      <c r="K1202" s="92">
        <f>IFERROR(VLOOKUP($E1202, V一般接種!$A:$G, K$4, FALSE), 0)</f>
        <v>0</v>
      </c>
      <c r="L1202" s="92">
        <f>IFERROR(VLOOKUP($E1202, V一般接種!$A:$G, L$4, FALSE), 0)</f>
        <v>0</v>
      </c>
      <c r="M1202" s="92">
        <f>IFERROR(VLOOKUP($E1202, V一般接種!$A:$G, M$4, FALSE), 0)</f>
        <v>0</v>
      </c>
      <c r="N1202" s="93">
        <f>IFERROR(VLOOKUP($E1202, V一般接種!$A:$G, N$4, FALSE), 0)</f>
        <v>0</v>
      </c>
      <c r="O1202" s="92">
        <f>SUMIF(V職域接種!$C:$C, 'Conv-vaccine'!$E1202, V職域接種!F:F)</f>
        <v>0</v>
      </c>
      <c r="P1202" s="92">
        <f>SUMIF(V職域接種!$C:$C, 'Conv-vaccine'!$E1202, V職域接種!G:G)</f>
        <v>0</v>
      </c>
      <c r="Q1202" s="92">
        <f>_xlfn.MAXIFS(V重複!F:F, V重複!$C:$C, 'Conv-vaccine'!$E1202)</f>
        <v>0</v>
      </c>
      <c r="R1202" s="92">
        <f>_xlfn.MAXIFS(V重複!G:G, V重複!$C:$C, 'Conv-vaccine'!$E1202)</f>
        <v>0</v>
      </c>
      <c r="S1202" s="117">
        <f>SUMIF('V3回目-総接種回数'!$A:$A, 'Conv-vaccine'!$E1202, 'V3回目-総接種回数'!D:D)</f>
        <v>0</v>
      </c>
    </row>
    <row r="1203" spans="1:19" ht="17.7">
      <c r="A1203" s="49">
        <v>44696</v>
      </c>
      <c r="B1203" s="109">
        <f>IF(COUNTIF($A$7:$A1203, $A1203)&gt;1, 0, IF($E1203="","",G1203+H1203+K1203+L1203+O1203-Q1203))</f>
        <v>0</v>
      </c>
      <c r="C1203" s="109">
        <f>IF(COUNTIF($A$7:$A1203, $A1203)&gt;1, 0, IF($E1203="", "", I1203+J1203+M1203+N1203+P1203-R1203))</f>
        <v>0</v>
      </c>
      <c r="D1203" s="109">
        <f>IF(COUNTIF($A$7:$A1203, $A1203)&gt;1, 0, S1203)</f>
        <v>0</v>
      </c>
      <c r="E1203" s="110">
        <v>44696</v>
      </c>
      <c r="F1203" s="91" t="str">
        <f>IFERROR(VLOOKUP($E1203, V医療従事者等!$A:$J, $F$4, FALSE), TEXT(E1203, "aaa"))</f>
        <v>日</v>
      </c>
      <c r="G1203" s="91">
        <f>IFERROR(VLOOKUP($E1203, V医療従事者等!$A:$J, $G$4, FALSE), 0)</f>
        <v>0</v>
      </c>
      <c r="H1203" s="91">
        <f>IFERROR(VLOOKUP($E1203, V医療従事者等!$A:$J, $H$4, FALSE), 0)</f>
        <v>0</v>
      </c>
      <c r="I1203" s="91">
        <f>IFERROR(VLOOKUP($E1203, V医療従事者等!$A:$J, $I$4, FALSE), 0)</f>
        <v>0</v>
      </c>
      <c r="J1203" s="91">
        <f>IFERROR(VLOOKUP($E1203, V医療従事者等!$A:$J, $J$4, FALSE), 0)</f>
        <v>0</v>
      </c>
      <c r="K1203" s="92">
        <f>IFERROR(VLOOKUP($E1203, V一般接種!$A:$G, K$4, FALSE), 0)</f>
        <v>0</v>
      </c>
      <c r="L1203" s="92">
        <f>IFERROR(VLOOKUP($E1203, V一般接種!$A:$G, L$4, FALSE), 0)</f>
        <v>0</v>
      </c>
      <c r="M1203" s="92">
        <f>IFERROR(VLOOKUP($E1203, V一般接種!$A:$G, M$4, FALSE), 0)</f>
        <v>0</v>
      </c>
      <c r="N1203" s="93">
        <f>IFERROR(VLOOKUP($E1203, V一般接種!$A:$G, N$4, FALSE), 0)</f>
        <v>0</v>
      </c>
      <c r="O1203" s="92">
        <f>SUMIF(V職域接種!$C:$C, 'Conv-vaccine'!$E1203, V職域接種!F:F)</f>
        <v>0</v>
      </c>
      <c r="P1203" s="92">
        <f>SUMIF(V職域接種!$C:$C, 'Conv-vaccine'!$E1203, V職域接種!G:G)</f>
        <v>0</v>
      </c>
      <c r="Q1203" s="92">
        <f>_xlfn.MAXIFS(V重複!F:F, V重複!$C:$C, 'Conv-vaccine'!$E1203)</f>
        <v>0</v>
      </c>
      <c r="R1203" s="92">
        <f>_xlfn.MAXIFS(V重複!G:G, V重複!$C:$C, 'Conv-vaccine'!$E1203)</f>
        <v>0</v>
      </c>
      <c r="S1203" s="117">
        <f>SUMIF('V3回目-総接種回数'!$A:$A, 'Conv-vaccine'!$E1203, 'V3回目-総接種回数'!D:D)</f>
        <v>0</v>
      </c>
    </row>
    <row r="1204" spans="1:19" ht="17.7">
      <c r="A1204" s="49">
        <v>44697</v>
      </c>
      <c r="B1204" s="109">
        <f>IF(COUNTIF($A$7:$A1204, $A1204)&gt;1, 0, IF($E1204="","",G1204+H1204+K1204+L1204+O1204-Q1204))</f>
        <v>0</v>
      </c>
      <c r="C1204" s="109">
        <f>IF(COUNTIF($A$7:$A1204, $A1204)&gt;1, 0, IF($E1204="", "", I1204+J1204+M1204+N1204+P1204-R1204))</f>
        <v>0</v>
      </c>
      <c r="D1204" s="109">
        <f>IF(COUNTIF($A$7:$A1204, $A1204)&gt;1, 0, S1204)</f>
        <v>0</v>
      </c>
      <c r="E1204" s="110">
        <v>44697</v>
      </c>
      <c r="F1204" s="91" t="str">
        <f>IFERROR(VLOOKUP($E1204, V医療従事者等!$A:$J, $F$4, FALSE), TEXT(E1204, "aaa"))</f>
        <v>月</v>
      </c>
      <c r="G1204" s="91">
        <f>IFERROR(VLOOKUP($E1204, V医療従事者等!$A:$J, $G$4, FALSE), 0)</f>
        <v>0</v>
      </c>
      <c r="H1204" s="91">
        <f>IFERROR(VLOOKUP($E1204, V医療従事者等!$A:$J, $H$4, FALSE), 0)</f>
        <v>0</v>
      </c>
      <c r="I1204" s="91">
        <f>IFERROR(VLOOKUP($E1204, V医療従事者等!$A:$J, $I$4, FALSE), 0)</f>
        <v>0</v>
      </c>
      <c r="J1204" s="91">
        <f>IFERROR(VLOOKUP($E1204, V医療従事者等!$A:$J, $J$4, FALSE), 0)</f>
        <v>0</v>
      </c>
      <c r="K1204" s="92">
        <f>IFERROR(VLOOKUP($E1204, V一般接種!$A:$G, K$4, FALSE), 0)</f>
        <v>0</v>
      </c>
      <c r="L1204" s="92">
        <f>IFERROR(VLOOKUP($E1204, V一般接種!$A:$G, L$4, FALSE), 0)</f>
        <v>0</v>
      </c>
      <c r="M1204" s="92">
        <f>IFERROR(VLOOKUP($E1204, V一般接種!$A:$G, M$4, FALSE), 0)</f>
        <v>0</v>
      </c>
      <c r="N1204" s="93">
        <f>IFERROR(VLOOKUP($E1204, V一般接種!$A:$G, N$4, FALSE), 0)</f>
        <v>0</v>
      </c>
      <c r="O1204" s="92">
        <f>SUMIF(V職域接種!$C:$C, 'Conv-vaccine'!$E1204, V職域接種!F:F)</f>
        <v>0</v>
      </c>
      <c r="P1204" s="92">
        <f>SUMIF(V職域接種!$C:$C, 'Conv-vaccine'!$E1204, V職域接種!G:G)</f>
        <v>0</v>
      </c>
      <c r="Q1204" s="92">
        <f>_xlfn.MAXIFS(V重複!F:F, V重複!$C:$C, 'Conv-vaccine'!$E1204)</f>
        <v>0</v>
      </c>
      <c r="R1204" s="92">
        <f>_xlfn.MAXIFS(V重複!G:G, V重複!$C:$C, 'Conv-vaccine'!$E1204)</f>
        <v>0</v>
      </c>
      <c r="S1204" s="117">
        <f>SUMIF('V3回目-総接種回数'!$A:$A, 'Conv-vaccine'!$E1204, 'V3回目-総接種回数'!D:D)</f>
        <v>0</v>
      </c>
    </row>
    <row r="1205" spans="1:19" ht="17.7">
      <c r="A1205" s="49">
        <v>44697</v>
      </c>
      <c r="B1205" s="109">
        <f>IF(COUNTIF($A$7:$A1205, $A1205)&gt;1, 0, IF($E1205="","",G1205+H1205+K1205+L1205+O1205-Q1205))</f>
        <v>0</v>
      </c>
      <c r="C1205" s="109">
        <f>IF(COUNTIF($A$7:$A1205, $A1205)&gt;1, 0, IF($E1205="", "", I1205+J1205+M1205+N1205+P1205-R1205))</f>
        <v>0</v>
      </c>
      <c r="D1205" s="109">
        <f>IF(COUNTIF($A$7:$A1205, $A1205)&gt;1, 0, S1205)</f>
        <v>0</v>
      </c>
      <c r="E1205" s="110">
        <v>44697</v>
      </c>
      <c r="F1205" s="91" t="str">
        <f>IFERROR(VLOOKUP($E1205, V医療従事者等!$A:$J, $F$4, FALSE), TEXT(E1205, "aaa"))</f>
        <v>月</v>
      </c>
      <c r="G1205" s="91">
        <f>IFERROR(VLOOKUP($E1205, V医療従事者等!$A:$J, $G$4, FALSE), 0)</f>
        <v>0</v>
      </c>
      <c r="H1205" s="91">
        <f>IFERROR(VLOOKUP($E1205, V医療従事者等!$A:$J, $H$4, FALSE), 0)</f>
        <v>0</v>
      </c>
      <c r="I1205" s="91">
        <f>IFERROR(VLOOKUP($E1205, V医療従事者等!$A:$J, $I$4, FALSE), 0)</f>
        <v>0</v>
      </c>
      <c r="J1205" s="91">
        <f>IFERROR(VLOOKUP($E1205, V医療従事者等!$A:$J, $J$4, FALSE), 0)</f>
        <v>0</v>
      </c>
      <c r="K1205" s="92">
        <f>IFERROR(VLOOKUP($E1205, V一般接種!$A:$G, K$4, FALSE), 0)</f>
        <v>0</v>
      </c>
      <c r="L1205" s="92">
        <f>IFERROR(VLOOKUP($E1205, V一般接種!$A:$G, L$4, FALSE), 0)</f>
        <v>0</v>
      </c>
      <c r="M1205" s="92">
        <f>IFERROR(VLOOKUP($E1205, V一般接種!$A:$G, M$4, FALSE), 0)</f>
        <v>0</v>
      </c>
      <c r="N1205" s="93">
        <f>IFERROR(VLOOKUP($E1205, V一般接種!$A:$G, N$4, FALSE), 0)</f>
        <v>0</v>
      </c>
      <c r="O1205" s="92">
        <f>SUMIF(V職域接種!$C:$C, 'Conv-vaccine'!$E1205, V職域接種!F:F)</f>
        <v>0</v>
      </c>
      <c r="P1205" s="92">
        <f>SUMIF(V職域接種!$C:$C, 'Conv-vaccine'!$E1205, V職域接種!G:G)</f>
        <v>0</v>
      </c>
      <c r="Q1205" s="92">
        <f>_xlfn.MAXIFS(V重複!F:F, V重複!$C:$C, 'Conv-vaccine'!$E1205)</f>
        <v>0</v>
      </c>
      <c r="R1205" s="92">
        <f>_xlfn.MAXIFS(V重複!G:G, V重複!$C:$C, 'Conv-vaccine'!$E1205)</f>
        <v>0</v>
      </c>
      <c r="S1205" s="117">
        <f>SUMIF('V3回目-総接種回数'!$A:$A, 'Conv-vaccine'!$E1205, 'V3回目-総接種回数'!D:D)</f>
        <v>0</v>
      </c>
    </row>
    <row r="1206" spans="1:19" ht="17.7">
      <c r="A1206" s="49">
        <v>44697</v>
      </c>
      <c r="B1206" s="109">
        <f>IF(COUNTIF($A$7:$A1206, $A1206)&gt;1, 0, IF($E1206="","",G1206+H1206+K1206+L1206+O1206-Q1206))</f>
        <v>0</v>
      </c>
      <c r="C1206" s="109">
        <f>IF(COUNTIF($A$7:$A1206, $A1206)&gt;1, 0, IF($E1206="", "", I1206+J1206+M1206+N1206+P1206-R1206))</f>
        <v>0</v>
      </c>
      <c r="D1206" s="109">
        <f>IF(COUNTIF($A$7:$A1206, $A1206)&gt;1, 0, S1206)</f>
        <v>0</v>
      </c>
      <c r="E1206" s="110">
        <v>44697</v>
      </c>
      <c r="F1206" s="91" t="str">
        <f>IFERROR(VLOOKUP($E1206, V医療従事者等!$A:$J, $F$4, FALSE), TEXT(E1206, "aaa"))</f>
        <v>月</v>
      </c>
      <c r="G1206" s="91">
        <f>IFERROR(VLOOKUP($E1206, V医療従事者等!$A:$J, $G$4, FALSE), 0)</f>
        <v>0</v>
      </c>
      <c r="H1206" s="91">
        <f>IFERROR(VLOOKUP($E1206, V医療従事者等!$A:$J, $H$4, FALSE), 0)</f>
        <v>0</v>
      </c>
      <c r="I1206" s="91">
        <f>IFERROR(VLOOKUP($E1206, V医療従事者等!$A:$J, $I$4, FALSE), 0)</f>
        <v>0</v>
      </c>
      <c r="J1206" s="91">
        <f>IFERROR(VLOOKUP($E1206, V医療従事者等!$A:$J, $J$4, FALSE), 0)</f>
        <v>0</v>
      </c>
      <c r="K1206" s="92">
        <f>IFERROR(VLOOKUP($E1206, V一般接種!$A:$G, K$4, FALSE), 0)</f>
        <v>0</v>
      </c>
      <c r="L1206" s="92">
        <f>IFERROR(VLOOKUP($E1206, V一般接種!$A:$G, L$4, FALSE), 0)</f>
        <v>0</v>
      </c>
      <c r="M1206" s="92">
        <f>IFERROR(VLOOKUP($E1206, V一般接種!$A:$G, M$4, FALSE), 0)</f>
        <v>0</v>
      </c>
      <c r="N1206" s="93">
        <f>IFERROR(VLOOKUP($E1206, V一般接種!$A:$G, N$4, FALSE), 0)</f>
        <v>0</v>
      </c>
      <c r="O1206" s="92">
        <f>SUMIF(V職域接種!$C:$C, 'Conv-vaccine'!$E1206, V職域接種!F:F)</f>
        <v>0</v>
      </c>
      <c r="P1206" s="92">
        <f>SUMIF(V職域接種!$C:$C, 'Conv-vaccine'!$E1206, V職域接種!G:G)</f>
        <v>0</v>
      </c>
      <c r="Q1206" s="92">
        <f>_xlfn.MAXIFS(V重複!F:F, V重複!$C:$C, 'Conv-vaccine'!$E1206)</f>
        <v>0</v>
      </c>
      <c r="R1206" s="92">
        <f>_xlfn.MAXIFS(V重複!G:G, V重複!$C:$C, 'Conv-vaccine'!$E1206)</f>
        <v>0</v>
      </c>
      <c r="S1206" s="117">
        <f>SUMIF('V3回目-総接種回数'!$A:$A, 'Conv-vaccine'!$E1206, 'V3回目-総接種回数'!D:D)</f>
        <v>0</v>
      </c>
    </row>
    <row r="1207" spans="1:19" ht="17.7">
      <c r="A1207" s="49">
        <v>44698</v>
      </c>
      <c r="B1207" s="109">
        <f>IF(COUNTIF($A$7:$A1207, $A1207)&gt;1, 0, IF($E1207="","",G1207+H1207+K1207+L1207+O1207-Q1207))</f>
        <v>0</v>
      </c>
      <c r="C1207" s="109">
        <f>IF(COUNTIF($A$7:$A1207, $A1207)&gt;1, 0, IF($E1207="", "", I1207+J1207+M1207+N1207+P1207-R1207))</f>
        <v>0</v>
      </c>
      <c r="D1207" s="109">
        <f>IF(COUNTIF($A$7:$A1207, $A1207)&gt;1, 0, S1207)</f>
        <v>0</v>
      </c>
      <c r="E1207" s="110">
        <v>44698</v>
      </c>
      <c r="F1207" s="91" t="str">
        <f>IFERROR(VLOOKUP($E1207, V医療従事者等!$A:$J, $F$4, FALSE), TEXT(E1207, "aaa"))</f>
        <v>火</v>
      </c>
      <c r="G1207" s="91">
        <f>IFERROR(VLOOKUP($E1207, V医療従事者等!$A:$J, $G$4, FALSE), 0)</f>
        <v>0</v>
      </c>
      <c r="H1207" s="91">
        <f>IFERROR(VLOOKUP($E1207, V医療従事者等!$A:$J, $H$4, FALSE), 0)</f>
        <v>0</v>
      </c>
      <c r="I1207" s="91">
        <f>IFERROR(VLOOKUP($E1207, V医療従事者等!$A:$J, $I$4, FALSE), 0)</f>
        <v>0</v>
      </c>
      <c r="J1207" s="91">
        <f>IFERROR(VLOOKUP($E1207, V医療従事者等!$A:$J, $J$4, FALSE), 0)</f>
        <v>0</v>
      </c>
      <c r="K1207" s="92">
        <f>IFERROR(VLOOKUP($E1207, V一般接種!$A:$G, K$4, FALSE), 0)</f>
        <v>0</v>
      </c>
      <c r="L1207" s="92">
        <f>IFERROR(VLOOKUP($E1207, V一般接種!$A:$G, L$4, FALSE), 0)</f>
        <v>0</v>
      </c>
      <c r="M1207" s="92">
        <f>IFERROR(VLOOKUP($E1207, V一般接種!$A:$G, M$4, FALSE), 0)</f>
        <v>0</v>
      </c>
      <c r="N1207" s="93">
        <f>IFERROR(VLOOKUP($E1207, V一般接種!$A:$G, N$4, FALSE), 0)</f>
        <v>0</v>
      </c>
      <c r="O1207" s="92">
        <f>SUMIF(V職域接種!$C:$C, 'Conv-vaccine'!$E1207, V職域接種!F:F)</f>
        <v>0</v>
      </c>
      <c r="P1207" s="92">
        <f>SUMIF(V職域接種!$C:$C, 'Conv-vaccine'!$E1207, V職域接種!G:G)</f>
        <v>0</v>
      </c>
      <c r="Q1207" s="92">
        <f>_xlfn.MAXIFS(V重複!F:F, V重複!$C:$C, 'Conv-vaccine'!$E1207)</f>
        <v>0</v>
      </c>
      <c r="R1207" s="92">
        <f>_xlfn.MAXIFS(V重複!G:G, V重複!$C:$C, 'Conv-vaccine'!$E1207)</f>
        <v>0</v>
      </c>
      <c r="S1207" s="117">
        <f>SUMIF('V3回目-総接種回数'!$A:$A, 'Conv-vaccine'!$E1207, 'V3回目-総接種回数'!D:D)</f>
        <v>0</v>
      </c>
    </row>
    <row r="1208" spans="1:19" ht="17.7">
      <c r="A1208" s="49">
        <v>44698</v>
      </c>
      <c r="B1208" s="109">
        <f>IF(COUNTIF($A$7:$A1208, $A1208)&gt;1, 0, IF($E1208="","",G1208+H1208+K1208+L1208+O1208-Q1208))</f>
        <v>0</v>
      </c>
      <c r="C1208" s="109">
        <f>IF(COUNTIF($A$7:$A1208, $A1208)&gt;1, 0, IF($E1208="", "", I1208+J1208+M1208+N1208+P1208-R1208))</f>
        <v>0</v>
      </c>
      <c r="D1208" s="109">
        <f>IF(COUNTIF($A$7:$A1208, $A1208)&gt;1, 0, S1208)</f>
        <v>0</v>
      </c>
      <c r="E1208" s="110">
        <v>44698</v>
      </c>
      <c r="F1208" s="91" t="str">
        <f>IFERROR(VLOOKUP($E1208, V医療従事者等!$A:$J, $F$4, FALSE), TEXT(E1208, "aaa"))</f>
        <v>火</v>
      </c>
      <c r="G1208" s="91">
        <f>IFERROR(VLOOKUP($E1208, V医療従事者等!$A:$J, $G$4, FALSE), 0)</f>
        <v>0</v>
      </c>
      <c r="H1208" s="91">
        <f>IFERROR(VLOOKUP($E1208, V医療従事者等!$A:$J, $H$4, FALSE), 0)</f>
        <v>0</v>
      </c>
      <c r="I1208" s="91">
        <f>IFERROR(VLOOKUP($E1208, V医療従事者等!$A:$J, $I$4, FALSE), 0)</f>
        <v>0</v>
      </c>
      <c r="J1208" s="91">
        <f>IFERROR(VLOOKUP($E1208, V医療従事者等!$A:$J, $J$4, FALSE), 0)</f>
        <v>0</v>
      </c>
      <c r="K1208" s="92">
        <f>IFERROR(VLOOKUP($E1208, V一般接種!$A:$G, K$4, FALSE), 0)</f>
        <v>0</v>
      </c>
      <c r="L1208" s="92">
        <f>IFERROR(VLOOKUP($E1208, V一般接種!$A:$G, L$4, FALSE), 0)</f>
        <v>0</v>
      </c>
      <c r="M1208" s="92">
        <f>IFERROR(VLOOKUP($E1208, V一般接種!$A:$G, M$4, FALSE), 0)</f>
        <v>0</v>
      </c>
      <c r="N1208" s="93">
        <f>IFERROR(VLOOKUP($E1208, V一般接種!$A:$G, N$4, FALSE), 0)</f>
        <v>0</v>
      </c>
      <c r="O1208" s="92">
        <f>SUMIF(V職域接種!$C:$C, 'Conv-vaccine'!$E1208, V職域接種!F:F)</f>
        <v>0</v>
      </c>
      <c r="P1208" s="92">
        <f>SUMIF(V職域接種!$C:$C, 'Conv-vaccine'!$E1208, V職域接種!G:G)</f>
        <v>0</v>
      </c>
      <c r="Q1208" s="92">
        <f>_xlfn.MAXIFS(V重複!F:F, V重複!$C:$C, 'Conv-vaccine'!$E1208)</f>
        <v>0</v>
      </c>
      <c r="R1208" s="92">
        <f>_xlfn.MAXIFS(V重複!G:G, V重複!$C:$C, 'Conv-vaccine'!$E1208)</f>
        <v>0</v>
      </c>
      <c r="S1208" s="117">
        <f>SUMIF('V3回目-総接種回数'!$A:$A, 'Conv-vaccine'!$E1208, 'V3回目-総接種回数'!D:D)</f>
        <v>0</v>
      </c>
    </row>
    <row r="1209" spans="1:19" ht="17.7">
      <c r="A1209" s="49">
        <v>44698</v>
      </c>
      <c r="B1209" s="109">
        <f>IF(COUNTIF($A$7:$A1209, $A1209)&gt;1, 0, IF($E1209="","",G1209+H1209+K1209+L1209+O1209-Q1209))</f>
        <v>0</v>
      </c>
      <c r="C1209" s="109">
        <f>IF(COUNTIF($A$7:$A1209, $A1209)&gt;1, 0, IF($E1209="", "", I1209+J1209+M1209+N1209+P1209-R1209))</f>
        <v>0</v>
      </c>
      <c r="D1209" s="109">
        <f>IF(COUNTIF($A$7:$A1209, $A1209)&gt;1, 0, S1209)</f>
        <v>0</v>
      </c>
      <c r="E1209" s="110">
        <v>44698</v>
      </c>
      <c r="F1209" s="91" t="str">
        <f>IFERROR(VLOOKUP($E1209, V医療従事者等!$A:$J, $F$4, FALSE), TEXT(E1209, "aaa"))</f>
        <v>火</v>
      </c>
      <c r="G1209" s="91">
        <f>IFERROR(VLOOKUP($E1209, V医療従事者等!$A:$J, $G$4, FALSE), 0)</f>
        <v>0</v>
      </c>
      <c r="H1209" s="91">
        <f>IFERROR(VLOOKUP($E1209, V医療従事者等!$A:$J, $H$4, FALSE), 0)</f>
        <v>0</v>
      </c>
      <c r="I1209" s="91">
        <f>IFERROR(VLOOKUP($E1209, V医療従事者等!$A:$J, $I$4, FALSE), 0)</f>
        <v>0</v>
      </c>
      <c r="J1209" s="91">
        <f>IFERROR(VLOOKUP($E1209, V医療従事者等!$A:$J, $J$4, FALSE), 0)</f>
        <v>0</v>
      </c>
      <c r="K1209" s="92">
        <f>IFERROR(VLOOKUP($E1209, V一般接種!$A:$G, K$4, FALSE), 0)</f>
        <v>0</v>
      </c>
      <c r="L1209" s="92">
        <f>IFERROR(VLOOKUP($E1209, V一般接種!$A:$G, L$4, FALSE), 0)</f>
        <v>0</v>
      </c>
      <c r="M1209" s="92">
        <f>IFERROR(VLOOKUP($E1209, V一般接種!$A:$G, M$4, FALSE), 0)</f>
        <v>0</v>
      </c>
      <c r="N1209" s="93">
        <f>IFERROR(VLOOKUP($E1209, V一般接種!$A:$G, N$4, FALSE), 0)</f>
        <v>0</v>
      </c>
      <c r="O1209" s="92">
        <f>SUMIF(V職域接種!$C:$C, 'Conv-vaccine'!$E1209, V職域接種!F:F)</f>
        <v>0</v>
      </c>
      <c r="P1209" s="92">
        <f>SUMIF(V職域接種!$C:$C, 'Conv-vaccine'!$E1209, V職域接種!G:G)</f>
        <v>0</v>
      </c>
      <c r="Q1209" s="92">
        <f>_xlfn.MAXIFS(V重複!F:F, V重複!$C:$C, 'Conv-vaccine'!$E1209)</f>
        <v>0</v>
      </c>
      <c r="R1209" s="92">
        <f>_xlfn.MAXIFS(V重複!G:G, V重複!$C:$C, 'Conv-vaccine'!$E1209)</f>
        <v>0</v>
      </c>
      <c r="S1209" s="117">
        <f>SUMIF('V3回目-総接種回数'!$A:$A, 'Conv-vaccine'!$E1209, 'V3回目-総接種回数'!D:D)</f>
        <v>0</v>
      </c>
    </row>
    <row r="1210" spans="1:19" ht="17.7">
      <c r="A1210" s="49">
        <v>44699</v>
      </c>
      <c r="B1210" s="109">
        <f>IF(COUNTIF($A$7:$A1210, $A1210)&gt;1, 0, IF($E1210="","",G1210+H1210+K1210+L1210+O1210-Q1210))</f>
        <v>0</v>
      </c>
      <c r="C1210" s="109">
        <f>IF(COUNTIF($A$7:$A1210, $A1210)&gt;1, 0, IF($E1210="", "", I1210+J1210+M1210+N1210+P1210-R1210))</f>
        <v>0</v>
      </c>
      <c r="D1210" s="109">
        <f>IF(COUNTIF($A$7:$A1210, $A1210)&gt;1, 0, S1210)</f>
        <v>0</v>
      </c>
      <c r="E1210" s="110">
        <v>44699</v>
      </c>
      <c r="F1210" s="91" t="str">
        <f>IFERROR(VLOOKUP($E1210, V医療従事者等!$A:$J, $F$4, FALSE), TEXT(E1210, "aaa"))</f>
        <v>水</v>
      </c>
      <c r="G1210" s="91">
        <f>IFERROR(VLOOKUP($E1210, V医療従事者等!$A:$J, $G$4, FALSE), 0)</f>
        <v>0</v>
      </c>
      <c r="H1210" s="91">
        <f>IFERROR(VLOOKUP($E1210, V医療従事者等!$A:$J, $H$4, FALSE), 0)</f>
        <v>0</v>
      </c>
      <c r="I1210" s="91">
        <f>IFERROR(VLOOKUP($E1210, V医療従事者等!$A:$J, $I$4, FALSE), 0)</f>
        <v>0</v>
      </c>
      <c r="J1210" s="91">
        <f>IFERROR(VLOOKUP($E1210, V医療従事者等!$A:$J, $J$4, FALSE), 0)</f>
        <v>0</v>
      </c>
      <c r="K1210" s="92">
        <f>IFERROR(VLOOKUP($E1210, V一般接種!$A:$G, K$4, FALSE), 0)</f>
        <v>0</v>
      </c>
      <c r="L1210" s="92">
        <f>IFERROR(VLOOKUP($E1210, V一般接種!$A:$G, L$4, FALSE), 0)</f>
        <v>0</v>
      </c>
      <c r="M1210" s="92">
        <f>IFERROR(VLOOKUP($E1210, V一般接種!$A:$G, M$4, FALSE), 0)</f>
        <v>0</v>
      </c>
      <c r="N1210" s="93">
        <f>IFERROR(VLOOKUP($E1210, V一般接種!$A:$G, N$4, FALSE), 0)</f>
        <v>0</v>
      </c>
      <c r="O1210" s="92">
        <f>SUMIF(V職域接種!$C:$C, 'Conv-vaccine'!$E1210, V職域接種!F:F)</f>
        <v>0</v>
      </c>
      <c r="P1210" s="92">
        <f>SUMIF(V職域接種!$C:$C, 'Conv-vaccine'!$E1210, V職域接種!G:G)</f>
        <v>0</v>
      </c>
      <c r="Q1210" s="92">
        <f>_xlfn.MAXIFS(V重複!F:F, V重複!$C:$C, 'Conv-vaccine'!$E1210)</f>
        <v>0</v>
      </c>
      <c r="R1210" s="92">
        <f>_xlfn.MAXIFS(V重複!G:G, V重複!$C:$C, 'Conv-vaccine'!$E1210)</f>
        <v>0</v>
      </c>
      <c r="S1210" s="117">
        <f>SUMIF('V3回目-総接種回数'!$A:$A, 'Conv-vaccine'!$E1210, 'V3回目-総接種回数'!D:D)</f>
        <v>0</v>
      </c>
    </row>
    <row r="1211" spans="1:19" ht="17.7">
      <c r="A1211" s="49">
        <v>44699</v>
      </c>
      <c r="B1211" s="109">
        <f>IF(COUNTIF($A$7:$A1211, $A1211)&gt;1, 0, IF($E1211="","",G1211+H1211+K1211+L1211+O1211-Q1211))</f>
        <v>0</v>
      </c>
      <c r="C1211" s="109">
        <f>IF(COUNTIF($A$7:$A1211, $A1211)&gt;1, 0, IF($E1211="", "", I1211+J1211+M1211+N1211+P1211-R1211))</f>
        <v>0</v>
      </c>
      <c r="D1211" s="109">
        <f>IF(COUNTIF($A$7:$A1211, $A1211)&gt;1, 0, S1211)</f>
        <v>0</v>
      </c>
      <c r="E1211" s="110">
        <v>44699</v>
      </c>
      <c r="F1211" s="91" t="str">
        <f>IFERROR(VLOOKUP($E1211, V医療従事者等!$A:$J, $F$4, FALSE), TEXT(E1211, "aaa"))</f>
        <v>水</v>
      </c>
      <c r="G1211" s="91">
        <f>IFERROR(VLOOKUP($E1211, V医療従事者等!$A:$J, $G$4, FALSE), 0)</f>
        <v>0</v>
      </c>
      <c r="H1211" s="91">
        <f>IFERROR(VLOOKUP($E1211, V医療従事者等!$A:$J, $H$4, FALSE), 0)</f>
        <v>0</v>
      </c>
      <c r="I1211" s="91">
        <f>IFERROR(VLOOKUP($E1211, V医療従事者等!$A:$J, $I$4, FALSE), 0)</f>
        <v>0</v>
      </c>
      <c r="J1211" s="91">
        <f>IFERROR(VLOOKUP($E1211, V医療従事者等!$A:$J, $J$4, FALSE), 0)</f>
        <v>0</v>
      </c>
      <c r="K1211" s="92">
        <f>IFERROR(VLOOKUP($E1211, V一般接種!$A:$G, K$4, FALSE), 0)</f>
        <v>0</v>
      </c>
      <c r="L1211" s="92">
        <f>IFERROR(VLOOKUP($E1211, V一般接種!$A:$G, L$4, FALSE), 0)</f>
        <v>0</v>
      </c>
      <c r="M1211" s="92">
        <f>IFERROR(VLOOKUP($E1211, V一般接種!$A:$G, M$4, FALSE), 0)</f>
        <v>0</v>
      </c>
      <c r="N1211" s="93">
        <f>IFERROR(VLOOKUP($E1211, V一般接種!$A:$G, N$4, FALSE), 0)</f>
        <v>0</v>
      </c>
      <c r="O1211" s="92">
        <f>SUMIF(V職域接種!$C:$C, 'Conv-vaccine'!$E1211, V職域接種!F:F)</f>
        <v>0</v>
      </c>
      <c r="P1211" s="92">
        <f>SUMIF(V職域接種!$C:$C, 'Conv-vaccine'!$E1211, V職域接種!G:G)</f>
        <v>0</v>
      </c>
      <c r="Q1211" s="92">
        <f>_xlfn.MAXIFS(V重複!F:F, V重複!$C:$C, 'Conv-vaccine'!$E1211)</f>
        <v>0</v>
      </c>
      <c r="R1211" s="92">
        <f>_xlfn.MAXIFS(V重複!G:G, V重複!$C:$C, 'Conv-vaccine'!$E1211)</f>
        <v>0</v>
      </c>
      <c r="S1211" s="117">
        <f>SUMIF('V3回目-総接種回数'!$A:$A, 'Conv-vaccine'!$E1211, 'V3回目-総接種回数'!D:D)</f>
        <v>0</v>
      </c>
    </row>
    <row r="1212" spans="1:19" ht="17.7">
      <c r="A1212" s="49">
        <v>44699</v>
      </c>
      <c r="B1212" s="109">
        <f>IF(COUNTIF($A$7:$A1212, $A1212)&gt;1, 0, IF($E1212="","",G1212+H1212+K1212+L1212+O1212-Q1212))</f>
        <v>0</v>
      </c>
      <c r="C1212" s="109">
        <f>IF(COUNTIF($A$7:$A1212, $A1212)&gt;1, 0, IF($E1212="", "", I1212+J1212+M1212+N1212+P1212-R1212))</f>
        <v>0</v>
      </c>
      <c r="D1212" s="109">
        <f>IF(COUNTIF($A$7:$A1212, $A1212)&gt;1, 0, S1212)</f>
        <v>0</v>
      </c>
      <c r="E1212" s="110">
        <v>44699</v>
      </c>
      <c r="F1212" s="91" t="str">
        <f>IFERROR(VLOOKUP($E1212, V医療従事者等!$A:$J, $F$4, FALSE), TEXT(E1212, "aaa"))</f>
        <v>水</v>
      </c>
      <c r="G1212" s="91">
        <f>IFERROR(VLOOKUP($E1212, V医療従事者等!$A:$J, $G$4, FALSE), 0)</f>
        <v>0</v>
      </c>
      <c r="H1212" s="91">
        <f>IFERROR(VLOOKUP($E1212, V医療従事者等!$A:$J, $H$4, FALSE), 0)</f>
        <v>0</v>
      </c>
      <c r="I1212" s="91">
        <f>IFERROR(VLOOKUP($E1212, V医療従事者等!$A:$J, $I$4, FALSE), 0)</f>
        <v>0</v>
      </c>
      <c r="J1212" s="91">
        <f>IFERROR(VLOOKUP($E1212, V医療従事者等!$A:$J, $J$4, FALSE), 0)</f>
        <v>0</v>
      </c>
      <c r="K1212" s="92">
        <f>IFERROR(VLOOKUP($E1212, V一般接種!$A:$G, K$4, FALSE), 0)</f>
        <v>0</v>
      </c>
      <c r="L1212" s="92">
        <f>IFERROR(VLOOKUP($E1212, V一般接種!$A:$G, L$4, FALSE), 0)</f>
        <v>0</v>
      </c>
      <c r="M1212" s="92">
        <f>IFERROR(VLOOKUP($E1212, V一般接種!$A:$G, M$4, FALSE), 0)</f>
        <v>0</v>
      </c>
      <c r="N1212" s="93">
        <f>IFERROR(VLOOKUP($E1212, V一般接種!$A:$G, N$4, FALSE), 0)</f>
        <v>0</v>
      </c>
      <c r="O1212" s="92">
        <f>SUMIF(V職域接種!$C:$C, 'Conv-vaccine'!$E1212, V職域接種!F:F)</f>
        <v>0</v>
      </c>
      <c r="P1212" s="92">
        <f>SUMIF(V職域接種!$C:$C, 'Conv-vaccine'!$E1212, V職域接種!G:G)</f>
        <v>0</v>
      </c>
      <c r="Q1212" s="92">
        <f>_xlfn.MAXIFS(V重複!F:F, V重複!$C:$C, 'Conv-vaccine'!$E1212)</f>
        <v>0</v>
      </c>
      <c r="R1212" s="92">
        <f>_xlfn.MAXIFS(V重複!G:G, V重複!$C:$C, 'Conv-vaccine'!$E1212)</f>
        <v>0</v>
      </c>
      <c r="S1212" s="117">
        <f>SUMIF('V3回目-総接種回数'!$A:$A, 'Conv-vaccine'!$E1212, 'V3回目-総接種回数'!D:D)</f>
        <v>0</v>
      </c>
    </row>
    <row r="1213" spans="1:19" ht="17.7">
      <c r="A1213" s="49">
        <v>44700</v>
      </c>
      <c r="B1213" s="109">
        <f>IF(COUNTIF($A$7:$A1213, $A1213)&gt;1, 0, IF($E1213="","",G1213+H1213+K1213+L1213+O1213-Q1213))</f>
        <v>0</v>
      </c>
      <c r="C1213" s="109">
        <f>IF(COUNTIF($A$7:$A1213, $A1213)&gt;1, 0, IF($E1213="", "", I1213+J1213+M1213+N1213+P1213-R1213))</f>
        <v>0</v>
      </c>
      <c r="D1213" s="109">
        <f>IF(COUNTIF($A$7:$A1213, $A1213)&gt;1, 0, S1213)</f>
        <v>0</v>
      </c>
      <c r="E1213" s="110">
        <v>44700</v>
      </c>
      <c r="F1213" s="91" t="str">
        <f>IFERROR(VLOOKUP($E1213, V医療従事者等!$A:$J, $F$4, FALSE), TEXT(E1213, "aaa"))</f>
        <v>木</v>
      </c>
      <c r="G1213" s="91">
        <f>IFERROR(VLOOKUP($E1213, V医療従事者等!$A:$J, $G$4, FALSE), 0)</f>
        <v>0</v>
      </c>
      <c r="H1213" s="91">
        <f>IFERROR(VLOOKUP($E1213, V医療従事者等!$A:$J, $H$4, FALSE), 0)</f>
        <v>0</v>
      </c>
      <c r="I1213" s="91">
        <f>IFERROR(VLOOKUP($E1213, V医療従事者等!$A:$J, $I$4, FALSE), 0)</f>
        <v>0</v>
      </c>
      <c r="J1213" s="91">
        <f>IFERROR(VLOOKUP($E1213, V医療従事者等!$A:$J, $J$4, FALSE), 0)</f>
        <v>0</v>
      </c>
      <c r="K1213" s="92">
        <f>IFERROR(VLOOKUP($E1213, V一般接種!$A:$G, K$4, FALSE), 0)</f>
        <v>0</v>
      </c>
      <c r="L1213" s="92">
        <f>IFERROR(VLOOKUP($E1213, V一般接種!$A:$G, L$4, FALSE), 0)</f>
        <v>0</v>
      </c>
      <c r="M1213" s="92">
        <f>IFERROR(VLOOKUP($E1213, V一般接種!$A:$G, M$4, FALSE), 0)</f>
        <v>0</v>
      </c>
      <c r="N1213" s="93">
        <f>IFERROR(VLOOKUP($E1213, V一般接種!$A:$G, N$4, FALSE), 0)</f>
        <v>0</v>
      </c>
      <c r="O1213" s="92">
        <f>SUMIF(V職域接種!$C:$C, 'Conv-vaccine'!$E1213, V職域接種!F:F)</f>
        <v>0</v>
      </c>
      <c r="P1213" s="92">
        <f>SUMIF(V職域接種!$C:$C, 'Conv-vaccine'!$E1213, V職域接種!G:G)</f>
        <v>0</v>
      </c>
      <c r="Q1213" s="92">
        <f>_xlfn.MAXIFS(V重複!F:F, V重複!$C:$C, 'Conv-vaccine'!$E1213)</f>
        <v>0</v>
      </c>
      <c r="R1213" s="92">
        <f>_xlfn.MAXIFS(V重複!G:G, V重複!$C:$C, 'Conv-vaccine'!$E1213)</f>
        <v>0</v>
      </c>
      <c r="S1213" s="117">
        <f>SUMIF('V3回目-総接種回数'!$A:$A, 'Conv-vaccine'!$E1213, 'V3回目-総接種回数'!D:D)</f>
        <v>0</v>
      </c>
    </row>
    <row r="1214" spans="1:19" ht="17.7">
      <c r="A1214" s="49">
        <v>44700</v>
      </c>
      <c r="B1214" s="109">
        <f>IF(COUNTIF($A$7:$A1214, $A1214)&gt;1, 0, IF($E1214="","",G1214+H1214+K1214+L1214+O1214-Q1214))</f>
        <v>0</v>
      </c>
      <c r="C1214" s="109">
        <f>IF(COUNTIF($A$7:$A1214, $A1214)&gt;1, 0, IF($E1214="", "", I1214+J1214+M1214+N1214+P1214-R1214))</f>
        <v>0</v>
      </c>
      <c r="D1214" s="109">
        <f>IF(COUNTIF($A$7:$A1214, $A1214)&gt;1, 0, S1214)</f>
        <v>0</v>
      </c>
      <c r="E1214" s="110">
        <v>44700</v>
      </c>
      <c r="F1214" s="91" t="str">
        <f>IFERROR(VLOOKUP($E1214, V医療従事者等!$A:$J, $F$4, FALSE), TEXT(E1214, "aaa"))</f>
        <v>木</v>
      </c>
      <c r="G1214" s="91">
        <f>IFERROR(VLOOKUP($E1214, V医療従事者等!$A:$J, $G$4, FALSE), 0)</f>
        <v>0</v>
      </c>
      <c r="H1214" s="91">
        <f>IFERROR(VLOOKUP($E1214, V医療従事者等!$A:$J, $H$4, FALSE), 0)</f>
        <v>0</v>
      </c>
      <c r="I1214" s="91">
        <f>IFERROR(VLOOKUP($E1214, V医療従事者等!$A:$J, $I$4, FALSE), 0)</f>
        <v>0</v>
      </c>
      <c r="J1214" s="91">
        <f>IFERROR(VLOOKUP($E1214, V医療従事者等!$A:$J, $J$4, FALSE), 0)</f>
        <v>0</v>
      </c>
      <c r="K1214" s="92">
        <f>IFERROR(VLOOKUP($E1214, V一般接種!$A:$G, K$4, FALSE), 0)</f>
        <v>0</v>
      </c>
      <c r="L1214" s="92">
        <f>IFERROR(VLOOKUP($E1214, V一般接種!$A:$G, L$4, FALSE), 0)</f>
        <v>0</v>
      </c>
      <c r="M1214" s="92">
        <f>IFERROR(VLOOKUP($E1214, V一般接種!$A:$G, M$4, FALSE), 0)</f>
        <v>0</v>
      </c>
      <c r="N1214" s="93">
        <f>IFERROR(VLOOKUP($E1214, V一般接種!$A:$G, N$4, FALSE), 0)</f>
        <v>0</v>
      </c>
      <c r="O1214" s="92">
        <f>SUMIF(V職域接種!$C:$C, 'Conv-vaccine'!$E1214, V職域接種!F:F)</f>
        <v>0</v>
      </c>
      <c r="P1214" s="92">
        <f>SUMIF(V職域接種!$C:$C, 'Conv-vaccine'!$E1214, V職域接種!G:G)</f>
        <v>0</v>
      </c>
      <c r="Q1214" s="92">
        <f>_xlfn.MAXIFS(V重複!F:F, V重複!$C:$C, 'Conv-vaccine'!$E1214)</f>
        <v>0</v>
      </c>
      <c r="R1214" s="92">
        <f>_xlfn.MAXIFS(V重複!G:G, V重複!$C:$C, 'Conv-vaccine'!$E1214)</f>
        <v>0</v>
      </c>
      <c r="S1214" s="117">
        <f>SUMIF('V3回目-総接種回数'!$A:$A, 'Conv-vaccine'!$E1214, 'V3回目-総接種回数'!D:D)</f>
        <v>0</v>
      </c>
    </row>
    <row r="1215" spans="1:19" ht="17.7">
      <c r="A1215" s="49">
        <v>44700</v>
      </c>
      <c r="B1215" s="109">
        <f>IF(COUNTIF($A$7:$A1215, $A1215)&gt;1, 0, IF($E1215="","",G1215+H1215+K1215+L1215+O1215-Q1215))</f>
        <v>0</v>
      </c>
      <c r="C1215" s="109">
        <f>IF(COUNTIF($A$7:$A1215, $A1215)&gt;1, 0, IF($E1215="", "", I1215+J1215+M1215+N1215+P1215-R1215))</f>
        <v>0</v>
      </c>
      <c r="D1215" s="109">
        <f>IF(COUNTIF($A$7:$A1215, $A1215)&gt;1, 0, S1215)</f>
        <v>0</v>
      </c>
      <c r="E1215" s="110">
        <v>44700</v>
      </c>
      <c r="F1215" s="91" t="str">
        <f>IFERROR(VLOOKUP($E1215, V医療従事者等!$A:$J, $F$4, FALSE), TEXT(E1215, "aaa"))</f>
        <v>木</v>
      </c>
      <c r="G1215" s="91">
        <f>IFERROR(VLOOKUP($E1215, V医療従事者等!$A:$J, $G$4, FALSE), 0)</f>
        <v>0</v>
      </c>
      <c r="H1215" s="91">
        <f>IFERROR(VLOOKUP($E1215, V医療従事者等!$A:$J, $H$4, FALSE), 0)</f>
        <v>0</v>
      </c>
      <c r="I1215" s="91">
        <f>IFERROR(VLOOKUP($E1215, V医療従事者等!$A:$J, $I$4, FALSE), 0)</f>
        <v>0</v>
      </c>
      <c r="J1215" s="91">
        <f>IFERROR(VLOOKUP($E1215, V医療従事者等!$A:$J, $J$4, FALSE), 0)</f>
        <v>0</v>
      </c>
      <c r="K1215" s="92">
        <f>IFERROR(VLOOKUP($E1215, V一般接種!$A:$G, K$4, FALSE), 0)</f>
        <v>0</v>
      </c>
      <c r="L1215" s="92">
        <f>IFERROR(VLOOKUP($E1215, V一般接種!$A:$G, L$4, FALSE), 0)</f>
        <v>0</v>
      </c>
      <c r="M1215" s="92">
        <f>IFERROR(VLOOKUP($E1215, V一般接種!$A:$G, M$4, FALSE), 0)</f>
        <v>0</v>
      </c>
      <c r="N1215" s="93">
        <f>IFERROR(VLOOKUP($E1215, V一般接種!$A:$G, N$4, FALSE), 0)</f>
        <v>0</v>
      </c>
      <c r="O1215" s="92">
        <f>SUMIF(V職域接種!$C:$C, 'Conv-vaccine'!$E1215, V職域接種!F:F)</f>
        <v>0</v>
      </c>
      <c r="P1215" s="92">
        <f>SUMIF(V職域接種!$C:$C, 'Conv-vaccine'!$E1215, V職域接種!G:G)</f>
        <v>0</v>
      </c>
      <c r="Q1215" s="92">
        <f>_xlfn.MAXIFS(V重複!F:F, V重複!$C:$C, 'Conv-vaccine'!$E1215)</f>
        <v>0</v>
      </c>
      <c r="R1215" s="92">
        <f>_xlfn.MAXIFS(V重複!G:G, V重複!$C:$C, 'Conv-vaccine'!$E1215)</f>
        <v>0</v>
      </c>
      <c r="S1215" s="117">
        <f>SUMIF('V3回目-総接種回数'!$A:$A, 'Conv-vaccine'!$E1215, 'V3回目-総接種回数'!D:D)</f>
        <v>0</v>
      </c>
    </row>
    <row r="1216" spans="1:19" ht="17.7">
      <c r="A1216" s="49">
        <v>44701</v>
      </c>
      <c r="B1216" s="109">
        <f>IF(COUNTIF($A$7:$A1216, $A1216)&gt;1, 0, IF($E1216="","",G1216+H1216+K1216+L1216+O1216-Q1216))</f>
        <v>0</v>
      </c>
      <c r="C1216" s="109">
        <f>IF(COUNTIF($A$7:$A1216, $A1216)&gt;1, 0, IF($E1216="", "", I1216+J1216+M1216+N1216+P1216-R1216))</f>
        <v>0</v>
      </c>
      <c r="D1216" s="109">
        <f>IF(COUNTIF($A$7:$A1216, $A1216)&gt;1, 0, S1216)</f>
        <v>0</v>
      </c>
      <c r="E1216" s="110">
        <v>44701</v>
      </c>
      <c r="F1216" s="91" t="str">
        <f>IFERROR(VLOOKUP($E1216, V医療従事者等!$A:$J, $F$4, FALSE), TEXT(E1216, "aaa"))</f>
        <v>金</v>
      </c>
      <c r="G1216" s="91">
        <f>IFERROR(VLOOKUP($E1216, V医療従事者等!$A:$J, $G$4, FALSE), 0)</f>
        <v>0</v>
      </c>
      <c r="H1216" s="91">
        <f>IFERROR(VLOOKUP($E1216, V医療従事者等!$A:$J, $H$4, FALSE), 0)</f>
        <v>0</v>
      </c>
      <c r="I1216" s="91">
        <f>IFERROR(VLOOKUP($E1216, V医療従事者等!$A:$J, $I$4, FALSE), 0)</f>
        <v>0</v>
      </c>
      <c r="J1216" s="91">
        <f>IFERROR(VLOOKUP($E1216, V医療従事者等!$A:$J, $J$4, FALSE), 0)</f>
        <v>0</v>
      </c>
      <c r="K1216" s="92">
        <f>IFERROR(VLOOKUP($E1216, V一般接種!$A:$G, K$4, FALSE), 0)</f>
        <v>0</v>
      </c>
      <c r="L1216" s="92">
        <f>IFERROR(VLOOKUP($E1216, V一般接種!$A:$G, L$4, FALSE), 0)</f>
        <v>0</v>
      </c>
      <c r="M1216" s="92">
        <f>IFERROR(VLOOKUP($E1216, V一般接種!$A:$G, M$4, FALSE), 0)</f>
        <v>0</v>
      </c>
      <c r="N1216" s="93">
        <f>IFERROR(VLOOKUP($E1216, V一般接種!$A:$G, N$4, FALSE), 0)</f>
        <v>0</v>
      </c>
      <c r="O1216" s="92">
        <f>SUMIF(V職域接種!$C:$C, 'Conv-vaccine'!$E1216, V職域接種!F:F)</f>
        <v>0</v>
      </c>
      <c r="P1216" s="92">
        <f>SUMIF(V職域接種!$C:$C, 'Conv-vaccine'!$E1216, V職域接種!G:G)</f>
        <v>0</v>
      </c>
      <c r="Q1216" s="92">
        <f>_xlfn.MAXIFS(V重複!F:F, V重複!$C:$C, 'Conv-vaccine'!$E1216)</f>
        <v>0</v>
      </c>
      <c r="R1216" s="92">
        <f>_xlfn.MAXIFS(V重複!G:G, V重複!$C:$C, 'Conv-vaccine'!$E1216)</f>
        <v>0</v>
      </c>
      <c r="S1216" s="117">
        <f>SUMIF('V3回目-総接種回数'!$A:$A, 'Conv-vaccine'!$E1216, 'V3回目-総接種回数'!D:D)</f>
        <v>0</v>
      </c>
    </row>
    <row r="1217" spans="1:19" ht="17.7">
      <c r="A1217" s="49">
        <v>44701</v>
      </c>
      <c r="B1217" s="109">
        <f>IF(COUNTIF($A$7:$A1217, $A1217)&gt;1, 0, IF($E1217="","",G1217+H1217+K1217+L1217+O1217-Q1217))</f>
        <v>0</v>
      </c>
      <c r="C1217" s="109">
        <f>IF(COUNTIF($A$7:$A1217, $A1217)&gt;1, 0, IF($E1217="", "", I1217+J1217+M1217+N1217+P1217-R1217))</f>
        <v>0</v>
      </c>
      <c r="D1217" s="109">
        <f>IF(COUNTIF($A$7:$A1217, $A1217)&gt;1, 0, S1217)</f>
        <v>0</v>
      </c>
      <c r="E1217" s="110">
        <v>44701</v>
      </c>
      <c r="F1217" s="91" t="str">
        <f>IFERROR(VLOOKUP($E1217, V医療従事者等!$A:$J, $F$4, FALSE), TEXT(E1217, "aaa"))</f>
        <v>金</v>
      </c>
      <c r="G1217" s="91">
        <f>IFERROR(VLOOKUP($E1217, V医療従事者等!$A:$J, $G$4, FALSE), 0)</f>
        <v>0</v>
      </c>
      <c r="H1217" s="91">
        <f>IFERROR(VLOOKUP($E1217, V医療従事者等!$A:$J, $H$4, FALSE), 0)</f>
        <v>0</v>
      </c>
      <c r="I1217" s="91">
        <f>IFERROR(VLOOKUP($E1217, V医療従事者等!$A:$J, $I$4, FALSE), 0)</f>
        <v>0</v>
      </c>
      <c r="J1217" s="91">
        <f>IFERROR(VLOOKUP($E1217, V医療従事者等!$A:$J, $J$4, FALSE), 0)</f>
        <v>0</v>
      </c>
      <c r="K1217" s="92">
        <f>IFERROR(VLOOKUP($E1217, V一般接種!$A:$G, K$4, FALSE), 0)</f>
        <v>0</v>
      </c>
      <c r="L1217" s="92">
        <f>IFERROR(VLOOKUP($E1217, V一般接種!$A:$G, L$4, FALSE), 0)</f>
        <v>0</v>
      </c>
      <c r="M1217" s="92">
        <f>IFERROR(VLOOKUP($E1217, V一般接種!$A:$G, M$4, FALSE), 0)</f>
        <v>0</v>
      </c>
      <c r="N1217" s="93">
        <f>IFERROR(VLOOKUP($E1217, V一般接種!$A:$G, N$4, FALSE), 0)</f>
        <v>0</v>
      </c>
      <c r="O1217" s="92">
        <f>SUMIF(V職域接種!$C:$C, 'Conv-vaccine'!$E1217, V職域接種!F:F)</f>
        <v>0</v>
      </c>
      <c r="P1217" s="92">
        <f>SUMIF(V職域接種!$C:$C, 'Conv-vaccine'!$E1217, V職域接種!G:G)</f>
        <v>0</v>
      </c>
      <c r="Q1217" s="92">
        <f>_xlfn.MAXIFS(V重複!F:F, V重複!$C:$C, 'Conv-vaccine'!$E1217)</f>
        <v>0</v>
      </c>
      <c r="R1217" s="92">
        <f>_xlfn.MAXIFS(V重複!G:G, V重複!$C:$C, 'Conv-vaccine'!$E1217)</f>
        <v>0</v>
      </c>
      <c r="S1217" s="117">
        <f>SUMIF('V3回目-総接種回数'!$A:$A, 'Conv-vaccine'!$E1217, 'V3回目-総接種回数'!D:D)</f>
        <v>0</v>
      </c>
    </row>
    <row r="1218" spans="1:19" ht="17.7">
      <c r="A1218" s="49">
        <v>44701</v>
      </c>
      <c r="B1218" s="109">
        <f>IF(COUNTIF($A$7:$A1218, $A1218)&gt;1, 0, IF($E1218="","",G1218+H1218+K1218+L1218+O1218-Q1218))</f>
        <v>0</v>
      </c>
      <c r="C1218" s="109">
        <f>IF(COUNTIF($A$7:$A1218, $A1218)&gt;1, 0, IF($E1218="", "", I1218+J1218+M1218+N1218+P1218-R1218))</f>
        <v>0</v>
      </c>
      <c r="D1218" s="109">
        <f>IF(COUNTIF($A$7:$A1218, $A1218)&gt;1, 0, S1218)</f>
        <v>0</v>
      </c>
      <c r="E1218" s="110">
        <v>44701</v>
      </c>
      <c r="F1218" s="91" t="str">
        <f>IFERROR(VLOOKUP($E1218, V医療従事者等!$A:$J, $F$4, FALSE), TEXT(E1218, "aaa"))</f>
        <v>金</v>
      </c>
      <c r="G1218" s="91">
        <f>IFERROR(VLOOKUP($E1218, V医療従事者等!$A:$J, $G$4, FALSE), 0)</f>
        <v>0</v>
      </c>
      <c r="H1218" s="91">
        <f>IFERROR(VLOOKUP($E1218, V医療従事者等!$A:$J, $H$4, FALSE), 0)</f>
        <v>0</v>
      </c>
      <c r="I1218" s="91">
        <f>IFERROR(VLOOKUP($E1218, V医療従事者等!$A:$J, $I$4, FALSE), 0)</f>
        <v>0</v>
      </c>
      <c r="J1218" s="91">
        <f>IFERROR(VLOOKUP($E1218, V医療従事者等!$A:$J, $J$4, FALSE), 0)</f>
        <v>0</v>
      </c>
      <c r="K1218" s="92">
        <f>IFERROR(VLOOKUP($E1218, V一般接種!$A:$G, K$4, FALSE), 0)</f>
        <v>0</v>
      </c>
      <c r="L1218" s="92">
        <f>IFERROR(VLOOKUP($E1218, V一般接種!$A:$G, L$4, FALSE), 0)</f>
        <v>0</v>
      </c>
      <c r="M1218" s="92">
        <f>IFERROR(VLOOKUP($E1218, V一般接種!$A:$G, M$4, FALSE), 0)</f>
        <v>0</v>
      </c>
      <c r="N1218" s="93">
        <f>IFERROR(VLOOKUP($E1218, V一般接種!$A:$G, N$4, FALSE), 0)</f>
        <v>0</v>
      </c>
      <c r="O1218" s="92">
        <f>SUMIF(V職域接種!$C:$C, 'Conv-vaccine'!$E1218, V職域接種!F:F)</f>
        <v>0</v>
      </c>
      <c r="P1218" s="92">
        <f>SUMIF(V職域接種!$C:$C, 'Conv-vaccine'!$E1218, V職域接種!G:G)</f>
        <v>0</v>
      </c>
      <c r="Q1218" s="92">
        <f>_xlfn.MAXIFS(V重複!F:F, V重複!$C:$C, 'Conv-vaccine'!$E1218)</f>
        <v>0</v>
      </c>
      <c r="R1218" s="92">
        <f>_xlfn.MAXIFS(V重複!G:G, V重複!$C:$C, 'Conv-vaccine'!$E1218)</f>
        <v>0</v>
      </c>
      <c r="S1218" s="117">
        <f>SUMIF('V3回目-総接種回数'!$A:$A, 'Conv-vaccine'!$E1218, 'V3回目-総接種回数'!D:D)</f>
        <v>0</v>
      </c>
    </row>
    <row r="1219" spans="1:19" ht="17.7">
      <c r="A1219" s="49">
        <v>44702</v>
      </c>
      <c r="B1219" s="109">
        <f>IF(COUNTIF($A$7:$A1219, $A1219)&gt;1, 0, IF($E1219="","",G1219+H1219+K1219+L1219+O1219-Q1219))</f>
        <v>0</v>
      </c>
      <c r="C1219" s="109">
        <f>IF(COUNTIF($A$7:$A1219, $A1219)&gt;1, 0, IF($E1219="", "", I1219+J1219+M1219+N1219+P1219-R1219))</f>
        <v>0</v>
      </c>
      <c r="D1219" s="109">
        <f>IF(COUNTIF($A$7:$A1219, $A1219)&gt;1, 0, S1219)</f>
        <v>0</v>
      </c>
      <c r="E1219" s="110">
        <v>44702</v>
      </c>
      <c r="F1219" s="91" t="str">
        <f>IFERROR(VLOOKUP($E1219, V医療従事者等!$A:$J, $F$4, FALSE), TEXT(E1219, "aaa"))</f>
        <v>土</v>
      </c>
      <c r="G1219" s="91">
        <f>IFERROR(VLOOKUP($E1219, V医療従事者等!$A:$J, $G$4, FALSE), 0)</f>
        <v>0</v>
      </c>
      <c r="H1219" s="91">
        <f>IFERROR(VLOOKUP($E1219, V医療従事者等!$A:$J, $H$4, FALSE), 0)</f>
        <v>0</v>
      </c>
      <c r="I1219" s="91">
        <f>IFERROR(VLOOKUP($E1219, V医療従事者等!$A:$J, $I$4, FALSE), 0)</f>
        <v>0</v>
      </c>
      <c r="J1219" s="91">
        <f>IFERROR(VLOOKUP($E1219, V医療従事者等!$A:$J, $J$4, FALSE), 0)</f>
        <v>0</v>
      </c>
      <c r="K1219" s="92">
        <f>IFERROR(VLOOKUP($E1219, V一般接種!$A:$G, K$4, FALSE), 0)</f>
        <v>0</v>
      </c>
      <c r="L1219" s="92">
        <f>IFERROR(VLOOKUP($E1219, V一般接種!$A:$G, L$4, FALSE), 0)</f>
        <v>0</v>
      </c>
      <c r="M1219" s="92">
        <f>IFERROR(VLOOKUP($E1219, V一般接種!$A:$G, M$4, FALSE), 0)</f>
        <v>0</v>
      </c>
      <c r="N1219" s="93">
        <f>IFERROR(VLOOKUP($E1219, V一般接種!$A:$G, N$4, FALSE), 0)</f>
        <v>0</v>
      </c>
      <c r="O1219" s="92">
        <f>SUMIF(V職域接種!$C:$C, 'Conv-vaccine'!$E1219, V職域接種!F:F)</f>
        <v>0</v>
      </c>
      <c r="P1219" s="92">
        <f>SUMIF(V職域接種!$C:$C, 'Conv-vaccine'!$E1219, V職域接種!G:G)</f>
        <v>0</v>
      </c>
      <c r="Q1219" s="92">
        <f>_xlfn.MAXIFS(V重複!F:F, V重複!$C:$C, 'Conv-vaccine'!$E1219)</f>
        <v>0</v>
      </c>
      <c r="R1219" s="92">
        <f>_xlfn.MAXIFS(V重複!G:G, V重複!$C:$C, 'Conv-vaccine'!$E1219)</f>
        <v>0</v>
      </c>
      <c r="S1219" s="117">
        <f>SUMIF('V3回目-総接種回数'!$A:$A, 'Conv-vaccine'!$E1219, 'V3回目-総接種回数'!D:D)</f>
        <v>0</v>
      </c>
    </row>
    <row r="1220" spans="1:19" ht="17.7">
      <c r="A1220" s="49">
        <v>44702</v>
      </c>
      <c r="B1220" s="109">
        <f>IF(COUNTIF($A$7:$A1220, $A1220)&gt;1, 0, IF($E1220="","",G1220+H1220+K1220+L1220+O1220-Q1220))</f>
        <v>0</v>
      </c>
      <c r="C1220" s="109">
        <f>IF(COUNTIF($A$7:$A1220, $A1220)&gt;1, 0, IF($E1220="", "", I1220+J1220+M1220+N1220+P1220-R1220))</f>
        <v>0</v>
      </c>
      <c r="D1220" s="109">
        <f>IF(COUNTIF($A$7:$A1220, $A1220)&gt;1, 0, S1220)</f>
        <v>0</v>
      </c>
      <c r="E1220" s="110">
        <v>44702</v>
      </c>
      <c r="F1220" s="91" t="str">
        <f>IFERROR(VLOOKUP($E1220, V医療従事者等!$A:$J, $F$4, FALSE), TEXT(E1220, "aaa"))</f>
        <v>土</v>
      </c>
      <c r="G1220" s="91">
        <f>IFERROR(VLOOKUP($E1220, V医療従事者等!$A:$J, $G$4, FALSE), 0)</f>
        <v>0</v>
      </c>
      <c r="H1220" s="91">
        <f>IFERROR(VLOOKUP($E1220, V医療従事者等!$A:$J, $H$4, FALSE), 0)</f>
        <v>0</v>
      </c>
      <c r="I1220" s="91">
        <f>IFERROR(VLOOKUP($E1220, V医療従事者等!$A:$J, $I$4, FALSE), 0)</f>
        <v>0</v>
      </c>
      <c r="J1220" s="91">
        <f>IFERROR(VLOOKUP($E1220, V医療従事者等!$A:$J, $J$4, FALSE), 0)</f>
        <v>0</v>
      </c>
      <c r="K1220" s="92">
        <f>IFERROR(VLOOKUP($E1220, V一般接種!$A:$G, K$4, FALSE), 0)</f>
        <v>0</v>
      </c>
      <c r="L1220" s="92">
        <f>IFERROR(VLOOKUP($E1220, V一般接種!$A:$G, L$4, FALSE), 0)</f>
        <v>0</v>
      </c>
      <c r="M1220" s="92">
        <f>IFERROR(VLOOKUP($E1220, V一般接種!$A:$G, M$4, FALSE), 0)</f>
        <v>0</v>
      </c>
      <c r="N1220" s="93">
        <f>IFERROR(VLOOKUP($E1220, V一般接種!$A:$G, N$4, FALSE), 0)</f>
        <v>0</v>
      </c>
      <c r="O1220" s="92">
        <f>SUMIF(V職域接種!$C:$C, 'Conv-vaccine'!$E1220, V職域接種!F:F)</f>
        <v>0</v>
      </c>
      <c r="P1220" s="92">
        <f>SUMIF(V職域接種!$C:$C, 'Conv-vaccine'!$E1220, V職域接種!G:G)</f>
        <v>0</v>
      </c>
      <c r="Q1220" s="92">
        <f>_xlfn.MAXIFS(V重複!F:F, V重複!$C:$C, 'Conv-vaccine'!$E1220)</f>
        <v>0</v>
      </c>
      <c r="R1220" s="92">
        <f>_xlfn.MAXIFS(V重複!G:G, V重複!$C:$C, 'Conv-vaccine'!$E1220)</f>
        <v>0</v>
      </c>
      <c r="S1220" s="117">
        <f>SUMIF('V3回目-総接種回数'!$A:$A, 'Conv-vaccine'!$E1220, 'V3回目-総接種回数'!D:D)</f>
        <v>0</v>
      </c>
    </row>
    <row r="1221" spans="1:19" ht="17.7">
      <c r="A1221" s="49">
        <v>44702</v>
      </c>
      <c r="B1221" s="109">
        <f>IF(COUNTIF($A$7:$A1221, $A1221)&gt;1, 0, IF($E1221="","",G1221+H1221+K1221+L1221+O1221-Q1221))</f>
        <v>0</v>
      </c>
      <c r="C1221" s="109">
        <f>IF(COUNTIF($A$7:$A1221, $A1221)&gt;1, 0, IF($E1221="", "", I1221+J1221+M1221+N1221+P1221-R1221))</f>
        <v>0</v>
      </c>
      <c r="D1221" s="109">
        <f>IF(COUNTIF($A$7:$A1221, $A1221)&gt;1, 0, S1221)</f>
        <v>0</v>
      </c>
      <c r="E1221" s="110">
        <v>44702</v>
      </c>
      <c r="F1221" s="91" t="str">
        <f>IFERROR(VLOOKUP($E1221, V医療従事者等!$A:$J, $F$4, FALSE), TEXT(E1221, "aaa"))</f>
        <v>土</v>
      </c>
      <c r="G1221" s="91">
        <f>IFERROR(VLOOKUP($E1221, V医療従事者等!$A:$J, $G$4, FALSE), 0)</f>
        <v>0</v>
      </c>
      <c r="H1221" s="91">
        <f>IFERROR(VLOOKUP($E1221, V医療従事者等!$A:$J, $H$4, FALSE), 0)</f>
        <v>0</v>
      </c>
      <c r="I1221" s="91">
        <f>IFERROR(VLOOKUP($E1221, V医療従事者等!$A:$J, $I$4, FALSE), 0)</f>
        <v>0</v>
      </c>
      <c r="J1221" s="91">
        <f>IFERROR(VLOOKUP($E1221, V医療従事者等!$A:$J, $J$4, FALSE), 0)</f>
        <v>0</v>
      </c>
      <c r="K1221" s="92">
        <f>IFERROR(VLOOKUP($E1221, V一般接種!$A:$G, K$4, FALSE), 0)</f>
        <v>0</v>
      </c>
      <c r="L1221" s="92">
        <f>IFERROR(VLOOKUP($E1221, V一般接種!$A:$G, L$4, FALSE), 0)</f>
        <v>0</v>
      </c>
      <c r="M1221" s="92">
        <f>IFERROR(VLOOKUP($E1221, V一般接種!$A:$G, M$4, FALSE), 0)</f>
        <v>0</v>
      </c>
      <c r="N1221" s="93">
        <f>IFERROR(VLOOKUP($E1221, V一般接種!$A:$G, N$4, FALSE), 0)</f>
        <v>0</v>
      </c>
      <c r="O1221" s="92">
        <f>SUMIF(V職域接種!$C:$C, 'Conv-vaccine'!$E1221, V職域接種!F:F)</f>
        <v>0</v>
      </c>
      <c r="P1221" s="92">
        <f>SUMIF(V職域接種!$C:$C, 'Conv-vaccine'!$E1221, V職域接種!G:G)</f>
        <v>0</v>
      </c>
      <c r="Q1221" s="92">
        <f>_xlfn.MAXIFS(V重複!F:F, V重複!$C:$C, 'Conv-vaccine'!$E1221)</f>
        <v>0</v>
      </c>
      <c r="R1221" s="92">
        <f>_xlfn.MAXIFS(V重複!G:G, V重複!$C:$C, 'Conv-vaccine'!$E1221)</f>
        <v>0</v>
      </c>
      <c r="S1221" s="117">
        <f>SUMIF('V3回目-総接種回数'!$A:$A, 'Conv-vaccine'!$E1221, 'V3回目-総接種回数'!D:D)</f>
        <v>0</v>
      </c>
    </row>
    <row r="1222" spans="1:19" ht="17.7">
      <c r="A1222" s="49">
        <v>44703</v>
      </c>
      <c r="B1222" s="109">
        <f>IF(COUNTIF($A$7:$A1222, $A1222)&gt;1, 0, IF($E1222="","",G1222+H1222+K1222+L1222+O1222-Q1222))</f>
        <v>0</v>
      </c>
      <c r="C1222" s="109">
        <f>IF(COUNTIF($A$7:$A1222, $A1222)&gt;1, 0, IF($E1222="", "", I1222+J1222+M1222+N1222+P1222-R1222))</f>
        <v>0</v>
      </c>
      <c r="D1222" s="109">
        <f>IF(COUNTIF($A$7:$A1222, $A1222)&gt;1, 0, S1222)</f>
        <v>0</v>
      </c>
      <c r="E1222" s="110">
        <v>44703</v>
      </c>
      <c r="F1222" s="91" t="str">
        <f>IFERROR(VLOOKUP($E1222, V医療従事者等!$A:$J, $F$4, FALSE), TEXT(E1222, "aaa"))</f>
        <v>日</v>
      </c>
      <c r="G1222" s="91">
        <f>IFERROR(VLOOKUP($E1222, V医療従事者等!$A:$J, $G$4, FALSE), 0)</f>
        <v>0</v>
      </c>
      <c r="H1222" s="91">
        <f>IFERROR(VLOOKUP($E1222, V医療従事者等!$A:$J, $H$4, FALSE), 0)</f>
        <v>0</v>
      </c>
      <c r="I1222" s="91">
        <f>IFERROR(VLOOKUP($E1222, V医療従事者等!$A:$J, $I$4, FALSE), 0)</f>
        <v>0</v>
      </c>
      <c r="J1222" s="91">
        <f>IFERROR(VLOOKUP($E1222, V医療従事者等!$A:$J, $J$4, FALSE), 0)</f>
        <v>0</v>
      </c>
      <c r="K1222" s="92">
        <f>IFERROR(VLOOKUP($E1222, V一般接種!$A:$G, K$4, FALSE), 0)</f>
        <v>0</v>
      </c>
      <c r="L1222" s="92">
        <f>IFERROR(VLOOKUP($E1222, V一般接種!$A:$G, L$4, FALSE), 0)</f>
        <v>0</v>
      </c>
      <c r="M1222" s="92">
        <f>IFERROR(VLOOKUP($E1222, V一般接種!$A:$G, M$4, FALSE), 0)</f>
        <v>0</v>
      </c>
      <c r="N1222" s="93">
        <f>IFERROR(VLOOKUP($E1222, V一般接種!$A:$G, N$4, FALSE), 0)</f>
        <v>0</v>
      </c>
      <c r="O1222" s="92">
        <f>SUMIF(V職域接種!$C:$C, 'Conv-vaccine'!$E1222, V職域接種!F:F)</f>
        <v>0</v>
      </c>
      <c r="P1222" s="92">
        <f>SUMIF(V職域接種!$C:$C, 'Conv-vaccine'!$E1222, V職域接種!G:G)</f>
        <v>0</v>
      </c>
      <c r="Q1222" s="92">
        <f>_xlfn.MAXIFS(V重複!F:F, V重複!$C:$C, 'Conv-vaccine'!$E1222)</f>
        <v>0</v>
      </c>
      <c r="R1222" s="92">
        <f>_xlfn.MAXIFS(V重複!G:G, V重複!$C:$C, 'Conv-vaccine'!$E1222)</f>
        <v>0</v>
      </c>
      <c r="S1222" s="117">
        <f>SUMIF('V3回目-総接種回数'!$A:$A, 'Conv-vaccine'!$E1222, 'V3回目-総接種回数'!D:D)</f>
        <v>0</v>
      </c>
    </row>
    <row r="1223" spans="1:19" ht="17.7">
      <c r="A1223" s="49">
        <v>44703</v>
      </c>
      <c r="B1223" s="109">
        <f>IF(COUNTIF($A$7:$A1223, $A1223)&gt;1, 0, IF($E1223="","",G1223+H1223+K1223+L1223+O1223-Q1223))</f>
        <v>0</v>
      </c>
      <c r="C1223" s="109">
        <f>IF(COUNTIF($A$7:$A1223, $A1223)&gt;1, 0, IF($E1223="", "", I1223+J1223+M1223+N1223+P1223-R1223))</f>
        <v>0</v>
      </c>
      <c r="D1223" s="109">
        <f>IF(COUNTIF($A$7:$A1223, $A1223)&gt;1, 0, S1223)</f>
        <v>0</v>
      </c>
      <c r="E1223" s="110">
        <v>44703</v>
      </c>
      <c r="F1223" s="91" t="str">
        <f>IFERROR(VLOOKUP($E1223, V医療従事者等!$A:$J, $F$4, FALSE), TEXT(E1223, "aaa"))</f>
        <v>日</v>
      </c>
      <c r="G1223" s="91">
        <f>IFERROR(VLOOKUP($E1223, V医療従事者等!$A:$J, $G$4, FALSE), 0)</f>
        <v>0</v>
      </c>
      <c r="H1223" s="91">
        <f>IFERROR(VLOOKUP($E1223, V医療従事者等!$A:$J, $H$4, FALSE), 0)</f>
        <v>0</v>
      </c>
      <c r="I1223" s="91">
        <f>IFERROR(VLOOKUP($E1223, V医療従事者等!$A:$J, $I$4, FALSE), 0)</f>
        <v>0</v>
      </c>
      <c r="J1223" s="91">
        <f>IFERROR(VLOOKUP($E1223, V医療従事者等!$A:$J, $J$4, FALSE), 0)</f>
        <v>0</v>
      </c>
      <c r="K1223" s="92">
        <f>IFERROR(VLOOKUP($E1223, V一般接種!$A:$G, K$4, FALSE), 0)</f>
        <v>0</v>
      </c>
      <c r="L1223" s="92">
        <f>IFERROR(VLOOKUP($E1223, V一般接種!$A:$G, L$4, FALSE), 0)</f>
        <v>0</v>
      </c>
      <c r="M1223" s="92">
        <f>IFERROR(VLOOKUP($E1223, V一般接種!$A:$G, M$4, FALSE), 0)</f>
        <v>0</v>
      </c>
      <c r="N1223" s="93">
        <f>IFERROR(VLOOKUP($E1223, V一般接種!$A:$G, N$4, FALSE), 0)</f>
        <v>0</v>
      </c>
      <c r="O1223" s="92">
        <f>SUMIF(V職域接種!$C:$C, 'Conv-vaccine'!$E1223, V職域接種!F:F)</f>
        <v>0</v>
      </c>
      <c r="P1223" s="92">
        <f>SUMIF(V職域接種!$C:$C, 'Conv-vaccine'!$E1223, V職域接種!G:G)</f>
        <v>0</v>
      </c>
      <c r="Q1223" s="92">
        <f>_xlfn.MAXIFS(V重複!F:F, V重複!$C:$C, 'Conv-vaccine'!$E1223)</f>
        <v>0</v>
      </c>
      <c r="R1223" s="92">
        <f>_xlfn.MAXIFS(V重複!G:G, V重複!$C:$C, 'Conv-vaccine'!$E1223)</f>
        <v>0</v>
      </c>
      <c r="S1223" s="117">
        <f>SUMIF('V3回目-総接種回数'!$A:$A, 'Conv-vaccine'!$E1223, 'V3回目-総接種回数'!D:D)</f>
        <v>0</v>
      </c>
    </row>
    <row r="1224" spans="1:19" ht="17.7">
      <c r="A1224" s="49">
        <v>44703</v>
      </c>
      <c r="B1224" s="109">
        <f>IF(COUNTIF($A$7:$A1224, $A1224)&gt;1, 0, IF($E1224="","",G1224+H1224+K1224+L1224+O1224-Q1224))</f>
        <v>0</v>
      </c>
      <c r="C1224" s="109">
        <f>IF(COUNTIF($A$7:$A1224, $A1224)&gt;1, 0, IF($E1224="", "", I1224+J1224+M1224+N1224+P1224-R1224))</f>
        <v>0</v>
      </c>
      <c r="D1224" s="109">
        <f>IF(COUNTIF($A$7:$A1224, $A1224)&gt;1, 0, S1224)</f>
        <v>0</v>
      </c>
      <c r="E1224" s="110">
        <v>44703</v>
      </c>
      <c r="F1224" s="91" t="str">
        <f>IFERROR(VLOOKUP($E1224, V医療従事者等!$A:$J, $F$4, FALSE), TEXT(E1224, "aaa"))</f>
        <v>日</v>
      </c>
      <c r="G1224" s="91">
        <f>IFERROR(VLOOKUP($E1224, V医療従事者等!$A:$J, $G$4, FALSE), 0)</f>
        <v>0</v>
      </c>
      <c r="H1224" s="91">
        <f>IFERROR(VLOOKUP($E1224, V医療従事者等!$A:$J, $H$4, FALSE), 0)</f>
        <v>0</v>
      </c>
      <c r="I1224" s="91">
        <f>IFERROR(VLOOKUP($E1224, V医療従事者等!$A:$J, $I$4, FALSE), 0)</f>
        <v>0</v>
      </c>
      <c r="J1224" s="91">
        <f>IFERROR(VLOOKUP($E1224, V医療従事者等!$A:$J, $J$4, FALSE), 0)</f>
        <v>0</v>
      </c>
      <c r="K1224" s="92">
        <f>IFERROR(VLOOKUP($E1224, V一般接種!$A:$G, K$4, FALSE), 0)</f>
        <v>0</v>
      </c>
      <c r="L1224" s="92">
        <f>IFERROR(VLOOKUP($E1224, V一般接種!$A:$G, L$4, FALSE), 0)</f>
        <v>0</v>
      </c>
      <c r="M1224" s="92">
        <f>IFERROR(VLOOKUP($E1224, V一般接種!$A:$G, M$4, FALSE), 0)</f>
        <v>0</v>
      </c>
      <c r="N1224" s="93">
        <f>IFERROR(VLOOKUP($E1224, V一般接種!$A:$G, N$4, FALSE), 0)</f>
        <v>0</v>
      </c>
      <c r="O1224" s="92">
        <f>SUMIF(V職域接種!$C:$C, 'Conv-vaccine'!$E1224, V職域接種!F:F)</f>
        <v>0</v>
      </c>
      <c r="P1224" s="92">
        <f>SUMIF(V職域接種!$C:$C, 'Conv-vaccine'!$E1224, V職域接種!G:G)</f>
        <v>0</v>
      </c>
      <c r="Q1224" s="92">
        <f>_xlfn.MAXIFS(V重複!F:F, V重複!$C:$C, 'Conv-vaccine'!$E1224)</f>
        <v>0</v>
      </c>
      <c r="R1224" s="92">
        <f>_xlfn.MAXIFS(V重複!G:G, V重複!$C:$C, 'Conv-vaccine'!$E1224)</f>
        <v>0</v>
      </c>
      <c r="S1224" s="117">
        <f>SUMIF('V3回目-総接種回数'!$A:$A, 'Conv-vaccine'!$E1224, 'V3回目-総接種回数'!D:D)</f>
        <v>0</v>
      </c>
    </row>
    <row r="1225" spans="1:19" ht="17.7">
      <c r="A1225" s="49">
        <v>44704</v>
      </c>
      <c r="B1225" s="109">
        <f>IF(COUNTIF($A$7:$A1225, $A1225)&gt;1, 0, IF($E1225="","",G1225+H1225+K1225+L1225+O1225-Q1225))</f>
        <v>0</v>
      </c>
      <c r="C1225" s="109">
        <f>IF(COUNTIF($A$7:$A1225, $A1225)&gt;1, 0, IF($E1225="", "", I1225+J1225+M1225+N1225+P1225-R1225))</f>
        <v>0</v>
      </c>
      <c r="D1225" s="109">
        <f>IF(COUNTIF($A$7:$A1225, $A1225)&gt;1, 0, S1225)</f>
        <v>0</v>
      </c>
      <c r="E1225" s="110">
        <v>44704</v>
      </c>
      <c r="F1225" s="91" t="str">
        <f>IFERROR(VLOOKUP($E1225, V医療従事者等!$A:$J, $F$4, FALSE), TEXT(E1225, "aaa"))</f>
        <v>月</v>
      </c>
      <c r="G1225" s="91">
        <f>IFERROR(VLOOKUP($E1225, V医療従事者等!$A:$J, $G$4, FALSE), 0)</f>
        <v>0</v>
      </c>
      <c r="H1225" s="91">
        <f>IFERROR(VLOOKUP($E1225, V医療従事者等!$A:$J, $H$4, FALSE), 0)</f>
        <v>0</v>
      </c>
      <c r="I1225" s="91">
        <f>IFERROR(VLOOKUP($E1225, V医療従事者等!$A:$J, $I$4, FALSE), 0)</f>
        <v>0</v>
      </c>
      <c r="J1225" s="91">
        <f>IFERROR(VLOOKUP($E1225, V医療従事者等!$A:$J, $J$4, FALSE), 0)</f>
        <v>0</v>
      </c>
      <c r="K1225" s="92">
        <f>IFERROR(VLOOKUP($E1225, V一般接種!$A:$G, K$4, FALSE), 0)</f>
        <v>0</v>
      </c>
      <c r="L1225" s="92">
        <f>IFERROR(VLOOKUP($E1225, V一般接種!$A:$G, L$4, FALSE), 0)</f>
        <v>0</v>
      </c>
      <c r="M1225" s="92">
        <f>IFERROR(VLOOKUP($E1225, V一般接種!$A:$G, M$4, FALSE), 0)</f>
        <v>0</v>
      </c>
      <c r="N1225" s="93">
        <f>IFERROR(VLOOKUP($E1225, V一般接種!$A:$G, N$4, FALSE), 0)</f>
        <v>0</v>
      </c>
      <c r="O1225" s="92">
        <f>SUMIF(V職域接種!$C:$C, 'Conv-vaccine'!$E1225, V職域接種!F:F)</f>
        <v>0</v>
      </c>
      <c r="P1225" s="92">
        <f>SUMIF(V職域接種!$C:$C, 'Conv-vaccine'!$E1225, V職域接種!G:G)</f>
        <v>0</v>
      </c>
      <c r="Q1225" s="92">
        <f>_xlfn.MAXIFS(V重複!F:F, V重複!$C:$C, 'Conv-vaccine'!$E1225)</f>
        <v>0</v>
      </c>
      <c r="R1225" s="92">
        <f>_xlfn.MAXIFS(V重複!G:G, V重複!$C:$C, 'Conv-vaccine'!$E1225)</f>
        <v>0</v>
      </c>
      <c r="S1225" s="117">
        <f>SUMIF('V3回目-総接種回数'!$A:$A, 'Conv-vaccine'!$E1225, 'V3回目-総接種回数'!D:D)</f>
        <v>0</v>
      </c>
    </row>
    <row r="1226" spans="1:19" ht="17.7">
      <c r="A1226" s="49">
        <v>44704</v>
      </c>
      <c r="B1226" s="109">
        <f>IF(COUNTIF($A$7:$A1226, $A1226)&gt;1, 0, IF($E1226="","",G1226+H1226+K1226+L1226+O1226-Q1226))</f>
        <v>0</v>
      </c>
      <c r="C1226" s="109">
        <f>IF(COUNTIF($A$7:$A1226, $A1226)&gt;1, 0, IF($E1226="", "", I1226+J1226+M1226+N1226+P1226-R1226))</f>
        <v>0</v>
      </c>
      <c r="D1226" s="109">
        <f>IF(COUNTIF($A$7:$A1226, $A1226)&gt;1, 0, S1226)</f>
        <v>0</v>
      </c>
      <c r="E1226" s="110">
        <v>44704</v>
      </c>
      <c r="F1226" s="91" t="str">
        <f>IFERROR(VLOOKUP($E1226, V医療従事者等!$A:$J, $F$4, FALSE), TEXT(E1226, "aaa"))</f>
        <v>月</v>
      </c>
      <c r="G1226" s="91">
        <f>IFERROR(VLOOKUP($E1226, V医療従事者等!$A:$J, $G$4, FALSE), 0)</f>
        <v>0</v>
      </c>
      <c r="H1226" s="91">
        <f>IFERROR(VLOOKUP($E1226, V医療従事者等!$A:$J, $H$4, FALSE), 0)</f>
        <v>0</v>
      </c>
      <c r="I1226" s="91">
        <f>IFERROR(VLOOKUP($E1226, V医療従事者等!$A:$J, $I$4, FALSE), 0)</f>
        <v>0</v>
      </c>
      <c r="J1226" s="91">
        <f>IFERROR(VLOOKUP($E1226, V医療従事者等!$A:$J, $J$4, FALSE), 0)</f>
        <v>0</v>
      </c>
      <c r="K1226" s="92">
        <f>IFERROR(VLOOKUP($E1226, V一般接種!$A:$G, K$4, FALSE), 0)</f>
        <v>0</v>
      </c>
      <c r="L1226" s="92">
        <f>IFERROR(VLOOKUP($E1226, V一般接種!$A:$G, L$4, FALSE), 0)</f>
        <v>0</v>
      </c>
      <c r="M1226" s="92">
        <f>IFERROR(VLOOKUP($E1226, V一般接種!$A:$G, M$4, FALSE), 0)</f>
        <v>0</v>
      </c>
      <c r="N1226" s="93">
        <f>IFERROR(VLOOKUP($E1226, V一般接種!$A:$G, N$4, FALSE), 0)</f>
        <v>0</v>
      </c>
      <c r="O1226" s="92">
        <f>SUMIF(V職域接種!$C:$C, 'Conv-vaccine'!$E1226, V職域接種!F:F)</f>
        <v>0</v>
      </c>
      <c r="P1226" s="92">
        <f>SUMIF(V職域接種!$C:$C, 'Conv-vaccine'!$E1226, V職域接種!G:G)</f>
        <v>0</v>
      </c>
      <c r="Q1226" s="92">
        <f>_xlfn.MAXIFS(V重複!F:F, V重複!$C:$C, 'Conv-vaccine'!$E1226)</f>
        <v>0</v>
      </c>
      <c r="R1226" s="92">
        <f>_xlfn.MAXIFS(V重複!G:G, V重複!$C:$C, 'Conv-vaccine'!$E1226)</f>
        <v>0</v>
      </c>
      <c r="S1226" s="117">
        <f>SUMIF('V3回目-総接種回数'!$A:$A, 'Conv-vaccine'!$E1226, 'V3回目-総接種回数'!D:D)</f>
        <v>0</v>
      </c>
    </row>
    <row r="1227" spans="1:19" ht="17.7">
      <c r="A1227" s="49">
        <v>44704</v>
      </c>
      <c r="B1227" s="109">
        <f>IF(COUNTIF($A$7:$A1227, $A1227)&gt;1, 0, IF($E1227="","",G1227+H1227+K1227+L1227+O1227-Q1227))</f>
        <v>0</v>
      </c>
      <c r="C1227" s="109">
        <f>IF(COUNTIF($A$7:$A1227, $A1227)&gt;1, 0, IF($E1227="", "", I1227+J1227+M1227+N1227+P1227-R1227))</f>
        <v>0</v>
      </c>
      <c r="D1227" s="109">
        <f>IF(COUNTIF($A$7:$A1227, $A1227)&gt;1, 0, S1227)</f>
        <v>0</v>
      </c>
      <c r="E1227" s="110">
        <v>44704</v>
      </c>
      <c r="F1227" s="91" t="str">
        <f>IFERROR(VLOOKUP($E1227, V医療従事者等!$A:$J, $F$4, FALSE), TEXT(E1227, "aaa"))</f>
        <v>月</v>
      </c>
      <c r="G1227" s="91">
        <f>IFERROR(VLOOKUP($E1227, V医療従事者等!$A:$J, $G$4, FALSE), 0)</f>
        <v>0</v>
      </c>
      <c r="H1227" s="91">
        <f>IFERROR(VLOOKUP($E1227, V医療従事者等!$A:$J, $H$4, FALSE), 0)</f>
        <v>0</v>
      </c>
      <c r="I1227" s="91">
        <f>IFERROR(VLOOKUP($E1227, V医療従事者等!$A:$J, $I$4, FALSE), 0)</f>
        <v>0</v>
      </c>
      <c r="J1227" s="91">
        <f>IFERROR(VLOOKUP($E1227, V医療従事者等!$A:$J, $J$4, FALSE), 0)</f>
        <v>0</v>
      </c>
      <c r="K1227" s="92">
        <f>IFERROR(VLOOKUP($E1227, V一般接種!$A:$G, K$4, FALSE), 0)</f>
        <v>0</v>
      </c>
      <c r="L1227" s="92">
        <f>IFERROR(VLOOKUP($E1227, V一般接種!$A:$G, L$4, FALSE), 0)</f>
        <v>0</v>
      </c>
      <c r="M1227" s="92">
        <f>IFERROR(VLOOKUP($E1227, V一般接種!$A:$G, M$4, FALSE), 0)</f>
        <v>0</v>
      </c>
      <c r="N1227" s="93">
        <f>IFERROR(VLOOKUP($E1227, V一般接種!$A:$G, N$4, FALSE), 0)</f>
        <v>0</v>
      </c>
      <c r="O1227" s="92">
        <f>SUMIF(V職域接種!$C:$C, 'Conv-vaccine'!$E1227, V職域接種!F:F)</f>
        <v>0</v>
      </c>
      <c r="P1227" s="92">
        <f>SUMIF(V職域接種!$C:$C, 'Conv-vaccine'!$E1227, V職域接種!G:G)</f>
        <v>0</v>
      </c>
      <c r="Q1227" s="92">
        <f>_xlfn.MAXIFS(V重複!F:F, V重複!$C:$C, 'Conv-vaccine'!$E1227)</f>
        <v>0</v>
      </c>
      <c r="R1227" s="92">
        <f>_xlfn.MAXIFS(V重複!G:G, V重複!$C:$C, 'Conv-vaccine'!$E1227)</f>
        <v>0</v>
      </c>
      <c r="S1227" s="117">
        <f>SUMIF('V3回目-総接種回数'!$A:$A, 'Conv-vaccine'!$E1227, 'V3回目-総接種回数'!D:D)</f>
        <v>0</v>
      </c>
    </row>
    <row r="1228" spans="1:19" ht="17.7">
      <c r="A1228" s="49">
        <v>44705</v>
      </c>
      <c r="B1228" s="109">
        <f>IF(COUNTIF($A$7:$A1228, $A1228)&gt;1, 0, IF($E1228="","",G1228+H1228+K1228+L1228+O1228-Q1228))</f>
        <v>0</v>
      </c>
      <c r="C1228" s="109">
        <f>IF(COUNTIF($A$7:$A1228, $A1228)&gt;1, 0, IF($E1228="", "", I1228+J1228+M1228+N1228+P1228-R1228))</f>
        <v>0</v>
      </c>
      <c r="D1228" s="109">
        <f>IF(COUNTIF($A$7:$A1228, $A1228)&gt;1, 0, S1228)</f>
        <v>0</v>
      </c>
      <c r="E1228" s="110">
        <v>44705</v>
      </c>
      <c r="F1228" s="91" t="str">
        <f>IFERROR(VLOOKUP($E1228, V医療従事者等!$A:$J, $F$4, FALSE), TEXT(E1228, "aaa"))</f>
        <v>火</v>
      </c>
      <c r="G1228" s="91">
        <f>IFERROR(VLOOKUP($E1228, V医療従事者等!$A:$J, $G$4, FALSE), 0)</f>
        <v>0</v>
      </c>
      <c r="H1228" s="91">
        <f>IFERROR(VLOOKUP($E1228, V医療従事者等!$A:$J, $H$4, FALSE), 0)</f>
        <v>0</v>
      </c>
      <c r="I1228" s="91">
        <f>IFERROR(VLOOKUP($E1228, V医療従事者等!$A:$J, $I$4, FALSE), 0)</f>
        <v>0</v>
      </c>
      <c r="J1228" s="91">
        <f>IFERROR(VLOOKUP($E1228, V医療従事者等!$A:$J, $J$4, FALSE), 0)</f>
        <v>0</v>
      </c>
      <c r="K1228" s="92">
        <f>IFERROR(VLOOKUP($E1228, V一般接種!$A:$G, K$4, FALSE), 0)</f>
        <v>0</v>
      </c>
      <c r="L1228" s="92">
        <f>IFERROR(VLOOKUP($E1228, V一般接種!$A:$G, L$4, FALSE), 0)</f>
        <v>0</v>
      </c>
      <c r="M1228" s="92">
        <f>IFERROR(VLOOKUP($E1228, V一般接種!$A:$G, M$4, FALSE), 0)</f>
        <v>0</v>
      </c>
      <c r="N1228" s="93">
        <f>IFERROR(VLOOKUP($E1228, V一般接種!$A:$G, N$4, FALSE), 0)</f>
        <v>0</v>
      </c>
      <c r="O1228" s="92">
        <f>SUMIF(V職域接種!$C:$C, 'Conv-vaccine'!$E1228, V職域接種!F:F)</f>
        <v>0</v>
      </c>
      <c r="P1228" s="92">
        <f>SUMIF(V職域接種!$C:$C, 'Conv-vaccine'!$E1228, V職域接種!G:G)</f>
        <v>0</v>
      </c>
      <c r="Q1228" s="92">
        <f>_xlfn.MAXIFS(V重複!F:F, V重複!$C:$C, 'Conv-vaccine'!$E1228)</f>
        <v>0</v>
      </c>
      <c r="R1228" s="92">
        <f>_xlfn.MAXIFS(V重複!G:G, V重複!$C:$C, 'Conv-vaccine'!$E1228)</f>
        <v>0</v>
      </c>
      <c r="S1228" s="117">
        <f>SUMIF('V3回目-総接種回数'!$A:$A, 'Conv-vaccine'!$E1228, 'V3回目-総接種回数'!D:D)</f>
        <v>0</v>
      </c>
    </row>
    <row r="1229" spans="1:19" ht="17.7">
      <c r="A1229" s="49">
        <v>44705</v>
      </c>
      <c r="B1229" s="109">
        <f>IF(COUNTIF($A$7:$A1229, $A1229)&gt;1, 0, IF($E1229="","",G1229+H1229+K1229+L1229+O1229-Q1229))</f>
        <v>0</v>
      </c>
      <c r="C1229" s="109">
        <f>IF(COUNTIF($A$7:$A1229, $A1229)&gt;1, 0, IF($E1229="", "", I1229+J1229+M1229+N1229+P1229-R1229))</f>
        <v>0</v>
      </c>
      <c r="D1229" s="109">
        <f>IF(COUNTIF($A$7:$A1229, $A1229)&gt;1, 0, S1229)</f>
        <v>0</v>
      </c>
      <c r="E1229" s="110">
        <v>44705</v>
      </c>
      <c r="F1229" s="91" t="str">
        <f>IFERROR(VLOOKUP($E1229, V医療従事者等!$A:$J, $F$4, FALSE), TEXT(E1229, "aaa"))</f>
        <v>火</v>
      </c>
      <c r="G1229" s="91">
        <f>IFERROR(VLOOKUP($E1229, V医療従事者等!$A:$J, $G$4, FALSE), 0)</f>
        <v>0</v>
      </c>
      <c r="H1229" s="91">
        <f>IFERROR(VLOOKUP($E1229, V医療従事者等!$A:$J, $H$4, FALSE), 0)</f>
        <v>0</v>
      </c>
      <c r="I1229" s="91">
        <f>IFERROR(VLOOKUP($E1229, V医療従事者等!$A:$J, $I$4, FALSE), 0)</f>
        <v>0</v>
      </c>
      <c r="J1229" s="91">
        <f>IFERROR(VLOOKUP($E1229, V医療従事者等!$A:$J, $J$4, FALSE), 0)</f>
        <v>0</v>
      </c>
      <c r="K1229" s="92">
        <f>IFERROR(VLOOKUP($E1229, V一般接種!$A:$G, K$4, FALSE), 0)</f>
        <v>0</v>
      </c>
      <c r="L1229" s="92">
        <f>IFERROR(VLOOKUP($E1229, V一般接種!$A:$G, L$4, FALSE), 0)</f>
        <v>0</v>
      </c>
      <c r="M1229" s="92">
        <f>IFERROR(VLOOKUP($E1229, V一般接種!$A:$G, M$4, FALSE), 0)</f>
        <v>0</v>
      </c>
      <c r="N1229" s="93">
        <f>IFERROR(VLOOKUP($E1229, V一般接種!$A:$G, N$4, FALSE), 0)</f>
        <v>0</v>
      </c>
      <c r="O1229" s="92">
        <f>SUMIF(V職域接種!$C:$C, 'Conv-vaccine'!$E1229, V職域接種!F:F)</f>
        <v>0</v>
      </c>
      <c r="P1229" s="92">
        <f>SUMIF(V職域接種!$C:$C, 'Conv-vaccine'!$E1229, V職域接種!G:G)</f>
        <v>0</v>
      </c>
      <c r="Q1229" s="92">
        <f>_xlfn.MAXIFS(V重複!F:F, V重複!$C:$C, 'Conv-vaccine'!$E1229)</f>
        <v>0</v>
      </c>
      <c r="R1229" s="92">
        <f>_xlfn.MAXIFS(V重複!G:G, V重複!$C:$C, 'Conv-vaccine'!$E1229)</f>
        <v>0</v>
      </c>
      <c r="S1229" s="117">
        <f>SUMIF('V3回目-総接種回数'!$A:$A, 'Conv-vaccine'!$E1229, 'V3回目-総接種回数'!D:D)</f>
        <v>0</v>
      </c>
    </row>
    <row r="1230" spans="1:19" ht="17.7">
      <c r="A1230" s="49">
        <v>44705</v>
      </c>
      <c r="B1230" s="109">
        <f>IF(COUNTIF($A$7:$A1230, $A1230)&gt;1, 0, IF($E1230="","",G1230+H1230+K1230+L1230+O1230-Q1230))</f>
        <v>0</v>
      </c>
      <c r="C1230" s="109">
        <f>IF(COUNTIF($A$7:$A1230, $A1230)&gt;1, 0, IF($E1230="", "", I1230+J1230+M1230+N1230+P1230-R1230))</f>
        <v>0</v>
      </c>
      <c r="D1230" s="109">
        <f>IF(COUNTIF($A$7:$A1230, $A1230)&gt;1, 0, S1230)</f>
        <v>0</v>
      </c>
      <c r="E1230" s="110">
        <v>44705</v>
      </c>
      <c r="F1230" s="91" t="str">
        <f>IFERROR(VLOOKUP($E1230, V医療従事者等!$A:$J, $F$4, FALSE), TEXT(E1230, "aaa"))</f>
        <v>火</v>
      </c>
      <c r="G1230" s="91">
        <f>IFERROR(VLOOKUP($E1230, V医療従事者等!$A:$J, $G$4, FALSE), 0)</f>
        <v>0</v>
      </c>
      <c r="H1230" s="91">
        <f>IFERROR(VLOOKUP($E1230, V医療従事者等!$A:$J, $H$4, FALSE), 0)</f>
        <v>0</v>
      </c>
      <c r="I1230" s="91">
        <f>IFERROR(VLOOKUP($E1230, V医療従事者等!$A:$J, $I$4, FALSE), 0)</f>
        <v>0</v>
      </c>
      <c r="J1230" s="91">
        <f>IFERROR(VLOOKUP($E1230, V医療従事者等!$A:$J, $J$4, FALSE), 0)</f>
        <v>0</v>
      </c>
      <c r="K1230" s="92">
        <f>IFERROR(VLOOKUP($E1230, V一般接種!$A:$G, K$4, FALSE), 0)</f>
        <v>0</v>
      </c>
      <c r="L1230" s="92">
        <f>IFERROR(VLOOKUP($E1230, V一般接種!$A:$G, L$4, FALSE), 0)</f>
        <v>0</v>
      </c>
      <c r="M1230" s="92">
        <f>IFERROR(VLOOKUP($E1230, V一般接種!$A:$G, M$4, FALSE), 0)</f>
        <v>0</v>
      </c>
      <c r="N1230" s="93">
        <f>IFERROR(VLOOKUP($E1230, V一般接種!$A:$G, N$4, FALSE), 0)</f>
        <v>0</v>
      </c>
      <c r="O1230" s="92">
        <f>SUMIF(V職域接種!$C:$C, 'Conv-vaccine'!$E1230, V職域接種!F:F)</f>
        <v>0</v>
      </c>
      <c r="P1230" s="92">
        <f>SUMIF(V職域接種!$C:$C, 'Conv-vaccine'!$E1230, V職域接種!G:G)</f>
        <v>0</v>
      </c>
      <c r="Q1230" s="92">
        <f>_xlfn.MAXIFS(V重複!F:F, V重複!$C:$C, 'Conv-vaccine'!$E1230)</f>
        <v>0</v>
      </c>
      <c r="R1230" s="92">
        <f>_xlfn.MAXIFS(V重複!G:G, V重複!$C:$C, 'Conv-vaccine'!$E1230)</f>
        <v>0</v>
      </c>
      <c r="S1230" s="117">
        <f>SUMIF('V3回目-総接種回数'!$A:$A, 'Conv-vaccine'!$E1230, 'V3回目-総接種回数'!D:D)</f>
        <v>0</v>
      </c>
    </row>
    <row r="1231" spans="1:19" ht="17.7">
      <c r="A1231" s="49">
        <v>44706</v>
      </c>
      <c r="B1231" s="109">
        <f>IF(COUNTIF($A$7:$A1231, $A1231)&gt;1, 0, IF($E1231="","",G1231+H1231+K1231+L1231+O1231-Q1231))</f>
        <v>0</v>
      </c>
      <c r="C1231" s="109">
        <f>IF(COUNTIF($A$7:$A1231, $A1231)&gt;1, 0, IF($E1231="", "", I1231+J1231+M1231+N1231+P1231-R1231))</f>
        <v>0</v>
      </c>
      <c r="D1231" s="109">
        <f>IF(COUNTIF($A$7:$A1231, $A1231)&gt;1, 0, S1231)</f>
        <v>0</v>
      </c>
      <c r="E1231" s="110">
        <v>44706</v>
      </c>
      <c r="F1231" s="91" t="str">
        <f>IFERROR(VLOOKUP($E1231, V医療従事者等!$A:$J, $F$4, FALSE), TEXT(E1231, "aaa"))</f>
        <v>水</v>
      </c>
      <c r="G1231" s="91">
        <f>IFERROR(VLOOKUP($E1231, V医療従事者等!$A:$J, $G$4, FALSE), 0)</f>
        <v>0</v>
      </c>
      <c r="H1231" s="91">
        <f>IFERROR(VLOOKUP($E1231, V医療従事者等!$A:$J, $H$4, FALSE), 0)</f>
        <v>0</v>
      </c>
      <c r="I1231" s="91">
        <f>IFERROR(VLOOKUP($E1231, V医療従事者等!$A:$J, $I$4, FALSE), 0)</f>
        <v>0</v>
      </c>
      <c r="J1231" s="91">
        <f>IFERROR(VLOOKUP($E1231, V医療従事者等!$A:$J, $J$4, FALSE), 0)</f>
        <v>0</v>
      </c>
      <c r="K1231" s="92">
        <f>IFERROR(VLOOKUP($E1231, V一般接種!$A:$G, K$4, FALSE), 0)</f>
        <v>0</v>
      </c>
      <c r="L1231" s="92">
        <f>IFERROR(VLOOKUP($E1231, V一般接種!$A:$G, L$4, FALSE), 0)</f>
        <v>0</v>
      </c>
      <c r="M1231" s="92">
        <f>IFERROR(VLOOKUP($E1231, V一般接種!$A:$G, M$4, FALSE), 0)</f>
        <v>0</v>
      </c>
      <c r="N1231" s="93">
        <f>IFERROR(VLOOKUP($E1231, V一般接種!$A:$G, N$4, FALSE), 0)</f>
        <v>0</v>
      </c>
      <c r="O1231" s="92">
        <f>SUMIF(V職域接種!$C:$C, 'Conv-vaccine'!$E1231, V職域接種!F:F)</f>
        <v>0</v>
      </c>
      <c r="P1231" s="92">
        <f>SUMIF(V職域接種!$C:$C, 'Conv-vaccine'!$E1231, V職域接種!G:G)</f>
        <v>0</v>
      </c>
      <c r="Q1231" s="92">
        <f>_xlfn.MAXIFS(V重複!F:F, V重複!$C:$C, 'Conv-vaccine'!$E1231)</f>
        <v>0</v>
      </c>
      <c r="R1231" s="92">
        <f>_xlfn.MAXIFS(V重複!G:G, V重複!$C:$C, 'Conv-vaccine'!$E1231)</f>
        <v>0</v>
      </c>
      <c r="S1231" s="117">
        <f>SUMIF('V3回目-総接種回数'!$A:$A, 'Conv-vaccine'!$E1231, 'V3回目-総接種回数'!D:D)</f>
        <v>0</v>
      </c>
    </row>
    <row r="1232" spans="1:19" ht="17.7">
      <c r="A1232" s="49">
        <v>44706</v>
      </c>
      <c r="B1232" s="109">
        <f>IF(COUNTIF($A$7:$A1232, $A1232)&gt;1, 0, IF($E1232="","",G1232+H1232+K1232+L1232+O1232-Q1232))</f>
        <v>0</v>
      </c>
      <c r="C1232" s="109">
        <f>IF(COUNTIF($A$7:$A1232, $A1232)&gt;1, 0, IF($E1232="", "", I1232+J1232+M1232+N1232+P1232-R1232))</f>
        <v>0</v>
      </c>
      <c r="D1232" s="109">
        <f>IF(COUNTIF($A$7:$A1232, $A1232)&gt;1, 0, S1232)</f>
        <v>0</v>
      </c>
      <c r="E1232" s="110">
        <v>44706</v>
      </c>
      <c r="F1232" s="91" t="str">
        <f>IFERROR(VLOOKUP($E1232, V医療従事者等!$A:$J, $F$4, FALSE), TEXT(E1232, "aaa"))</f>
        <v>水</v>
      </c>
      <c r="G1232" s="91">
        <f>IFERROR(VLOOKUP($E1232, V医療従事者等!$A:$J, $G$4, FALSE), 0)</f>
        <v>0</v>
      </c>
      <c r="H1232" s="91">
        <f>IFERROR(VLOOKUP($E1232, V医療従事者等!$A:$J, $H$4, FALSE), 0)</f>
        <v>0</v>
      </c>
      <c r="I1232" s="91">
        <f>IFERROR(VLOOKUP($E1232, V医療従事者等!$A:$J, $I$4, FALSE), 0)</f>
        <v>0</v>
      </c>
      <c r="J1232" s="91">
        <f>IFERROR(VLOOKUP($E1232, V医療従事者等!$A:$J, $J$4, FALSE), 0)</f>
        <v>0</v>
      </c>
      <c r="K1232" s="92">
        <f>IFERROR(VLOOKUP($E1232, V一般接種!$A:$G, K$4, FALSE), 0)</f>
        <v>0</v>
      </c>
      <c r="L1232" s="92">
        <f>IFERROR(VLOOKUP($E1232, V一般接種!$A:$G, L$4, FALSE), 0)</f>
        <v>0</v>
      </c>
      <c r="M1232" s="92">
        <f>IFERROR(VLOOKUP($E1232, V一般接種!$A:$G, M$4, FALSE), 0)</f>
        <v>0</v>
      </c>
      <c r="N1232" s="93">
        <f>IFERROR(VLOOKUP($E1232, V一般接種!$A:$G, N$4, FALSE), 0)</f>
        <v>0</v>
      </c>
      <c r="O1232" s="92">
        <f>SUMIF(V職域接種!$C:$C, 'Conv-vaccine'!$E1232, V職域接種!F:F)</f>
        <v>0</v>
      </c>
      <c r="P1232" s="92">
        <f>SUMIF(V職域接種!$C:$C, 'Conv-vaccine'!$E1232, V職域接種!G:G)</f>
        <v>0</v>
      </c>
      <c r="Q1232" s="92">
        <f>_xlfn.MAXIFS(V重複!F:F, V重複!$C:$C, 'Conv-vaccine'!$E1232)</f>
        <v>0</v>
      </c>
      <c r="R1232" s="92">
        <f>_xlfn.MAXIFS(V重複!G:G, V重複!$C:$C, 'Conv-vaccine'!$E1232)</f>
        <v>0</v>
      </c>
      <c r="S1232" s="117">
        <f>SUMIF('V3回目-総接種回数'!$A:$A, 'Conv-vaccine'!$E1232, 'V3回目-総接種回数'!D:D)</f>
        <v>0</v>
      </c>
    </row>
    <row r="1233" spans="1:19" ht="17.7">
      <c r="A1233" s="49">
        <v>44706</v>
      </c>
      <c r="B1233" s="109">
        <f>IF(COUNTIF($A$7:$A1233, $A1233)&gt;1, 0, IF($E1233="","",G1233+H1233+K1233+L1233+O1233-Q1233))</f>
        <v>0</v>
      </c>
      <c r="C1233" s="109">
        <f>IF(COUNTIF($A$7:$A1233, $A1233)&gt;1, 0, IF($E1233="", "", I1233+J1233+M1233+N1233+P1233-R1233))</f>
        <v>0</v>
      </c>
      <c r="D1233" s="109">
        <f>IF(COUNTIF($A$7:$A1233, $A1233)&gt;1, 0, S1233)</f>
        <v>0</v>
      </c>
      <c r="E1233" s="110">
        <v>44706</v>
      </c>
      <c r="F1233" s="91" t="str">
        <f>IFERROR(VLOOKUP($E1233, V医療従事者等!$A:$J, $F$4, FALSE), TEXT(E1233, "aaa"))</f>
        <v>水</v>
      </c>
      <c r="G1233" s="91">
        <f>IFERROR(VLOOKUP($E1233, V医療従事者等!$A:$J, $G$4, FALSE), 0)</f>
        <v>0</v>
      </c>
      <c r="H1233" s="91">
        <f>IFERROR(VLOOKUP($E1233, V医療従事者等!$A:$J, $H$4, FALSE), 0)</f>
        <v>0</v>
      </c>
      <c r="I1233" s="91">
        <f>IFERROR(VLOOKUP($E1233, V医療従事者等!$A:$J, $I$4, FALSE), 0)</f>
        <v>0</v>
      </c>
      <c r="J1233" s="91">
        <f>IFERROR(VLOOKUP($E1233, V医療従事者等!$A:$J, $J$4, FALSE), 0)</f>
        <v>0</v>
      </c>
      <c r="K1233" s="92">
        <f>IFERROR(VLOOKUP($E1233, V一般接種!$A:$G, K$4, FALSE), 0)</f>
        <v>0</v>
      </c>
      <c r="L1233" s="92">
        <f>IFERROR(VLOOKUP($E1233, V一般接種!$A:$G, L$4, FALSE), 0)</f>
        <v>0</v>
      </c>
      <c r="M1233" s="92">
        <f>IFERROR(VLOOKUP($E1233, V一般接種!$A:$G, M$4, FALSE), 0)</f>
        <v>0</v>
      </c>
      <c r="N1233" s="93">
        <f>IFERROR(VLOOKUP($E1233, V一般接種!$A:$G, N$4, FALSE), 0)</f>
        <v>0</v>
      </c>
      <c r="O1233" s="92">
        <f>SUMIF(V職域接種!$C:$C, 'Conv-vaccine'!$E1233, V職域接種!F:F)</f>
        <v>0</v>
      </c>
      <c r="P1233" s="92">
        <f>SUMIF(V職域接種!$C:$C, 'Conv-vaccine'!$E1233, V職域接種!G:G)</f>
        <v>0</v>
      </c>
      <c r="Q1233" s="92">
        <f>_xlfn.MAXIFS(V重複!F:F, V重複!$C:$C, 'Conv-vaccine'!$E1233)</f>
        <v>0</v>
      </c>
      <c r="R1233" s="92">
        <f>_xlfn.MAXIFS(V重複!G:G, V重複!$C:$C, 'Conv-vaccine'!$E1233)</f>
        <v>0</v>
      </c>
      <c r="S1233" s="117">
        <f>SUMIF('V3回目-総接種回数'!$A:$A, 'Conv-vaccine'!$E1233, 'V3回目-総接種回数'!D:D)</f>
        <v>0</v>
      </c>
    </row>
    <row r="1234" spans="1:19" ht="17.7">
      <c r="A1234" s="49">
        <v>44707</v>
      </c>
      <c r="B1234" s="109">
        <f>IF(COUNTIF($A$7:$A1234, $A1234)&gt;1, 0, IF($E1234="","",G1234+H1234+K1234+L1234+O1234-Q1234))</f>
        <v>0</v>
      </c>
      <c r="C1234" s="109">
        <f>IF(COUNTIF($A$7:$A1234, $A1234)&gt;1, 0, IF($E1234="", "", I1234+J1234+M1234+N1234+P1234-R1234))</f>
        <v>0</v>
      </c>
      <c r="D1234" s="109">
        <f>IF(COUNTIF($A$7:$A1234, $A1234)&gt;1, 0, S1234)</f>
        <v>0</v>
      </c>
      <c r="E1234" s="110">
        <v>44707</v>
      </c>
      <c r="F1234" s="91" t="str">
        <f>IFERROR(VLOOKUP($E1234, V医療従事者等!$A:$J, $F$4, FALSE), TEXT(E1234, "aaa"))</f>
        <v>木</v>
      </c>
      <c r="G1234" s="91">
        <f>IFERROR(VLOOKUP($E1234, V医療従事者等!$A:$J, $G$4, FALSE), 0)</f>
        <v>0</v>
      </c>
      <c r="H1234" s="91">
        <f>IFERROR(VLOOKUP($E1234, V医療従事者等!$A:$J, $H$4, FALSE), 0)</f>
        <v>0</v>
      </c>
      <c r="I1234" s="91">
        <f>IFERROR(VLOOKUP($E1234, V医療従事者等!$A:$J, $I$4, FALSE), 0)</f>
        <v>0</v>
      </c>
      <c r="J1234" s="91">
        <f>IFERROR(VLOOKUP($E1234, V医療従事者等!$A:$J, $J$4, FALSE), 0)</f>
        <v>0</v>
      </c>
      <c r="K1234" s="92">
        <f>IFERROR(VLOOKUP($E1234, V一般接種!$A:$G, K$4, FALSE), 0)</f>
        <v>0</v>
      </c>
      <c r="L1234" s="92">
        <f>IFERROR(VLOOKUP($E1234, V一般接種!$A:$G, L$4, FALSE), 0)</f>
        <v>0</v>
      </c>
      <c r="M1234" s="92">
        <f>IFERROR(VLOOKUP($E1234, V一般接種!$A:$G, M$4, FALSE), 0)</f>
        <v>0</v>
      </c>
      <c r="N1234" s="93">
        <f>IFERROR(VLOOKUP($E1234, V一般接種!$A:$G, N$4, FALSE), 0)</f>
        <v>0</v>
      </c>
      <c r="O1234" s="92">
        <f>SUMIF(V職域接種!$C:$C, 'Conv-vaccine'!$E1234, V職域接種!F:F)</f>
        <v>0</v>
      </c>
      <c r="P1234" s="92">
        <f>SUMIF(V職域接種!$C:$C, 'Conv-vaccine'!$E1234, V職域接種!G:G)</f>
        <v>0</v>
      </c>
      <c r="Q1234" s="92">
        <f>_xlfn.MAXIFS(V重複!F:F, V重複!$C:$C, 'Conv-vaccine'!$E1234)</f>
        <v>0</v>
      </c>
      <c r="R1234" s="92">
        <f>_xlfn.MAXIFS(V重複!G:G, V重複!$C:$C, 'Conv-vaccine'!$E1234)</f>
        <v>0</v>
      </c>
      <c r="S1234" s="117">
        <f>SUMIF('V3回目-総接種回数'!$A:$A, 'Conv-vaccine'!$E1234, 'V3回目-総接種回数'!D:D)</f>
        <v>0</v>
      </c>
    </row>
    <row r="1235" spans="1:19" ht="17.7">
      <c r="A1235" s="49">
        <v>44707</v>
      </c>
      <c r="B1235" s="109">
        <f>IF(COUNTIF($A$7:$A1235, $A1235)&gt;1, 0, IF($E1235="","",G1235+H1235+K1235+L1235+O1235-Q1235))</f>
        <v>0</v>
      </c>
      <c r="C1235" s="109">
        <f>IF(COUNTIF($A$7:$A1235, $A1235)&gt;1, 0, IF($E1235="", "", I1235+J1235+M1235+N1235+P1235-R1235))</f>
        <v>0</v>
      </c>
      <c r="D1235" s="109">
        <f>IF(COUNTIF($A$7:$A1235, $A1235)&gt;1, 0, S1235)</f>
        <v>0</v>
      </c>
      <c r="E1235" s="110">
        <v>44707</v>
      </c>
      <c r="F1235" s="91" t="str">
        <f>IFERROR(VLOOKUP($E1235, V医療従事者等!$A:$J, $F$4, FALSE), TEXT(E1235, "aaa"))</f>
        <v>木</v>
      </c>
      <c r="G1235" s="91">
        <f>IFERROR(VLOOKUP($E1235, V医療従事者等!$A:$J, $G$4, FALSE), 0)</f>
        <v>0</v>
      </c>
      <c r="H1235" s="91">
        <f>IFERROR(VLOOKUP($E1235, V医療従事者等!$A:$J, $H$4, FALSE), 0)</f>
        <v>0</v>
      </c>
      <c r="I1235" s="91">
        <f>IFERROR(VLOOKUP($E1235, V医療従事者等!$A:$J, $I$4, FALSE), 0)</f>
        <v>0</v>
      </c>
      <c r="J1235" s="91">
        <f>IFERROR(VLOOKUP($E1235, V医療従事者等!$A:$J, $J$4, FALSE), 0)</f>
        <v>0</v>
      </c>
      <c r="K1235" s="92">
        <f>IFERROR(VLOOKUP($E1235, V一般接種!$A:$G, K$4, FALSE), 0)</f>
        <v>0</v>
      </c>
      <c r="L1235" s="92">
        <f>IFERROR(VLOOKUP($E1235, V一般接種!$A:$G, L$4, FALSE), 0)</f>
        <v>0</v>
      </c>
      <c r="M1235" s="92">
        <f>IFERROR(VLOOKUP($E1235, V一般接種!$A:$G, M$4, FALSE), 0)</f>
        <v>0</v>
      </c>
      <c r="N1235" s="93">
        <f>IFERROR(VLOOKUP($E1235, V一般接種!$A:$G, N$4, FALSE), 0)</f>
        <v>0</v>
      </c>
      <c r="O1235" s="92">
        <f>SUMIF(V職域接種!$C:$C, 'Conv-vaccine'!$E1235, V職域接種!F:F)</f>
        <v>0</v>
      </c>
      <c r="P1235" s="92">
        <f>SUMIF(V職域接種!$C:$C, 'Conv-vaccine'!$E1235, V職域接種!G:G)</f>
        <v>0</v>
      </c>
      <c r="Q1235" s="92">
        <f>_xlfn.MAXIFS(V重複!F:F, V重複!$C:$C, 'Conv-vaccine'!$E1235)</f>
        <v>0</v>
      </c>
      <c r="R1235" s="92">
        <f>_xlfn.MAXIFS(V重複!G:G, V重複!$C:$C, 'Conv-vaccine'!$E1235)</f>
        <v>0</v>
      </c>
      <c r="S1235" s="117">
        <f>SUMIF('V3回目-総接種回数'!$A:$A, 'Conv-vaccine'!$E1235, 'V3回目-総接種回数'!D:D)</f>
        <v>0</v>
      </c>
    </row>
    <row r="1236" spans="1:19" ht="17.7">
      <c r="A1236" s="49">
        <v>44707</v>
      </c>
      <c r="B1236" s="109">
        <f>IF(COUNTIF($A$7:$A1236, $A1236)&gt;1, 0, IF($E1236="","",G1236+H1236+K1236+L1236+O1236-Q1236))</f>
        <v>0</v>
      </c>
      <c r="C1236" s="109">
        <f>IF(COUNTIF($A$7:$A1236, $A1236)&gt;1, 0, IF($E1236="", "", I1236+J1236+M1236+N1236+P1236-R1236))</f>
        <v>0</v>
      </c>
      <c r="D1236" s="109">
        <f>IF(COUNTIF($A$7:$A1236, $A1236)&gt;1, 0, S1236)</f>
        <v>0</v>
      </c>
      <c r="E1236" s="110">
        <v>44707</v>
      </c>
      <c r="F1236" s="91" t="str">
        <f>IFERROR(VLOOKUP($E1236, V医療従事者等!$A:$J, $F$4, FALSE), TEXT(E1236, "aaa"))</f>
        <v>木</v>
      </c>
      <c r="G1236" s="91">
        <f>IFERROR(VLOOKUP($E1236, V医療従事者等!$A:$J, $G$4, FALSE), 0)</f>
        <v>0</v>
      </c>
      <c r="H1236" s="91">
        <f>IFERROR(VLOOKUP($E1236, V医療従事者等!$A:$J, $H$4, FALSE), 0)</f>
        <v>0</v>
      </c>
      <c r="I1236" s="91">
        <f>IFERROR(VLOOKUP($E1236, V医療従事者等!$A:$J, $I$4, FALSE), 0)</f>
        <v>0</v>
      </c>
      <c r="J1236" s="91">
        <f>IFERROR(VLOOKUP($E1236, V医療従事者等!$A:$J, $J$4, FALSE), 0)</f>
        <v>0</v>
      </c>
      <c r="K1236" s="92">
        <f>IFERROR(VLOOKUP($E1236, V一般接種!$A:$G, K$4, FALSE), 0)</f>
        <v>0</v>
      </c>
      <c r="L1236" s="92">
        <f>IFERROR(VLOOKUP($E1236, V一般接種!$A:$G, L$4, FALSE), 0)</f>
        <v>0</v>
      </c>
      <c r="M1236" s="92">
        <f>IFERROR(VLOOKUP($E1236, V一般接種!$A:$G, M$4, FALSE), 0)</f>
        <v>0</v>
      </c>
      <c r="N1236" s="93">
        <f>IFERROR(VLOOKUP($E1236, V一般接種!$A:$G, N$4, FALSE), 0)</f>
        <v>0</v>
      </c>
      <c r="O1236" s="92">
        <f>SUMIF(V職域接種!$C:$C, 'Conv-vaccine'!$E1236, V職域接種!F:F)</f>
        <v>0</v>
      </c>
      <c r="P1236" s="92">
        <f>SUMIF(V職域接種!$C:$C, 'Conv-vaccine'!$E1236, V職域接種!G:G)</f>
        <v>0</v>
      </c>
      <c r="Q1236" s="92">
        <f>_xlfn.MAXIFS(V重複!F:F, V重複!$C:$C, 'Conv-vaccine'!$E1236)</f>
        <v>0</v>
      </c>
      <c r="R1236" s="92">
        <f>_xlfn.MAXIFS(V重複!G:G, V重複!$C:$C, 'Conv-vaccine'!$E1236)</f>
        <v>0</v>
      </c>
      <c r="S1236" s="117">
        <f>SUMIF('V3回目-総接種回数'!$A:$A, 'Conv-vaccine'!$E1236, 'V3回目-総接種回数'!D:D)</f>
        <v>0</v>
      </c>
    </row>
    <row r="1237" spans="1:19" ht="17.7">
      <c r="A1237" s="49">
        <v>44708</v>
      </c>
      <c r="B1237" s="109">
        <f>IF(COUNTIF($A$7:$A1237, $A1237)&gt;1, 0, IF($E1237="","",G1237+H1237+K1237+L1237+O1237-Q1237))</f>
        <v>0</v>
      </c>
      <c r="C1237" s="109">
        <f>IF(COUNTIF($A$7:$A1237, $A1237)&gt;1, 0, IF($E1237="", "", I1237+J1237+M1237+N1237+P1237-R1237))</f>
        <v>0</v>
      </c>
      <c r="D1237" s="109">
        <f>IF(COUNTIF($A$7:$A1237, $A1237)&gt;1, 0, S1237)</f>
        <v>0</v>
      </c>
      <c r="E1237" s="110">
        <v>44708</v>
      </c>
      <c r="F1237" s="91" t="str">
        <f>IFERROR(VLOOKUP($E1237, V医療従事者等!$A:$J, $F$4, FALSE), TEXT(E1237, "aaa"))</f>
        <v>金</v>
      </c>
      <c r="G1237" s="91">
        <f>IFERROR(VLOOKUP($E1237, V医療従事者等!$A:$J, $G$4, FALSE), 0)</f>
        <v>0</v>
      </c>
      <c r="H1237" s="91">
        <f>IFERROR(VLOOKUP($E1237, V医療従事者等!$A:$J, $H$4, FALSE), 0)</f>
        <v>0</v>
      </c>
      <c r="I1237" s="91">
        <f>IFERROR(VLOOKUP($E1237, V医療従事者等!$A:$J, $I$4, FALSE), 0)</f>
        <v>0</v>
      </c>
      <c r="J1237" s="91">
        <f>IFERROR(VLOOKUP($E1237, V医療従事者等!$A:$J, $J$4, FALSE), 0)</f>
        <v>0</v>
      </c>
      <c r="K1237" s="92">
        <f>IFERROR(VLOOKUP($E1237, V一般接種!$A:$G, K$4, FALSE), 0)</f>
        <v>0</v>
      </c>
      <c r="L1237" s="92">
        <f>IFERROR(VLOOKUP($E1237, V一般接種!$A:$G, L$4, FALSE), 0)</f>
        <v>0</v>
      </c>
      <c r="M1237" s="92">
        <f>IFERROR(VLOOKUP($E1237, V一般接種!$A:$G, M$4, FALSE), 0)</f>
        <v>0</v>
      </c>
      <c r="N1237" s="93">
        <f>IFERROR(VLOOKUP($E1237, V一般接種!$A:$G, N$4, FALSE), 0)</f>
        <v>0</v>
      </c>
      <c r="O1237" s="92">
        <f>SUMIF(V職域接種!$C:$C, 'Conv-vaccine'!$E1237, V職域接種!F:F)</f>
        <v>0</v>
      </c>
      <c r="P1237" s="92">
        <f>SUMIF(V職域接種!$C:$C, 'Conv-vaccine'!$E1237, V職域接種!G:G)</f>
        <v>0</v>
      </c>
      <c r="Q1237" s="92">
        <f>_xlfn.MAXIFS(V重複!F:F, V重複!$C:$C, 'Conv-vaccine'!$E1237)</f>
        <v>0</v>
      </c>
      <c r="R1237" s="92">
        <f>_xlfn.MAXIFS(V重複!G:G, V重複!$C:$C, 'Conv-vaccine'!$E1237)</f>
        <v>0</v>
      </c>
      <c r="S1237" s="117">
        <f>SUMIF('V3回目-総接種回数'!$A:$A, 'Conv-vaccine'!$E1237, 'V3回目-総接種回数'!D:D)</f>
        <v>0</v>
      </c>
    </row>
    <row r="1238" spans="1:19" ht="17.7">
      <c r="A1238" s="49">
        <v>44708</v>
      </c>
      <c r="B1238" s="109">
        <f>IF(COUNTIF($A$7:$A1238, $A1238)&gt;1, 0, IF($E1238="","",G1238+H1238+K1238+L1238+O1238-Q1238))</f>
        <v>0</v>
      </c>
      <c r="C1238" s="109">
        <f>IF(COUNTIF($A$7:$A1238, $A1238)&gt;1, 0, IF($E1238="", "", I1238+J1238+M1238+N1238+P1238-R1238))</f>
        <v>0</v>
      </c>
      <c r="D1238" s="109">
        <f>IF(COUNTIF($A$7:$A1238, $A1238)&gt;1, 0, S1238)</f>
        <v>0</v>
      </c>
      <c r="E1238" s="110">
        <v>44708</v>
      </c>
      <c r="F1238" s="91" t="str">
        <f>IFERROR(VLOOKUP($E1238, V医療従事者等!$A:$J, $F$4, FALSE), TEXT(E1238, "aaa"))</f>
        <v>金</v>
      </c>
      <c r="G1238" s="91">
        <f>IFERROR(VLOOKUP($E1238, V医療従事者等!$A:$J, $G$4, FALSE), 0)</f>
        <v>0</v>
      </c>
      <c r="H1238" s="91">
        <f>IFERROR(VLOOKUP($E1238, V医療従事者等!$A:$J, $H$4, FALSE), 0)</f>
        <v>0</v>
      </c>
      <c r="I1238" s="91">
        <f>IFERROR(VLOOKUP($E1238, V医療従事者等!$A:$J, $I$4, FALSE), 0)</f>
        <v>0</v>
      </c>
      <c r="J1238" s="91">
        <f>IFERROR(VLOOKUP($E1238, V医療従事者等!$A:$J, $J$4, FALSE), 0)</f>
        <v>0</v>
      </c>
      <c r="K1238" s="92">
        <f>IFERROR(VLOOKUP($E1238, V一般接種!$A:$G, K$4, FALSE), 0)</f>
        <v>0</v>
      </c>
      <c r="L1238" s="92">
        <f>IFERROR(VLOOKUP($E1238, V一般接種!$A:$G, L$4, FALSE), 0)</f>
        <v>0</v>
      </c>
      <c r="M1238" s="92">
        <f>IFERROR(VLOOKUP($E1238, V一般接種!$A:$G, M$4, FALSE), 0)</f>
        <v>0</v>
      </c>
      <c r="N1238" s="93">
        <f>IFERROR(VLOOKUP($E1238, V一般接種!$A:$G, N$4, FALSE), 0)</f>
        <v>0</v>
      </c>
      <c r="O1238" s="92">
        <f>SUMIF(V職域接種!$C:$C, 'Conv-vaccine'!$E1238, V職域接種!F:F)</f>
        <v>0</v>
      </c>
      <c r="P1238" s="92">
        <f>SUMIF(V職域接種!$C:$C, 'Conv-vaccine'!$E1238, V職域接種!G:G)</f>
        <v>0</v>
      </c>
      <c r="Q1238" s="92">
        <f>_xlfn.MAXIFS(V重複!F:F, V重複!$C:$C, 'Conv-vaccine'!$E1238)</f>
        <v>0</v>
      </c>
      <c r="R1238" s="92">
        <f>_xlfn.MAXIFS(V重複!G:G, V重複!$C:$C, 'Conv-vaccine'!$E1238)</f>
        <v>0</v>
      </c>
      <c r="S1238" s="117">
        <f>SUMIF('V3回目-総接種回数'!$A:$A, 'Conv-vaccine'!$E1238, 'V3回目-総接種回数'!D:D)</f>
        <v>0</v>
      </c>
    </row>
    <row r="1239" spans="1:19" ht="17.7">
      <c r="A1239" s="49">
        <v>44708</v>
      </c>
      <c r="B1239" s="109">
        <f>IF(COUNTIF($A$7:$A1239, $A1239)&gt;1, 0, IF($E1239="","",G1239+H1239+K1239+L1239+O1239-Q1239))</f>
        <v>0</v>
      </c>
      <c r="C1239" s="109">
        <f>IF(COUNTIF($A$7:$A1239, $A1239)&gt;1, 0, IF($E1239="", "", I1239+J1239+M1239+N1239+P1239-R1239))</f>
        <v>0</v>
      </c>
      <c r="D1239" s="109">
        <f>IF(COUNTIF($A$7:$A1239, $A1239)&gt;1, 0, S1239)</f>
        <v>0</v>
      </c>
      <c r="E1239" s="110">
        <v>44708</v>
      </c>
      <c r="F1239" s="91" t="str">
        <f>IFERROR(VLOOKUP($E1239, V医療従事者等!$A:$J, $F$4, FALSE), TEXT(E1239, "aaa"))</f>
        <v>金</v>
      </c>
      <c r="G1239" s="91">
        <f>IFERROR(VLOOKUP($E1239, V医療従事者等!$A:$J, $G$4, FALSE), 0)</f>
        <v>0</v>
      </c>
      <c r="H1239" s="91">
        <f>IFERROR(VLOOKUP($E1239, V医療従事者等!$A:$J, $H$4, FALSE), 0)</f>
        <v>0</v>
      </c>
      <c r="I1239" s="91">
        <f>IFERROR(VLOOKUP($E1239, V医療従事者等!$A:$J, $I$4, FALSE), 0)</f>
        <v>0</v>
      </c>
      <c r="J1239" s="91">
        <f>IFERROR(VLOOKUP($E1239, V医療従事者等!$A:$J, $J$4, FALSE), 0)</f>
        <v>0</v>
      </c>
      <c r="K1239" s="92">
        <f>IFERROR(VLOOKUP($E1239, V一般接種!$A:$G, K$4, FALSE), 0)</f>
        <v>0</v>
      </c>
      <c r="L1239" s="92">
        <f>IFERROR(VLOOKUP($E1239, V一般接種!$A:$G, L$4, FALSE), 0)</f>
        <v>0</v>
      </c>
      <c r="M1239" s="92">
        <f>IFERROR(VLOOKUP($E1239, V一般接種!$A:$G, M$4, FALSE), 0)</f>
        <v>0</v>
      </c>
      <c r="N1239" s="93">
        <f>IFERROR(VLOOKUP($E1239, V一般接種!$A:$G, N$4, FALSE), 0)</f>
        <v>0</v>
      </c>
      <c r="O1239" s="92">
        <f>SUMIF(V職域接種!$C:$C, 'Conv-vaccine'!$E1239, V職域接種!F:F)</f>
        <v>0</v>
      </c>
      <c r="P1239" s="92">
        <f>SUMIF(V職域接種!$C:$C, 'Conv-vaccine'!$E1239, V職域接種!G:G)</f>
        <v>0</v>
      </c>
      <c r="Q1239" s="92">
        <f>_xlfn.MAXIFS(V重複!F:F, V重複!$C:$C, 'Conv-vaccine'!$E1239)</f>
        <v>0</v>
      </c>
      <c r="R1239" s="92">
        <f>_xlfn.MAXIFS(V重複!G:G, V重複!$C:$C, 'Conv-vaccine'!$E1239)</f>
        <v>0</v>
      </c>
      <c r="S1239" s="117">
        <f>SUMIF('V3回目-総接種回数'!$A:$A, 'Conv-vaccine'!$E1239, 'V3回目-総接種回数'!D:D)</f>
        <v>0</v>
      </c>
    </row>
    <row r="1240" spans="1:19" ht="17.7">
      <c r="A1240" s="49">
        <v>44709</v>
      </c>
      <c r="B1240" s="109">
        <f>IF(COUNTIF($A$7:$A1240, $A1240)&gt;1, 0, IF($E1240="","",G1240+H1240+K1240+L1240+O1240-Q1240))</f>
        <v>0</v>
      </c>
      <c r="C1240" s="109">
        <f>IF(COUNTIF($A$7:$A1240, $A1240)&gt;1, 0, IF($E1240="", "", I1240+J1240+M1240+N1240+P1240-R1240))</f>
        <v>0</v>
      </c>
      <c r="D1240" s="109">
        <f>IF(COUNTIF($A$7:$A1240, $A1240)&gt;1, 0, S1240)</f>
        <v>0</v>
      </c>
      <c r="E1240" s="110">
        <v>44709</v>
      </c>
      <c r="F1240" s="91" t="str">
        <f>IFERROR(VLOOKUP($E1240, V医療従事者等!$A:$J, $F$4, FALSE), TEXT(E1240, "aaa"))</f>
        <v>土</v>
      </c>
      <c r="G1240" s="91">
        <f>IFERROR(VLOOKUP($E1240, V医療従事者等!$A:$J, $G$4, FALSE), 0)</f>
        <v>0</v>
      </c>
      <c r="H1240" s="91">
        <f>IFERROR(VLOOKUP($E1240, V医療従事者等!$A:$J, $H$4, FALSE), 0)</f>
        <v>0</v>
      </c>
      <c r="I1240" s="91">
        <f>IFERROR(VLOOKUP($E1240, V医療従事者等!$A:$J, $I$4, FALSE), 0)</f>
        <v>0</v>
      </c>
      <c r="J1240" s="91">
        <f>IFERROR(VLOOKUP($E1240, V医療従事者等!$A:$J, $J$4, FALSE), 0)</f>
        <v>0</v>
      </c>
      <c r="K1240" s="92">
        <f>IFERROR(VLOOKUP($E1240, V一般接種!$A:$G, K$4, FALSE), 0)</f>
        <v>0</v>
      </c>
      <c r="L1240" s="92">
        <f>IFERROR(VLOOKUP($E1240, V一般接種!$A:$G, L$4, FALSE), 0)</f>
        <v>0</v>
      </c>
      <c r="M1240" s="92">
        <f>IFERROR(VLOOKUP($E1240, V一般接種!$A:$G, M$4, FALSE), 0)</f>
        <v>0</v>
      </c>
      <c r="N1240" s="93">
        <f>IFERROR(VLOOKUP($E1240, V一般接種!$A:$G, N$4, FALSE), 0)</f>
        <v>0</v>
      </c>
      <c r="O1240" s="92">
        <f>SUMIF(V職域接種!$C:$C, 'Conv-vaccine'!$E1240, V職域接種!F:F)</f>
        <v>0</v>
      </c>
      <c r="P1240" s="92">
        <f>SUMIF(V職域接種!$C:$C, 'Conv-vaccine'!$E1240, V職域接種!G:G)</f>
        <v>0</v>
      </c>
      <c r="Q1240" s="92">
        <f>_xlfn.MAXIFS(V重複!F:F, V重複!$C:$C, 'Conv-vaccine'!$E1240)</f>
        <v>0</v>
      </c>
      <c r="R1240" s="92">
        <f>_xlfn.MAXIFS(V重複!G:G, V重複!$C:$C, 'Conv-vaccine'!$E1240)</f>
        <v>0</v>
      </c>
      <c r="S1240" s="117">
        <f>SUMIF('V3回目-総接種回数'!$A:$A, 'Conv-vaccine'!$E1240, 'V3回目-総接種回数'!D:D)</f>
        <v>0</v>
      </c>
    </row>
    <row r="1241" spans="1:19" ht="17.7">
      <c r="A1241" s="49">
        <v>44709</v>
      </c>
      <c r="B1241" s="109">
        <f>IF(COUNTIF($A$7:$A1241, $A1241)&gt;1, 0, IF($E1241="","",G1241+H1241+K1241+L1241+O1241-Q1241))</f>
        <v>0</v>
      </c>
      <c r="C1241" s="109">
        <f>IF(COUNTIF($A$7:$A1241, $A1241)&gt;1, 0, IF($E1241="", "", I1241+J1241+M1241+N1241+P1241-R1241))</f>
        <v>0</v>
      </c>
      <c r="D1241" s="109">
        <f>IF(COUNTIF($A$7:$A1241, $A1241)&gt;1, 0, S1241)</f>
        <v>0</v>
      </c>
      <c r="E1241" s="110">
        <v>44709</v>
      </c>
      <c r="F1241" s="91" t="str">
        <f>IFERROR(VLOOKUP($E1241, V医療従事者等!$A:$J, $F$4, FALSE), TEXT(E1241, "aaa"))</f>
        <v>土</v>
      </c>
      <c r="G1241" s="91">
        <f>IFERROR(VLOOKUP($E1241, V医療従事者等!$A:$J, $G$4, FALSE), 0)</f>
        <v>0</v>
      </c>
      <c r="H1241" s="91">
        <f>IFERROR(VLOOKUP($E1241, V医療従事者等!$A:$J, $H$4, FALSE), 0)</f>
        <v>0</v>
      </c>
      <c r="I1241" s="91">
        <f>IFERROR(VLOOKUP($E1241, V医療従事者等!$A:$J, $I$4, FALSE), 0)</f>
        <v>0</v>
      </c>
      <c r="J1241" s="91">
        <f>IFERROR(VLOOKUP($E1241, V医療従事者等!$A:$J, $J$4, FALSE), 0)</f>
        <v>0</v>
      </c>
      <c r="K1241" s="92">
        <f>IFERROR(VLOOKUP($E1241, V一般接種!$A:$G, K$4, FALSE), 0)</f>
        <v>0</v>
      </c>
      <c r="L1241" s="92">
        <f>IFERROR(VLOOKUP($E1241, V一般接種!$A:$G, L$4, FALSE), 0)</f>
        <v>0</v>
      </c>
      <c r="M1241" s="92">
        <f>IFERROR(VLOOKUP($E1241, V一般接種!$A:$G, M$4, FALSE), 0)</f>
        <v>0</v>
      </c>
      <c r="N1241" s="93">
        <f>IFERROR(VLOOKUP($E1241, V一般接種!$A:$G, N$4, FALSE), 0)</f>
        <v>0</v>
      </c>
      <c r="O1241" s="92">
        <f>SUMIF(V職域接種!$C:$C, 'Conv-vaccine'!$E1241, V職域接種!F:F)</f>
        <v>0</v>
      </c>
      <c r="P1241" s="92">
        <f>SUMIF(V職域接種!$C:$C, 'Conv-vaccine'!$E1241, V職域接種!G:G)</f>
        <v>0</v>
      </c>
      <c r="Q1241" s="92">
        <f>_xlfn.MAXIFS(V重複!F:F, V重複!$C:$C, 'Conv-vaccine'!$E1241)</f>
        <v>0</v>
      </c>
      <c r="R1241" s="92">
        <f>_xlfn.MAXIFS(V重複!G:G, V重複!$C:$C, 'Conv-vaccine'!$E1241)</f>
        <v>0</v>
      </c>
      <c r="S1241" s="117">
        <f>SUMIF('V3回目-総接種回数'!$A:$A, 'Conv-vaccine'!$E1241, 'V3回目-総接種回数'!D:D)</f>
        <v>0</v>
      </c>
    </row>
    <row r="1242" spans="1:19" ht="17.7">
      <c r="A1242" s="49">
        <v>44709</v>
      </c>
      <c r="B1242" s="109">
        <f>IF(COUNTIF($A$7:$A1242, $A1242)&gt;1, 0, IF($E1242="","",G1242+H1242+K1242+L1242+O1242-Q1242))</f>
        <v>0</v>
      </c>
      <c r="C1242" s="109">
        <f>IF(COUNTIF($A$7:$A1242, $A1242)&gt;1, 0, IF($E1242="", "", I1242+J1242+M1242+N1242+P1242-R1242))</f>
        <v>0</v>
      </c>
      <c r="D1242" s="109">
        <f>IF(COUNTIF($A$7:$A1242, $A1242)&gt;1, 0, S1242)</f>
        <v>0</v>
      </c>
      <c r="E1242" s="110">
        <v>44709</v>
      </c>
      <c r="F1242" s="91" t="str">
        <f>IFERROR(VLOOKUP($E1242, V医療従事者等!$A:$J, $F$4, FALSE), TEXT(E1242, "aaa"))</f>
        <v>土</v>
      </c>
      <c r="G1242" s="91">
        <f>IFERROR(VLOOKUP($E1242, V医療従事者等!$A:$J, $G$4, FALSE), 0)</f>
        <v>0</v>
      </c>
      <c r="H1242" s="91">
        <f>IFERROR(VLOOKUP($E1242, V医療従事者等!$A:$J, $H$4, FALSE), 0)</f>
        <v>0</v>
      </c>
      <c r="I1242" s="91">
        <f>IFERROR(VLOOKUP($E1242, V医療従事者等!$A:$J, $I$4, FALSE), 0)</f>
        <v>0</v>
      </c>
      <c r="J1242" s="91">
        <f>IFERROR(VLOOKUP($E1242, V医療従事者等!$A:$J, $J$4, FALSE), 0)</f>
        <v>0</v>
      </c>
      <c r="K1242" s="92">
        <f>IFERROR(VLOOKUP($E1242, V一般接種!$A:$G, K$4, FALSE), 0)</f>
        <v>0</v>
      </c>
      <c r="L1242" s="92">
        <f>IFERROR(VLOOKUP($E1242, V一般接種!$A:$G, L$4, FALSE), 0)</f>
        <v>0</v>
      </c>
      <c r="M1242" s="92">
        <f>IFERROR(VLOOKUP($E1242, V一般接種!$A:$G, M$4, FALSE), 0)</f>
        <v>0</v>
      </c>
      <c r="N1242" s="93">
        <f>IFERROR(VLOOKUP($E1242, V一般接種!$A:$G, N$4, FALSE), 0)</f>
        <v>0</v>
      </c>
      <c r="O1242" s="92">
        <f>SUMIF(V職域接種!$C:$C, 'Conv-vaccine'!$E1242, V職域接種!F:F)</f>
        <v>0</v>
      </c>
      <c r="P1242" s="92">
        <f>SUMIF(V職域接種!$C:$C, 'Conv-vaccine'!$E1242, V職域接種!G:G)</f>
        <v>0</v>
      </c>
      <c r="Q1242" s="92">
        <f>_xlfn.MAXIFS(V重複!F:F, V重複!$C:$C, 'Conv-vaccine'!$E1242)</f>
        <v>0</v>
      </c>
      <c r="R1242" s="92">
        <f>_xlfn.MAXIFS(V重複!G:G, V重複!$C:$C, 'Conv-vaccine'!$E1242)</f>
        <v>0</v>
      </c>
      <c r="S1242" s="117">
        <f>SUMIF('V3回目-総接種回数'!$A:$A, 'Conv-vaccine'!$E1242, 'V3回目-総接種回数'!D:D)</f>
        <v>0</v>
      </c>
    </row>
    <row r="1243" spans="1:19" ht="17.7">
      <c r="A1243" s="49">
        <v>44710</v>
      </c>
      <c r="B1243" s="109">
        <f>IF(COUNTIF($A$7:$A1243, $A1243)&gt;1, 0, IF($E1243="","",G1243+H1243+K1243+L1243+O1243-Q1243))</f>
        <v>0</v>
      </c>
      <c r="C1243" s="109">
        <f>IF(COUNTIF($A$7:$A1243, $A1243)&gt;1, 0, IF($E1243="", "", I1243+J1243+M1243+N1243+P1243-R1243))</f>
        <v>0</v>
      </c>
      <c r="D1243" s="109">
        <f>IF(COUNTIF($A$7:$A1243, $A1243)&gt;1, 0, S1243)</f>
        <v>0</v>
      </c>
      <c r="E1243" s="110">
        <v>44710</v>
      </c>
      <c r="F1243" s="91" t="str">
        <f>IFERROR(VLOOKUP($E1243, V医療従事者等!$A:$J, $F$4, FALSE), TEXT(E1243, "aaa"))</f>
        <v>日</v>
      </c>
      <c r="G1243" s="91">
        <f>IFERROR(VLOOKUP($E1243, V医療従事者等!$A:$J, $G$4, FALSE), 0)</f>
        <v>0</v>
      </c>
      <c r="H1243" s="91">
        <f>IFERROR(VLOOKUP($E1243, V医療従事者等!$A:$J, $H$4, FALSE), 0)</f>
        <v>0</v>
      </c>
      <c r="I1243" s="91">
        <f>IFERROR(VLOOKUP($E1243, V医療従事者等!$A:$J, $I$4, FALSE), 0)</f>
        <v>0</v>
      </c>
      <c r="J1243" s="91">
        <f>IFERROR(VLOOKUP($E1243, V医療従事者等!$A:$J, $J$4, FALSE), 0)</f>
        <v>0</v>
      </c>
      <c r="K1243" s="92">
        <f>IFERROR(VLOOKUP($E1243, V一般接種!$A:$G, K$4, FALSE), 0)</f>
        <v>0</v>
      </c>
      <c r="L1243" s="92">
        <f>IFERROR(VLOOKUP($E1243, V一般接種!$A:$G, L$4, FALSE), 0)</f>
        <v>0</v>
      </c>
      <c r="M1243" s="92">
        <f>IFERROR(VLOOKUP($E1243, V一般接種!$A:$G, M$4, FALSE), 0)</f>
        <v>0</v>
      </c>
      <c r="N1243" s="93">
        <f>IFERROR(VLOOKUP($E1243, V一般接種!$A:$G, N$4, FALSE), 0)</f>
        <v>0</v>
      </c>
      <c r="O1243" s="92">
        <f>SUMIF(V職域接種!$C:$C, 'Conv-vaccine'!$E1243, V職域接種!F:F)</f>
        <v>0</v>
      </c>
      <c r="P1243" s="92">
        <f>SUMIF(V職域接種!$C:$C, 'Conv-vaccine'!$E1243, V職域接種!G:G)</f>
        <v>0</v>
      </c>
      <c r="Q1243" s="92">
        <f>_xlfn.MAXIFS(V重複!F:F, V重複!$C:$C, 'Conv-vaccine'!$E1243)</f>
        <v>0</v>
      </c>
      <c r="R1243" s="92">
        <f>_xlfn.MAXIFS(V重複!G:G, V重複!$C:$C, 'Conv-vaccine'!$E1243)</f>
        <v>0</v>
      </c>
      <c r="S1243" s="117">
        <f>SUMIF('V3回目-総接種回数'!$A:$A, 'Conv-vaccine'!$E1243, 'V3回目-総接種回数'!D:D)</f>
        <v>0</v>
      </c>
    </row>
    <row r="1244" spans="1:19" ht="17.7">
      <c r="A1244" s="49">
        <v>44710</v>
      </c>
      <c r="B1244" s="109">
        <f>IF(COUNTIF($A$7:$A1244, $A1244)&gt;1, 0, IF($E1244="","",G1244+H1244+K1244+L1244+O1244-Q1244))</f>
        <v>0</v>
      </c>
      <c r="C1244" s="109">
        <f>IF(COUNTIF($A$7:$A1244, $A1244)&gt;1, 0, IF($E1244="", "", I1244+J1244+M1244+N1244+P1244-R1244))</f>
        <v>0</v>
      </c>
      <c r="D1244" s="109">
        <f>IF(COUNTIF($A$7:$A1244, $A1244)&gt;1, 0, S1244)</f>
        <v>0</v>
      </c>
      <c r="E1244" s="110">
        <v>44710</v>
      </c>
      <c r="F1244" s="91" t="str">
        <f>IFERROR(VLOOKUP($E1244, V医療従事者等!$A:$J, $F$4, FALSE), TEXT(E1244, "aaa"))</f>
        <v>日</v>
      </c>
      <c r="G1244" s="91">
        <f>IFERROR(VLOOKUP($E1244, V医療従事者等!$A:$J, $G$4, FALSE), 0)</f>
        <v>0</v>
      </c>
      <c r="H1244" s="91">
        <f>IFERROR(VLOOKUP($E1244, V医療従事者等!$A:$J, $H$4, FALSE), 0)</f>
        <v>0</v>
      </c>
      <c r="I1244" s="91">
        <f>IFERROR(VLOOKUP($E1244, V医療従事者等!$A:$J, $I$4, FALSE), 0)</f>
        <v>0</v>
      </c>
      <c r="J1244" s="91">
        <f>IFERROR(VLOOKUP($E1244, V医療従事者等!$A:$J, $J$4, FALSE), 0)</f>
        <v>0</v>
      </c>
      <c r="K1244" s="92">
        <f>IFERROR(VLOOKUP($E1244, V一般接種!$A:$G, K$4, FALSE), 0)</f>
        <v>0</v>
      </c>
      <c r="L1244" s="92">
        <f>IFERROR(VLOOKUP($E1244, V一般接種!$A:$G, L$4, FALSE), 0)</f>
        <v>0</v>
      </c>
      <c r="M1244" s="92">
        <f>IFERROR(VLOOKUP($E1244, V一般接種!$A:$G, M$4, FALSE), 0)</f>
        <v>0</v>
      </c>
      <c r="N1244" s="93">
        <f>IFERROR(VLOOKUP($E1244, V一般接種!$A:$G, N$4, FALSE), 0)</f>
        <v>0</v>
      </c>
      <c r="O1244" s="92">
        <f>SUMIF(V職域接種!$C:$C, 'Conv-vaccine'!$E1244, V職域接種!F:F)</f>
        <v>0</v>
      </c>
      <c r="P1244" s="92">
        <f>SUMIF(V職域接種!$C:$C, 'Conv-vaccine'!$E1244, V職域接種!G:G)</f>
        <v>0</v>
      </c>
      <c r="Q1244" s="92">
        <f>_xlfn.MAXIFS(V重複!F:F, V重複!$C:$C, 'Conv-vaccine'!$E1244)</f>
        <v>0</v>
      </c>
      <c r="R1244" s="92">
        <f>_xlfn.MAXIFS(V重複!G:G, V重複!$C:$C, 'Conv-vaccine'!$E1244)</f>
        <v>0</v>
      </c>
      <c r="S1244" s="117">
        <f>SUMIF('V3回目-総接種回数'!$A:$A, 'Conv-vaccine'!$E1244, 'V3回目-総接種回数'!D:D)</f>
        <v>0</v>
      </c>
    </row>
    <row r="1245" spans="1:19" ht="17.7">
      <c r="A1245" s="49">
        <v>44710</v>
      </c>
      <c r="B1245" s="109">
        <f>IF(COUNTIF($A$7:$A1245, $A1245)&gt;1, 0, IF($E1245="","",G1245+H1245+K1245+L1245+O1245-Q1245))</f>
        <v>0</v>
      </c>
      <c r="C1245" s="109">
        <f>IF(COUNTIF($A$7:$A1245, $A1245)&gt;1, 0, IF($E1245="", "", I1245+J1245+M1245+N1245+P1245-R1245))</f>
        <v>0</v>
      </c>
      <c r="D1245" s="109">
        <f>IF(COUNTIF($A$7:$A1245, $A1245)&gt;1, 0, S1245)</f>
        <v>0</v>
      </c>
      <c r="E1245" s="110">
        <v>44710</v>
      </c>
      <c r="F1245" s="91" t="str">
        <f>IFERROR(VLOOKUP($E1245, V医療従事者等!$A:$J, $F$4, FALSE), TEXT(E1245, "aaa"))</f>
        <v>日</v>
      </c>
      <c r="G1245" s="91">
        <f>IFERROR(VLOOKUP($E1245, V医療従事者等!$A:$J, $G$4, FALSE), 0)</f>
        <v>0</v>
      </c>
      <c r="H1245" s="91">
        <f>IFERROR(VLOOKUP($E1245, V医療従事者等!$A:$J, $H$4, FALSE), 0)</f>
        <v>0</v>
      </c>
      <c r="I1245" s="91">
        <f>IFERROR(VLOOKUP($E1245, V医療従事者等!$A:$J, $I$4, FALSE), 0)</f>
        <v>0</v>
      </c>
      <c r="J1245" s="91">
        <f>IFERROR(VLOOKUP($E1245, V医療従事者等!$A:$J, $J$4, FALSE), 0)</f>
        <v>0</v>
      </c>
      <c r="K1245" s="92">
        <f>IFERROR(VLOOKUP($E1245, V一般接種!$A:$G, K$4, FALSE), 0)</f>
        <v>0</v>
      </c>
      <c r="L1245" s="92">
        <f>IFERROR(VLOOKUP($E1245, V一般接種!$A:$G, L$4, FALSE), 0)</f>
        <v>0</v>
      </c>
      <c r="M1245" s="92">
        <f>IFERROR(VLOOKUP($E1245, V一般接種!$A:$G, M$4, FALSE), 0)</f>
        <v>0</v>
      </c>
      <c r="N1245" s="93">
        <f>IFERROR(VLOOKUP($E1245, V一般接種!$A:$G, N$4, FALSE), 0)</f>
        <v>0</v>
      </c>
      <c r="O1245" s="92">
        <f>SUMIF(V職域接種!$C:$C, 'Conv-vaccine'!$E1245, V職域接種!F:F)</f>
        <v>0</v>
      </c>
      <c r="P1245" s="92">
        <f>SUMIF(V職域接種!$C:$C, 'Conv-vaccine'!$E1245, V職域接種!G:G)</f>
        <v>0</v>
      </c>
      <c r="Q1245" s="92">
        <f>_xlfn.MAXIFS(V重複!F:F, V重複!$C:$C, 'Conv-vaccine'!$E1245)</f>
        <v>0</v>
      </c>
      <c r="R1245" s="92">
        <f>_xlfn.MAXIFS(V重複!G:G, V重複!$C:$C, 'Conv-vaccine'!$E1245)</f>
        <v>0</v>
      </c>
      <c r="S1245" s="117">
        <f>SUMIF('V3回目-総接種回数'!$A:$A, 'Conv-vaccine'!$E1245, 'V3回目-総接種回数'!D:D)</f>
        <v>0</v>
      </c>
    </row>
    <row r="1246" spans="1:19" ht="17.7">
      <c r="A1246" s="49">
        <v>44711</v>
      </c>
      <c r="B1246" s="109">
        <f>IF(COUNTIF($A$7:$A1246, $A1246)&gt;1, 0, IF($E1246="","",G1246+H1246+K1246+L1246+O1246-Q1246))</f>
        <v>0</v>
      </c>
      <c r="C1246" s="109">
        <f>IF(COUNTIF($A$7:$A1246, $A1246)&gt;1, 0, IF($E1246="", "", I1246+J1246+M1246+N1246+P1246-R1246))</f>
        <v>0</v>
      </c>
      <c r="D1246" s="109">
        <f>IF(COUNTIF($A$7:$A1246, $A1246)&gt;1, 0, S1246)</f>
        <v>0</v>
      </c>
      <c r="E1246" s="110">
        <v>44711</v>
      </c>
      <c r="F1246" s="91" t="str">
        <f>IFERROR(VLOOKUP($E1246, V医療従事者等!$A:$J, $F$4, FALSE), TEXT(E1246, "aaa"))</f>
        <v>月</v>
      </c>
      <c r="G1246" s="91">
        <f>IFERROR(VLOOKUP($E1246, V医療従事者等!$A:$J, $G$4, FALSE), 0)</f>
        <v>0</v>
      </c>
      <c r="H1246" s="91">
        <f>IFERROR(VLOOKUP($E1246, V医療従事者等!$A:$J, $H$4, FALSE), 0)</f>
        <v>0</v>
      </c>
      <c r="I1246" s="91">
        <f>IFERROR(VLOOKUP($E1246, V医療従事者等!$A:$J, $I$4, FALSE), 0)</f>
        <v>0</v>
      </c>
      <c r="J1246" s="91">
        <f>IFERROR(VLOOKUP($E1246, V医療従事者等!$A:$J, $J$4, FALSE), 0)</f>
        <v>0</v>
      </c>
      <c r="K1246" s="92">
        <f>IFERROR(VLOOKUP($E1246, V一般接種!$A:$G, K$4, FALSE), 0)</f>
        <v>0</v>
      </c>
      <c r="L1246" s="92">
        <f>IFERROR(VLOOKUP($E1246, V一般接種!$A:$G, L$4, FALSE), 0)</f>
        <v>0</v>
      </c>
      <c r="M1246" s="92">
        <f>IFERROR(VLOOKUP($E1246, V一般接種!$A:$G, M$4, FALSE), 0)</f>
        <v>0</v>
      </c>
      <c r="N1246" s="93">
        <f>IFERROR(VLOOKUP($E1246, V一般接種!$A:$G, N$4, FALSE), 0)</f>
        <v>0</v>
      </c>
      <c r="O1246" s="92">
        <f>SUMIF(V職域接種!$C:$C, 'Conv-vaccine'!$E1246, V職域接種!F:F)</f>
        <v>0</v>
      </c>
      <c r="P1246" s="92">
        <f>SUMIF(V職域接種!$C:$C, 'Conv-vaccine'!$E1246, V職域接種!G:G)</f>
        <v>0</v>
      </c>
      <c r="Q1246" s="92">
        <f>_xlfn.MAXIFS(V重複!F:F, V重複!$C:$C, 'Conv-vaccine'!$E1246)</f>
        <v>0</v>
      </c>
      <c r="R1246" s="92">
        <f>_xlfn.MAXIFS(V重複!G:G, V重複!$C:$C, 'Conv-vaccine'!$E1246)</f>
        <v>0</v>
      </c>
      <c r="S1246" s="117">
        <f>SUMIF('V3回目-総接種回数'!$A:$A, 'Conv-vaccine'!$E1246, 'V3回目-総接種回数'!D:D)</f>
        <v>0</v>
      </c>
    </row>
    <row r="1247" spans="1:19" ht="17.7">
      <c r="A1247" s="49">
        <v>44711</v>
      </c>
      <c r="B1247" s="109">
        <f>IF(COUNTIF($A$7:$A1247, $A1247)&gt;1, 0, IF($E1247="","",G1247+H1247+K1247+L1247+O1247-Q1247))</f>
        <v>0</v>
      </c>
      <c r="C1247" s="109">
        <f>IF(COUNTIF($A$7:$A1247, $A1247)&gt;1, 0, IF($E1247="", "", I1247+J1247+M1247+N1247+P1247-R1247))</f>
        <v>0</v>
      </c>
      <c r="D1247" s="109">
        <f>IF(COUNTIF($A$7:$A1247, $A1247)&gt;1, 0, S1247)</f>
        <v>0</v>
      </c>
      <c r="E1247" s="110">
        <v>44711</v>
      </c>
      <c r="F1247" s="91" t="str">
        <f>IFERROR(VLOOKUP($E1247, V医療従事者等!$A:$J, $F$4, FALSE), TEXT(E1247, "aaa"))</f>
        <v>月</v>
      </c>
      <c r="G1247" s="91">
        <f>IFERROR(VLOOKUP($E1247, V医療従事者等!$A:$J, $G$4, FALSE), 0)</f>
        <v>0</v>
      </c>
      <c r="H1247" s="91">
        <f>IFERROR(VLOOKUP($E1247, V医療従事者等!$A:$J, $H$4, FALSE), 0)</f>
        <v>0</v>
      </c>
      <c r="I1247" s="91">
        <f>IFERROR(VLOOKUP($E1247, V医療従事者等!$A:$J, $I$4, FALSE), 0)</f>
        <v>0</v>
      </c>
      <c r="J1247" s="91">
        <f>IFERROR(VLOOKUP($E1247, V医療従事者等!$A:$J, $J$4, FALSE), 0)</f>
        <v>0</v>
      </c>
      <c r="K1247" s="92">
        <f>IFERROR(VLOOKUP($E1247, V一般接種!$A:$G, K$4, FALSE), 0)</f>
        <v>0</v>
      </c>
      <c r="L1247" s="92">
        <f>IFERROR(VLOOKUP($E1247, V一般接種!$A:$G, L$4, FALSE), 0)</f>
        <v>0</v>
      </c>
      <c r="M1247" s="92">
        <f>IFERROR(VLOOKUP($E1247, V一般接種!$A:$G, M$4, FALSE), 0)</f>
        <v>0</v>
      </c>
      <c r="N1247" s="93">
        <f>IFERROR(VLOOKUP($E1247, V一般接種!$A:$G, N$4, FALSE), 0)</f>
        <v>0</v>
      </c>
      <c r="O1247" s="92">
        <f>SUMIF(V職域接種!$C:$C, 'Conv-vaccine'!$E1247, V職域接種!F:F)</f>
        <v>0</v>
      </c>
      <c r="P1247" s="92">
        <f>SUMIF(V職域接種!$C:$C, 'Conv-vaccine'!$E1247, V職域接種!G:G)</f>
        <v>0</v>
      </c>
      <c r="Q1247" s="92">
        <f>_xlfn.MAXIFS(V重複!F:F, V重複!$C:$C, 'Conv-vaccine'!$E1247)</f>
        <v>0</v>
      </c>
      <c r="R1247" s="92">
        <f>_xlfn.MAXIFS(V重複!G:G, V重複!$C:$C, 'Conv-vaccine'!$E1247)</f>
        <v>0</v>
      </c>
      <c r="S1247" s="117">
        <f>SUMIF('V3回目-総接種回数'!$A:$A, 'Conv-vaccine'!$E1247, 'V3回目-総接種回数'!D:D)</f>
        <v>0</v>
      </c>
    </row>
    <row r="1248" spans="1:19" ht="17.7">
      <c r="A1248" s="49">
        <v>44711</v>
      </c>
      <c r="B1248" s="109">
        <f>IF(COUNTIF($A$7:$A1248, $A1248)&gt;1, 0, IF($E1248="","",G1248+H1248+K1248+L1248+O1248-Q1248))</f>
        <v>0</v>
      </c>
      <c r="C1248" s="109">
        <f>IF(COUNTIF($A$7:$A1248, $A1248)&gt;1, 0, IF($E1248="", "", I1248+J1248+M1248+N1248+P1248-R1248))</f>
        <v>0</v>
      </c>
      <c r="D1248" s="109">
        <f>IF(COUNTIF($A$7:$A1248, $A1248)&gt;1, 0, S1248)</f>
        <v>0</v>
      </c>
      <c r="E1248" s="110">
        <v>44711</v>
      </c>
      <c r="F1248" s="91" t="str">
        <f>IFERROR(VLOOKUP($E1248, V医療従事者等!$A:$J, $F$4, FALSE), TEXT(E1248, "aaa"))</f>
        <v>月</v>
      </c>
      <c r="G1248" s="91">
        <f>IFERROR(VLOOKUP($E1248, V医療従事者等!$A:$J, $G$4, FALSE), 0)</f>
        <v>0</v>
      </c>
      <c r="H1248" s="91">
        <f>IFERROR(VLOOKUP($E1248, V医療従事者等!$A:$J, $H$4, FALSE), 0)</f>
        <v>0</v>
      </c>
      <c r="I1248" s="91">
        <f>IFERROR(VLOOKUP($E1248, V医療従事者等!$A:$J, $I$4, FALSE), 0)</f>
        <v>0</v>
      </c>
      <c r="J1248" s="91">
        <f>IFERROR(VLOOKUP($E1248, V医療従事者等!$A:$J, $J$4, FALSE), 0)</f>
        <v>0</v>
      </c>
      <c r="K1248" s="92">
        <f>IFERROR(VLOOKUP($E1248, V一般接種!$A:$G, K$4, FALSE), 0)</f>
        <v>0</v>
      </c>
      <c r="L1248" s="92">
        <f>IFERROR(VLOOKUP($E1248, V一般接種!$A:$G, L$4, FALSE), 0)</f>
        <v>0</v>
      </c>
      <c r="M1248" s="92">
        <f>IFERROR(VLOOKUP($E1248, V一般接種!$A:$G, M$4, FALSE), 0)</f>
        <v>0</v>
      </c>
      <c r="N1248" s="93">
        <f>IFERROR(VLOOKUP($E1248, V一般接種!$A:$G, N$4, FALSE), 0)</f>
        <v>0</v>
      </c>
      <c r="O1248" s="92">
        <f>SUMIF(V職域接種!$C:$C, 'Conv-vaccine'!$E1248, V職域接種!F:F)</f>
        <v>0</v>
      </c>
      <c r="P1248" s="92">
        <f>SUMIF(V職域接種!$C:$C, 'Conv-vaccine'!$E1248, V職域接種!G:G)</f>
        <v>0</v>
      </c>
      <c r="Q1248" s="92">
        <f>_xlfn.MAXIFS(V重複!F:F, V重複!$C:$C, 'Conv-vaccine'!$E1248)</f>
        <v>0</v>
      </c>
      <c r="R1248" s="92">
        <f>_xlfn.MAXIFS(V重複!G:G, V重複!$C:$C, 'Conv-vaccine'!$E1248)</f>
        <v>0</v>
      </c>
      <c r="S1248" s="117">
        <f>SUMIF('V3回目-総接種回数'!$A:$A, 'Conv-vaccine'!$E1248, 'V3回目-総接種回数'!D:D)</f>
        <v>0</v>
      </c>
    </row>
    <row r="1249" spans="1:19" ht="17.7">
      <c r="A1249" s="49">
        <v>44712</v>
      </c>
      <c r="B1249" s="109">
        <f>IF(COUNTIF($A$7:$A1249, $A1249)&gt;1, 0, IF($E1249="","",G1249+H1249+K1249+L1249+O1249-Q1249))</f>
        <v>0</v>
      </c>
      <c r="C1249" s="109">
        <f>IF(COUNTIF($A$7:$A1249, $A1249)&gt;1, 0, IF($E1249="", "", I1249+J1249+M1249+N1249+P1249-R1249))</f>
        <v>0</v>
      </c>
      <c r="D1249" s="109">
        <f>IF(COUNTIF($A$7:$A1249, $A1249)&gt;1, 0, S1249)</f>
        <v>0</v>
      </c>
      <c r="E1249" s="110">
        <v>44712</v>
      </c>
      <c r="F1249" s="91" t="str">
        <f>IFERROR(VLOOKUP($E1249, V医療従事者等!$A:$J, $F$4, FALSE), TEXT(E1249, "aaa"))</f>
        <v>火</v>
      </c>
      <c r="G1249" s="91">
        <f>IFERROR(VLOOKUP($E1249, V医療従事者等!$A:$J, $G$4, FALSE), 0)</f>
        <v>0</v>
      </c>
      <c r="H1249" s="91">
        <f>IFERROR(VLOOKUP($E1249, V医療従事者等!$A:$J, $H$4, FALSE), 0)</f>
        <v>0</v>
      </c>
      <c r="I1249" s="91">
        <f>IFERROR(VLOOKUP($E1249, V医療従事者等!$A:$J, $I$4, FALSE), 0)</f>
        <v>0</v>
      </c>
      <c r="J1249" s="91">
        <f>IFERROR(VLOOKUP($E1249, V医療従事者等!$A:$J, $J$4, FALSE), 0)</f>
        <v>0</v>
      </c>
      <c r="K1249" s="92">
        <f>IFERROR(VLOOKUP($E1249, V一般接種!$A:$G, K$4, FALSE), 0)</f>
        <v>0</v>
      </c>
      <c r="L1249" s="92">
        <f>IFERROR(VLOOKUP($E1249, V一般接種!$A:$G, L$4, FALSE), 0)</f>
        <v>0</v>
      </c>
      <c r="M1249" s="92">
        <f>IFERROR(VLOOKUP($E1249, V一般接種!$A:$G, M$4, FALSE), 0)</f>
        <v>0</v>
      </c>
      <c r="N1249" s="93">
        <f>IFERROR(VLOOKUP($E1249, V一般接種!$A:$G, N$4, FALSE), 0)</f>
        <v>0</v>
      </c>
      <c r="O1249" s="92">
        <f>SUMIF(V職域接種!$C:$C, 'Conv-vaccine'!$E1249, V職域接種!F:F)</f>
        <v>0</v>
      </c>
      <c r="P1249" s="92">
        <f>SUMIF(V職域接種!$C:$C, 'Conv-vaccine'!$E1249, V職域接種!G:G)</f>
        <v>0</v>
      </c>
      <c r="Q1249" s="92">
        <f>_xlfn.MAXIFS(V重複!F:F, V重複!$C:$C, 'Conv-vaccine'!$E1249)</f>
        <v>0</v>
      </c>
      <c r="R1249" s="92">
        <f>_xlfn.MAXIFS(V重複!G:G, V重複!$C:$C, 'Conv-vaccine'!$E1249)</f>
        <v>0</v>
      </c>
      <c r="S1249" s="117">
        <f>SUMIF('V3回目-総接種回数'!$A:$A, 'Conv-vaccine'!$E1249, 'V3回目-総接種回数'!D:D)</f>
        <v>0</v>
      </c>
    </row>
    <row r="1250" spans="1:19" ht="17.7">
      <c r="A1250" s="49">
        <v>44712</v>
      </c>
      <c r="B1250" s="109">
        <f>IF(COUNTIF($A$7:$A1250, $A1250)&gt;1, 0, IF($E1250="","",G1250+H1250+K1250+L1250+O1250-Q1250))</f>
        <v>0</v>
      </c>
      <c r="C1250" s="109">
        <f>IF(COUNTIF($A$7:$A1250, $A1250)&gt;1, 0, IF($E1250="", "", I1250+J1250+M1250+N1250+P1250-R1250))</f>
        <v>0</v>
      </c>
      <c r="D1250" s="109">
        <f>IF(COUNTIF($A$7:$A1250, $A1250)&gt;1, 0, S1250)</f>
        <v>0</v>
      </c>
      <c r="E1250" s="110">
        <v>44712</v>
      </c>
      <c r="F1250" s="91" t="str">
        <f>IFERROR(VLOOKUP($E1250, V医療従事者等!$A:$J, $F$4, FALSE), TEXT(E1250, "aaa"))</f>
        <v>火</v>
      </c>
      <c r="G1250" s="91">
        <f>IFERROR(VLOOKUP($E1250, V医療従事者等!$A:$J, $G$4, FALSE), 0)</f>
        <v>0</v>
      </c>
      <c r="H1250" s="91">
        <f>IFERROR(VLOOKUP($E1250, V医療従事者等!$A:$J, $H$4, FALSE), 0)</f>
        <v>0</v>
      </c>
      <c r="I1250" s="91">
        <f>IFERROR(VLOOKUP($E1250, V医療従事者等!$A:$J, $I$4, FALSE), 0)</f>
        <v>0</v>
      </c>
      <c r="J1250" s="91">
        <f>IFERROR(VLOOKUP($E1250, V医療従事者等!$A:$J, $J$4, FALSE), 0)</f>
        <v>0</v>
      </c>
      <c r="K1250" s="92">
        <f>IFERROR(VLOOKUP($E1250, V一般接種!$A:$G, K$4, FALSE), 0)</f>
        <v>0</v>
      </c>
      <c r="L1250" s="92">
        <f>IFERROR(VLOOKUP($E1250, V一般接種!$A:$G, L$4, FALSE), 0)</f>
        <v>0</v>
      </c>
      <c r="M1250" s="92">
        <f>IFERROR(VLOOKUP($E1250, V一般接種!$A:$G, M$4, FALSE), 0)</f>
        <v>0</v>
      </c>
      <c r="N1250" s="93">
        <f>IFERROR(VLOOKUP($E1250, V一般接種!$A:$G, N$4, FALSE), 0)</f>
        <v>0</v>
      </c>
      <c r="O1250" s="92">
        <f>SUMIF(V職域接種!$C:$C, 'Conv-vaccine'!$E1250, V職域接種!F:F)</f>
        <v>0</v>
      </c>
      <c r="P1250" s="92">
        <f>SUMIF(V職域接種!$C:$C, 'Conv-vaccine'!$E1250, V職域接種!G:G)</f>
        <v>0</v>
      </c>
      <c r="Q1250" s="92">
        <f>_xlfn.MAXIFS(V重複!F:F, V重複!$C:$C, 'Conv-vaccine'!$E1250)</f>
        <v>0</v>
      </c>
      <c r="R1250" s="92">
        <f>_xlfn.MAXIFS(V重複!G:G, V重複!$C:$C, 'Conv-vaccine'!$E1250)</f>
        <v>0</v>
      </c>
      <c r="S1250" s="117">
        <f>SUMIF('V3回目-総接種回数'!$A:$A, 'Conv-vaccine'!$E1250, 'V3回目-総接種回数'!D:D)</f>
        <v>0</v>
      </c>
    </row>
    <row r="1251" spans="1:19" ht="17.7">
      <c r="A1251" s="49">
        <v>44712</v>
      </c>
      <c r="B1251" s="109">
        <f>IF(COUNTIF($A$7:$A1251, $A1251)&gt;1, 0, IF($E1251="","",G1251+H1251+K1251+L1251+O1251-Q1251))</f>
        <v>0</v>
      </c>
      <c r="C1251" s="109">
        <f>IF(COUNTIF($A$7:$A1251, $A1251)&gt;1, 0, IF($E1251="", "", I1251+J1251+M1251+N1251+P1251-R1251))</f>
        <v>0</v>
      </c>
      <c r="D1251" s="109">
        <f>IF(COUNTIF($A$7:$A1251, $A1251)&gt;1, 0, S1251)</f>
        <v>0</v>
      </c>
      <c r="E1251" s="110">
        <v>44712</v>
      </c>
      <c r="F1251" s="91" t="str">
        <f>IFERROR(VLOOKUP($E1251, V医療従事者等!$A:$J, $F$4, FALSE), TEXT(E1251, "aaa"))</f>
        <v>火</v>
      </c>
      <c r="G1251" s="91">
        <f>IFERROR(VLOOKUP($E1251, V医療従事者等!$A:$J, $G$4, FALSE), 0)</f>
        <v>0</v>
      </c>
      <c r="H1251" s="91">
        <f>IFERROR(VLOOKUP($E1251, V医療従事者等!$A:$J, $H$4, FALSE), 0)</f>
        <v>0</v>
      </c>
      <c r="I1251" s="91">
        <f>IFERROR(VLOOKUP($E1251, V医療従事者等!$A:$J, $I$4, FALSE), 0)</f>
        <v>0</v>
      </c>
      <c r="J1251" s="91">
        <f>IFERROR(VLOOKUP($E1251, V医療従事者等!$A:$J, $J$4, FALSE), 0)</f>
        <v>0</v>
      </c>
      <c r="K1251" s="92">
        <f>IFERROR(VLOOKUP($E1251, V一般接種!$A:$G, K$4, FALSE), 0)</f>
        <v>0</v>
      </c>
      <c r="L1251" s="92">
        <f>IFERROR(VLOOKUP($E1251, V一般接種!$A:$G, L$4, FALSE), 0)</f>
        <v>0</v>
      </c>
      <c r="M1251" s="92">
        <f>IFERROR(VLOOKUP($E1251, V一般接種!$A:$G, M$4, FALSE), 0)</f>
        <v>0</v>
      </c>
      <c r="N1251" s="93">
        <f>IFERROR(VLOOKUP($E1251, V一般接種!$A:$G, N$4, FALSE), 0)</f>
        <v>0</v>
      </c>
      <c r="O1251" s="92">
        <f>SUMIF(V職域接種!$C:$C, 'Conv-vaccine'!$E1251, V職域接種!F:F)</f>
        <v>0</v>
      </c>
      <c r="P1251" s="92">
        <f>SUMIF(V職域接種!$C:$C, 'Conv-vaccine'!$E1251, V職域接種!G:G)</f>
        <v>0</v>
      </c>
      <c r="Q1251" s="92">
        <f>_xlfn.MAXIFS(V重複!F:F, V重複!$C:$C, 'Conv-vaccine'!$E1251)</f>
        <v>0</v>
      </c>
      <c r="R1251" s="92">
        <f>_xlfn.MAXIFS(V重複!G:G, V重複!$C:$C, 'Conv-vaccine'!$E1251)</f>
        <v>0</v>
      </c>
      <c r="S1251" s="117">
        <f>SUMIF('V3回目-総接種回数'!$A:$A, 'Conv-vaccine'!$E1251, 'V3回目-総接種回数'!D:D)</f>
        <v>0</v>
      </c>
    </row>
    <row r="1252" spans="1:19" ht="17.7">
      <c r="A1252" s="49">
        <v>44713</v>
      </c>
      <c r="B1252" s="109">
        <f>IF(COUNTIF($A$7:$A1252, $A1252)&gt;1, 0, IF($E1252="","",G1252+H1252+K1252+L1252+O1252-Q1252))</f>
        <v>0</v>
      </c>
      <c r="C1252" s="109">
        <f>IF(COUNTIF($A$7:$A1252, $A1252)&gt;1, 0, IF($E1252="", "", I1252+J1252+M1252+N1252+P1252-R1252))</f>
        <v>0</v>
      </c>
      <c r="D1252" s="109">
        <f>IF(COUNTIF($A$7:$A1252, $A1252)&gt;1, 0, S1252)</f>
        <v>0</v>
      </c>
      <c r="E1252" s="110">
        <v>44713</v>
      </c>
      <c r="F1252" s="91" t="str">
        <f>IFERROR(VLOOKUP($E1252, V医療従事者等!$A:$J, $F$4, FALSE), TEXT(E1252, "aaa"))</f>
        <v>水</v>
      </c>
      <c r="G1252" s="91">
        <f>IFERROR(VLOOKUP($E1252, V医療従事者等!$A:$J, $G$4, FALSE), 0)</f>
        <v>0</v>
      </c>
      <c r="H1252" s="91">
        <f>IFERROR(VLOOKUP($E1252, V医療従事者等!$A:$J, $H$4, FALSE), 0)</f>
        <v>0</v>
      </c>
      <c r="I1252" s="91">
        <f>IFERROR(VLOOKUP($E1252, V医療従事者等!$A:$J, $I$4, FALSE), 0)</f>
        <v>0</v>
      </c>
      <c r="J1252" s="91">
        <f>IFERROR(VLOOKUP($E1252, V医療従事者等!$A:$J, $J$4, FALSE), 0)</f>
        <v>0</v>
      </c>
      <c r="K1252" s="92">
        <f>IFERROR(VLOOKUP($E1252, V一般接種!$A:$G, K$4, FALSE), 0)</f>
        <v>0</v>
      </c>
      <c r="L1252" s="92">
        <f>IFERROR(VLOOKUP($E1252, V一般接種!$A:$G, L$4, FALSE), 0)</f>
        <v>0</v>
      </c>
      <c r="M1252" s="92">
        <f>IFERROR(VLOOKUP($E1252, V一般接種!$A:$G, M$4, FALSE), 0)</f>
        <v>0</v>
      </c>
      <c r="N1252" s="93">
        <f>IFERROR(VLOOKUP($E1252, V一般接種!$A:$G, N$4, FALSE), 0)</f>
        <v>0</v>
      </c>
      <c r="O1252" s="92">
        <f>SUMIF(V職域接種!$C:$C, 'Conv-vaccine'!$E1252, V職域接種!F:F)</f>
        <v>0</v>
      </c>
      <c r="P1252" s="92">
        <f>SUMIF(V職域接種!$C:$C, 'Conv-vaccine'!$E1252, V職域接種!G:G)</f>
        <v>0</v>
      </c>
      <c r="Q1252" s="92">
        <f>_xlfn.MAXIFS(V重複!F:F, V重複!$C:$C, 'Conv-vaccine'!$E1252)</f>
        <v>0</v>
      </c>
      <c r="R1252" s="92">
        <f>_xlfn.MAXIFS(V重複!G:G, V重複!$C:$C, 'Conv-vaccine'!$E1252)</f>
        <v>0</v>
      </c>
      <c r="S1252" s="117">
        <f>SUMIF('V3回目-総接種回数'!$A:$A, 'Conv-vaccine'!$E1252, 'V3回目-総接種回数'!D:D)</f>
        <v>0</v>
      </c>
    </row>
    <row r="1253" spans="1:19" ht="17.7">
      <c r="A1253" s="49">
        <v>44713</v>
      </c>
      <c r="B1253" s="109">
        <f>IF(COUNTIF($A$7:$A1253, $A1253)&gt;1, 0, IF($E1253="","",G1253+H1253+K1253+L1253+O1253-Q1253))</f>
        <v>0</v>
      </c>
      <c r="C1253" s="109">
        <f>IF(COUNTIF($A$7:$A1253, $A1253)&gt;1, 0, IF($E1253="", "", I1253+J1253+M1253+N1253+P1253-R1253))</f>
        <v>0</v>
      </c>
      <c r="D1253" s="109">
        <f>IF(COUNTIF($A$7:$A1253, $A1253)&gt;1, 0, S1253)</f>
        <v>0</v>
      </c>
      <c r="E1253" s="110">
        <v>44713</v>
      </c>
      <c r="F1253" s="91" t="str">
        <f>IFERROR(VLOOKUP($E1253, V医療従事者等!$A:$J, $F$4, FALSE), TEXT(E1253, "aaa"))</f>
        <v>水</v>
      </c>
      <c r="G1253" s="91">
        <f>IFERROR(VLOOKUP($E1253, V医療従事者等!$A:$J, $G$4, FALSE), 0)</f>
        <v>0</v>
      </c>
      <c r="H1253" s="91">
        <f>IFERROR(VLOOKUP($E1253, V医療従事者等!$A:$J, $H$4, FALSE), 0)</f>
        <v>0</v>
      </c>
      <c r="I1253" s="91">
        <f>IFERROR(VLOOKUP($E1253, V医療従事者等!$A:$J, $I$4, FALSE), 0)</f>
        <v>0</v>
      </c>
      <c r="J1253" s="91">
        <f>IFERROR(VLOOKUP($E1253, V医療従事者等!$A:$J, $J$4, FALSE), 0)</f>
        <v>0</v>
      </c>
      <c r="K1253" s="92">
        <f>IFERROR(VLOOKUP($E1253, V一般接種!$A:$G, K$4, FALSE), 0)</f>
        <v>0</v>
      </c>
      <c r="L1253" s="92">
        <f>IFERROR(VLOOKUP($E1253, V一般接種!$A:$G, L$4, FALSE), 0)</f>
        <v>0</v>
      </c>
      <c r="M1253" s="92">
        <f>IFERROR(VLOOKUP($E1253, V一般接種!$A:$G, M$4, FALSE), 0)</f>
        <v>0</v>
      </c>
      <c r="N1253" s="93">
        <f>IFERROR(VLOOKUP($E1253, V一般接種!$A:$G, N$4, FALSE), 0)</f>
        <v>0</v>
      </c>
      <c r="O1253" s="92">
        <f>SUMIF(V職域接種!$C:$C, 'Conv-vaccine'!$E1253, V職域接種!F:F)</f>
        <v>0</v>
      </c>
      <c r="P1253" s="92">
        <f>SUMIF(V職域接種!$C:$C, 'Conv-vaccine'!$E1253, V職域接種!G:G)</f>
        <v>0</v>
      </c>
      <c r="Q1253" s="92">
        <f>_xlfn.MAXIFS(V重複!F:F, V重複!$C:$C, 'Conv-vaccine'!$E1253)</f>
        <v>0</v>
      </c>
      <c r="R1253" s="92">
        <f>_xlfn.MAXIFS(V重複!G:G, V重複!$C:$C, 'Conv-vaccine'!$E1253)</f>
        <v>0</v>
      </c>
      <c r="S1253" s="117">
        <f>SUMIF('V3回目-総接種回数'!$A:$A, 'Conv-vaccine'!$E1253, 'V3回目-総接種回数'!D:D)</f>
        <v>0</v>
      </c>
    </row>
    <row r="1254" spans="1:19" ht="17.7">
      <c r="A1254" s="49">
        <v>44713</v>
      </c>
      <c r="B1254" s="109">
        <f>IF(COUNTIF($A$7:$A1254, $A1254)&gt;1, 0, IF($E1254="","",G1254+H1254+K1254+L1254+O1254-Q1254))</f>
        <v>0</v>
      </c>
      <c r="C1254" s="109">
        <f>IF(COUNTIF($A$7:$A1254, $A1254)&gt;1, 0, IF($E1254="", "", I1254+J1254+M1254+N1254+P1254-R1254))</f>
        <v>0</v>
      </c>
      <c r="D1254" s="109">
        <f>IF(COUNTIF($A$7:$A1254, $A1254)&gt;1, 0, S1254)</f>
        <v>0</v>
      </c>
      <c r="E1254" s="110">
        <v>44713</v>
      </c>
      <c r="F1254" s="91" t="str">
        <f>IFERROR(VLOOKUP($E1254, V医療従事者等!$A:$J, $F$4, FALSE), TEXT(E1254, "aaa"))</f>
        <v>水</v>
      </c>
      <c r="G1254" s="91">
        <f>IFERROR(VLOOKUP($E1254, V医療従事者等!$A:$J, $G$4, FALSE), 0)</f>
        <v>0</v>
      </c>
      <c r="H1254" s="91">
        <f>IFERROR(VLOOKUP($E1254, V医療従事者等!$A:$J, $H$4, FALSE), 0)</f>
        <v>0</v>
      </c>
      <c r="I1254" s="91">
        <f>IFERROR(VLOOKUP($E1254, V医療従事者等!$A:$J, $I$4, FALSE), 0)</f>
        <v>0</v>
      </c>
      <c r="J1254" s="91">
        <f>IFERROR(VLOOKUP($E1254, V医療従事者等!$A:$J, $J$4, FALSE), 0)</f>
        <v>0</v>
      </c>
      <c r="K1254" s="92">
        <f>IFERROR(VLOOKUP($E1254, V一般接種!$A:$G, K$4, FALSE), 0)</f>
        <v>0</v>
      </c>
      <c r="L1254" s="92">
        <f>IFERROR(VLOOKUP($E1254, V一般接種!$A:$G, L$4, FALSE), 0)</f>
        <v>0</v>
      </c>
      <c r="M1254" s="92">
        <f>IFERROR(VLOOKUP($E1254, V一般接種!$A:$G, M$4, FALSE), 0)</f>
        <v>0</v>
      </c>
      <c r="N1254" s="93">
        <f>IFERROR(VLOOKUP($E1254, V一般接種!$A:$G, N$4, FALSE), 0)</f>
        <v>0</v>
      </c>
      <c r="O1254" s="92">
        <f>SUMIF(V職域接種!$C:$C, 'Conv-vaccine'!$E1254, V職域接種!F:F)</f>
        <v>0</v>
      </c>
      <c r="P1254" s="92">
        <f>SUMIF(V職域接種!$C:$C, 'Conv-vaccine'!$E1254, V職域接種!G:G)</f>
        <v>0</v>
      </c>
      <c r="Q1254" s="92">
        <f>_xlfn.MAXIFS(V重複!F:F, V重複!$C:$C, 'Conv-vaccine'!$E1254)</f>
        <v>0</v>
      </c>
      <c r="R1254" s="92">
        <f>_xlfn.MAXIFS(V重複!G:G, V重複!$C:$C, 'Conv-vaccine'!$E1254)</f>
        <v>0</v>
      </c>
      <c r="S1254" s="117">
        <f>SUMIF('V3回目-総接種回数'!$A:$A, 'Conv-vaccine'!$E1254, 'V3回目-総接種回数'!D:D)</f>
        <v>0</v>
      </c>
    </row>
    <row r="1255" spans="1:19" ht="17.7">
      <c r="A1255" s="49">
        <v>44714</v>
      </c>
      <c r="B1255" s="109">
        <f>IF(COUNTIF($A$7:$A1255, $A1255)&gt;1, 0, IF($E1255="","",G1255+H1255+K1255+L1255+O1255-Q1255))</f>
        <v>0</v>
      </c>
      <c r="C1255" s="109">
        <f>IF(COUNTIF($A$7:$A1255, $A1255)&gt;1, 0, IF($E1255="", "", I1255+J1255+M1255+N1255+P1255-R1255))</f>
        <v>0</v>
      </c>
      <c r="D1255" s="109">
        <f>IF(COUNTIF($A$7:$A1255, $A1255)&gt;1, 0, S1255)</f>
        <v>0</v>
      </c>
      <c r="E1255" s="110">
        <v>44714</v>
      </c>
      <c r="F1255" s="91" t="str">
        <f>IFERROR(VLOOKUP($E1255, V医療従事者等!$A:$J, $F$4, FALSE), TEXT(E1255, "aaa"))</f>
        <v>木</v>
      </c>
      <c r="G1255" s="91">
        <f>IFERROR(VLOOKUP($E1255, V医療従事者等!$A:$J, $G$4, FALSE), 0)</f>
        <v>0</v>
      </c>
      <c r="H1255" s="91">
        <f>IFERROR(VLOOKUP($E1255, V医療従事者等!$A:$J, $H$4, FALSE), 0)</f>
        <v>0</v>
      </c>
      <c r="I1255" s="91">
        <f>IFERROR(VLOOKUP($E1255, V医療従事者等!$A:$J, $I$4, FALSE), 0)</f>
        <v>0</v>
      </c>
      <c r="J1255" s="91">
        <f>IFERROR(VLOOKUP($E1255, V医療従事者等!$A:$J, $J$4, FALSE), 0)</f>
        <v>0</v>
      </c>
      <c r="K1255" s="92">
        <f>IFERROR(VLOOKUP($E1255, V一般接種!$A:$G, K$4, FALSE), 0)</f>
        <v>0</v>
      </c>
      <c r="L1255" s="92">
        <f>IFERROR(VLOOKUP($E1255, V一般接種!$A:$G, L$4, FALSE), 0)</f>
        <v>0</v>
      </c>
      <c r="M1255" s="92">
        <f>IFERROR(VLOOKUP($E1255, V一般接種!$A:$G, M$4, FALSE), 0)</f>
        <v>0</v>
      </c>
      <c r="N1255" s="93">
        <f>IFERROR(VLOOKUP($E1255, V一般接種!$A:$G, N$4, FALSE), 0)</f>
        <v>0</v>
      </c>
      <c r="O1255" s="92">
        <f>SUMIF(V職域接種!$C:$C, 'Conv-vaccine'!$E1255, V職域接種!F:F)</f>
        <v>0</v>
      </c>
      <c r="P1255" s="92">
        <f>SUMIF(V職域接種!$C:$C, 'Conv-vaccine'!$E1255, V職域接種!G:G)</f>
        <v>0</v>
      </c>
      <c r="Q1255" s="92">
        <f>_xlfn.MAXIFS(V重複!F:F, V重複!$C:$C, 'Conv-vaccine'!$E1255)</f>
        <v>0</v>
      </c>
      <c r="R1255" s="92">
        <f>_xlfn.MAXIFS(V重複!G:G, V重複!$C:$C, 'Conv-vaccine'!$E1255)</f>
        <v>0</v>
      </c>
      <c r="S1255" s="117">
        <f>SUMIF('V3回目-総接種回数'!$A:$A, 'Conv-vaccine'!$E1255, 'V3回目-総接種回数'!D:D)</f>
        <v>0</v>
      </c>
    </row>
    <row r="1256" spans="1:19" ht="17.7">
      <c r="A1256" s="49">
        <v>44714</v>
      </c>
      <c r="B1256" s="109">
        <f>IF(COUNTIF($A$7:$A1256, $A1256)&gt;1, 0, IF($E1256="","",G1256+H1256+K1256+L1256+O1256-Q1256))</f>
        <v>0</v>
      </c>
      <c r="C1256" s="109">
        <f>IF(COUNTIF($A$7:$A1256, $A1256)&gt;1, 0, IF($E1256="", "", I1256+J1256+M1256+N1256+P1256-R1256))</f>
        <v>0</v>
      </c>
      <c r="D1256" s="109">
        <f>IF(COUNTIF($A$7:$A1256, $A1256)&gt;1, 0, S1256)</f>
        <v>0</v>
      </c>
      <c r="E1256" s="110">
        <v>44714</v>
      </c>
      <c r="F1256" s="91" t="str">
        <f>IFERROR(VLOOKUP($E1256, V医療従事者等!$A:$J, $F$4, FALSE), TEXT(E1256, "aaa"))</f>
        <v>木</v>
      </c>
      <c r="G1256" s="91">
        <f>IFERROR(VLOOKUP($E1256, V医療従事者等!$A:$J, $G$4, FALSE), 0)</f>
        <v>0</v>
      </c>
      <c r="H1256" s="91">
        <f>IFERROR(VLOOKUP($E1256, V医療従事者等!$A:$J, $H$4, FALSE), 0)</f>
        <v>0</v>
      </c>
      <c r="I1256" s="91">
        <f>IFERROR(VLOOKUP($E1256, V医療従事者等!$A:$J, $I$4, FALSE), 0)</f>
        <v>0</v>
      </c>
      <c r="J1256" s="91">
        <f>IFERROR(VLOOKUP($E1256, V医療従事者等!$A:$J, $J$4, FALSE), 0)</f>
        <v>0</v>
      </c>
      <c r="K1256" s="92">
        <f>IFERROR(VLOOKUP($E1256, V一般接種!$A:$G, K$4, FALSE), 0)</f>
        <v>0</v>
      </c>
      <c r="L1256" s="92">
        <f>IFERROR(VLOOKUP($E1256, V一般接種!$A:$G, L$4, FALSE), 0)</f>
        <v>0</v>
      </c>
      <c r="M1256" s="92">
        <f>IFERROR(VLOOKUP($E1256, V一般接種!$A:$G, M$4, FALSE), 0)</f>
        <v>0</v>
      </c>
      <c r="N1256" s="93">
        <f>IFERROR(VLOOKUP($E1256, V一般接種!$A:$G, N$4, FALSE), 0)</f>
        <v>0</v>
      </c>
      <c r="O1256" s="92">
        <f>SUMIF(V職域接種!$C:$C, 'Conv-vaccine'!$E1256, V職域接種!F:F)</f>
        <v>0</v>
      </c>
      <c r="P1256" s="92">
        <f>SUMIF(V職域接種!$C:$C, 'Conv-vaccine'!$E1256, V職域接種!G:G)</f>
        <v>0</v>
      </c>
      <c r="Q1256" s="92">
        <f>_xlfn.MAXIFS(V重複!F:F, V重複!$C:$C, 'Conv-vaccine'!$E1256)</f>
        <v>0</v>
      </c>
      <c r="R1256" s="92">
        <f>_xlfn.MAXIFS(V重複!G:G, V重複!$C:$C, 'Conv-vaccine'!$E1256)</f>
        <v>0</v>
      </c>
      <c r="S1256" s="117">
        <f>SUMIF('V3回目-総接種回数'!$A:$A, 'Conv-vaccine'!$E1256, 'V3回目-総接種回数'!D:D)</f>
        <v>0</v>
      </c>
    </row>
    <row r="1257" spans="1:19" ht="17.7">
      <c r="A1257" s="49">
        <v>44714</v>
      </c>
      <c r="B1257" s="109">
        <f>IF(COUNTIF($A$7:$A1257, $A1257)&gt;1, 0, IF($E1257="","",G1257+H1257+K1257+L1257+O1257-Q1257))</f>
        <v>0</v>
      </c>
      <c r="C1257" s="109">
        <f>IF(COUNTIF($A$7:$A1257, $A1257)&gt;1, 0, IF($E1257="", "", I1257+J1257+M1257+N1257+P1257-R1257))</f>
        <v>0</v>
      </c>
      <c r="D1257" s="109">
        <f>IF(COUNTIF($A$7:$A1257, $A1257)&gt;1, 0, S1257)</f>
        <v>0</v>
      </c>
      <c r="E1257" s="110">
        <v>44714</v>
      </c>
      <c r="F1257" s="91" t="str">
        <f>IFERROR(VLOOKUP($E1257, V医療従事者等!$A:$J, $F$4, FALSE), TEXT(E1257, "aaa"))</f>
        <v>木</v>
      </c>
      <c r="G1257" s="91">
        <f>IFERROR(VLOOKUP($E1257, V医療従事者等!$A:$J, $G$4, FALSE), 0)</f>
        <v>0</v>
      </c>
      <c r="H1257" s="91">
        <f>IFERROR(VLOOKUP($E1257, V医療従事者等!$A:$J, $H$4, FALSE), 0)</f>
        <v>0</v>
      </c>
      <c r="I1257" s="91">
        <f>IFERROR(VLOOKUP($E1257, V医療従事者等!$A:$J, $I$4, FALSE), 0)</f>
        <v>0</v>
      </c>
      <c r="J1257" s="91">
        <f>IFERROR(VLOOKUP($E1257, V医療従事者等!$A:$J, $J$4, FALSE), 0)</f>
        <v>0</v>
      </c>
      <c r="K1257" s="92">
        <f>IFERROR(VLOOKUP($E1257, V一般接種!$A:$G, K$4, FALSE), 0)</f>
        <v>0</v>
      </c>
      <c r="L1257" s="92">
        <f>IFERROR(VLOOKUP($E1257, V一般接種!$A:$G, L$4, FALSE), 0)</f>
        <v>0</v>
      </c>
      <c r="M1257" s="92">
        <f>IFERROR(VLOOKUP($E1257, V一般接種!$A:$G, M$4, FALSE), 0)</f>
        <v>0</v>
      </c>
      <c r="N1257" s="93">
        <f>IFERROR(VLOOKUP($E1257, V一般接種!$A:$G, N$4, FALSE), 0)</f>
        <v>0</v>
      </c>
      <c r="O1257" s="92">
        <f>SUMIF(V職域接種!$C:$C, 'Conv-vaccine'!$E1257, V職域接種!F:F)</f>
        <v>0</v>
      </c>
      <c r="P1257" s="92">
        <f>SUMIF(V職域接種!$C:$C, 'Conv-vaccine'!$E1257, V職域接種!G:G)</f>
        <v>0</v>
      </c>
      <c r="Q1257" s="92">
        <f>_xlfn.MAXIFS(V重複!F:F, V重複!$C:$C, 'Conv-vaccine'!$E1257)</f>
        <v>0</v>
      </c>
      <c r="R1257" s="92">
        <f>_xlfn.MAXIFS(V重複!G:G, V重複!$C:$C, 'Conv-vaccine'!$E1257)</f>
        <v>0</v>
      </c>
      <c r="S1257" s="117">
        <f>SUMIF('V3回目-総接種回数'!$A:$A, 'Conv-vaccine'!$E1257, 'V3回目-総接種回数'!D:D)</f>
        <v>0</v>
      </c>
    </row>
    <row r="1258" spans="1:19" ht="17.7">
      <c r="A1258" s="49">
        <v>44715</v>
      </c>
      <c r="B1258" s="109">
        <f>IF(COUNTIF($A$7:$A1258, $A1258)&gt;1, 0, IF($E1258="","",G1258+H1258+K1258+L1258+O1258-Q1258))</f>
        <v>0</v>
      </c>
      <c r="C1258" s="109">
        <f>IF(COUNTIF($A$7:$A1258, $A1258)&gt;1, 0, IF($E1258="", "", I1258+J1258+M1258+N1258+P1258-R1258))</f>
        <v>0</v>
      </c>
      <c r="D1258" s="109">
        <f>IF(COUNTIF($A$7:$A1258, $A1258)&gt;1, 0, S1258)</f>
        <v>0</v>
      </c>
      <c r="E1258" s="110">
        <v>44715</v>
      </c>
      <c r="F1258" s="91" t="str">
        <f>IFERROR(VLOOKUP($E1258, V医療従事者等!$A:$J, $F$4, FALSE), TEXT(E1258, "aaa"))</f>
        <v>金</v>
      </c>
      <c r="G1258" s="91">
        <f>IFERROR(VLOOKUP($E1258, V医療従事者等!$A:$J, $G$4, FALSE), 0)</f>
        <v>0</v>
      </c>
      <c r="H1258" s="91">
        <f>IFERROR(VLOOKUP($E1258, V医療従事者等!$A:$J, $H$4, FALSE), 0)</f>
        <v>0</v>
      </c>
      <c r="I1258" s="91">
        <f>IFERROR(VLOOKUP($E1258, V医療従事者等!$A:$J, $I$4, FALSE), 0)</f>
        <v>0</v>
      </c>
      <c r="J1258" s="91">
        <f>IFERROR(VLOOKUP($E1258, V医療従事者等!$A:$J, $J$4, FALSE), 0)</f>
        <v>0</v>
      </c>
      <c r="K1258" s="92">
        <f>IFERROR(VLOOKUP($E1258, V一般接種!$A:$G, K$4, FALSE), 0)</f>
        <v>0</v>
      </c>
      <c r="L1258" s="92">
        <f>IFERROR(VLOOKUP($E1258, V一般接種!$A:$G, L$4, FALSE), 0)</f>
        <v>0</v>
      </c>
      <c r="M1258" s="92">
        <f>IFERROR(VLOOKUP($E1258, V一般接種!$A:$G, M$4, FALSE), 0)</f>
        <v>0</v>
      </c>
      <c r="N1258" s="93">
        <f>IFERROR(VLOOKUP($E1258, V一般接種!$A:$G, N$4, FALSE), 0)</f>
        <v>0</v>
      </c>
      <c r="O1258" s="92">
        <f>SUMIF(V職域接種!$C:$C, 'Conv-vaccine'!$E1258, V職域接種!F:F)</f>
        <v>0</v>
      </c>
      <c r="P1258" s="92">
        <f>SUMIF(V職域接種!$C:$C, 'Conv-vaccine'!$E1258, V職域接種!G:G)</f>
        <v>0</v>
      </c>
      <c r="Q1258" s="92">
        <f>_xlfn.MAXIFS(V重複!F:F, V重複!$C:$C, 'Conv-vaccine'!$E1258)</f>
        <v>0</v>
      </c>
      <c r="R1258" s="92">
        <f>_xlfn.MAXIFS(V重複!G:G, V重複!$C:$C, 'Conv-vaccine'!$E1258)</f>
        <v>0</v>
      </c>
      <c r="S1258" s="117">
        <f>SUMIF('V3回目-総接種回数'!$A:$A, 'Conv-vaccine'!$E1258, 'V3回目-総接種回数'!D:D)</f>
        <v>0</v>
      </c>
    </row>
    <row r="1259" spans="1:19" ht="17.7">
      <c r="A1259" s="49">
        <v>44715</v>
      </c>
      <c r="B1259" s="109">
        <f>IF(COUNTIF($A$7:$A1259, $A1259)&gt;1, 0, IF($E1259="","",G1259+H1259+K1259+L1259+O1259-Q1259))</f>
        <v>0</v>
      </c>
      <c r="C1259" s="109">
        <f>IF(COUNTIF($A$7:$A1259, $A1259)&gt;1, 0, IF($E1259="", "", I1259+J1259+M1259+N1259+P1259-R1259))</f>
        <v>0</v>
      </c>
      <c r="D1259" s="109">
        <f>IF(COUNTIF($A$7:$A1259, $A1259)&gt;1, 0, S1259)</f>
        <v>0</v>
      </c>
      <c r="E1259" s="110">
        <v>44715</v>
      </c>
      <c r="F1259" s="91" t="str">
        <f>IFERROR(VLOOKUP($E1259, V医療従事者等!$A:$J, $F$4, FALSE), TEXT(E1259, "aaa"))</f>
        <v>金</v>
      </c>
      <c r="G1259" s="91">
        <f>IFERROR(VLOOKUP($E1259, V医療従事者等!$A:$J, $G$4, FALSE), 0)</f>
        <v>0</v>
      </c>
      <c r="H1259" s="91">
        <f>IFERROR(VLOOKUP($E1259, V医療従事者等!$A:$J, $H$4, FALSE), 0)</f>
        <v>0</v>
      </c>
      <c r="I1259" s="91">
        <f>IFERROR(VLOOKUP($E1259, V医療従事者等!$A:$J, $I$4, FALSE), 0)</f>
        <v>0</v>
      </c>
      <c r="J1259" s="91">
        <f>IFERROR(VLOOKUP($E1259, V医療従事者等!$A:$J, $J$4, FALSE), 0)</f>
        <v>0</v>
      </c>
      <c r="K1259" s="92">
        <f>IFERROR(VLOOKUP($E1259, V一般接種!$A:$G, K$4, FALSE), 0)</f>
        <v>0</v>
      </c>
      <c r="L1259" s="92">
        <f>IFERROR(VLOOKUP($E1259, V一般接種!$A:$G, L$4, FALSE), 0)</f>
        <v>0</v>
      </c>
      <c r="M1259" s="92">
        <f>IFERROR(VLOOKUP($E1259, V一般接種!$A:$G, M$4, FALSE), 0)</f>
        <v>0</v>
      </c>
      <c r="N1259" s="93">
        <f>IFERROR(VLOOKUP($E1259, V一般接種!$A:$G, N$4, FALSE), 0)</f>
        <v>0</v>
      </c>
      <c r="O1259" s="92">
        <f>SUMIF(V職域接種!$C:$C, 'Conv-vaccine'!$E1259, V職域接種!F:F)</f>
        <v>0</v>
      </c>
      <c r="P1259" s="92">
        <f>SUMIF(V職域接種!$C:$C, 'Conv-vaccine'!$E1259, V職域接種!G:G)</f>
        <v>0</v>
      </c>
      <c r="Q1259" s="92">
        <f>_xlfn.MAXIFS(V重複!F:F, V重複!$C:$C, 'Conv-vaccine'!$E1259)</f>
        <v>0</v>
      </c>
      <c r="R1259" s="92">
        <f>_xlfn.MAXIFS(V重複!G:G, V重複!$C:$C, 'Conv-vaccine'!$E1259)</f>
        <v>0</v>
      </c>
      <c r="S1259" s="117">
        <f>SUMIF('V3回目-総接種回数'!$A:$A, 'Conv-vaccine'!$E1259, 'V3回目-総接種回数'!D:D)</f>
        <v>0</v>
      </c>
    </row>
    <row r="1260" spans="1:19" ht="17.7">
      <c r="A1260" s="49">
        <v>44715</v>
      </c>
      <c r="B1260" s="109">
        <f>IF(COUNTIF($A$7:$A1260, $A1260)&gt;1, 0, IF($E1260="","",G1260+H1260+K1260+L1260+O1260-Q1260))</f>
        <v>0</v>
      </c>
      <c r="C1260" s="109">
        <f>IF(COUNTIF($A$7:$A1260, $A1260)&gt;1, 0, IF($E1260="", "", I1260+J1260+M1260+N1260+P1260-R1260))</f>
        <v>0</v>
      </c>
      <c r="D1260" s="109">
        <f>IF(COUNTIF($A$7:$A1260, $A1260)&gt;1, 0, S1260)</f>
        <v>0</v>
      </c>
      <c r="E1260" s="110">
        <v>44715</v>
      </c>
      <c r="F1260" s="91" t="str">
        <f>IFERROR(VLOOKUP($E1260, V医療従事者等!$A:$J, $F$4, FALSE), TEXT(E1260, "aaa"))</f>
        <v>金</v>
      </c>
      <c r="G1260" s="91">
        <f>IFERROR(VLOOKUP($E1260, V医療従事者等!$A:$J, $G$4, FALSE), 0)</f>
        <v>0</v>
      </c>
      <c r="H1260" s="91">
        <f>IFERROR(VLOOKUP($E1260, V医療従事者等!$A:$J, $H$4, FALSE), 0)</f>
        <v>0</v>
      </c>
      <c r="I1260" s="91">
        <f>IFERROR(VLOOKUP($E1260, V医療従事者等!$A:$J, $I$4, FALSE), 0)</f>
        <v>0</v>
      </c>
      <c r="J1260" s="91">
        <f>IFERROR(VLOOKUP($E1260, V医療従事者等!$A:$J, $J$4, FALSE), 0)</f>
        <v>0</v>
      </c>
      <c r="K1260" s="92">
        <f>IFERROR(VLOOKUP($E1260, V一般接種!$A:$G, K$4, FALSE), 0)</f>
        <v>0</v>
      </c>
      <c r="L1260" s="92">
        <f>IFERROR(VLOOKUP($E1260, V一般接種!$A:$G, L$4, FALSE), 0)</f>
        <v>0</v>
      </c>
      <c r="M1260" s="92">
        <f>IFERROR(VLOOKUP($E1260, V一般接種!$A:$G, M$4, FALSE), 0)</f>
        <v>0</v>
      </c>
      <c r="N1260" s="93">
        <f>IFERROR(VLOOKUP($E1260, V一般接種!$A:$G, N$4, FALSE), 0)</f>
        <v>0</v>
      </c>
      <c r="O1260" s="92">
        <f>SUMIF(V職域接種!$C:$C, 'Conv-vaccine'!$E1260, V職域接種!F:F)</f>
        <v>0</v>
      </c>
      <c r="P1260" s="92">
        <f>SUMIF(V職域接種!$C:$C, 'Conv-vaccine'!$E1260, V職域接種!G:G)</f>
        <v>0</v>
      </c>
      <c r="Q1260" s="92">
        <f>_xlfn.MAXIFS(V重複!F:F, V重複!$C:$C, 'Conv-vaccine'!$E1260)</f>
        <v>0</v>
      </c>
      <c r="R1260" s="92">
        <f>_xlfn.MAXIFS(V重複!G:G, V重複!$C:$C, 'Conv-vaccine'!$E1260)</f>
        <v>0</v>
      </c>
      <c r="S1260" s="117">
        <f>SUMIF('V3回目-総接種回数'!$A:$A, 'Conv-vaccine'!$E1260, 'V3回目-総接種回数'!D:D)</f>
        <v>0</v>
      </c>
    </row>
    <row r="1261" spans="1:19" ht="17.7">
      <c r="A1261" s="49">
        <v>44716</v>
      </c>
      <c r="B1261" s="109">
        <f>IF(COUNTIF($A$7:$A1261, $A1261)&gt;1, 0, IF($E1261="","",G1261+H1261+K1261+L1261+O1261-Q1261))</f>
        <v>0</v>
      </c>
      <c r="C1261" s="109">
        <f>IF(COUNTIF($A$7:$A1261, $A1261)&gt;1, 0, IF($E1261="", "", I1261+J1261+M1261+N1261+P1261-R1261))</f>
        <v>0</v>
      </c>
      <c r="D1261" s="109">
        <f>IF(COUNTIF($A$7:$A1261, $A1261)&gt;1, 0, S1261)</f>
        <v>0</v>
      </c>
      <c r="E1261" s="110">
        <v>44716</v>
      </c>
      <c r="F1261" s="91" t="str">
        <f>IFERROR(VLOOKUP($E1261, V医療従事者等!$A:$J, $F$4, FALSE), TEXT(E1261, "aaa"))</f>
        <v>土</v>
      </c>
      <c r="G1261" s="91">
        <f>IFERROR(VLOOKUP($E1261, V医療従事者等!$A:$J, $G$4, FALSE), 0)</f>
        <v>0</v>
      </c>
      <c r="H1261" s="91">
        <f>IFERROR(VLOOKUP($E1261, V医療従事者等!$A:$J, $H$4, FALSE), 0)</f>
        <v>0</v>
      </c>
      <c r="I1261" s="91">
        <f>IFERROR(VLOOKUP($E1261, V医療従事者等!$A:$J, $I$4, FALSE), 0)</f>
        <v>0</v>
      </c>
      <c r="J1261" s="91">
        <f>IFERROR(VLOOKUP($E1261, V医療従事者等!$A:$J, $J$4, FALSE), 0)</f>
        <v>0</v>
      </c>
      <c r="K1261" s="92">
        <f>IFERROR(VLOOKUP($E1261, V一般接種!$A:$G, K$4, FALSE), 0)</f>
        <v>0</v>
      </c>
      <c r="L1261" s="92">
        <f>IFERROR(VLOOKUP($E1261, V一般接種!$A:$G, L$4, FALSE), 0)</f>
        <v>0</v>
      </c>
      <c r="M1261" s="92">
        <f>IFERROR(VLOOKUP($E1261, V一般接種!$A:$G, M$4, FALSE), 0)</f>
        <v>0</v>
      </c>
      <c r="N1261" s="93">
        <f>IFERROR(VLOOKUP($E1261, V一般接種!$A:$G, N$4, FALSE), 0)</f>
        <v>0</v>
      </c>
      <c r="O1261" s="92">
        <f>SUMIF(V職域接種!$C:$C, 'Conv-vaccine'!$E1261, V職域接種!F:F)</f>
        <v>0</v>
      </c>
      <c r="P1261" s="92">
        <f>SUMIF(V職域接種!$C:$C, 'Conv-vaccine'!$E1261, V職域接種!G:G)</f>
        <v>0</v>
      </c>
      <c r="Q1261" s="92">
        <f>_xlfn.MAXIFS(V重複!F:F, V重複!$C:$C, 'Conv-vaccine'!$E1261)</f>
        <v>0</v>
      </c>
      <c r="R1261" s="92">
        <f>_xlfn.MAXIFS(V重複!G:G, V重複!$C:$C, 'Conv-vaccine'!$E1261)</f>
        <v>0</v>
      </c>
      <c r="S1261" s="117">
        <f>SUMIF('V3回目-総接種回数'!$A:$A, 'Conv-vaccine'!$E1261, 'V3回目-総接種回数'!D:D)</f>
        <v>0</v>
      </c>
    </row>
    <row r="1262" spans="1:19" ht="17.7">
      <c r="A1262" s="49">
        <v>44716</v>
      </c>
      <c r="B1262" s="109">
        <f>IF(COUNTIF($A$7:$A1262, $A1262)&gt;1, 0, IF($E1262="","",G1262+H1262+K1262+L1262+O1262-Q1262))</f>
        <v>0</v>
      </c>
      <c r="C1262" s="109">
        <f>IF(COUNTIF($A$7:$A1262, $A1262)&gt;1, 0, IF($E1262="", "", I1262+J1262+M1262+N1262+P1262-R1262))</f>
        <v>0</v>
      </c>
      <c r="D1262" s="109">
        <f>IF(COUNTIF($A$7:$A1262, $A1262)&gt;1, 0, S1262)</f>
        <v>0</v>
      </c>
      <c r="E1262" s="110">
        <v>44716</v>
      </c>
      <c r="F1262" s="91" t="str">
        <f>IFERROR(VLOOKUP($E1262, V医療従事者等!$A:$J, $F$4, FALSE), TEXT(E1262, "aaa"))</f>
        <v>土</v>
      </c>
      <c r="G1262" s="91">
        <f>IFERROR(VLOOKUP($E1262, V医療従事者等!$A:$J, $G$4, FALSE), 0)</f>
        <v>0</v>
      </c>
      <c r="H1262" s="91">
        <f>IFERROR(VLOOKUP($E1262, V医療従事者等!$A:$J, $H$4, FALSE), 0)</f>
        <v>0</v>
      </c>
      <c r="I1262" s="91">
        <f>IFERROR(VLOOKUP($E1262, V医療従事者等!$A:$J, $I$4, FALSE), 0)</f>
        <v>0</v>
      </c>
      <c r="J1262" s="91">
        <f>IFERROR(VLOOKUP($E1262, V医療従事者等!$A:$J, $J$4, FALSE), 0)</f>
        <v>0</v>
      </c>
      <c r="K1262" s="92">
        <f>IFERROR(VLOOKUP($E1262, V一般接種!$A:$G, K$4, FALSE), 0)</f>
        <v>0</v>
      </c>
      <c r="L1262" s="92">
        <f>IFERROR(VLOOKUP($E1262, V一般接種!$A:$G, L$4, FALSE), 0)</f>
        <v>0</v>
      </c>
      <c r="M1262" s="92">
        <f>IFERROR(VLOOKUP($E1262, V一般接種!$A:$G, M$4, FALSE), 0)</f>
        <v>0</v>
      </c>
      <c r="N1262" s="93">
        <f>IFERROR(VLOOKUP($E1262, V一般接種!$A:$G, N$4, FALSE), 0)</f>
        <v>0</v>
      </c>
      <c r="O1262" s="92">
        <f>SUMIF(V職域接種!$C:$C, 'Conv-vaccine'!$E1262, V職域接種!F:F)</f>
        <v>0</v>
      </c>
      <c r="P1262" s="92">
        <f>SUMIF(V職域接種!$C:$C, 'Conv-vaccine'!$E1262, V職域接種!G:G)</f>
        <v>0</v>
      </c>
      <c r="Q1262" s="92">
        <f>_xlfn.MAXIFS(V重複!F:F, V重複!$C:$C, 'Conv-vaccine'!$E1262)</f>
        <v>0</v>
      </c>
      <c r="R1262" s="92">
        <f>_xlfn.MAXIFS(V重複!G:G, V重複!$C:$C, 'Conv-vaccine'!$E1262)</f>
        <v>0</v>
      </c>
      <c r="S1262" s="117">
        <f>SUMIF('V3回目-総接種回数'!$A:$A, 'Conv-vaccine'!$E1262, 'V3回目-総接種回数'!D:D)</f>
        <v>0</v>
      </c>
    </row>
    <row r="1263" spans="1:19" ht="17.7">
      <c r="A1263" s="49">
        <v>44716</v>
      </c>
      <c r="B1263" s="109">
        <f>IF(COUNTIF($A$7:$A1263, $A1263)&gt;1, 0, IF($E1263="","",G1263+H1263+K1263+L1263+O1263-Q1263))</f>
        <v>0</v>
      </c>
      <c r="C1263" s="109">
        <f>IF(COUNTIF($A$7:$A1263, $A1263)&gt;1, 0, IF($E1263="", "", I1263+J1263+M1263+N1263+P1263-R1263))</f>
        <v>0</v>
      </c>
      <c r="D1263" s="109">
        <f>IF(COUNTIF($A$7:$A1263, $A1263)&gt;1, 0, S1263)</f>
        <v>0</v>
      </c>
      <c r="E1263" s="110">
        <v>44716</v>
      </c>
      <c r="F1263" s="91" t="str">
        <f>IFERROR(VLOOKUP($E1263, V医療従事者等!$A:$J, $F$4, FALSE), TEXT(E1263, "aaa"))</f>
        <v>土</v>
      </c>
      <c r="G1263" s="91">
        <f>IFERROR(VLOOKUP($E1263, V医療従事者等!$A:$J, $G$4, FALSE), 0)</f>
        <v>0</v>
      </c>
      <c r="H1263" s="91">
        <f>IFERROR(VLOOKUP($E1263, V医療従事者等!$A:$J, $H$4, FALSE), 0)</f>
        <v>0</v>
      </c>
      <c r="I1263" s="91">
        <f>IFERROR(VLOOKUP($E1263, V医療従事者等!$A:$J, $I$4, FALSE), 0)</f>
        <v>0</v>
      </c>
      <c r="J1263" s="91">
        <f>IFERROR(VLOOKUP($E1263, V医療従事者等!$A:$J, $J$4, FALSE), 0)</f>
        <v>0</v>
      </c>
      <c r="K1263" s="92">
        <f>IFERROR(VLOOKUP($E1263, V一般接種!$A:$G, K$4, FALSE), 0)</f>
        <v>0</v>
      </c>
      <c r="L1263" s="92">
        <f>IFERROR(VLOOKUP($E1263, V一般接種!$A:$G, L$4, FALSE), 0)</f>
        <v>0</v>
      </c>
      <c r="M1263" s="92">
        <f>IFERROR(VLOOKUP($E1263, V一般接種!$A:$G, M$4, FALSE), 0)</f>
        <v>0</v>
      </c>
      <c r="N1263" s="93">
        <f>IFERROR(VLOOKUP($E1263, V一般接種!$A:$G, N$4, FALSE), 0)</f>
        <v>0</v>
      </c>
      <c r="O1263" s="92">
        <f>SUMIF(V職域接種!$C:$C, 'Conv-vaccine'!$E1263, V職域接種!F:F)</f>
        <v>0</v>
      </c>
      <c r="P1263" s="92">
        <f>SUMIF(V職域接種!$C:$C, 'Conv-vaccine'!$E1263, V職域接種!G:G)</f>
        <v>0</v>
      </c>
      <c r="Q1263" s="92">
        <f>_xlfn.MAXIFS(V重複!F:F, V重複!$C:$C, 'Conv-vaccine'!$E1263)</f>
        <v>0</v>
      </c>
      <c r="R1263" s="92">
        <f>_xlfn.MAXIFS(V重複!G:G, V重複!$C:$C, 'Conv-vaccine'!$E1263)</f>
        <v>0</v>
      </c>
      <c r="S1263" s="117">
        <f>SUMIF('V3回目-総接種回数'!$A:$A, 'Conv-vaccine'!$E1263, 'V3回目-総接種回数'!D:D)</f>
        <v>0</v>
      </c>
    </row>
    <row r="1264" spans="1:19" ht="17.7">
      <c r="A1264" s="49">
        <v>44717</v>
      </c>
      <c r="B1264" s="109">
        <f>IF(COUNTIF($A$7:$A1264, $A1264)&gt;1, 0, IF($E1264="","",G1264+H1264+K1264+L1264+O1264-Q1264))</f>
        <v>0</v>
      </c>
      <c r="C1264" s="109">
        <f>IF(COUNTIF($A$7:$A1264, $A1264)&gt;1, 0, IF($E1264="", "", I1264+J1264+M1264+N1264+P1264-R1264))</f>
        <v>0</v>
      </c>
      <c r="D1264" s="109">
        <f>IF(COUNTIF($A$7:$A1264, $A1264)&gt;1, 0, S1264)</f>
        <v>0</v>
      </c>
      <c r="E1264" s="110">
        <v>44717</v>
      </c>
      <c r="F1264" s="91" t="str">
        <f>IFERROR(VLOOKUP($E1264, V医療従事者等!$A:$J, $F$4, FALSE), TEXT(E1264, "aaa"))</f>
        <v>日</v>
      </c>
      <c r="G1264" s="91">
        <f>IFERROR(VLOOKUP($E1264, V医療従事者等!$A:$J, $G$4, FALSE), 0)</f>
        <v>0</v>
      </c>
      <c r="H1264" s="91">
        <f>IFERROR(VLOOKUP($E1264, V医療従事者等!$A:$J, $H$4, FALSE), 0)</f>
        <v>0</v>
      </c>
      <c r="I1264" s="91">
        <f>IFERROR(VLOOKUP($E1264, V医療従事者等!$A:$J, $I$4, FALSE), 0)</f>
        <v>0</v>
      </c>
      <c r="J1264" s="91">
        <f>IFERROR(VLOOKUP($E1264, V医療従事者等!$A:$J, $J$4, FALSE), 0)</f>
        <v>0</v>
      </c>
      <c r="K1264" s="92">
        <f>IFERROR(VLOOKUP($E1264, V一般接種!$A:$G, K$4, FALSE), 0)</f>
        <v>0</v>
      </c>
      <c r="L1264" s="92">
        <f>IFERROR(VLOOKUP($E1264, V一般接種!$A:$G, L$4, FALSE), 0)</f>
        <v>0</v>
      </c>
      <c r="M1264" s="92">
        <f>IFERROR(VLOOKUP($E1264, V一般接種!$A:$G, M$4, FALSE), 0)</f>
        <v>0</v>
      </c>
      <c r="N1264" s="93">
        <f>IFERROR(VLOOKUP($E1264, V一般接種!$A:$G, N$4, FALSE), 0)</f>
        <v>0</v>
      </c>
      <c r="O1264" s="92">
        <f>SUMIF(V職域接種!$C:$C, 'Conv-vaccine'!$E1264, V職域接種!F:F)</f>
        <v>0</v>
      </c>
      <c r="P1264" s="92">
        <f>SUMIF(V職域接種!$C:$C, 'Conv-vaccine'!$E1264, V職域接種!G:G)</f>
        <v>0</v>
      </c>
      <c r="Q1264" s="92">
        <f>_xlfn.MAXIFS(V重複!F:F, V重複!$C:$C, 'Conv-vaccine'!$E1264)</f>
        <v>0</v>
      </c>
      <c r="R1264" s="92">
        <f>_xlfn.MAXIFS(V重複!G:G, V重複!$C:$C, 'Conv-vaccine'!$E1264)</f>
        <v>0</v>
      </c>
      <c r="S1264" s="117">
        <f>SUMIF('V3回目-総接種回数'!$A:$A, 'Conv-vaccine'!$E1264, 'V3回目-総接種回数'!D:D)</f>
        <v>0</v>
      </c>
    </row>
    <row r="1265" spans="1:19" ht="17.7">
      <c r="A1265" s="49">
        <v>44717</v>
      </c>
      <c r="B1265" s="109">
        <f>IF(COUNTIF($A$7:$A1265, $A1265)&gt;1, 0, IF($E1265="","",G1265+H1265+K1265+L1265+O1265-Q1265))</f>
        <v>0</v>
      </c>
      <c r="C1265" s="109">
        <f>IF(COUNTIF($A$7:$A1265, $A1265)&gt;1, 0, IF($E1265="", "", I1265+J1265+M1265+N1265+P1265-R1265))</f>
        <v>0</v>
      </c>
      <c r="D1265" s="109">
        <f>IF(COUNTIF($A$7:$A1265, $A1265)&gt;1, 0, S1265)</f>
        <v>0</v>
      </c>
      <c r="E1265" s="110">
        <v>44717</v>
      </c>
      <c r="F1265" s="91" t="str">
        <f>IFERROR(VLOOKUP($E1265, V医療従事者等!$A:$J, $F$4, FALSE), TEXT(E1265, "aaa"))</f>
        <v>日</v>
      </c>
      <c r="G1265" s="91">
        <f>IFERROR(VLOOKUP($E1265, V医療従事者等!$A:$J, $G$4, FALSE), 0)</f>
        <v>0</v>
      </c>
      <c r="H1265" s="91">
        <f>IFERROR(VLOOKUP($E1265, V医療従事者等!$A:$J, $H$4, FALSE), 0)</f>
        <v>0</v>
      </c>
      <c r="I1265" s="91">
        <f>IFERROR(VLOOKUP($E1265, V医療従事者等!$A:$J, $I$4, FALSE), 0)</f>
        <v>0</v>
      </c>
      <c r="J1265" s="91">
        <f>IFERROR(VLOOKUP($E1265, V医療従事者等!$A:$J, $J$4, FALSE), 0)</f>
        <v>0</v>
      </c>
      <c r="K1265" s="92">
        <f>IFERROR(VLOOKUP($E1265, V一般接種!$A:$G, K$4, FALSE), 0)</f>
        <v>0</v>
      </c>
      <c r="L1265" s="92">
        <f>IFERROR(VLOOKUP($E1265, V一般接種!$A:$G, L$4, FALSE), 0)</f>
        <v>0</v>
      </c>
      <c r="M1265" s="92">
        <f>IFERROR(VLOOKUP($E1265, V一般接種!$A:$G, M$4, FALSE), 0)</f>
        <v>0</v>
      </c>
      <c r="N1265" s="93">
        <f>IFERROR(VLOOKUP($E1265, V一般接種!$A:$G, N$4, FALSE), 0)</f>
        <v>0</v>
      </c>
      <c r="O1265" s="92">
        <f>SUMIF(V職域接種!$C:$C, 'Conv-vaccine'!$E1265, V職域接種!F:F)</f>
        <v>0</v>
      </c>
      <c r="P1265" s="92">
        <f>SUMIF(V職域接種!$C:$C, 'Conv-vaccine'!$E1265, V職域接種!G:G)</f>
        <v>0</v>
      </c>
      <c r="Q1265" s="92">
        <f>_xlfn.MAXIFS(V重複!F:F, V重複!$C:$C, 'Conv-vaccine'!$E1265)</f>
        <v>0</v>
      </c>
      <c r="R1265" s="92">
        <f>_xlfn.MAXIFS(V重複!G:G, V重複!$C:$C, 'Conv-vaccine'!$E1265)</f>
        <v>0</v>
      </c>
      <c r="S1265" s="117">
        <f>SUMIF('V3回目-総接種回数'!$A:$A, 'Conv-vaccine'!$E1265, 'V3回目-総接種回数'!D:D)</f>
        <v>0</v>
      </c>
    </row>
    <row r="1266" spans="1:19" ht="17.7">
      <c r="A1266" s="49">
        <v>44717</v>
      </c>
      <c r="B1266" s="109">
        <f>IF(COUNTIF($A$7:$A1266, $A1266)&gt;1, 0, IF($E1266="","",G1266+H1266+K1266+L1266+O1266-Q1266))</f>
        <v>0</v>
      </c>
      <c r="C1266" s="109">
        <f>IF(COUNTIF($A$7:$A1266, $A1266)&gt;1, 0, IF($E1266="", "", I1266+J1266+M1266+N1266+P1266-R1266))</f>
        <v>0</v>
      </c>
      <c r="D1266" s="109">
        <f>IF(COUNTIF($A$7:$A1266, $A1266)&gt;1, 0, S1266)</f>
        <v>0</v>
      </c>
      <c r="E1266" s="110">
        <v>44717</v>
      </c>
      <c r="F1266" s="91" t="str">
        <f>IFERROR(VLOOKUP($E1266, V医療従事者等!$A:$J, $F$4, FALSE), TEXT(E1266, "aaa"))</f>
        <v>日</v>
      </c>
      <c r="G1266" s="91">
        <f>IFERROR(VLOOKUP($E1266, V医療従事者等!$A:$J, $G$4, FALSE), 0)</f>
        <v>0</v>
      </c>
      <c r="H1266" s="91">
        <f>IFERROR(VLOOKUP($E1266, V医療従事者等!$A:$J, $H$4, FALSE), 0)</f>
        <v>0</v>
      </c>
      <c r="I1266" s="91">
        <f>IFERROR(VLOOKUP($E1266, V医療従事者等!$A:$J, $I$4, FALSE), 0)</f>
        <v>0</v>
      </c>
      <c r="J1266" s="91">
        <f>IFERROR(VLOOKUP($E1266, V医療従事者等!$A:$J, $J$4, FALSE), 0)</f>
        <v>0</v>
      </c>
      <c r="K1266" s="92">
        <f>IFERROR(VLOOKUP($E1266, V一般接種!$A:$G, K$4, FALSE), 0)</f>
        <v>0</v>
      </c>
      <c r="L1266" s="92">
        <f>IFERROR(VLOOKUP($E1266, V一般接種!$A:$G, L$4, FALSE), 0)</f>
        <v>0</v>
      </c>
      <c r="M1266" s="92">
        <f>IFERROR(VLOOKUP($E1266, V一般接種!$A:$G, M$4, FALSE), 0)</f>
        <v>0</v>
      </c>
      <c r="N1266" s="93">
        <f>IFERROR(VLOOKUP($E1266, V一般接種!$A:$G, N$4, FALSE), 0)</f>
        <v>0</v>
      </c>
      <c r="O1266" s="92">
        <f>SUMIF(V職域接種!$C:$C, 'Conv-vaccine'!$E1266, V職域接種!F:F)</f>
        <v>0</v>
      </c>
      <c r="P1266" s="92">
        <f>SUMIF(V職域接種!$C:$C, 'Conv-vaccine'!$E1266, V職域接種!G:G)</f>
        <v>0</v>
      </c>
      <c r="Q1266" s="92">
        <f>_xlfn.MAXIFS(V重複!F:F, V重複!$C:$C, 'Conv-vaccine'!$E1266)</f>
        <v>0</v>
      </c>
      <c r="R1266" s="92">
        <f>_xlfn.MAXIFS(V重複!G:G, V重複!$C:$C, 'Conv-vaccine'!$E1266)</f>
        <v>0</v>
      </c>
      <c r="S1266" s="117">
        <f>SUMIF('V3回目-総接種回数'!$A:$A, 'Conv-vaccine'!$E1266, 'V3回目-総接種回数'!D:D)</f>
        <v>0</v>
      </c>
    </row>
    <row r="1267" spans="1:19" ht="17.7">
      <c r="A1267" s="49">
        <v>44718</v>
      </c>
      <c r="B1267" s="109">
        <f>IF(COUNTIF($A$7:$A1267, $A1267)&gt;1, 0, IF($E1267="","",G1267+H1267+K1267+L1267+O1267-Q1267))</f>
        <v>0</v>
      </c>
      <c r="C1267" s="109">
        <f>IF(COUNTIF($A$7:$A1267, $A1267)&gt;1, 0, IF($E1267="", "", I1267+J1267+M1267+N1267+P1267-R1267))</f>
        <v>0</v>
      </c>
      <c r="D1267" s="109">
        <f>IF(COUNTIF($A$7:$A1267, $A1267)&gt;1, 0, S1267)</f>
        <v>0</v>
      </c>
      <c r="E1267" s="110">
        <v>44718</v>
      </c>
      <c r="F1267" s="91" t="str">
        <f>IFERROR(VLOOKUP($E1267, V医療従事者等!$A:$J, $F$4, FALSE), TEXT(E1267, "aaa"))</f>
        <v>月</v>
      </c>
      <c r="G1267" s="91">
        <f>IFERROR(VLOOKUP($E1267, V医療従事者等!$A:$J, $G$4, FALSE), 0)</f>
        <v>0</v>
      </c>
      <c r="H1267" s="91">
        <f>IFERROR(VLOOKUP($E1267, V医療従事者等!$A:$J, $H$4, FALSE), 0)</f>
        <v>0</v>
      </c>
      <c r="I1267" s="91">
        <f>IFERROR(VLOOKUP($E1267, V医療従事者等!$A:$J, $I$4, FALSE), 0)</f>
        <v>0</v>
      </c>
      <c r="J1267" s="91">
        <f>IFERROR(VLOOKUP($E1267, V医療従事者等!$A:$J, $J$4, FALSE), 0)</f>
        <v>0</v>
      </c>
      <c r="K1267" s="92">
        <f>IFERROR(VLOOKUP($E1267, V一般接種!$A:$G, K$4, FALSE), 0)</f>
        <v>0</v>
      </c>
      <c r="L1267" s="92">
        <f>IFERROR(VLOOKUP($E1267, V一般接種!$A:$G, L$4, FALSE), 0)</f>
        <v>0</v>
      </c>
      <c r="M1267" s="92">
        <f>IFERROR(VLOOKUP($E1267, V一般接種!$A:$G, M$4, FALSE), 0)</f>
        <v>0</v>
      </c>
      <c r="N1267" s="93">
        <f>IFERROR(VLOOKUP($E1267, V一般接種!$A:$G, N$4, FALSE), 0)</f>
        <v>0</v>
      </c>
      <c r="O1267" s="92">
        <f>SUMIF(V職域接種!$C:$C, 'Conv-vaccine'!$E1267, V職域接種!F:F)</f>
        <v>0</v>
      </c>
      <c r="P1267" s="92">
        <f>SUMIF(V職域接種!$C:$C, 'Conv-vaccine'!$E1267, V職域接種!G:G)</f>
        <v>0</v>
      </c>
      <c r="Q1267" s="92">
        <f>_xlfn.MAXIFS(V重複!F:F, V重複!$C:$C, 'Conv-vaccine'!$E1267)</f>
        <v>0</v>
      </c>
      <c r="R1267" s="92">
        <f>_xlfn.MAXIFS(V重複!G:G, V重複!$C:$C, 'Conv-vaccine'!$E1267)</f>
        <v>0</v>
      </c>
      <c r="S1267" s="117">
        <f>SUMIF('V3回目-総接種回数'!$A:$A, 'Conv-vaccine'!$E1267, 'V3回目-総接種回数'!D:D)</f>
        <v>0</v>
      </c>
    </row>
    <row r="1268" spans="1:19" ht="17.7">
      <c r="A1268" s="49">
        <v>44718</v>
      </c>
      <c r="B1268" s="109">
        <f>IF(COUNTIF($A$7:$A1268, $A1268)&gt;1, 0, IF($E1268="","",G1268+H1268+K1268+L1268+O1268-Q1268))</f>
        <v>0</v>
      </c>
      <c r="C1268" s="109">
        <f>IF(COUNTIF($A$7:$A1268, $A1268)&gt;1, 0, IF($E1268="", "", I1268+J1268+M1268+N1268+P1268-R1268))</f>
        <v>0</v>
      </c>
      <c r="D1268" s="109">
        <f>IF(COUNTIF($A$7:$A1268, $A1268)&gt;1, 0, S1268)</f>
        <v>0</v>
      </c>
      <c r="E1268" s="110">
        <v>44718</v>
      </c>
      <c r="F1268" s="91" t="str">
        <f>IFERROR(VLOOKUP($E1268, V医療従事者等!$A:$J, $F$4, FALSE), TEXT(E1268, "aaa"))</f>
        <v>月</v>
      </c>
      <c r="G1268" s="91">
        <f>IFERROR(VLOOKUP($E1268, V医療従事者等!$A:$J, $G$4, FALSE), 0)</f>
        <v>0</v>
      </c>
      <c r="H1268" s="91">
        <f>IFERROR(VLOOKUP($E1268, V医療従事者等!$A:$J, $H$4, FALSE), 0)</f>
        <v>0</v>
      </c>
      <c r="I1268" s="91">
        <f>IFERROR(VLOOKUP($E1268, V医療従事者等!$A:$J, $I$4, FALSE), 0)</f>
        <v>0</v>
      </c>
      <c r="J1268" s="91">
        <f>IFERROR(VLOOKUP($E1268, V医療従事者等!$A:$J, $J$4, FALSE), 0)</f>
        <v>0</v>
      </c>
      <c r="K1268" s="92">
        <f>IFERROR(VLOOKUP($E1268, V一般接種!$A:$G, K$4, FALSE), 0)</f>
        <v>0</v>
      </c>
      <c r="L1268" s="92">
        <f>IFERROR(VLOOKUP($E1268, V一般接種!$A:$G, L$4, FALSE), 0)</f>
        <v>0</v>
      </c>
      <c r="M1268" s="92">
        <f>IFERROR(VLOOKUP($E1268, V一般接種!$A:$G, M$4, FALSE), 0)</f>
        <v>0</v>
      </c>
      <c r="N1268" s="93">
        <f>IFERROR(VLOOKUP($E1268, V一般接種!$A:$G, N$4, FALSE), 0)</f>
        <v>0</v>
      </c>
      <c r="O1268" s="92">
        <f>SUMIF(V職域接種!$C:$C, 'Conv-vaccine'!$E1268, V職域接種!F:F)</f>
        <v>0</v>
      </c>
      <c r="P1268" s="92">
        <f>SUMIF(V職域接種!$C:$C, 'Conv-vaccine'!$E1268, V職域接種!G:G)</f>
        <v>0</v>
      </c>
      <c r="Q1268" s="92">
        <f>_xlfn.MAXIFS(V重複!F:F, V重複!$C:$C, 'Conv-vaccine'!$E1268)</f>
        <v>0</v>
      </c>
      <c r="R1268" s="92">
        <f>_xlfn.MAXIFS(V重複!G:G, V重複!$C:$C, 'Conv-vaccine'!$E1268)</f>
        <v>0</v>
      </c>
      <c r="S1268" s="117">
        <f>SUMIF('V3回目-総接種回数'!$A:$A, 'Conv-vaccine'!$E1268, 'V3回目-総接種回数'!D:D)</f>
        <v>0</v>
      </c>
    </row>
    <row r="1269" spans="1:19" ht="17.7">
      <c r="A1269" s="49">
        <v>44718</v>
      </c>
      <c r="B1269" s="109">
        <f>IF(COUNTIF($A$7:$A1269, $A1269)&gt;1, 0, IF($E1269="","",G1269+H1269+K1269+L1269+O1269-Q1269))</f>
        <v>0</v>
      </c>
      <c r="C1269" s="109">
        <f>IF(COUNTIF($A$7:$A1269, $A1269)&gt;1, 0, IF($E1269="", "", I1269+J1269+M1269+N1269+P1269-R1269))</f>
        <v>0</v>
      </c>
      <c r="D1269" s="109">
        <f>IF(COUNTIF($A$7:$A1269, $A1269)&gt;1, 0, S1269)</f>
        <v>0</v>
      </c>
      <c r="E1269" s="110">
        <v>44718</v>
      </c>
      <c r="F1269" s="91" t="str">
        <f>IFERROR(VLOOKUP($E1269, V医療従事者等!$A:$J, $F$4, FALSE), TEXT(E1269, "aaa"))</f>
        <v>月</v>
      </c>
      <c r="G1269" s="91">
        <f>IFERROR(VLOOKUP($E1269, V医療従事者等!$A:$J, $G$4, FALSE), 0)</f>
        <v>0</v>
      </c>
      <c r="H1269" s="91">
        <f>IFERROR(VLOOKUP($E1269, V医療従事者等!$A:$J, $H$4, FALSE), 0)</f>
        <v>0</v>
      </c>
      <c r="I1269" s="91">
        <f>IFERROR(VLOOKUP($E1269, V医療従事者等!$A:$J, $I$4, FALSE), 0)</f>
        <v>0</v>
      </c>
      <c r="J1269" s="91">
        <f>IFERROR(VLOOKUP($E1269, V医療従事者等!$A:$J, $J$4, FALSE), 0)</f>
        <v>0</v>
      </c>
      <c r="K1269" s="92">
        <f>IFERROR(VLOOKUP($E1269, V一般接種!$A:$G, K$4, FALSE), 0)</f>
        <v>0</v>
      </c>
      <c r="L1269" s="92">
        <f>IFERROR(VLOOKUP($E1269, V一般接種!$A:$G, L$4, FALSE), 0)</f>
        <v>0</v>
      </c>
      <c r="M1269" s="92">
        <f>IFERROR(VLOOKUP($E1269, V一般接種!$A:$G, M$4, FALSE), 0)</f>
        <v>0</v>
      </c>
      <c r="N1269" s="93">
        <f>IFERROR(VLOOKUP($E1269, V一般接種!$A:$G, N$4, FALSE), 0)</f>
        <v>0</v>
      </c>
      <c r="O1269" s="92">
        <f>SUMIF(V職域接種!$C:$C, 'Conv-vaccine'!$E1269, V職域接種!F:F)</f>
        <v>0</v>
      </c>
      <c r="P1269" s="92">
        <f>SUMIF(V職域接種!$C:$C, 'Conv-vaccine'!$E1269, V職域接種!G:G)</f>
        <v>0</v>
      </c>
      <c r="Q1269" s="92">
        <f>_xlfn.MAXIFS(V重複!F:F, V重複!$C:$C, 'Conv-vaccine'!$E1269)</f>
        <v>0</v>
      </c>
      <c r="R1269" s="92">
        <f>_xlfn.MAXIFS(V重複!G:G, V重複!$C:$C, 'Conv-vaccine'!$E1269)</f>
        <v>0</v>
      </c>
      <c r="S1269" s="117">
        <f>SUMIF('V3回目-総接種回数'!$A:$A, 'Conv-vaccine'!$E1269, 'V3回目-総接種回数'!D:D)</f>
        <v>0</v>
      </c>
    </row>
    <row r="1270" spans="1:19" ht="17.7">
      <c r="A1270" s="49">
        <v>44719</v>
      </c>
      <c r="B1270" s="109">
        <f>IF(COUNTIF($A$7:$A1270, $A1270)&gt;1, 0, IF($E1270="","",G1270+H1270+K1270+L1270+O1270-Q1270))</f>
        <v>0</v>
      </c>
      <c r="C1270" s="109">
        <f>IF(COUNTIF($A$7:$A1270, $A1270)&gt;1, 0, IF($E1270="", "", I1270+J1270+M1270+N1270+P1270-R1270))</f>
        <v>0</v>
      </c>
      <c r="D1270" s="109">
        <f>IF(COUNTIF($A$7:$A1270, $A1270)&gt;1, 0, S1270)</f>
        <v>0</v>
      </c>
      <c r="E1270" s="110">
        <v>44719</v>
      </c>
      <c r="F1270" s="91" t="str">
        <f>IFERROR(VLOOKUP($E1270, V医療従事者等!$A:$J, $F$4, FALSE), TEXT(E1270, "aaa"))</f>
        <v>火</v>
      </c>
      <c r="G1270" s="91">
        <f>IFERROR(VLOOKUP($E1270, V医療従事者等!$A:$J, $G$4, FALSE), 0)</f>
        <v>0</v>
      </c>
      <c r="H1270" s="91">
        <f>IFERROR(VLOOKUP($E1270, V医療従事者等!$A:$J, $H$4, FALSE), 0)</f>
        <v>0</v>
      </c>
      <c r="I1270" s="91">
        <f>IFERROR(VLOOKUP($E1270, V医療従事者等!$A:$J, $I$4, FALSE), 0)</f>
        <v>0</v>
      </c>
      <c r="J1270" s="91">
        <f>IFERROR(VLOOKUP($E1270, V医療従事者等!$A:$J, $J$4, FALSE), 0)</f>
        <v>0</v>
      </c>
      <c r="K1270" s="92">
        <f>IFERROR(VLOOKUP($E1270, V一般接種!$A:$G, K$4, FALSE), 0)</f>
        <v>0</v>
      </c>
      <c r="L1270" s="92">
        <f>IFERROR(VLOOKUP($E1270, V一般接種!$A:$G, L$4, FALSE), 0)</f>
        <v>0</v>
      </c>
      <c r="M1270" s="92">
        <f>IFERROR(VLOOKUP($E1270, V一般接種!$A:$G, M$4, FALSE), 0)</f>
        <v>0</v>
      </c>
      <c r="N1270" s="93">
        <f>IFERROR(VLOOKUP($E1270, V一般接種!$A:$G, N$4, FALSE), 0)</f>
        <v>0</v>
      </c>
      <c r="O1270" s="92">
        <f>SUMIF(V職域接種!$C:$C, 'Conv-vaccine'!$E1270, V職域接種!F:F)</f>
        <v>0</v>
      </c>
      <c r="P1270" s="92">
        <f>SUMIF(V職域接種!$C:$C, 'Conv-vaccine'!$E1270, V職域接種!G:G)</f>
        <v>0</v>
      </c>
      <c r="Q1270" s="92">
        <f>_xlfn.MAXIFS(V重複!F:F, V重複!$C:$C, 'Conv-vaccine'!$E1270)</f>
        <v>0</v>
      </c>
      <c r="R1270" s="92">
        <f>_xlfn.MAXIFS(V重複!G:G, V重複!$C:$C, 'Conv-vaccine'!$E1270)</f>
        <v>0</v>
      </c>
      <c r="S1270" s="117">
        <f>SUMIF('V3回目-総接種回数'!$A:$A, 'Conv-vaccine'!$E1270, 'V3回目-総接種回数'!D:D)</f>
        <v>0</v>
      </c>
    </row>
    <row r="1271" spans="1:19" ht="17.7">
      <c r="A1271" s="49">
        <v>44719</v>
      </c>
      <c r="B1271" s="109">
        <f>IF(COUNTIF($A$7:$A1271, $A1271)&gt;1, 0, IF($E1271="","",G1271+H1271+K1271+L1271+O1271-Q1271))</f>
        <v>0</v>
      </c>
      <c r="C1271" s="109">
        <f>IF(COUNTIF($A$7:$A1271, $A1271)&gt;1, 0, IF($E1271="", "", I1271+J1271+M1271+N1271+P1271-R1271))</f>
        <v>0</v>
      </c>
      <c r="D1271" s="109">
        <f>IF(COUNTIF($A$7:$A1271, $A1271)&gt;1, 0, S1271)</f>
        <v>0</v>
      </c>
      <c r="E1271" s="110">
        <v>44719</v>
      </c>
      <c r="F1271" s="91" t="str">
        <f>IFERROR(VLOOKUP($E1271, V医療従事者等!$A:$J, $F$4, FALSE), TEXT(E1271, "aaa"))</f>
        <v>火</v>
      </c>
      <c r="G1271" s="91">
        <f>IFERROR(VLOOKUP($E1271, V医療従事者等!$A:$J, $G$4, FALSE), 0)</f>
        <v>0</v>
      </c>
      <c r="H1271" s="91">
        <f>IFERROR(VLOOKUP($E1271, V医療従事者等!$A:$J, $H$4, FALSE), 0)</f>
        <v>0</v>
      </c>
      <c r="I1271" s="91">
        <f>IFERROR(VLOOKUP($E1271, V医療従事者等!$A:$J, $I$4, FALSE), 0)</f>
        <v>0</v>
      </c>
      <c r="J1271" s="91">
        <f>IFERROR(VLOOKUP($E1271, V医療従事者等!$A:$J, $J$4, FALSE), 0)</f>
        <v>0</v>
      </c>
      <c r="K1271" s="92">
        <f>IFERROR(VLOOKUP($E1271, V一般接種!$A:$G, K$4, FALSE), 0)</f>
        <v>0</v>
      </c>
      <c r="L1271" s="92">
        <f>IFERROR(VLOOKUP($E1271, V一般接種!$A:$G, L$4, FALSE), 0)</f>
        <v>0</v>
      </c>
      <c r="M1271" s="92">
        <f>IFERROR(VLOOKUP($E1271, V一般接種!$A:$G, M$4, FALSE), 0)</f>
        <v>0</v>
      </c>
      <c r="N1271" s="93">
        <f>IFERROR(VLOOKUP($E1271, V一般接種!$A:$G, N$4, FALSE), 0)</f>
        <v>0</v>
      </c>
      <c r="O1271" s="92">
        <f>SUMIF(V職域接種!$C:$C, 'Conv-vaccine'!$E1271, V職域接種!F:F)</f>
        <v>0</v>
      </c>
      <c r="P1271" s="92">
        <f>SUMIF(V職域接種!$C:$C, 'Conv-vaccine'!$E1271, V職域接種!G:G)</f>
        <v>0</v>
      </c>
      <c r="Q1271" s="92">
        <f>_xlfn.MAXIFS(V重複!F:F, V重複!$C:$C, 'Conv-vaccine'!$E1271)</f>
        <v>0</v>
      </c>
      <c r="R1271" s="92">
        <f>_xlfn.MAXIFS(V重複!G:G, V重複!$C:$C, 'Conv-vaccine'!$E1271)</f>
        <v>0</v>
      </c>
      <c r="S1271" s="117">
        <f>SUMIF('V3回目-総接種回数'!$A:$A, 'Conv-vaccine'!$E1271, 'V3回目-総接種回数'!D:D)</f>
        <v>0</v>
      </c>
    </row>
    <row r="1272" spans="1:19" ht="17.7">
      <c r="A1272" s="49">
        <v>44719</v>
      </c>
      <c r="B1272" s="109">
        <f>IF(COUNTIF($A$7:$A1272, $A1272)&gt;1, 0, IF($E1272="","",G1272+H1272+K1272+L1272+O1272-Q1272))</f>
        <v>0</v>
      </c>
      <c r="C1272" s="109">
        <f>IF(COUNTIF($A$7:$A1272, $A1272)&gt;1, 0, IF($E1272="", "", I1272+J1272+M1272+N1272+P1272-R1272))</f>
        <v>0</v>
      </c>
      <c r="D1272" s="109">
        <f>IF(COUNTIF($A$7:$A1272, $A1272)&gt;1, 0, S1272)</f>
        <v>0</v>
      </c>
      <c r="E1272" s="110">
        <v>44719</v>
      </c>
      <c r="F1272" s="91" t="str">
        <f>IFERROR(VLOOKUP($E1272, V医療従事者等!$A:$J, $F$4, FALSE), TEXT(E1272, "aaa"))</f>
        <v>火</v>
      </c>
      <c r="G1272" s="91">
        <f>IFERROR(VLOOKUP($E1272, V医療従事者等!$A:$J, $G$4, FALSE), 0)</f>
        <v>0</v>
      </c>
      <c r="H1272" s="91">
        <f>IFERROR(VLOOKUP($E1272, V医療従事者等!$A:$J, $H$4, FALSE), 0)</f>
        <v>0</v>
      </c>
      <c r="I1272" s="91">
        <f>IFERROR(VLOOKUP($E1272, V医療従事者等!$A:$J, $I$4, FALSE), 0)</f>
        <v>0</v>
      </c>
      <c r="J1272" s="91">
        <f>IFERROR(VLOOKUP($E1272, V医療従事者等!$A:$J, $J$4, FALSE), 0)</f>
        <v>0</v>
      </c>
      <c r="K1272" s="92">
        <f>IFERROR(VLOOKUP($E1272, V一般接種!$A:$G, K$4, FALSE), 0)</f>
        <v>0</v>
      </c>
      <c r="L1272" s="92">
        <f>IFERROR(VLOOKUP($E1272, V一般接種!$A:$G, L$4, FALSE), 0)</f>
        <v>0</v>
      </c>
      <c r="M1272" s="92">
        <f>IFERROR(VLOOKUP($E1272, V一般接種!$A:$G, M$4, FALSE), 0)</f>
        <v>0</v>
      </c>
      <c r="N1272" s="93">
        <f>IFERROR(VLOOKUP($E1272, V一般接種!$A:$G, N$4, FALSE), 0)</f>
        <v>0</v>
      </c>
      <c r="O1272" s="92">
        <f>SUMIF(V職域接種!$C:$C, 'Conv-vaccine'!$E1272, V職域接種!F:F)</f>
        <v>0</v>
      </c>
      <c r="P1272" s="92">
        <f>SUMIF(V職域接種!$C:$C, 'Conv-vaccine'!$E1272, V職域接種!G:G)</f>
        <v>0</v>
      </c>
      <c r="Q1272" s="92">
        <f>_xlfn.MAXIFS(V重複!F:F, V重複!$C:$C, 'Conv-vaccine'!$E1272)</f>
        <v>0</v>
      </c>
      <c r="R1272" s="92">
        <f>_xlfn.MAXIFS(V重複!G:G, V重複!$C:$C, 'Conv-vaccine'!$E1272)</f>
        <v>0</v>
      </c>
      <c r="S1272" s="117">
        <f>SUMIF('V3回目-総接種回数'!$A:$A, 'Conv-vaccine'!$E1272, 'V3回目-総接種回数'!D:D)</f>
        <v>0</v>
      </c>
    </row>
    <row r="1273" spans="1:19" ht="17.7">
      <c r="A1273" s="49">
        <v>44720</v>
      </c>
      <c r="B1273" s="109">
        <f>IF(COUNTIF($A$7:$A1273, $A1273)&gt;1, 0, IF($E1273="","",G1273+H1273+K1273+L1273+O1273-Q1273))</f>
        <v>0</v>
      </c>
      <c r="C1273" s="109">
        <f>IF(COUNTIF($A$7:$A1273, $A1273)&gt;1, 0, IF($E1273="", "", I1273+J1273+M1273+N1273+P1273-R1273))</f>
        <v>0</v>
      </c>
      <c r="D1273" s="109">
        <f>IF(COUNTIF($A$7:$A1273, $A1273)&gt;1, 0, S1273)</f>
        <v>0</v>
      </c>
      <c r="E1273" s="110">
        <v>44720</v>
      </c>
      <c r="F1273" s="91" t="str">
        <f>IFERROR(VLOOKUP($E1273, V医療従事者等!$A:$J, $F$4, FALSE), TEXT(E1273, "aaa"))</f>
        <v>水</v>
      </c>
      <c r="G1273" s="91">
        <f>IFERROR(VLOOKUP($E1273, V医療従事者等!$A:$J, $G$4, FALSE), 0)</f>
        <v>0</v>
      </c>
      <c r="H1273" s="91">
        <f>IFERROR(VLOOKUP($E1273, V医療従事者等!$A:$J, $H$4, FALSE), 0)</f>
        <v>0</v>
      </c>
      <c r="I1273" s="91">
        <f>IFERROR(VLOOKUP($E1273, V医療従事者等!$A:$J, $I$4, FALSE), 0)</f>
        <v>0</v>
      </c>
      <c r="J1273" s="91">
        <f>IFERROR(VLOOKUP($E1273, V医療従事者等!$A:$J, $J$4, FALSE), 0)</f>
        <v>0</v>
      </c>
      <c r="K1273" s="92">
        <f>IFERROR(VLOOKUP($E1273, V一般接種!$A:$G, K$4, FALSE), 0)</f>
        <v>0</v>
      </c>
      <c r="L1273" s="92">
        <f>IFERROR(VLOOKUP($E1273, V一般接種!$A:$G, L$4, FALSE), 0)</f>
        <v>0</v>
      </c>
      <c r="M1273" s="92">
        <f>IFERROR(VLOOKUP($E1273, V一般接種!$A:$G, M$4, FALSE), 0)</f>
        <v>0</v>
      </c>
      <c r="N1273" s="93">
        <f>IFERROR(VLOOKUP($E1273, V一般接種!$A:$G, N$4, FALSE), 0)</f>
        <v>0</v>
      </c>
      <c r="O1273" s="92">
        <f>SUMIF(V職域接種!$C:$C, 'Conv-vaccine'!$E1273, V職域接種!F:F)</f>
        <v>0</v>
      </c>
      <c r="P1273" s="92">
        <f>SUMIF(V職域接種!$C:$C, 'Conv-vaccine'!$E1273, V職域接種!G:G)</f>
        <v>0</v>
      </c>
      <c r="Q1273" s="92">
        <f>_xlfn.MAXIFS(V重複!F:F, V重複!$C:$C, 'Conv-vaccine'!$E1273)</f>
        <v>0</v>
      </c>
      <c r="R1273" s="92">
        <f>_xlfn.MAXIFS(V重複!G:G, V重複!$C:$C, 'Conv-vaccine'!$E1273)</f>
        <v>0</v>
      </c>
      <c r="S1273" s="117">
        <f>SUMIF('V3回目-総接種回数'!$A:$A, 'Conv-vaccine'!$E1273, 'V3回目-総接種回数'!D:D)</f>
        <v>0</v>
      </c>
    </row>
    <row r="1274" spans="1:19" ht="17.7">
      <c r="A1274" s="49">
        <v>44720</v>
      </c>
      <c r="B1274" s="109">
        <f>IF(COUNTIF($A$7:$A1274, $A1274)&gt;1, 0, IF($E1274="","",G1274+H1274+K1274+L1274+O1274-Q1274))</f>
        <v>0</v>
      </c>
      <c r="C1274" s="109">
        <f>IF(COUNTIF($A$7:$A1274, $A1274)&gt;1, 0, IF($E1274="", "", I1274+J1274+M1274+N1274+P1274-R1274))</f>
        <v>0</v>
      </c>
      <c r="D1274" s="109">
        <f>IF(COUNTIF($A$7:$A1274, $A1274)&gt;1, 0, S1274)</f>
        <v>0</v>
      </c>
      <c r="E1274" s="110">
        <v>44720</v>
      </c>
      <c r="F1274" s="91" t="str">
        <f>IFERROR(VLOOKUP($E1274, V医療従事者等!$A:$J, $F$4, FALSE), TEXT(E1274, "aaa"))</f>
        <v>水</v>
      </c>
      <c r="G1274" s="91">
        <f>IFERROR(VLOOKUP($E1274, V医療従事者等!$A:$J, $G$4, FALSE), 0)</f>
        <v>0</v>
      </c>
      <c r="H1274" s="91">
        <f>IFERROR(VLOOKUP($E1274, V医療従事者等!$A:$J, $H$4, FALSE), 0)</f>
        <v>0</v>
      </c>
      <c r="I1274" s="91">
        <f>IFERROR(VLOOKUP($E1274, V医療従事者等!$A:$J, $I$4, FALSE), 0)</f>
        <v>0</v>
      </c>
      <c r="J1274" s="91">
        <f>IFERROR(VLOOKUP($E1274, V医療従事者等!$A:$J, $J$4, FALSE), 0)</f>
        <v>0</v>
      </c>
      <c r="K1274" s="92">
        <f>IFERROR(VLOOKUP($E1274, V一般接種!$A:$G, K$4, FALSE), 0)</f>
        <v>0</v>
      </c>
      <c r="L1274" s="92">
        <f>IFERROR(VLOOKUP($E1274, V一般接種!$A:$G, L$4, FALSE), 0)</f>
        <v>0</v>
      </c>
      <c r="M1274" s="92">
        <f>IFERROR(VLOOKUP($E1274, V一般接種!$A:$G, M$4, FALSE), 0)</f>
        <v>0</v>
      </c>
      <c r="N1274" s="93">
        <f>IFERROR(VLOOKUP($E1274, V一般接種!$A:$G, N$4, FALSE), 0)</f>
        <v>0</v>
      </c>
      <c r="O1274" s="92">
        <f>SUMIF(V職域接種!$C:$C, 'Conv-vaccine'!$E1274, V職域接種!F:F)</f>
        <v>0</v>
      </c>
      <c r="P1274" s="92">
        <f>SUMIF(V職域接種!$C:$C, 'Conv-vaccine'!$E1274, V職域接種!G:G)</f>
        <v>0</v>
      </c>
      <c r="Q1274" s="92">
        <f>_xlfn.MAXIFS(V重複!F:F, V重複!$C:$C, 'Conv-vaccine'!$E1274)</f>
        <v>0</v>
      </c>
      <c r="R1274" s="92">
        <f>_xlfn.MAXIFS(V重複!G:G, V重複!$C:$C, 'Conv-vaccine'!$E1274)</f>
        <v>0</v>
      </c>
      <c r="S1274" s="117">
        <f>SUMIF('V3回目-総接種回数'!$A:$A, 'Conv-vaccine'!$E1274, 'V3回目-総接種回数'!D:D)</f>
        <v>0</v>
      </c>
    </row>
    <row r="1275" spans="1:19" ht="17.7">
      <c r="A1275" s="49">
        <v>44720</v>
      </c>
      <c r="B1275" s="109">
        <f>IF(COUNTIF($A$7:$A1275, $A1275)&gt;1, 0, IF($E1275="","",G1275+H1275+K1275+L1275+O1275-Q1275))</f>
        <v>0</v>
      </c>
      <c r="C1275" s="109">
        <f>IF(COUNTIF($A$7:$A1275, $A1275)&gt;1, 0, IF($E1275="", "", I1275+J1275+M1275+N1275+P1275-R1275))</f>
        <v>0</v>
      </c>
      <c r="D1275" s="109">
        <f>IF(COUNTIF($A$7:$A1275, $A1275)&gt;1, 0, S1275)</f>
        <v>0</v>
      </c>
      <c r="E1275" s="110">
        <v>44720</v>
      </c>
      <c r="F1275" s="91" t="str">
        <f>IFERROR(VLOOKUP($E1275, V医療従事者等!$A:$J, $F$4, FALSE), TEXT(E1275, "aaa"))</f>
        <v>水</v>
      </c>
      <c r="G1275" s="91">
        <f>IFERROR(VLOOKUP($E1275, V医療従事者等!$A:$J, $G$4, FALSE), 0)</f>
        <v>0</v>
      </c>
      <c r="H1275" s="91">
        <f>IFERROR(VLOOKUP($E1275, V医療従事者等!$A:$J, $H$4, FALSE), 0)</f>
        <v>0</v>
      </c>
      <c r="I1275" s="91">
        <f>IFERROR(VLOOKUP($E1275, V医療従事者等!$A:$J, $I$4, FALSE), 0)</f>
        <v>0</v>
      </c>
      <c r="J1275" s="91">
        <f>IFERROR(VLOOKUP($E1275, V医療従事者等!$A:$J, $J$4, FALSE), 0)</f>
        <v>0</v>
      </c>
      <c r="K1275" s="92">
        <f>IFERROR(VLOOKUP($E1275, V一般接種!$A:$G, K$4, FALSE), 0)</f>
        <v>0</v>
      </c>
      <c r="L1275" s="92">
        <f>IFERROR(VLOOKUP($E1275, V一般接種!$A:$G, L$4, FALSE), 0)</f>
        <v>0</v>
      </c>
      <c r="M1275" s="92">
        <f>IFERROR(VLOOKUP($E1275, V一般接種!$A:$G, M$4, FALSE), 0)</f>
        <v>0</v>
      </c>
      <c r="N1275" s="93">
        <f>IFERROR(VLOOKUP($E1275, V一般接種!$A:$G, N$4, FALSE), 0)</f>
        <v>0</v>
      </c>
      <c r="O1275" s="92">
        <f>SUMIF(V職域接種!$C:$C, 'Conv-vaccine'!$E1275, V職域接種!F:F)</f>
        <v>0</v>
      </c>
      <c r="P1275" s="92">
        <f>SUMIF(V職域接種!$C:$C, 'Conv-vaccine'!$E1275, V職域接種!G:G)</f>
        <v>0</v>
      </c>
      <c r="Q1275" s="92">
        <f>_xlfn.MAXIFS(V重複!F:F, V重複!$C:$C, 'Conv-vaccine'!$E1275)</f>
        <v>0</v>
      </c>
      <c r="R1275" s="92">
        <f>_xlfn.MAXIFS(V重複!G:G, V重複!$C:$C, 'Conv-vaccine'!$E1275)</f>
        <v>0</v>
      </c>
      <c r="S1275" s="117">
        <f>SUMIF('V3回目-総接種回数'!$A:$A, 'Conv-vaccine'!$E1275, 'V3回目-総接種回数'!D:D)</f>
        <v>0</v>
      </c>
    </row>
    <row r="1276" spans="1:19" ht="17.7">
      <c r="A1276" s="49">
        <v>44721</v>
      </c>
      <c r="B1276" s="109">
        <f>IF(COUNTIF($A$7:$A1276, $A1276)&gt;1, 0, IF($E1276="","",G1276+H1276+K1276+L1276+O1276-Q1276))</f>
        <v>0</v>
      </c>
      <c r="C1276" s="109">
        <f>IF(COUNTIF($A$7:$A1276, $A1276)&gt;1, 0, IF($E1276="", "", I1276+J1276+M1276+N1276+P1276-R1276))</f>
        <v>0</v>
      </c>
      <c r="D1276" s="109">
        <f>IF(COUNTIF($A$7:$A1276, $A1276)&gt;1, 0, S1276)</f>
        <v>0</v>
      </c>
      <c r="E1276" s="110">
        <v>44721</v>
      </c>
      <c r="F1276" s="91" t="str">
        <f>IFERROR(VLOOKUP($E1276, V医療従事者等!$A:$J, $F$4, FALSE), TEXT(E1276, "aaa"))</f>
        <v>木</v>
      </c>
      <c r="G1276" s="91">
        <f>IFERROR(VLOOKUP($E1276, V医療従事者等!$A:$J, $G$4, FALSE), 0)</f>
        <v>0</v>
      </c>
      <c r="H1276" s="91">
        <f>IFERROR(VLOOKUP($E1276, V医療従事者等!$A:$J, $H$4, FALSE), 0)</f>
        <v>0</v>
      </c>
      <c r="I1276" s="91">
        <f>IFERROR(VLOOKUP($E1276, V医療従事者等!$A:$J, $I$4, FALSE), 0)</f>
        <v>0</v>
      </c>
      <c r="J1276" s="91">
        <f>IFERROR(VLOOKUP($E1276, V医療従事者等!$A:$J, $J$4, FALSE), 0)</f>
        <v>0</v>
      </c>
      <c r="K1276" s="92">
        <f>IFERROR(VLOOKUP($E1276, V一般接種!$A:$G, K$4, FALSE), 0)</f>
        <v>0</v>
      </c>
      <c r="L1276" s="92">
        <f>IFERROR(VLOOKUP($E1276, V一般接種!$A:$G, L$4, FALSE), 0)</f>
        <v>0</v>
      </c>
      <c r="M1276" s="92">
        <f>IFERROR(VLOOKUP($E1276, V一般接種!$A:$G, M$4, FALSE), 0)</f>
        <v>0</v>
      </c>
      <c r="N1276" s="93">
        <f>IFERROR(VLOOKUP($E1276, V一般接種!$A:$G, N$4, FALSE), 0)</f>
        <v>0</v>
      </c>
      <c r="O1276" s="92">
        <f>SUMIF(V職域接種!$C:$C, 'Conv-vaccine'!$E1276, V職域接種!F:F)</f>
        <v>0</v>
      </c>
      <c r="P1276" s="92">
        <f>SUMIF(V職域接種!$C:$C, 'Conv-vaccine'!$E1276, V職域接種!G:G)</f>
        <v>0</v>
      </c>
      <c r="Q1276" s="92">
        <f>_xlfn.MAXIFS(V重複!F:F, V重複!$C:$C, 'Conv-vaccine'!$E1276)</f>
        <v>0</v>
      </c>
      <c r="R1276" s="92">
        <f>_xlfn.MAXIFS(V重複!G:G, V重複!$C:$C, 'Conv-vaccine'!$E1276)</f>
        <v>0</v>
      </c>
      <c r="S1276" s="117">
        <f>SUMIF('V3回目-総接種回数'!$A:$A, 'Conv-vaccine'!$E1276, 'V3回目-総接種回数'!D:D)</f>
        <v>0</v>
      </c>
    </row>
    <row r="1277" spans="1:19" ht="17.7">
      <c r="A1277" s="49">
        <v>44721</v>
      </c>
      <c r="B1277" s="109">
        <f>IF(COUNTIF($A$7:$A1277, $A1277)&gt;1, 0, IF($E1277="","",G1277+H1277+K1277+L1277+O1277-Q1277))</f>
        <v>0</v>
      </c>
      <c r="C1277" s="109">
        <f>IF(COUNTIF($A$7:$A1277, $A1277)&gt;1, 0, IF($E1277="", "", I1277+J1277+M1277+N1277+P1277-R1277))</f>
        <v>0</v>
      </c>
      <c r="D1277" s="109">
        <f>IF(COUNTIF($A$7:$A1277, $A1277)&gt;1, 0, S1277)</f>
        <v>0</v>
      </c>
      <c r="E1277" s="110">
        <v>44721</v>
      </c>
      <c r="F1277" s="91" t="str">
        <f>IFERROR(VLOOKUP($E1277, V医療従事者等!$A:$J, $F$4, FALSE), TEXT(E1277, "aaa"))</f>
        <v>木</v>
      </c>
      <c r="G1277" s="91">
        <f>IFERROR(VLOOKUP($E1277, V医療従事者等!$A:$J, $G$4, FALSE), 0)</f>
        <v>0</v>
      </c>
      <c r="H1277" s="91">
        <f>IFERROR(VLOOKUP($E1277, V医療従事者等!$A:$J, $H$4, FALSE), 0)</f>
        <v>0</v>
      </c>
      <c r="I1277" s="91">
        <f>IFERROR(VLOOKUP($E1277, V医療従事者等!$A:$J, $I$4, FALSE), 0)</f>
        <v>0</v>
      </c>
      <c r="J1277" s="91">
        <f>IFERROR(VLOOKUP($E1277, V医療従事者等!$A:$J, $J$4, FALSE), 0)</f>
        <v>0</v>
      </c>
      <c r="K1277" s="92">
        <f>IFERROR(VLOOKUP($E1277, V一般接種!$A:$G, K$4, FALSE), 0)</f>
        <v>0</v>
      </c>
      <c r="L1277" s="92">
        <f>IFERROR(VLOOKUP($E1277, V一般接種!$A:$G, L$4, FALSE), 0)</f>
        <v>0</v>
      </c>
      <c r="M1277" s="92">
        <f>IFERROR(VLOOKUP($E1277, V一般接種!$A:$G, M$4, FALSE), 0)</f>
        <v>0</v>
      </c>
      <c r="N1277" s="93">
        <f>IFERROR(VLOOKUP($E1277, V一般接種!$A:$G, N$4, FALSE), 0)</f>
        <v>0</v>
      </c>
      <c r="O1277" s="92">
        <f>SUMIF(V職域接種!$C:$C, 'Conv-vaccine'!$E1277, V職域接種!F:F)</f>
        <v>0</v>
      </c>
      <c r="P1277" s="92">
        <f>SUMIF(V職域接種!$C:$C, 'Conv-vaccine'!$E1277, V職域接種!G:G)</f>
        <v>0</v>
      </c>
      <c r="Q1277" s="92">
        <f>_xlfn.MAXIFS(V重複!F:F, V重複!$C:$C, 'Conv-vaccine'!$E1277)</f>
        <v>0</v>
      </c>
      <c r="R1277" s="92">
        <f>_xlfn.MAXIFS(V重複!G:G, V重複!$C:$C, 'Conv-vaccine'!$E1277)</f>
        <v>0</v>
      </c>
      <c r="S1277" s="117">
        <f>SUMIF('V3回目-総接種回数'!$A:$A, 'Conv-vaccine'!$E1277, 'V3回目-総接種回数'!D:D)</f>
        <v>0</v>
      </c>
    </row>
    <row r="1278" spans="1:19" ht="17.7">
      <c r="A1278" s="49">
        <v>44721</v>
      </c>
      <c r="B1278" s="109">
        <f>IF(COUNTIF($A$7:$A1278, $A1278)&gt;1, 0, IF($E1278="","",G1278+H1278+K1278+L1278+O1278-Q1278))</f>
        <v>0</v>
      </c>
      <c r="C1278" s="109">
        <f>IF(COUNTIF($A$7:$A1278, $A1278)&gt;1, 0, IF($E1278="", "", I1278+J1278+M1278+N1278+P1278-R1278))</f>
        <v>0</v>
      </c>
      <c r="D1278" s="109">
        <f>IF(COUNTIF($A$7:$A1278, $A1278)&gt;1, 0, S1278)</f>
        <v>0</v>
      </c>
      <c r="E1278" s="110">
        <v>44721</v>
      </c>
      <c r="F1278" s="91" t="str">
        <f>IFERROR(VLOOKUP($E1278, V医療従事者等!$A:$J, $F$4, FALSE), TEXT(E1278, "aaa"))</f>
        <v>木</v>
      </c>
      <c r="G1278" s="91">
        <f>IFERROR(VLOOKUP($E1278, V医療従事者等!$A:$J, $G$4, FALSE), 0)</f>
        <v>0</v>
      </c>
      <c r="H1278" s="91">
        <f>IFERROR(VLOOKUP($E1278, V医療従事者等!$A:$J, $H$4, FALSE), 0)</f>
        <v>0</v>
      </c>
      <c r="I1278" s="91">
        <f>IFERROR(VLOOKUP($E1278, V医療従事者等!$A:$J, $I$4, FALSE), 0)</f>
        <v>0</v>
      </c>
      <c r="J1278" s="91">
        <f>IFERROR(VLOOKUP($E1278, V医療従事者等!$A:$J, $J$4, FALSE), 0)</f>
        <v>0</v>
      </c>
      <c r="K1278" s="92">
        <f>IFERROR(VLOOKUP($E1278, V一般接種!$A:$G, K$4, FALSE), 0)</f>
        <v>0</v>
      </c>
      <c r="L1278" s="92">
        <f>IFERROR(VLOOKUP($E1278, V一般接種!$A:$G, L$4, FALSE), 0)</f>
        <v>0</v>
      </c>
      <c r="M1278" s="92">
        <f>IFERROR(VLOOKUP($E1278, V一般接種!$A:$G, M$4, FALSE), 0)</f>
        <v>0</v>
      </c>
      <c r="N1278" s="93">
        <f>IFERROR(VLOOKUP($E1278, V一般接種!$A:$G, N$4, FALSE), 0)</f>
        <v>0</v>
      </c>
      <c r="O1278" s="92">
        <f>SUMIF(V職域接種!$C:$C, 'Conv-vaccine'!$E1278, V職域接種!F:F)</f>
        <v>0</v>
      </c>
      <c r="P1278" s="92">
        <f>SUMIF(V職域接種!$C:$C, 'Conv-vaccine'!$E1278, V職域接種!G:G)</f>
        <v>0</v>
      </c>
      <c r="Q1278" s="92">
        <f>_xlfn.MAXIFS(V重複!F:F, V重複!$C:$C, 'Conv-vaccine'!$E1278)</f>
        <v>0</v>
      </c>
      <c r="R1278" s="92">
        <f>_xlfn.MAXIFS(V重複!G:G, V重複!$C:$C, 'Conv-vaccine'!$E1278)</f>
        <v>0</v>
      </c>
      <c r="S1278" s="117">
        <f>SUMIF('V3回目-総接種回数'!$A:$A, 'Conv-vaccine'!$E1278, 'V3回目-総接種回数'!D:D)</f>
        <v>0</v>
      </c>
    </row>
    <row r="1279" spans="1:19" ht="17.7">
      <c r="A1279" s="49">
        <v>44722</v>
      </c>
      <c r="B1279" s="109">
        <f>IF(COUNTIF($A$7:$A1279, $A1279)&gt;1, 0, IF($E1279="","",G1279+H1279+K1279+L1279+O1279-Q1279))</f>
        <v>0</v>
      </c>
      <c r="C1279" s="109">
        <f>IF(COUNTIF($A$7:$A1279, $A1279)&gt;1, 0, IF($E1279="", "", I1279+J1279+M1279+N1279+P1279-R1279))</f>
        <v>0</v>
      </c>
      <c r="D1279" s="109">
        <f>IF(COUNTIF($A$7:$A1279, $A1279)&gt;1, 0, S1279)</f>
        <v>0</v>
      </c>
      <c r="E1279" s="110">
        <v>44722</v>
      </c>
      <c r="F1279" s="91" t="str">
        <f>IFERROR(VLOOKUP($E1279, V医療従事者等!$A:$J, $F$4, FALSE), TEXT(E1279, "aaa"))</f>
        <v>金</v>
      </c>
      <c r="G1279" s="91">
        <f>IFERROR(VLOOKUP($E1279, V医療従事者等!$A:$J, $G$4, FALSE), 0)</f>
        <v>0</v>
      </c>
      <c r="H1279" s="91">
        <f>IFERROR(VLOOKUP($E1279, V医療従事者等!$A:$J, $H$4, FALSE), 0)</f>
        <v>0</v>
      </c>
      <c r="I1279" s="91">
        <f>IFERROR(VLOOKUP($E1279, V医療従事者等!$A:$J, $I$4, FALSE), 0)</f>
        <v>0</v>
      </c>
      <c r="J1279" s="91">
        <f>IFERROR(VLOOKUP($E1279, V医療従事者等!$A:$J, $J$4, FALSE), 0)</f>
        <v>0</v>
      </c>
      <c r="K1279" s="92">
        <f>IFERROR(VLOOKUP($E1279, V一般接種!$A:$G, K$4, FALSE), 0)</f>
        <v>0</v>
      </c>
      <c r="L1279" s="92">
        <f>IFERROR(VLOOKUP($E1279, V一般接種!$A:$G, L$4, FALSE), 0)</f>
        <v>0</v>
      </c>
      <c r="M1279" s="92">
        <f>IFERROR(VLOOKUP($E1279, V一般接種!$A:$G, M$4, FALSE), 0)</f>
        <v>0</v>
      </c>
      <c r="N1279" s="93">
        <f>IFERROR(VLOOKUP($E1279, V一般接種!$A:$G, N$4, FALSE), 0)</f>
        <v>0</v>
      </c>
      <c r="O1279" s="92">
        <f>SUMIF(V職域接種!$C:$C, 'Conv-vaccine'!$E1279, V職域接種!F:F)</f>
        <v>0</v>
      </c>
      <c r="P1279" s="92">
        <f>SUMIF(V職域接種!$C:$C, 'Conv-vaccine'!$E1279, V職域接種!G:G)</f>
        <v>0</v>
      </c>
      <c r="Q1279" s="92">
        <f>_xlfn.MAXIFS(V重複!F:F, V重複!$C:$C, 'Conv-vaccine'!$E1279)</f>
        <v>0</v>
      </c>
      <c r="R1279" s="92">
        <f>_xlfn.MAXIFS(V重複!G:G, V重複!$C:$C, 'Conv-vaccine'!$E1279)</f>
        <v>0</v>
      </c>
      <c r="S1279" s="117">
        <f>SUMIF('V3回目-総接種回数'!$A:$A, 'Conv-vaccine'!$E1279, 'V3回目-総接種回数'!D:D)</f>
        <v>0</v>
      </c>
    </row>
    <row r="1280" spans="1:19" ht="17.7">
      <c r="A1280" s="49">
        <v>44722</v>
      </c>
      <c r="B1280" s="109">
        <f>IF(COUNTIF($A$7:$A1280, $A1280)&gt;1, 0, IF($E1280="","",G1280+H1280+K1280+L1280+O1280-Q1280))</f>
        <v>0</v>
      </c>
      <c r="C1280" s="109">
        <f>IF(COUNTIF($A$7:$A1280, $A1280)&gt;1, 0, IF($E1280="", "", I1280+J1280+M1280+N1280+P1280-R1280))</f>
        <v>0</v>
      </c>
      <c r="D1280" s="109">
        <f>IF(COUNTIF($A$7:$A1280, $A1280)&gt;1, 0, S1280)</f>
        <v>0</v>
      </c>
      <c r="E1280" s="110">
        <v>44722</v>
      </c>
      <c r="F1280" s="91" t="str">
        <f>IFERROR(VLOOKUP($E1280, V医療従事者等!$A:$J, $F$4, FALSE), TEXT(E1280, "aaa"))</f>
        <v>金</v>
      </c>
      <c r="G1280" s="91">
        <f>IFERROR(VLOOKUP($E1280, V医療従事者等!$A:$J, $G$4, FALSE), 0)</f>
        <v>0</v>
      </c>
      <c r="H1280" s="91">
        <f>IFERROR(VLOOKUP($E1280, V医療従事者等!$A:$J, $H$4, FALSE), 0)</f>
        <v>0</v>
      </c>
      <c r="I1280" s="91">
        <f>IFERROR(VLOOKUP($E1280, V医療従事者等!$A:$J, $I$4, FALSE), 0)</f>
        <v>0</v>
      </c>
      <c r="J1280" s="91">
        <f>IFERROR(VLOOKUP($E1280, V医療従事者等!$A:$J, $J$4, FALSE), 0)</f>
        <v>0</v>
      </c>
      <c r="K1280" s="92">
        <f>IFERROR(VLOOKUP($E1280, V一般接種!$A:$G, K$4, FALSE), 0)</f>
        <v>0</v>
      </c>
      <c r="L1280" s="92">
        <f>IFERROR(VLOOKUP($E1280, V一般接種!$A:$G, L$4, FALSE), 0)</f>
        <v>0</v>
      </c>
      <c r="M1280" s="92">
        <f>IFERROR(VLOOKUP($E1280, V一般接種!$A:$G, M$4, FALSE), 0)</f>
        <v>0</v>
      </c>
      <c r="N1280" s="93">
        <f>IFERROR(VLOOKUP($E1280, V一般接種!$A:$G, N$4, FALSE), 0)</f>
        <v>0</v>
      </c>
      <c r="O1280" s="92">
        <f>SUMIF(V職域接種!$C:$C, 'Conv-vaccine'!$E1280, V職域接種!F:F)</f>
        <v>0</v>
      </c>
      <c r="P1280" s="92">
        <f>SUMIF(V職域接種!$C:$C, 'Conv-vaccine'!$E1280, V職域接種!G:G)</f>
        <v>0</v>
      </c>
      <c r="Q1280" s="92">
        <f>_xlfn.MAXIFS(V重複!F:F, V重複!$C:$C, 'Conv-vaccine'!$E1280)</f>
        <v>0</v>
      </c>
      <c r="R1280" s="92">
        <f>_xlfn.MAXIFS(V重複!G:G, V重複!$C:$C, 'Conv-vaccine'!$E1280)</f>
        <v>0</v>
      </c>
      <c r="S1280" s="117">
        <f>SUMIF('V3回目-総接種回数'!$A:$A, 'Conv-vaccine'!$E1280, 'V3回目-総接種回数'!D:D)</f>
        <v>0</v>
      </c>
    </row>
    <row r="1281" spans="1:19" ht="17.7">
      <c r="A1281" s="49">
        <v>44722</v>
      </c>
      <c r="B1281" s="109">
        <f>IF(COUNTIF($A$7:$A1281, $A1281)&gt;1, 0, IF($E1281="","",G1281+H1281+K1281+L1281+O1281-Q1281))</f>
        <v>0</v>
      </c>
      <c r="C1281" s="109">
        <f>IF(COUNTIF($A$7:$A1281, $A1281)&gt;1, 0, IF($E1281="", "", I1281+J1281+M1281+N1281+P1281-R1281))</f>
        <v>0</v>
      </c>
      <c r="D1281" s="109">
        <f>IF(COUNTIF($A$7:$A1281, $A1281)&gt;1, 0, S1281)</f>
        <v>0</v>
      </c>
      <c r="E1281" s="110">
        <v>44722</v>
      </c>
      <c r="F1281" s="91" t="str">
        <f>IFERROR(VLOOKUP($E1281, V医療従事者等!$A:$J, $F$4, FALSE), TEXT(E1281, "aaa"))</f>
        <v>金</v>
      </c>
      <c r="G1281" s="91">
        <f>IFERROR(VLOOKUP($E1281, V医療従事者等!$A:$J, $G$4, FALSE), 0)</f>
        <v>0</v>
      </c>
      <c r="H1281" s="91">
        <f>IFERROR(VLOOKUP($E1281, V医療従事者等!$A:$J, $H$4, FALSE), 0)</f>
        <v>0</v>
      </c>
      <c r="I1281" s="91">
        <f>IFERROR(VLOOKUP($E1281, V医療従事者等!$A:$J, $I$4, FALSE), 0)</f>
        <v>0</v>
      </c>
      <c r="J1281" s="91">
        <f>IFERROR(VLOOKUP($E1281, V医療従事者等!$A:$J, $J$4, FALSE), 0)</f>
        <v>0</v>
      </c>
      <c r="K1281" s="92">
        <f>IFERROR(VLOOKUP($E1281, V一般接種!$A:$G, K$4, FALSE), 0)</f>
        <v>0</v>
      </c>
      <c r="L1281" s="92">
        <f>IFERROR(VLOOKUP($E1281, V一般接種!$A:$G, L$4, FALSE), 0)</f>
        <v>0</v>
      </c>
      <c r="M1281" s="92">
        <f>IFERROR(VLOOKUP($E1281, V一般接種!$A:$G, M$4, FALSE), 0)</f>
        <v>0</v>
      </c>
      <c r="N1281" s="93">
        <f>IFERROR(VLOOKUP($E1281, V一般接種!$A:$G, N$4, FALSE), 0)</f>
        <v>0</v>
      </c>
      <c r="O1281" s="92">
        <f>SUMIF(V職域接種!$C:$C, 'Conv-vaccine'!$E1281, V職域接種!F:F)</f>
        <v>0</v>
      </c>
      <c r="P1281" s="92">
        <f>SUMIF(V職域接種!$C:$C, 'Conv-vaccine'!$E1281, V職域接種!G:G)</f>
        <v>0</v>
      </c>
      <c r="Q1281" s="92">
        <f>_xlfn.MAXIFS(V重複!F:F, V重複!$C:$C, 'Conv-vaccine'!$E1281)</f>
        <v>0</v>
      </c>
      <c r="R1281" s="92">
        <f>_xlfn.MAXIFS(V重複!G:G, V重複!$C:$C, 'Conv-vaccine'!$E1281)</f>
        <v>0</v>
      </c>
      <c r="S1281" s="117">
        <f>SUMIF('V3回目-総接種回数'!$A:$A, 'Conv-vaccine'!$E1281, 'V3回目-総接種回数'!D:D)</f>
        <v>0</v>
      </c>
    </row>
    <row r="1282" spans="1:19" ht="17.7">
      <c r="A1282" s="49">
        <v>44723</v>
      </c>
      <c r="B1282" s="109">
        <f>IF(COUNTIF($A$7:$A1282, $A1282)&gt;1, 0, IF($E1282="","",G1282+H1282+K1282+L1282+O1282-Q1282))</f>
        <v>0</v>
      </c>
      <c r="C1282" s="109">
        <f>IF(COUNTIF($A$7:$A1282, $A1282)&gt;1, 0, IF($E1282="", "", I1282+J1282+M1282+N1282+P1282-R1282))</f>
        <v>0</v>
      </c>
      <c r="D1282" s="109">
        <f>IF(COUNTIF($A$7:$A1282, $A1282)&gt;1, 0, S1282)</f>
        <v>0</v>
      </c>
      <c r="E1282" s="110">
        <v>44723</v>
      </c>
      <c r="F1282" s="91" t="str">
        <f>IFERROR(VLOOKUP($E1282, V医療従事者等!$A:$J, $F$4, FALSE), TEXT(E1282, "aaa"))</f>
        <v>土</v>
      </c>
      <c r="G1282" s="91">
        <f>IFERROR(VLOOKUP($E1282, V医療従事者等!$A:$J, $G$4, FALSE), 0)</f>
        <v>0</v>
      </c>
      <c r="H1282" s="91">
        <f>IFERROR(VLOOKUP($E1282, V医療従事者等!$A:$J, $H$4, FALSE), 0)</f>
        <v>0</v>
      </c>
      <c r="I1282" s="91">
        <f>IFERROR(VLOOKUP($E1282, V医療従事者等!$A:$J, $I$4, FALSE), 0)</f>
        <v>0</v>
      </c>
      <c r="J1282" s="91">
        <f>IFERROR(VLOOKUP($E1282, V医療従事者等!$A:$J, $J$4, FALSE), 0)</f>
        <v>0</v>
      </c>
      <c r="K1282" s="92">
        <f>IFERROR(VLOOKUP($E1282, V一般接種!$A:$G, K$4, FALSE), 0)</f>
        <v>0</v>
      </c>
      <c r="L1282" s="92">
        <f>IFERROR(VLOOKUP($E1282, V一般接種!$A:$G, L$4, FALSE), 0)</f>
        <v>0</v>
      </c>
      <c r="M1282" s="92">
        <f>IFERROR(VLOOKUP($E1282, V一般接種!$A:$G, M$4, FALSE), 0)</f>
        <v>0</v>
      </c>
      <c r="N1282" s="93">
        <f>IFERROR(VLOOKUP($E1282, V一般接種!$A:$G, N$4, FALSE), 0)</f>
        <v>0</v>
      </c>
      <c r="O1282" s="92">
        <f>SUMIF(V職域接種!$C:$C, 'Conv-vaccine'!$E1282, V職域接種!F:F)</f>
        <v>0</v>
      </c>
      <c r="P1282" s="92">
        <f>SUMIF(V職域接種!$C:$C, 'Conv-vaccine'!$E1282, V職域接種!G:G)</f>
        <v>0</v>
      </c>
      <c r="Q1282" s="92">
        <f>_xlfn.MAXIFS(V重複!F:F, V重複!$C:$C, 'Conv-vaccine'!$E1282)</f>
        <v>0</v>
      </c>
      <c r="R1282" s="92">
        <f>_xlfn.MAXIFS(V重複!G:G, V重複!$C:$C, 'Conv-vaccine'!$E1282)</f>
        <v>0</v>
      </c>
      <c r="S1282" s="117">
        <f>SUMIF('V3回目-総接種回数'!$A:$A, 'Conv-vaccine'!$E1282, 'V3回目-総接種回数'!D:D)</f>
        <v>0</v>
      </c>
    </row>
    <row r="1283" spans="1:19" ht="17.7">
      <c r="A1283" s="49">
        <v>44723</v>
      </c>
      <c r="B1283" s="109">
        <f>IF(COUNTIF($A$7:$A1283, $A1283)&gt;1, 0, IF($E1283="","",G1283+H1283+K1283+L1283+O1283-Q1283))</f>
        <v>0</v>
      </c>
      <c r="C1283" s="109">
        <f>IF(COUNTIF($A$7:$A1283, $A1283)&gt;1, 0, IF($E1283="", "", I1283+J1283+M1283+N1283+P1283-R1283))</f>
        <v>0</v>
      </c>
      <c r="D1283" s="109">
        <f>IF(COUNTIF($A$7:$A1283, $A1283)&gt;1, 0, S1283)</f>
        <v>0</v>
      </c>
      <c r="E1283" s="110">
        <v>44723</v>
      </c>
      <c r="F1283" s="91" t="str">
        <f>IFERROR(VLOOKUP($E1283, V医療従事者等!$A:$J, $F$4, FALSE), TEXT(E1283, "aaa"))</f>
        <v>土</v>
      </c>
      <c r="G1283" s="91">
        <f>IFERROR(VLOOKUP($E1283, V医療従事者等!$A:$J, $G$4, FALSE), 0)</f>
        <v>0</v>
      </c>
      <c r="H1283" s="91">
        <f>IFERROR(VLOOKUP($E1283, V医療従事者等!$A:$J, $H$4, FALSE), 0)</f>
        <v>0</v>
      </c>
      <c r="I1283" s="91">
        <f>IFERROR(VLOOKUP($E1283, V医療従事者等!$A:$J, $I$4, FALSE), 0)</f>
        <v>0</v>
      </c>
      <c r="J1283" s="91">
        <f>IFERROR(VLOOKUP($E1283, V医療従事者等!$A:$J, $J$4, FALSE), 0)</f>
        <v>0</v>
      </c>
      <c r="K1283" s="92">
        <f>IFERROR(VLOOKUP($E1283, V一般接種!$A:$G, K$4, FALSE), 0)</f>
        <v>0</v>
      </c>
      <c r="L1283" s="92">
        <f>IFERROR(VLOOKUP($E1283, V一般接種!$A:$G, L$4, FALSE), 0)</f>
        <v>0</v>
      </c>
      <c r="M1283" s="92">
        <f>IFERROR(VLOOKUP($E1283, V一般接種!$A:$G, M$4, FALSE), 0)</f>
        <v>0</v>
      </c>
      <c r="N1283" s="93">
        <f>IFERROR(VLOOKUP($E1283, V一般接種!$A:$G, N$4, FALSE), 0)</f>
        <v>0</v>
      </c>
      <c r="O1283" s="92">
        <f>SUMIF(V職域接種!$C:$C, 'Conv-vaccine'!$E1283, V職域接種!F:F)</f>
        <v>0</v>
      </c>
      <c r="P1283" s="92">
        <f>SUMIF(V職域接種!$C:$C, 'Conv-vaccine'!$E1283, V職域接種!G:G)</f>
        <v>0</v>
      </c>
      <c r="Q1283" s="92">
        <f>_xlfn.MAXIFS(V重複!F:F, V重複!$C:$C, 'Conv-vaccine'!$E1283)</f>
        <v>0</v>
      </c>
      <c r="R1283" s="92">
        <f>_xlfn.MAXIFS(V重複!G:G, V重複!$C:$C, 'Conv-vaccine'!$E1283)</f>
        <v>0</v>
      </c>
      <c r="S1283" s="117">
        <f>SUMIF('V3回目-総接種回数'!$A:$A, 'Conv-vaccine'!$E1283, 'V3回目-総接種回数'!D:D)</f>
        <v>0</v>
      </c>
    </row>
    <row r="1284" spans="1:19" ht="17.7">
      <c r="A1284" s="49">
        <v>44723</v>
      </c>
      <c r="B1284" s="109">
        <f>IF(COUNTIF($A$7:$A1284, $A1284)&gt;1, 0, IF($E1284="","",G1284+H1284+K1284+L1284+O1284-Q1284))</f>
        <v>0</v>
      </c>
      <c r="C1284" s="109">
        <f>IF(COUNTIF($A$7:$A1284, $A1284)&gt;1, 0, IF($E1284="", "", I1284+J1284+M1284+N1284+P1284-R1284))</f>
        <v>0</v>
      </c>
      <c r="D1284" s="109">
        <f>IF(COUNTIF($A$7:$A1284, $A1284)&gt;1, 0, S1284)</f>
        <v>0</v>
      </c>
      <c r="E1284" s="110">
        <v>44723</v>
      </c>
      <c r="F1284" s="91" t="str">
        <f>IFERROR(VLOOKUP($E1284, V医療従事者等!$A:$J, $F$4, FALSE), TEXT(E1284, "aaa"))</f>
        <v>土</v>
      </c>
      <c r="G1284" s="91">
        <f>IFERROR(VLOOKUP($E1284, V医療従事者等!$A:$J, $G$4, FALSE), 0)</f>
        <v>0</v>
      </c>
      <c r="H1284" s="91">
        <f>IFERROR(VLOOKUP($E1284, V医療従事者等!$A:$J, $H$4, FALSE), 0)</f>
        <v>0</v>
      </c>
      <c r="I1284" s="91">
        <f>IFERROR(VLOOKUP($E1284, V医療従事者等!$A:$J, $I$4, FALSE), 0)</f>
        <v>0</v>
      </c>
      <c r="J1284" s="91">
        <f>IFERROR(VLOOKUP($E1284, V医療従事者等!$A:$J, $J$4, FALSE), 0)</f>
        <v>0</v>
      </c>
      <c r="K1284" s="92">
        <f>IFERROR(VLOOKUP($E1284, V一般接種!$A:$G, K$4, FALSE), 0)</f>
        <v>0</v>
      </c>
      <c r="L1284" s="92">
        <f>IFERROR(VLOOKUP($E1284, V一般接種!$A:$G, L$4, FALSE), 0)</f>
        <v>0</v>
      </c>
      <c r="M1284" s="92">
        <f>IFERROR(VLOOKUP($E1284, V一般接種!$A:$G, M$4, FALSE), 0)</f>
        <v>0</v>
      </c>
      <c r="N1284" s="93">
        <f>IFERROR(VLOOKUP($E1284, V一般接種!$A:$G, N$4, FALSE), 0)</f>
        <v>0</v>
      </c>
      <c r="O1284" s="92">
        <f>SUMIF(V職域接種!$C:$C, 'Conv-vaccine'!$E1284, V職域接種!F:F)</f>
        <v>0</v>
      </c>
      <c r="P1284" s="92">
        <f>SUMIF(V職域接種!$C:$C, 'Conv-vaccine'!$E1284, V職域接種!G:G)</f>
        <v>0</v>
      </c>
      <c r="Q1284" s="92">
        <f>_xlfn.MAXIFS(V重複!F:F, V重複!$C:$C, 'Conv-vaccine'!$E1284)</f>
        <v>0</v>
      </c>
      <c r="R1284" s="92">
        <f>_xlfn.MAXIFS(V重複!G:G, V重複!$C:$C, 'Conv-vaccine'!$E1284)</f>
        <v>0</v>
      </c>
      <c r="S1284" s="117">
        <f>SUMIF('V3回目-総接種回数'!$A:$A, 'Conv-vaccine'!$E1284, 'V3回目-総接種回数'!D:D)</f>
        <v>0</v>
      </c>
    </row>
    <row r="1285" spans="1:19" ht="17.7">
      <c r="A1285" s="49">
        <v>44724</v>
      </c>
      <c r="B1285" s="109">
        <f>IF(COUNTIF($A$7:$A1285, $A1285)&gt;1, 0, IF($E1285="","",G1285+H1285+K1285+L1285+O1285-Q1285))</f>
        <v>0</v>
      </c>
      <c r="C1285" s="109">
        <f>IF(COUNTIF($A$7:$A1285, $A1285)&gt;1, 0, IF($E1285="", "", I1285+J1285+M1285+N1285+P1285-R1285))</f>
        <v>0</v>
      </c>
      <c r="D1285" s="109">
        <f>IF(COUNTIF($A$7:$A1285, $A1285)&gt;1, 0, S1285)</f>
        <v>0</v>
      </c>
      <c r="E1285" s="110">
        <v>44724</v>
      </c>
      <c r="F1285" s="91" t="str">
        <f>IFERROR(VLOOKUP($E1285, V医療従事者等!$A:$J, $F$4, FALSE), TEXT(E1285, "aaa"))</f>
        <v>日</v>
      </c>
      <c r="G1285" s="91">
        <f>IFERROR(VLOOKUP($E1285, V医療従事者等!$A:$J, $G$4, FALSE), 0)</f>
        <v>0</v>
      </c>
      <c r="H1285" s="91">
        <f>IFERROR(VLOOKUP($E1285, V医療従事者等!$A:$J, $H$4, FALSE), 0)</f>
        <v>0</v>
      </c>
      <c r="I1285" s="91">
        <f>IFERROR(VLOOKUP($E1285, V医療従事者等!$A:$J, $I$4, FALSE), 0)</f>
        <v>0</v>
      </c>
      <c r="J1285" s="91">
        <f>IFERROR(VLOOKUP($E1285, V医療従事者等!$A:$J, $J$4, FALSE), 0)</f>
        <v>0</v>
      </c>
      <c r="K1285" s="92">
        <f>IFERROR(VLOOKUP($E1285, V一般接種!$A:$G, K$4, FALSE), 0)</f>
        <v>0</v>
      </c>
      <c r="L1285" s="92">
        <f>IFERROR(VLOOKUP($E1285, V一般接種!$A:$G, L$4, FALSE), 0)</f>
        <v>0</v>
      </c>
      <c r="M1285" s="92">
        <f>IFERROR(VLOOKUP($E1285, V一般接種!$A:$G, M$4, FALSE), 0)</f>
        <v>0</v>
      </c>
      <c r="N1285" s="93">
        <f>IFERROR(VLOOKUP($E1285, V一般接種!$A:$G, N$4, FALSE), 0)</f>
        <v>0</v>
      </c>
      <c r="O1285" s="92">
        <f>SUMIF(V職域接種!$C:$C, 'Conv-vaccine'!$E1285, V職域接種!F:F)</f>
        <v>0</v>
      </c>
      <c r="P1285" s="92">
        <f>SUMIF(V職域接種!$C:$C, 'Conv-vaccine'!$E1285, V職域接種!G:G)</f>
        <v>0</v>
      </c>
      <c r="Q1285" s="92">
        <f>_xlfn.MAXIFS(V重複!F:F, V重複!$C:$C, 'Conv-vaccine'!$E1285)</f>
        <v>0</v>
      </c>
      <c r="R1285" s="92">
        <f>_xlfn.MAXIFS(V重複!G:G, V重複!$C:$C, 'Conv-vaccine'!$E1285)</f>
        <v>0</v>
      </c>
      <c r="S1285" s="117">
        <f>SUMIF('V3回目-総接種回数'!$A:$A, 'Conv-vaccine'!$E1285, 'V3回目-総接種回数'!D:D)</f>
        <v>0</v>
      </c>
    </row>
    <row r="1286" spans="1:19" ht="17.7">
      <c r="A1286" s="49">
        <v>44724</v>
      </c>
      <c r="B1286" s="109">
        <f>IF(COUNTIF($A$7:$A1286, $A1286)&gt;1, 0, IF($E1286="","",G1286+H1286+K1286+L1286+O1286-Q1286))</f>
        <v>0</v>
      </c>
      <c r="C1286" s="109">
        <f>IF(COUNTIF($A$7:$A1286, $A1286)&gt;1, 0, IF($E1286="", "", I1286+J1286+M1286+N1286+P1286-R1286))</f>
        <v>0</v>
      </c>
      <c r="D1286" s="109">
        <f>IF(COUNTIF($A$7:$A1286, $A1286)&gt;1, 0, S1286)</f>
        <v>0</v>
      </c>
      <c r="E1286" s="110">
        <v>44724</v>
      </c>
      <c r="F1286" s="91" t="str">
        <f>IFERROR(VLOOKUP($E1286, V医療従事者等!$A:$J, $F$4, FALSE), TEXT(E1286, "aaa"))</f>
        <v>日</v>
      </c>
      <c r="G1286" s="91">
        <f>IFERROR(VLOOKUP($E1286, V医療従事者等!$A:$J, $G$4, FALSE), 0)</f>
        <v>0</v>
      </c>
      <c r="H1286" s="91">
        <f>IFERROR(VLOOKUP($E1286, V医療従事者等!$A:$J, $H$4, FALSE), 0)</f>
        <v>0</v>
      </c>
      <c r="I1286" s="91">
        <f>IFERROR(VLOOKUP($E1286, V医療従事者等!$A:$J, $I$4, FALSE), 0)</f>
        <v>0</v>
      </c>
      <c r="J1286" s="91">
        <f>IFERROR(VLOOKUP($E1286, V医療従事者等!$A:$J, $J$4, FALSE), 0)</f>
        <v>0</v>
      </c>
      <c r="K1286" s="92">
        <f>IFERROR(VLOOKUP($E1286, V一般接種!$A:$G, K$4, FALSE), 0)</f>
        <v>0</v>
      </c>
      <c r="L1286" s="92">
        <f>IFERROR(VLOOKUP($E1286, V一般接種!$A:$G, L$4, FALSE), 0)</f>
        <v>0</v>
      </c>
      <c r="M1286" s="92">
        <f>IFERROR(VLOOKUP($E1286, V一般接種!$A:$G, M$4, FALSE), 0)</f>
        <v>0</v>
      </c>
      <c r="N1286" s="93">
        <f>IFERROR(VLOOKUP($E1286, V一般接種!$A:$G, N$4, FALSE), 0)</f>
        <v>0</v>
      </c>
      <c r="O1286" s="92">
        <f>SUMIF(V職域接種!$C:$C, 'Conv-vaccine'!$E1286, V職域接種!F:F)</f>
        <v>0</v>
      </c>
      <c r="P1286" s="92">
        <f>SUMIF(V職域接種!$C:$C, 'Conv-vaccine'!$E1286, V職域接種!G:G)</f>
        <v>0</v>
      </c>
      <c r="Q1286" s="92">
        <f>_xlfn.MAXIFS(V重複!F:F, V重複!$C:$C, 'Conv-vaccine'!$E1286)</f>
        <v>0</v>
      </c>
      <c r="R1286" s="92">
        <f>_xlfn.MAXIFS(V重複!G:G, V重複!$C:$C, 'Conv-vaccine'!$E1286)</f>
        <v>0</v>
      </c>
      <c r="S1286" s="117">
        <f>SUMIF('V3回目-総接種回数'!$A:$A, 'Conv-vaccine'!$E1286, 'V3回目-総接種回数'!D:D)</f>
        <v>0</v>
      </c>
    </row>
    <row r="1287" spans="1:19" ht="17.7">
      <c r="A1287" s="49">
        <v>44724</v>
      </c>
      <c r="B1287" s="109">
        <f>IF(COUNTIF($A$7:$A1287, $A1287)&gt;1, 0, IF($E1287="","",G1287+H1287+K1287+L1287+O1287-Q1287))</f>
        <v>0</v>
      </c>
      <c r="C1287" s="109">
        <f>IF(COUNTIF($A$7:$A1287, $A1287)&gt;1, 0, IF($E1287="", "", I1287+J1287+M1287+N1287+P1287-R1287))</f>
        <v>0</v>
      </c>
      <c r="D1287" s="109">
        <f>IF(COUNTIF($A$7:$A1287, $A1287)&gt;1, 0, S1287)</f>
        <v>0</v>
      </c>
      <c r="E1287" s="110">
        <v>44724</v>
      </c>
      <c r="F1287" s="91" t="str">
        <f>IFERROR(VLOOKUP($E1287, V医療従事者等!$A:$J, $F$4, FALSE), TEXT(E1287, "aaa"))</f>
        <v>日</v>
      </c>
      <c r="G1287" s="91">
        <f>IFERROR(VLOOKUP($E1287, V医療従事者等!$A:$J, $G$4, FALSE), 0)</f>
        <v>0</v>
      </c>
      <c r="H1287" s="91">
        <f>IFERROR(VLOOKUP($E1287, V医療従事者等!$A:$J, $H$4, FALSE), 0)</f>
        <v>0</v>
      </c>
      <c r="I1287" s="91">
        <f>IFERROR(VLOOKUP($E1287, V医療従事者等!$A:$J, $I$4, FALSE), 0)</f>
        <v>0</v>
      </c>
      <c r="J1287" s="91">
        <f>IFERROR(VLOOKUP($E1287, V医療従事者等!$A:$J, $J$4, FALSE), 0)</f>
        <v>0</v>
      </c>
      <c r="K1287" s="92">
        <f>IFERROR(VLOOKUP($E1287, V一般接種!$A:$G, K$4, FALSE), 0)</f>
        <v>0</v>
      </c>
      <c r="L1287" s="92">
        <f>IFERROR(VLOOKUP($E1287, V一般接種!$A:$G, L$4, FALSE), 0)</f>
        <v>0</v>
      </c>
      <c r="M1287" s="92">
        <f>IFERROR(VLOOKUP($E1287, V一般接種!$A:$G, M$4, FALSE), 0)</f>
        <v>0</v>
      </c>
      <c r="N1287" s="93">
        <f>IFERROR(VLOOKUP($E1287, V一般接種!$A:$G, N$4, FALSE), 0)</f>
        <v>0</v>
      </c>
      <c r="O1287" s="92">
        <f>SUMIF(V職域接種!$C:$C, 'Conv-vaccine'!$E1287, V職域接種!F:F)</f>
        <v>0</v>
      </c>
      <c r="P1287" s="92">
        <f>SUMIF(V職域接種!$C:$C, 'Conv-vaccine'!$E1287, V職域接種!G:G)</f>
        <v>0</v>
      </c>
      <c r="Q1287" s="92">
        <f>_xlfn.MAXIFS(V重複!F:F, V重複!$C:$C, 'Conv-vaccine'!$E1287)</f>
        <v>0</v>
      </c>
      <c r="R1287" s="92">
        <f>_xlfn.MAXIFS(V重複!G:G, V重複!$C:$C, 'Conv-vaccine'!$E1287)</f>
        <v>0</v>
      </c>
      <c r="S1287" s="117">
        <f>SUMIF('V3回目-総接種回数'!$A:$A, 'Conv-vaccine'!$E1287, 'V3回目-総接種回数'!D:D)</f>
        <v>0</v>
      </c>
    </row>
    <row r="1288" spans="1:19" ht="17.7">
      <c r="A1288" s="49">
        <v>44725</v>
      </c>
      <c r="B1288" s="109">
        <f>IF(COUNTIF($A$7:$A1288, $A1288)&gt;1, 0, IF($E1288="","",G1288+H1288+K1288+L1288+O1288-Q1288))</f>
        <v>0</v>
      </c>
      <c r="C1288" s="109">
        <f>IF(COUNTIF($A$7:$A1288, $A1288)&gt;1, 0, IF($E1288="", "", I1288+J1288+M1288+N1288+P1288-R1288))</f>
        <v>0</v>
      </c>
      <c r="D1288" s="109">
        <f>IF(COUNTIF($A$7:$A1288, $A1288)&gt;1, 0, S1288)</f>
        <v>0</v>
      </c>
      <c r="E1288" s="110">
        <v>44725</v>
      </c>
      <c r="F1288" s="91" t="str">
        <f>IFERROR(VLOOKUP($E1288, V医療従事者等!$A:$J, $F$4, FALSE), TEXT(E1288, "aaa"))</f>
        <v>月</v>
      </c>
      <c r="G1288" s="91">
        <f>IFERROR(VLOOKUP($E1288, V医療従事者等!$A:$J, $G$4, FALSE), 0)</f>
        <v>0</v>
      </c>
      <c r="H1288" s="91">
        <f>IFERROR(VLOOKUP($E1288, V医療従事者等!$A:$J, $H$4, FALSE), 0)</f>
        <v>0</v>
      </c>
      <c r="I1288" s="91">
        <f>IFERROR(VLOOKUP($E1288, V医療従事者等!$A:$J, $I$4, FALSE), 0)</f>
        <v>0</v>
      </c>
      <c r="J1288" s="91">
        <f>IFERROR(VLOOKUP($E1288, V医療従事者等!$A:$J, $J$4, FALSE), 0)</f>
        <v>0</v>
      </c>
      <c r="K1288" s="92">
        <f>IFERROR(VLOOKUP($E1288, V一般接種!$A:$G, K$4, FALSE), 0)</f>
        <v>0</v>
      </c>
      <c r="L1288" s="92">
        <f>IFERROR(VLOOKUP($E1288, V一般接種!$A:$G, L$4, FALSE), 0)</f>
        <v>0</v>
      </c>
      <c r="M1288" s="92">
        <f>IFERROR(VLOOKUP($E1288, V一般接種!$A:$G, M$4, FALSE), 0)</f>
        <v>0</v>
      </c>
      <c r="N1288" s="93">
        <f>IFERROR(VLOOKUP($E1288, V一般接種!$A:$G, N$4, FALSE), 0)</f>
        <v>0</v>
      </c>
      <c r="O1288" s="92">
        <f>SUMIF(V職域接種!$C:$C, 'Conv-vaccine'!$E1288, V職域接種!F:F)</f>
        <v>0</v>
      </c>
      <c r="P1288" s="92">
        <f>SUMIF(V職域接種!$C:$C, 'Conv-vaccine'!$E1288, V職域接種!G:G)</f>
        <v>0</v>
      </c>
      <c r="Q1288" s="92">
        <f>_xlfn.MAXIFS(V重複!F:F, V重複!$C:$C, 'Conv-vaccine'!$E1288)</f>
        <v>0</v>
      </c>
      <c r="R1288" s="92">
        <f>_xlfn.MAXIFS(V重複!G:G, V重複!$C:$C, 'Conv-vaccine'!$E1288)</f>
        <v>0</v>
      </c>
      <c r="S1288" s="117">
        <f>SUMIF('V3回目-総接種回数'!$A:$A, 'Conv-vaccine'!$E1288, 'V3回目-総接種回数'!D:D)</f>
        <v>0</v>
      </c>
    </row>
    <row r="1289" spans="1:19" ht="17.7">
      <c r="A1289" s="49">
        <v>44725</v>
      </c>
      <c r="B1289" s="109">
        <f>IF(COUNTIF($A$7:$A1289, $A1289)&gt;1, 0, IF($E1289="","",G1289+H1289+K1289+L1289+O1289-Q1289))</f>
        <v>0</v>
      </c>
      <c r="C1289" s="109">
        <f>IF(COUNTIF($A$7:$A1289, $A1289)&gt;1, 0, IF($E1289="", "", I1289+J1289+M1289+N1289+P1289-R1289))</f>
        <v>0</v>
      </c>
      <c r="D1289" s="109">
        <f>IF(COUNTIF($A$7:$A1289, $A1289)&gt;1, 0, S1289)</f>
        <v>0</v>
      </c>
      <c r="E1289" s="110">
        <v>44725</v>
      </c>
      <c r="F1289" s="91" t="str">
        <f>IFERROR(VLOOKUP($E1289, V医療従事者等!$A:$J, $F$4, FALSE), TEXT(E1289, "aaa"))</f>
        <v>月</v>
      </c>
      <c r="G1289" s="91">
        <f>IFERROR(VLOOKUP($E1289, V医療従事者等!$A:$J, $G$4, FALSE), 0)</f>
        <v>0</v>
      </c>
      <c r="H1289" s="91">
        <f>IFERROR(VLOOKUP($E1289, V医療従事者等!$A:$J, $H$4, FALSE), 0)</f>
        <v>0</v>
      </c>
      <c r="I1289" s="91">
        <f>IFERROR(VLOOKUP($E1289, V医療従事者等!$A:$J, $I$4, FALSE), 0)</f>
        <v>0</v>
      </c>
      <c r="J1289" s="91">
        <f>IFERROR(VLOOKUP($E1289, V医療従事者等!$A:$J, $J$4, FALSE), 0)</f>
        <v>0</v>
      </c>
      <c r="K1289" s="92">
        <f>IFERROR(VLOOKUP($E1289, V一般接種!$A:$G, K$4, FALSE), 0)</f>
        <v>0</v>
      </c>
      <c r="L1289" s="92">
        <f>IFERROR(VLOOKUP($E1289, V一般接種!$A:$G, L$4, FALSE), 0)</f>
        <v>0</v>
      </c>
      <c r="M1289" s="92">
        <f>IFERROR(VLOOKUP($E1289, V一般接種!$A:$G, M$4, FALSE), 0)</f>
        <v>0</v>
      </c>
      <c r="N1289" s="93">
        <f>IFERROR(VLOOKUP($E1289, V一般接種!$A:$G, N$4, FALSE), 0)</f>
        <v>0</v>
      </c>
      <c r="O1289" s="92">
        <f>SUMIF(V職域接種!$C:$C, 'Conv-vaccine'!$E1289, V職域接種!F:F)</f>
        <v>0</v>
      </c>
      <c r="P1289" s="92">
        <f>SUMIF(V職域接種!$C:$C, 'Conv-vaccine'!$E1289, V職域接種!G:G)</f>
        <v>0</v>
      </c>
      <c r="Q1289" s="92">
        <f>_xlfn.MAXIFS(V重複!F:F, V重複!$C:$C, 'Conv-vaccine'!$E1289)</f>
        <v>0</v>
      </c>
      <c r="R1289" s="92">
        <f>_xlfn.MAXIFS(V重複!G:G, V重複!$C:$C, 'Conv-vaccine'!$E1289)</f>
        <v>0</v>
      </c>
      <c r="S1289" s="117">
        <f>SUMIF('V3回目-総接種回数'!$A:$A, 'Conv-vaccine'!$E1289, 'V3回目-総接種回数'!D:D)</f>
        <v>0</v>
      </c>
    </row>
    <row r="1290" spans="1:19" ht="17.7">
      <c r="A1290" s="49">
        <v>44725</v>
      </c>
      <c r="B1290" s="109">
        <f>IF(COUNTIF($A$7:$A1290, $A1290)&gt;1, 0, IF($E1290="","",G1290+H1290+K1290+L1290+O1290-Q1290))</f>
        <v>0</v>
      </c>
      <c r="C1290" s="109">
        <f>IF(COUNTIF($A$7:$A1290, $A1290)&gt;1, 0, IF($E1290="", "", I1290+J1290+M1290+N1290+P1290-R1290))</f>
        <v>0</v>
      </c>
      <c r="D1290" s="109">
        <f>IF(COUNTIF($A$7:$A1290, $A1290)&gt;1, 0, S1290)</f>
        <v>0</v>
      </c>
      <c r="E1290" s="110">
        <v>44725</v>
      </c>
      <c r="F1290" s="91" t="str">
        <f>IFERROR(VLOOKUP($E1290, V医療従事者等!$A:$J, $F$4, FALSE), TEXT(E1290, "aaa"))</f>
        <v>月</v>
      </c>
      <c r="G1290" s="91">
        <f>IFERROR(VLOOKUP($E1290, V医療従事者等!$A:$J, $G$4, FALSE), 0)</f>
        <v>0</v>
      </c>
      <c r="H1290" s="91">
        <f>IFERROR(VLOOKUP($E1290, V医療従事者等!$A:$J, $H$4, FALSE), 0)</f>
        <v>0</v>
      </c>
      <c r="I1290" s="91">
        <f>IFERROR(VLOOKUP($E1290, V医療従事者等!$A:$J, $I$4, FALSE), 0)</f>
        <v>0</v>
      </c>
      <c r="J1290" s="91">
        <f>IFERROR(VLOOKUP($E1290, V医療従事者等!$A:$J, $J$4, FALSE), 0)</f>
        <v>0</v>
      </c>
      <c r="K1290" s="92">
        <f>IFERROR(VLOOKUP($E1290, V一般接種!$A:$G, K$4, FALSE), 0)</f>
        <v>0</v>
      </c>
      <c r="L1290" s="92">
        <f>IFERROR(VLOOKUP($E1290, V一般接種!$A:$G, L$4, FALSE), 0)</f>
        <v>0</v>
      </c>
      <c r="M1290" s="92">
        <f>IFERROR(VLOOKUP($E1290, V一般接種!$A:$G, M$4, FALSE), 0)</f>
        <v>0</v>
      </c>
      <c r="N1290" s="93">
        <f>IFERROR(VLOOKUP($E1290, V一般接種!$A:$G, N$4, FALSE), 0)</f>
        <v>0</v>
      </c>
      <c r="O1290" s="92">
        <f>SUMIF(V職域接種!$C:$C, 'Conv-vaccine'!$E1290, V職域接種!F:F)</f>
        <v>0</v>
      </c>
      <c r="P1290" s="92">
        <f>SUMIF(V職域接種!$C:$C, 'Conv-vaccine'!$E1290, V職域接種!G:G)</f>
        <v>0</v>
      </c>
      <c r="Q1290" s="92">
        <f>_xlfn.MAXIFS(V重複!F:F, V重複!$C:$C, 'Conv-vaccine'!$E1290)</f>
        <v>0</v>
      </c>
      <c r="R1290" s="92">
        <f>_xlfn.MAXIFS(V重複!G:G, V重複!$C:$C, 'Conv-vaccine'!$E1290)</f>
        <v>0</v>
      </c>
      <c r="S1290" s="117">
        <f>SUMIF('V3回目-総接種回数'!$A:$A, 'Conv-vaccine'!$E1290, 'V3回目-総接種回数'!D:D)</f>
        <v>0</v>
      </c>
    </row>
    <row r="1291" spans="1:19" ht="17.7">
      <c r="A1291" s="49">
        <v>44726</v>
      </c>
      <c r="B1291" s="109">
        <f>IF(COUNTIF($A$7:$A1291, $A1291)&gt;1, 0, IF($E1291="","",G1291+H1291+K1291+L1291+O1291-Q1291))</f>
        <v>0</v>
      </c>
      <c r="C1291" s="109">
        <f>IF(COUNTIF($A$7:$A1291, $A1291)&gt;1, 0, IF($E1291="", "", I1291+J1291+M1291+N1291+P1291-R1291))</f>
        <v>0</v>
      </c>
      <c r="D1291" s="109">
        <f>IF(COUNTIF($A$7:$A1291, $A1291)&gt;1, 0, S1291)</f>
        <v>0</v>
      </c>
      <c r="E1291" s="110">
        <v>44726</v>
      </c>
      <c r="F1291" s="91" t="str">
        <f>IFERROR(VLOOKUP($E1291, V医療従事者等!$A:$J, $F$4, FALSE), TEXT(E1291, "aaa"))</f>
        <v>火</v>
      </c>
      <c r="G1291" s="91">
        <f>IFERROR(VLOOKUP($E1291, V医療従事者等!$A:$J, $G$4, FALSE), 0)</f>
        <v>0</v>
      </c>
      <c r="H1291" s="91">
        <f>IFERROR(VLOOKUP($E1291, V医療従事者等!$A:$J, $H$4, FALSE), 0)</f>
        <v>0</v>
      </c>
      <c r="I1291" s="91">
        <f>IFERROR(VLOOKUP($E1291, V医療従事者等!$A:$J, $I$4, FALSE), 0)</f>
        <v>0</v>
      </c>
      <c r="J1291" s="91">
        <f>IFERROR(VLOOKUP($E1291, V医療従事者等!$A:$J, $J$4, FALSE), 0)</f>
        <v>0</v>
      </c>
      <c r="K1291" s="92">
        <f>IFERROR(VLOOKUP($E1291, V一般接種!$A:$G, K$4, FALSE), 0)</f>
        <v>0</v>
      </c>
      <c r="L1291" s="92">
        <f>IFERROR(VLOOKUP($E1291, V一般接種!$A:$G, L$4, FALSE), 0)</f>
        <v>0</v>
      </c>
      <c r="M1291" s="92">
        <f>IFERROR(VLOOKUP($E1291, V一般接種!$A:$G, M$4, FALSE), 0)</f>
        <v>0</v>
      </c>
      <c r="N1291" s="93">
        <f>IFERROR(VLOOKUP($E1291, V一般接種!$A:$G, N$4, FALSE), 0)</f>
        <v>0</v>
      </c>
      <c r="O1291" s="92">
        <f>SUMIF(V職域接種!$C:$C, 'Conv-vaccine'!$E1291, V職域接種!F:F)</f>
        <v>0</v>
      </c>
      <c r="P1291" s="92">
        <f>SUMIF(V職域接種!$C:$C, 'Conv-vaccine'!$E1291, V職域接種!G:G)</f>
        <v>0</v>
      </c>
      <c r="Q1291" s="92">
        <f>_xlfn.MAXIFS(V重複!F:F, V重複!$C:$C, 'Conv-vaccine'!$E1291)</f>
        <v>0</v>
      </c>
      <c r="R1291" s="92">
        <f>_xlfn.MAXIFS(V重複!G:G, V重複!$C:$C, 'Conv-vaccine'!$E1291)</f>
        <v>0</v>
      </c>
      <c r="S1291" s="117">
        <f>SUMIF('V3回目-総接種回数'!$A:$A, 'Conv-vaccine'!$E1291, 'V3回目-総接種回数'!D:D)</f>
        <v>0</v>
      </c>
    </row>
    <row r="1292" spans="1:19" ht="17.7">
      <c r="A1292" s="49">
        <v>44726</v>
      </c>
      <c r="B1292" s="109">
        <f>IF(COUNTIF($A$7:$A1292, $A1292)&gt;1, 0, IF($E1292="","",G1292+H1292+K1292+L1292+O1292-Q1292))</f>
        <v>0</v>
      </c>
      <c r="C1292" s="109">
        <f>IF(COUNTIF($A$7:$A1292, $A1292)&gt;1, 0, IF($E1292="", "", I1292+J1292+M1292+N1292+P1292-R1292))</f>
        <v>0</v>
      </c>
      <c r="D1292" s="109">
        <f>IF(COUNTIF($A$7:$A1292, $A1292)&gt;1, 0, S1292)</f>
        <v>0</v>
      </c>
      <c r="E1292" s="110">
        <v>44726</v>
      </c>
      <c r="F1292" s="91" t="str">
        <f>IFERROR(VLOOKUP($E1292, V医療従事者等!$A:$J, $F$4, FALSE), TEXT(E1292, "aaa"))</f>
        <v>火</v>
      </c>
      <c r="G1292" s="91">
        <f>IFERROR(VLOOKUP($E1292, V医療従事者等!$A:$J, $G$4, FALSE), 0)</f>
        <v>0</v>
      </c>
      <c r="H1292" s="91">
        <f>IFERROR(VLOOKUP($E1292, V医療従事者等!$A:$J, $H$4, FALSE), 0)</f>
        <v>0</v>
      </c>
      <c r="I1292" s="91">
        <f>IFERROR(VLOOKUP($E1292, V医療従事者等!$A:$J, $I$4, FALSE), 0)</f>
        <v>0</v>
      </c>
      <c r="J1292" s="91">
        <f>IFERROR(VLOOKUP($E1292, V医療従事者等!$A:$J, $J$4, FALSE), 0)</f>
        <v>0</v>
      </c>
      <c r="K1292" s="92">
        <f>IFERROR(VLOOKUP($E1292, V一般接種!$A:$G, K$4, FALSE), 0)</f>
        <v>0</v>
      </c>
      <c r="L1292" s="92">
        <f>IFERROR(VLOOKUP($E1292, V一般接種!$A:$G, L$4, FALSE), 0)</f>
        <v>0</v>
      </c>
      <c r="M1292" s="92">
        <f>IFERROR(VLOOKUP($E1292, V一般接種!$A:$G, M$4, FALSE), 0)</f>
        <v>0</v>
      </c>
      <c r="N1292" s="93">
        <f>IFERROR(VLOOKUP($E1292, V一般接種!$A:$G, N$4, FALSE), 0)</f>
        <v>0</v>
      </c>
      <c r="O1292" s="92">
        <f>SUMIF(V職域接種!$C:$C, 'Conv-vaccine'!$E1292, V職域接種!F:F)</f>
        <v>0</v>
      </c>
      <c r="P1292" s="92">
        <f>SUMIF(V職域接種!$C:$C, 'Conv-vaccine'!$E1292, V職域接種!G:G)</f>
        <v>0</v>
      </c>
      <c r="Q1292" s="92">
        <f>_xlfn.MAXIFS(V重複!F:F, V重複!$C:$C, 'Conv-vaccine'!$E1292)</f>
        <v>0</v>
      </c>
      <c r="R1292" s="92">
        <f>_xlfn.MAXIFS(V重複!G:G, V重複!$C:$C, 'Conv-vaccine'!$E1292)</f>
        <v>0</v>
      </c>
      <c r="S1292" s="117">
        <f>SUMIF('V3回目-総接種回数'!$A:$A, 'Conv-vaccine'!$E1292, 'V3回目-総接種回数'!D:D)</f>
        <v>0</v>
      </c>
    </row>
    <row r="1293" spans="1:19" ht="17.7">
      <c r="A1293" s="49">
        <v>44726</v>
      </c>
      <c r="B1293" s="109">
        <f>IF(COUNTIF($A$7:$A1293, $A1293)&gt;1, 0, IF($E1293="","",G1293+H1293+K1293+L1293+O1293-Q1293))</f>
        <v>0</v>
      </c>
      <c r="C1293" s="109">
        <f>IF(COUNTIF($A$7:$A1293, $A1293)&gt;1, 0, IF($E1293="", "", I1293+J1293+M1293+N1293+P1293-R1293))</f>
        <v>0</v>
      </c>
      <c r="D1293" s="109">
        <f>IF(COUNTIF($A$7:$A1293, $A1293)&gt;1, 0, S1293)</f>
        <v>0</v>
      </c>
      <c r="E1293" s="110">
        <v>44726</v>
      </c>
      <c r="F1293" s="91" t="str">
        <f>IFERROR(VLOOKUP($E1293, V医療従事者等!$A:$J, $F$4, FALSE), TEXT(E1293, "aaa"))</f>
        <v>火</v>
      </c>
      <c r="G1293" s="91">
        <f>IFERROR(VLOOKUP($E1293, V医療従事者等!$A:$J, $G$4, FALSE), 0)</f>
        <v>0</v>
      </c>
      <c r="H1293" s="91">
        <f>IFERROR(VLOOKUP($E1293, V医療従事者等!$A:$J, $H$4, FALSE), 0)</f>
        <v>0</v>
      </c>
      <c r="I1293" s="91">
        <f>IFERROR(VLOOKUP($E1293, V医療従事者等!$A:$J, $I$4, FALSE), 0)</f>
        <v>0</v>
      </c>
      <c r="J1293" s="91">
        <f>IFERROR(VLOOKUP($E1293, V医療従事者等!$A:$J, $J$4, FALSE), 0)</f>
        <v>0</v>
      </c>
      <c r="K1293" s="92">
        <f>IFERROR(VLOOKUP($E1293, V一般接種!$A:$G, K$4, FALSE), 0)</f>
        <v>0</v>
      </c>
      <c r="L1293" s="92">
        <f>IFERROR(VLOOKUP($E1293, V一般接種!$A:$G, L$4, FALSE), 0)</f>
        <v>0</v>
      </c>
      <c r="M1293" s="92">
        <f>IFERROR(VLOOKUP($E1293, V一般接種!$A:$G, M$4, FALSE), 0)</f>
        <v>0</v>
      </c>
      <c r="N1293" s="93">
        <f>IFERROR(VLOOKUP($E1293, V一般接種!$A:$G, N$4, FALSE), 0)</f>
        <v>0</v>
      </c>
      <c r="O1293" s="92">
        <f>SUMIF(V職域接種!$C:$C, 'Conv-vaccine'!$E1293, V職域接種!F:F)</f>
        <v>0</v>
      </c>
      <c r="P1293" s="92">
        <f>SUMIF(V職域接種!$C:$C, 'Conv-vaccine'!$E1293, V職域接種!G:G)</f>
        <v>0</v>
      </c>
      <c r="Q1293" s="92">
        <f>_xlfn.MAXIFS(V重複!F:F, V重複!$C:$C, 'Conv-vaccine'!$E1293)</f>
        <v>0</v>
      </c>
      <c r="R1293" s="92">
        <f>_xlfn.MAXIFS(V重複!G:G, V重複!$C:$C, 'Conv-vaccine'!$E1293)</f>
        <v>0</v>
      </c>
      <c r="S1293" s="117">
        <f>SUMIF('V3回目-総接種回数'!$A:$A, 'Conv-vaccine'!$E1293, 'V3回目-総接種回数'!D:D)</f>
        <v>0</v>
      </c>
    </row>
    <row r="1294" spans="1:19" ht="17.7">
      <c r="A1294" s="49">
        <v>44727</v>
      </c>
      <c r="B1294" s="109">
        <f>IF(COUNTIF($A$7:$A1294, $A1294)&gt;1, 0, IF($E1294="","",G1294+H1294+K1294+L1294+O1294-Q1294))</f>
        <v>0</v>
      </c>
      <c r="C1294" s="109">
        <f>IF(COUNTIF($A$7:$A1294, $A1294)&gt;1, 0, IF($E1294="", "", I1294+J1294+M1294+N1294+P1294-R1294))</f>
        <v>0</v>
      </c>
      <c r="D1294" s="109">
        <f>IF(COUNTIF($A$7:$A1294, $A1294)&gt;1, 0, S1294)</f>
        <v>0</v>
      </c>
      <c r="E1294" s="110">
        <v>44727</v>
      </c>
      <c r="F1294" s="91" t="str">
        <f>IFERROR(VLOOKUP($E1294, V医療従事者等!$A:$J, $F$4, FALSE), TEXT(E1294, "aaa"))</f>
        <v>水</v>
      </c>
      <c r="G1294" s="91">
        <f>IFERROR(VLOOKUP($E1294, V医療従事者等!$A:$J, $G$4, FALSE), 0)</f>
        <v>0</v>
      </c>
      <c r="H1294" s="91">
        <f>IFERROR(VLOOKUP($E1294, V医療従事者等!$A:$J, $H$4, FALSE), 0)</f>
        <v>0</v>
      </c>
      <c r="I1294" s="91">
        <f>IFERROR(VLOOKUP($E1294, V医療従事者等!$A:$J, $I$4, FALSE), 0)</f>
        <v>0</v>
      </c>
      <c r="J1294" s="91">
        <f>IFERROR(VLOOKUP($E1294, V医療従事者等!$A:$J, $J$4, FALSE), 0)</f>
        <v>0</v>
      </c>
      <c r="K1294" s="92">
        <f>IFERROR(VLOOKUP($E1294, V一般接種!$A:$G, K$4, FALSE), 0)</f>
        <v>0</v>
      </c>
      <c r="L1294" s="92">
        <f>IFERROR(VLOOKUP($E1294, V一般接種!$A:$G, L$4, FALSE), 0)</f>
        <v>0</v>
      </c>
      <c r="M1294" s="92">
        <f>IFERROR(VLOOKUP($E1294, V一般接種!$A:$G, M$4, FALSE), 0)</f>
        <v>0</v>
      </c>
      <c r="N1294" s="93">
        <f>IFERROR(VLOOKUP($E1294, V一般接種!$A:$G, N$4, FALSE), 0)</f>
        <v>0</v>
      </c>
      <c r="O1294" s="92">
        <f>SUMIF(V職域接種!$C:$C, 'Conv-vaccine'!$E1294, V職域接種!F:F)</f>
        <v>0</v>
      </c>
      <c r="P1294" s="92">
        <f>SUMIF(V職域接種!$C:$C, 'Conv-vaccine'!$E1294, V職域接種!G:G)</f>
        <v>0</v>
      </c>
      <c r="Q1294" s="92">
        <f>_xlfn.MAXIFS(V重複!F:F, V重複!$C:$C, 'Conv-vaccine'!$E1294)</f>
        <v>0</v>
      </c>
      <c r="R1294" s="92">
        <f>_xlfn.MAXIFS(V重複!G:G, V重複!$C:$C, 'Conv-vaccine'!$E1294)</f>
        <v>0</v>
      </c>
      <c r="S1294" s="117">
        <f>SUMIF('V3回目-総接種回数'!$A:$A, 'Conv-vaccine'!$E1294, 'V3回目-総接種回数'!D:D)</f>
        <v>0</v>
      </c>
    </row>
    <row r="1295" spans="1:19" ht="17.7">
      <c r="A1295" s="49">
        <v>44727</v>
      </c>
      <c r="B1295" s="109">
        <f>IF(COUNTIF($A$7:$A1295, $A1295)&gt;1, 0, IF($E1295="","",G1295+H1295+K1295+L1295+O1295-Q1295))</f>
        <v>0</v>
      </c>
      <c r="C1295" s="109">
        <f>IF(COUNTIF($A$7:$A1295, $A1295)&gt;1, 0, IF($E1295="", "", I1295+J1295+M1295+N1295+P1295-R1295))</f>
        <v>0</v>
      </c>
      <c r="D1295" s="109">
        <f>IF(COUNTIF($A$7:$A1295, $A1295)&gt;1, 0, S1295)</f>
        <v>0</v>
      </c>
      <c r="E1295" s="110">
        <v>44727</v>
      </c>
      <c r="F1295" s="91" t="str">
        <f>IFERROR(VLOOKUP($E1295, V医療従事者等!$A:$J, $F$4, FALSE), TEXT(E1295, "aaa"))</f>
        <v>水</v>
      </c>
      <c r="G1295" s="91">
        <f>IFERROR(VLOOKUP($E1295, V医療従事者等!$A:$J, $G$4, FALSE), 0)</f>
        <v>0</v>
      </c>
      <c r="H1295" s="91">
        <f>IFERROR(VLOOKUP($E1295, V医療従事者等!$A:$J, $H$4, FALSE), 0)</f>
        <v>0</v>
      </c>
      <c r="I1295" s="91">
        <f>IFERROR(VLOOKUP($E1295, V医療従事者等!$A:$J, $I$4, FALSE), 0)</f>
        <v>0</v>
      </c>
      <c r="J1295" s="91">
        <f>IFERROR(VLOOKUP($E1295, V医療従事者等!$A:$J, $J$4, FALSE), 0)</f>
        <v>0</v>
      </c>
      <c r="K1295" s="92">
        <f>IFERROR(VLOOKUP($E1295, V一般接種!$A:$G, K$4, FALSE), 0)</f>
        <v>0</v>
      </c>
      <c r="L1295" s="92">
        <f>IFERROR(VLOOKUP($E1295, V一般接種!$A:$G, L$4, FALSE), 0)</f>
        <v>0</v>
      </c>
      <c r="M1295" s="92">
        <f>IFERROR(VLOOKUP($E1295, V一般接種!$A:$G, M$4, FALSE), 0)</f>
        <v>0</v>
      </c>
      <c r="N1295" s="93">
        <f>IFERROR(VLOOKUP($E1295, V一般接種!$A:$G, N$4, FALSE), 0)</f>
        <v>0</v>
      </c>
      <c r="O1295" s="92">
        <f>SUMIF(V職域接種!$C:$C, 'Conv-vaccine'!$E1295, V職域接種!F:F)</f>
        <v>0</v>
      </c>
      <c r="P1295" s="92">
        <f>SUMIF(V職域接種!$C:$C, 'Conv-vaccine'!$E1295, V職域接種!G:G)</f>
        <v>0</v>
      </c>
      <c r="Q1295" s="92">
        <f>_xlfn.MAXIFS(V重複!F:F, V重複!$C:$C, 'Conv-vaccine'!$E1295)</f>
        <v>0</v>
      </c>
      <c r="R1295" s="92">
        <f>_xlfn.MAXIFS(V重複!G:G, V重複!$C:$C, 'Conv-vaccine'!$E1295)</f>
        <v>0</v>
      </c>
      <c r="S1295" s="117">
        <f>SUMIF('V3回目-総接種回数'!$A:$A, 'Conv-vaccine'!$E1295, 'V3回目-総接種回数'!D:D)</f>
        <v>0</v>
      </c>
    </row>
    <row r="1296" spans="1:19" ht="17.7">
      <c r="A1296" s="49">
        <v>44727</v>
      </c>
      <c r="B1296" s="109">
        <f>IF(COUNTIF($A$7:$A1296, $A1296)&gt;1, 0, IF($E1296="","",G1296+H1296+K1296+L1296+O1296-Q1296))</f>
        <v>0</v>
      </c>
      <c r="C1296" s="109">
        <f>IF(COUNTIF($A$7:$A1296, $A1296)&gt;1, 0, IF($E1296="", "", I1296+J1296+M1296+N1296+P1296-R1296))</f>
        <v>0</v>
      </c>
      <c r="D1296" s="109">
        <f>IF(COUNTIF($A$7:$A1296, $A1296)&gt;1, 0, S1296)</f>
        <v>0</v>
      </c>
      <c r="E1296" s="110">
        <v>44727</v>
      </c>
      <c r="F1296" s="91" t="str">
        <f>IFERROR(VLOOKUP($E1296, V医療従事者等!$A:$J, $F$4, FALSE), TEXT(E1296, "aaa"))</f>
        <v>水</v>
      </c>
      <c r="G1296" s="91">
        <f>IFERROR(VLOOKUP($E1296, V医療従事者等!$A:$J, $G$4, FALSE), 0)</f>
        <v>0</v>
      </c>
      <c r="H1296" s="91">
        <f>IFERROR(VLOOKUP($E1296, V医療従事者等!$A:$J, $H$4, FALSE), 0)</f>
        <v>0</v>
      </c>
      <c r="I1296" s="91">
        <f>IFERROR(VLOOKUP($E1296, V医療従事者等!$A:$J, $I$4, FALSE), 0)</f>
        <v>0</v>
      </c>
      <c r="J1296" s="91">
        <f>IFERROR(VLOOKUP($E1296, V医療従事者等!$A:$J, $J$4, FALSE), 0)</f>
        <v>0</v>
      </c>
      <c r="K1296" s="92">
        <f>IFERROR(VLOOKUP($E1296, V一般接種!$A:$G, K$4, FALSE), 0)</f>
        <v>0</v>
      </c>
      <c r="L1296" s="92">
        <f>IFERROR(VLOOKUP($E1296, V一般接種!$A:$G, L$4, FALSE), 0)</f>
        <v>0</v>
      </c>
      <c r="M1296" s="92">
        <f>IFERROR(VLOOKUP($E1296, V一般接種!$A:$G, M$4, FALSE), 0)</f>
        <v>0</v>
      </c>
      <c r="N1296" s="93">
        <f>IFERROR(VLOOKUP($E1296, V一般接種!$A:$G, N$4, FALSE), 0)</f>
        <v>0</v>
      </c>
      <c r="O1296" s="92">
        <f>SUMIF(V職域接種!$C:$C, 'Conv-vaccine'!$E1296, V職域接種!F:F)</f>
        <v>0</v>
      </c>
      <c r="P1296" s="92">
        <f>SUMIF(V職域接種!$C:$C, 'Conv-vaccine'!$E1296, V職域接種!G:G)</f>
        <v>0</v>
      </c>
      <c r="Q1296" s="92">
        <f>_xlfn.MAXIFS(V重複!F:F, V重複!$C:$C, 'Conv-vaccine'!$E1296)</f>
        <v>0</v>
      </c>
      <c r="R1296" s="92">
        <f>_xlfn.MAXIFS(V重複!G:G, V重複!$C:$C, 'Conv-vaccine'!$E1296)</f>
        <v>0</v>
      </c>
      <c r="S1296" s="117">
        <f>SUMIF('V3回目-総接種回数'!$A:$A, 'Conv-vaccine'!$E1296, 'V3回目-総接種回数'!D:D)</f>
        <v>0</v>
      </c>
    </row>
    <row r="1297" spans="1:19" ht="17.7">
      <c r="A1297" s="49">
        <v>44728</v>
      </c>
      <c r="B1297" s="109">
        <f>IF(COUNTIF($A$7:$A1297, $A1297)&gt;1, 0, IF($E1297="","",G1297+H1297+K1297+L1297+O1297-Q1297))</f>
        <v>0</v>
      </c>
      <c r="C1297" s="109">
        <f>IF(COUNTIF($A$7:$A1297, $A1297)&gt;1, 0, IF($E1297="", "", I1297+J1297+M1297+N1297+P1297-R1297))</f>
        <v>0</v>
      </c>
      <c r="D1297" s="109">
        <f>IF(COUNTIF($A$7:$A1297, $A1297)&gt;1, 0, S1297)</f>
        <v>0</v>
      </c>
      <c r="E1297" s="110">
        <v>44728</v>
      </c>
      <c r="F1297" s="91" t="str">
        <f>IFERROR(VLOOKUP($E1297, V医療従事者等!$A:$J, $F$4, FALSE), TEXT(E1297, "aaa"))</f>
        <v>木</v>
      </c>
      <c r="G1297" s="91">
        <f>IFERROR(VLOOKUP($E1297, V医療従事者等!$A:$J, $G$4, FALSE), 0)</f>
        <v>0</v>
      </c>
      <c r="H1297" s="91">
        <f>IFERROR(VLOOKUP($E1297, V医療従事者等!$A:$J, $H$4, FALSE), 0)</f>
        <v>0</v>
      </c>
      <c r="I1297" s="91">
        <f>IFERROR(VLOOKUP($E1297, V医療従事者等!$A:$J, $I$4, FALSE), 0)</f>
        <v>0</v>
      </c>
      <c r="J1297" s="91">
        <f>IFERROR(VLOOKUP($E1297, V医療従事者等!$A:$J, $J$4, FALSE), 0)</f>
        <v>0</v>
      </c>
      <c r="K1297" s="92">
        <f>IFERROR(VLOOKUP($E1297, V一般接種!$A:$G, K$4, FALSE), 0)</f>
        <v>0</v>
      </c>
      <c r="L1297" s="92">
        <f>IFERROR(VLOOKUP($E1297, V一般接種!$A:$G, L$4, FALSE), 0)</f>
        <v>0</v>
      </c>
      <c r="M1297" s="92">
        <f>IFERROR(VLOOKUP($E1297, V一般接種!$A:$G, M$4, FALSE), 0)</f>
        <v>0</v>
      </c>
      <c r="N1297" s="93">
        <f>IFERROR(VLOOKUP($E1297, V一般接種!$A:$G, N$4, FALSE), 0)</f>
        <v>0</v>
      </c>
      <c r="O1297" s="92">
        <f>SUMIF(V職域接種!$C:$C, 'Conv-vaccine'!$E1297, V職域接種!F:F)</f>
        <v>0</v>
      </c>
      <c r="P1297" s="92">
        <f>SUMIF(V職域接種!$C:$C, 'Conv-vaccine'!$E1297, V職域接種!G:G)</f>
        <v>0</v>
      </c>
      <c r="Q1297" s="92">
        <f>_xlfn.MAXIFS(V重複!F:F, V重複!$C:$C, 'Conv-vaccine'!$E1297)</f>
        <v>0</v>
      </c>
      <c r="R1297" s="92">
        <f>_xlfn.MAXIFS(V重複!G:G, V重複!$C:$C, 'Conv-vaccine'!$E1297)</f>
        <v>0</v>
      </c>
      <c r="S1297" s="117">
        <f>SUMIF('V3回目-総接種回数'!$A:$A, 'Conv-vaccine'!$E1297, 'V3回目-総接種回数'!D:D)</f>
        <v>0</v>
      </c>
    </row>
    <row r="1298" spans="1:19" ht="17.7">
      <c r="A1298" s="49">
        <v>44728</v>
      </c>
      <c r="B1298" s="109">
        <f>IF(COUNTIF($A$7:$A1298, $A1298)&gt;1, 0, IF($E1298="","",G1298+H1298+K1298+L1298+O1298-Q1298))</f>
        <v>0</v>
      </c>
      <c r="C1298" s="109">
        <f>IF(COUNTIF($A$7:$A1298, $A1298)&gt;1, 0, IF($E1298="", "", I1298+J1298+M1298+N1298+P1298-R1298))</f>
        <v>0</v>
      </c>
      <c r="D1298" s="109">
        <f>IF(COUNTIF($A$7:$A1298, $A1298)&gt;1, 0, S1298)</f>
        <v>0</v>
      </c>
      <c r="E1298" s="110">
        <v>44728</v>
      </c>
      <c r="F1298" s="91" t="str">
        <f>IFERROR(VLOOKUP($E1298, V医療従事者等!$A:$J, $F$4, FALSE), TEXT(E1298, "aaa"))</f>
        <v>木</v>
      </c>
      <c r="G1298" s="91">
        <f>IFERROR(VLOOKUP($E1298, V医療従事者等!$A:$J, $G$4, FALSE), 0)</f>
        <v>0</v>
      </c>
      <c r="H1298" s="91">
        <f>IFERROR(VLOOKUP($E1298, V医療従事者等!$A:$J, $H$4, FALSE), 0)</f>
        <v>0</v>
      </c>
      <c r="I1298" s="91">
        <f>IFERROR(VLOOKUP($E1298, V医療従事者等!$A:$J, $I$4, FALSE), 0)</f>
        <v>0</v>
      </c>
      <c r="J1298" s="91">
        <f>IFERROR(VLOOKUP($E1298, V医療従事者等!$A:$J, $J$4, FALSE), 0)</f>
        <v>0</v>
      </c>
      <c r="K1298" s="92">
        <f>IFERROR(VLOOKUP($E1298, V一般接種!$A:$G, K$4, FALSE), 0)</f>
        <v>0</v>
      </c>
      <c r="L1298" s="92">
        <f>IFERROR(VLOOKUP($E1298, V一般接種!$A:$G, L$4, FALSE), 0)</f>
        <v>0</v>
      </c>
      <c r="M1298" s="92">
        <f>IFERROR(VLOOKUP($E1298, V一般接種!$A:$G, M$4, FALSE), 0)</f>
        <v>0</v>
      </c>
      <c r="N1298" s="93">
        <f>IFERROR(VLOOKUP($E1298, V一般接種!$A:$G, N$4, FALSE), 0)</f>
        <v>0</v>
      </c>
      <c r="O1298" s="92">
        <f>SUMIF(V職域接種!$C:$C, 'Conv-vaccine'!$E1298, V職域接種!F:F)</f>
        <v>0</v>
      </c>
      <c r="P1298" s="92">
        <f>SUMIF(V職域接種!$C:$C, 'Conv-vaccine'!$E1298, V職域接種!G:G)</f>
        <v>0</v>
      </c>
      <c r="Q1298" s="92">
        <f>_xlfn.MAXIFS(V重複!F:F, V重複!$C:$C, 'Conv-vaccine'!$E1298)</f>
        <v>0</v>
      </c>
      <c r="R1298" s="92">
        <f>_xlfn.MAXIFS(V重複!G:G, V重複!$C:$C, 'Conv-vaccine'!$E1298)</f>
        <v>0</v>
      </c>
      <c r="S1298" s="117">
        <f>SUMIF('V3回目-総接種回数'!$A:$A, 'Conv-vaccine'!$E1298, 'V3回目-総接種回数'!D:D)</f>
        <v>0</v>
      </c>
    </row>
    <row r="1299" spans="1:19" ht="17.7">
      <c r="A1299" s="49">
        <v>44728</v>
      </c>
      <c r="B1299" s="109">
        <f>IF(COUNTIF($A$7:$A1299, $A1299)&gt;1, 0, IF($E1299="","",G1299+H1299+K1299+L1299+O1299-Q1299))</f>
        <v>0</v>
      </c>
      <c r="C1299" s="109">
        <f>IF(COUNTIF($A$7:$A1299, $A1299)&gt;1, 0, IF($E1299="", "", I1299+J1299+M1299+N1299+P1299-R1299))</f>
        <v>0</v>
      </c>
      <c r="D1299" s="109">
        <f>IF(COUNTIF($A$7:$A1299, $A1299)&gt;1, 0, S1299)</f>
        <v>0</v>
      </c>
      <c r="E1299" s="110">
        <v>44728</v>
      </c>
      <c r="F1299" s="91" t="str">
        <f>IFERROR(VLOOKUP($E1299, V医療従事者等!$A:$J, $F$4, FALSE), TEXT(E1299, "aaa"))</f>
        <v>木</v>
      </c>
      <c r="G1299" s="91">
        <f>IFERROR(VLOOKUP($E1299, V医療従事者等!$A:$J, $G$4, FALSE), 0)</f>
        <v>0</v>
      </c>
      <c r="H1299" s="91">
        <f>IFERROR(VLOOKUP($E1299, V医療従事者等!$A:$J, $H$4, FALSE), 0)</f>
        <v>0</v>
      </c>
      <c r="I1299" s="91">
        <f>IFERROR(VLOOKUP($E1299, V医療従事者等!$A:$J, $I$4, FALSE), 0)</f>
        <v>0</v>
      </c>
      <c r="J1299" s="91">
        <f>IFERROR(VLOOKUP($E1299, V医療従事者等!$A:$J, $J$4, FALSE), 0)</f>
        <v>0</v>
      </c>
      <c r="K1299" s="92">
        <f>IFERROR(VLOOKUP($E1299, V一般接種!$A:$G, K$4, FALSE), 0)</f>
        <v>0</v>
      </c>
      <c r="L1299" s="92">
        <f>IFERROR(VLOOKUP($E1299, V一般接種!$A:$G, L$4, FALSE), 0)</f>
        <v>0</v>
      </c>
      <c r="M1299" s="92">
        <f>IFERROR(VLOOKUP($E1299, V一般接種!$A:$G, M$4, FALSE), 0)</f>
        <v>0</v>
      </c>
      <c r="N1299" s="93">
        <f>IFERROR(VLOOKUP($E1299, V一般接種!$A:$G, N$4, FALSE), 0)</f>
        <v>0</v>
      </c>
      <c r="O1299" s="92">
        <f>SUMIF(V職域接種!$C:$C, 'Conv-vaccine'!$E1299, V職域接種!F:F)</f>
        <v>0</v>
      </c>
      <c r="P1299" s="92">
        <f>SUMIF(V職域接種!$C:$C, 'Conv-vaccine'!$E1299, V職域接種!G:G)</f>
        <v>0</v>
      </c>
      <c r="Q1299" s="92">
        <f>_xlfn.MAXIFS(V重複!F:F, V重複!$C:$C, 'Conv-vaccine'!$E1299)</f>
        <v>0</v>
      </c>
      <c r="R1299" s="92">
        <f>_xlfn.MAXIFS(V重複!G:G, V重複!$C:$C, 'Conv-vaccine'!$E1299)</f>
        <v>0</v>
      </c>
      <c r="S1299" s="117">
        <f>SUMIF('V3回目-総接種回数'!$A:$A, 'Conv-vaccine'!$E1299, 'V3回目-総接種回数'!D:D)</f>
        <v>0</v>
      </c>
    </row>
    <row r="1300" spans="1:19" ht="17.7">
      <c r="A1300" s="49">
        <v>44729</v>
      </c>
      <c r="B1300" s="109">
        <f>IF(COUNTIF($A$7:$A1300, $A1300)&gt;1, 0, IF($E1300="","",G1300+H1300+K1300+L1300+O1300-Q1300))</f>
        <v>0</v>
      </c>
      <c r="C1300" s="109">
        <f>IF(COUNTIF($A$7:$A1300, $A1300)&gt;1, 0, IF($E1300="", "", I1300+J1300+M1300+N1300+P1300-R1300))</f>
        <v>0</v>
      </c>
      <c r="D1300" s="109">
        <f>IF(COUNTIF($A$7:$A1300, $A1300)&gt;1, 0, S1300)</f>
        <v>0</v>
      </c>
      <c r="E1300" s="110">
        <v>44729</v>
      </c>
      <c r="F1300" s="91" t="str">
        <f>IFERROR(VLOOKUP($E1300, V医療従事者等!$A:$J, $F$4, FALSE), TEXT(E1300, "aaa"))</f>
        <v>金</v>
      </c>
      <c r="G1300" s="91">
        <f>IFERROR(VLOOKUP($E1300, V医療従事者等!$A:$J, $G$4, FALSE), 0)</f>
        <v>0</v>
      </c>
      <c r="H1300" s="91">
        <f>IFERROR(VLOOKUP($E1300, V医療従事者等!$A:$J, $H$4, FALSE), 0)</f>
        <v>0</v>
      </c>
      <c r="I1300" s="91">
        <f>IFERROR(VLOOKUP($E1300, V医療従事者等!$A:$J, $I$4, FALSE), 0)</f>
        <v>0</v>
      </c>
      <c r="J1300" s="91">
        <f>IFERROR(VLOOKUP($E1300, V医療従事者等!$A:$J, $J$4, FALSE), 0)</f>
        <v>0</v>
      </c>
      <c r="K1300" s="92">
        <f>IFERROR(VLOOKUP($E1300, V一般接種!$A:$G, K$4, FALSE), 0)</f>
        <v>0</v>
      </c>
      <c r="L1300" s="92">
        <f>IFERROR(VLOOKUP($E1300, V一般接種!$A:$G, L$4, FALSE), 0)</f>
        <v>0</v>
      </c>
      <c r="M1300" s="92">
        <f>IFERROR(VLOOKUP($E1300, V一般接種!$A:$G, M$4, FALSE), 0)</f>
        <v>0</v>
      </c>
      <c r="N1300" s="93">
        <f>IFERROR(VLOOKUP($E1300, V一般接種!$A:$G, N$4, FALSE), 0)</f>
        <v>0</v>
      </c>
      <c r="O1300" s="92">
        <f>SUMIF(V職域接種!$C:$C, 'Conv-vaccine'!$E1300, V職域接種!F:F)</f>
        <v>0</v>
      </c>
      <c r="P1300" s="92">
        <f>SUMIF(V職域接種!$C:$C, 'Conv-vaccine'!$E1300, V職域接種!G:G)</f>
        <v>0</v>
      </c>
      <c r="Q1300" s="92">
        <f>_xlfn.MAXIFS(V重複!F:F, V重複!$C:$C, 'Conv-vaccine'!$E1300)</f>
        <v>0</v>
      </c>
      <c r="R1300" s="92">
        <f>_xlfn.MAXIFS(V重複!G:G, V重複!$C:$C, 'Conv-vaccine'!$E1300)</f>
        <v>0</v>
      </c>
      <c r="S1300" s="117">
        <f>SUMIF('V3回目-総接種回数'!$A:$A, 'Conv-vaccine'!$E1300, 'V3回目-総接種回数'!D:D)</f>
        <v>0</v>
      </c>
    </row>
    <row r="1301" spans="1:19" ht="17.7">
      <c r="A1301" s="49">
        <v>44729</v>
      </c>
      <c r="B1301" s="109">
        <f>IF(COUNTIF($A$7:$A1301, $A1301)&gt;1, 0, IF($E1301="","",G1301+H1301+K1301+L1301+O1301-Q1301))</f>
        <v>0</v>
      </c>
      <c r="C1301" s="109">
        <f>IF(COUNTIF($A$7:$A1301, $A1301)&gt;1, 0, IF($E1301="", "", I1301+J1301+M1301+N1301+P1301-R1301))</f>
        <v>0</v>
      </c>
      <c r="D1301" s="109">
        <f>IF(COUNTIF($A$7:$A1301, $A1301)&gt;1, 0, S1301)</f>
        <v>0</v>
      </c>
      <c r="E1301" s="110">
        <v>44729</v>
      </c>
      <c r="F1301" s="91" t="str">
        <f>IFERROR(VLOOKUP($E1301, V医療従事者等!$A:$J, $F$4, FALSE), TEXT(E1301, "aaa"))</f>
        <v>金</v>
      </c>
      <c r="G1301" s="91">
        <f>IFERROR(VLOOKUP($E1301, V医療従事者等!$A:$J, $G$4, FALSE), 0)</f>
        <v>0</v>
      </c>
      <c r="H1301" s="91">
        <f>IFERROR(VLOOKUP($E1301, V医療従事者等!$A:$J, $H$4, FALSE), 0)</f>
        <v>0</v>
      </c>
      <c r="I1301" s="91">
        <f>IFERROR(VLOOKUP($E1301, V医療従事者等!$A:$J, $I$4, FALSE), 0)</f>
        <v>0</v>
      </c>
      <c r="J1301" s="91">
        <f>IFERROR(VLOOKUP($E1301, V医療従事者等!$A:$J, $J$4, FALSE), 0)</f>
        <v>0</v>
      </c>
      <c r="K1301" s="92">
        <f>IFERROR(VLOOKUP($E1301, V一般接種!$A:$G, K$4, FALSE), 0)</f>
        <v>0</v>
      </c>
      <c r="L1301" s="92">
        <f>IFERROR(VLOOKUP($E1301, V一般接種!$A:$G, L$4, FALSE), 0)</f>
        <v>0</v>
      </c>
      <c r="M1301" s="92">
        <f>IFERROR(VLOOKUP($E1301, V一般接種!$A:$G, M$4, FALSE), 0)</f>
        <v>0</v>
      </c>
      <c r="N1301" s="93">
        <f>IFERROR(VLOOKUP($E1301, V一般接種!$A:$G, N$4, FALSE), 0)</f>
        <v>0</v>
      </c>
      <c r="O1301" s="92">
        <f>SUMIF(V職域接種!$C:$C, 'Conv-vaccine'!$E1301, V職域接種!F:F)</f>
        <v>0</v>
      </c>
      <c r="P1301" s="92">
        <f>SUMIF(V職域接種!$C:$C, 'Conv-vaccine'!$E1301, V職域接種!G:G)</f>
        <v>0</v>
      </c>
      <c r="Q1301" s="92">
        <f>_xlfn.MAXIFS(V重複!F:F, V重複!$C:$C, 'Conv-vaccine'!$E1301)</f>
        <v>0</v>
      </c>
      <c r="R1301" s="92">
        <f>_xlfn.MAXIFS(V重複!G:G, V重複!$C:$C, 'Conv-vaccine'!$E1301)</f>
        <v>0</v>
      </c>
      <c r="S1301" s="117">
        <f>SUMIF('V3回目-総接種回数'!$A:$A, 'Conv-vaccine'!$E1301, 'V3回目-総接種回数'!D:D)</f>
        <v>0</v>
      </c>
    </row>
    <row r="1302" spans="1:19" ht="17.7">
      <c r="A1302" s="49">
        <v>44729</v>
      </c>
      <c r="B1302" s="109">
        <f>IF(COUNTIF($A$7:$A1302, $A1302)&gt;1, 0, IF($E1302="","",G1302+H1302+K1302+L1302+O1302-Q1302))</f>
        <v>0</v>
      </c>
      <c r="C1302" s="109">
        <f>IF(COUNTIF($A$7:$A1302, $A1302)&gt;1, 0, IF($E1302="", "", I1302+J1302+M1302+N1302+P1302-R1302))</f>
        <v>0</v>
      </c>
      <c r="D1302" s="109">
        <f>IF(COUNTIF($A$7:$A1302, $A1302)&gt;1, 0, S1302)</f>
        <v>0</v>
      </c>
      <c r="E1302" s="110">
        <v>44729</v>
      </c>
      <c r="F1302" s="91" t="str">
        <f>IFERROR(VLOOKUP($E1302, V医療従事者等!$A:$J, $F$4, FALSE), TEXT(E1302, "aaa"))</f>
        <v>金</v>
      </c>
      <c r="G1302" s="91">
        <f>IFERROR(VLOOKUP($E1302, V医療従事者等!$A:$J, $G$4, FALSE), 0)</f>
        <v>0</v>
      </c>
      <c r="H1302" s="91">
        <f>IFERROR(VLOOKUP($E1302, V医療従事者等!$A:$J, $H$4, FALSE), 0)</f>
        <v>0</v>
      </c>
      <c r="I1302" s="91">
        <f>IFERROR(VLOOKUP($E1302, V医療従事者等!$A:$J, $I$4, FALSE), 0)</f>
        <v>0</v>
      </c>
      <c r="J1302" s="91">
        <f>IFERROR(VLOOKUP($E1302, V医療従事者等!$A:$J, $J$4, FALSE), 0)</f>
        <v>0</v>
      </c>
      <c r="K1302" s="92">
        <f>IFERROR(VLOOKUP($E1302, V一般接種!$A:$G, K$4, FALSE), 0)</f>
        <v>0</v>
      </c>
      <c r="L1302" s="92">
        <f>IFERROR(VLOOKUP($E1302, V一般接種!$A:$G, L$4, FALSE), 0)</f>
        <v>0</v>
      </c>
      <c r="M1302" s="92">
        <f>IFERROR(VLOOKUP($E1302, V一般接種!$A:$G, M$4, FALSE), 0)</f>
        <v>0</v>
      </c>
      <c r="N1302" s="93">
        <f>IFERROR(VLOOKUP($E1302, V一般接種!$A:$G, N$4, FALSE), 0)</f>
        <v>0</v>
      </c>
      <c r="O1302" s="92">
        <f>SUMIF(V職域接種!$C:$C, 'Conv-vaccine'!$E1302, V職域接種!F:F)</f>
        <v>0</v>
      </c>
      <c r="P1302" s="92">
        <f>SUMIF(V職域接種!$C:$C, 'Conv-vaccine'!$E1302, V職域接種!G:G)</f>
        <v>0</v>
      </c>
      <c r="Q1302" s="92">
        <f>_xlfn.MAXIFS(V重複!F:F, V重複!$C:$C, 'Conv-vaccine'!$E1302)</f>
        <v>0</v>
      </c>
      <c r="R1302" s="92">
        <f>_xlfn.MAXIFS(V重複!G:G, V重複!$C:$C, 'Conv-vaccine'!$E1302)</f>
        <v>0</v>
      </c>
      <c r="S1302" s="117">
        <f>SUMIF('V3回目-総接種回数'!$A:$A, 'Conv-vaccine'!$E1302, 'V3回目-総接種回数'!D:D)</f>
        <v>0</v>
      </c>
    </row>
    <row r="1303" spans="1:19" ht="17.7">
      <c r="A1303" s="49">
        <v>44730</v>
      </c>
      <c r="B1303" s="109">
        <f>IF(COUNTIF($A$7:$A1303, $A1303)&gt;1, 0, IF($E1303="","",G1303+H1303+K1303+L1303+O1303-Q1303))</f>
        <v>0</v>
      </c>
      <c r="C1303" s="109">
        <f>IF(COUNTIF($A$7:$A1303, $A1303)&gt;1, 0, IF($E1303="", "", I1303+J1303+M1303+N1303+P1303-R1303))</f>
        <v>0</v>
      </c>
      <c r="D1303" s="109">
        <f>IF(COUNTIF($A$7:$A1303, $A1303)&gt;1, 0, S1303)</f>
        <v>0</v>
      </c>
      <c r="E1303" s="110">
        <v>44730</v>
      </c>
      <c r="F1303" s="91" t="str">
        <f>IFERROR(VLOOKUP($E1303, V医療従事者等!$A:$J, $F$4, FALSE), TEXT(E1303, "aaa"))</f>
        <v>土</v>
      </c>
      <c r="G1303" s="91">
        <f>IFERROR(VLOOKUP($E1303, V医療従事者等!$A:$J, $G$4, FALSE), 0)</f>
        <v>0</v>
      </c>
      <c r="H1303" s="91">
        <f>IFERROR(VLOOKUP($E1303, V医療従事者等!$A:$J, $H$4, FALSE), 0)</f>
        <v>0</v>
      </c>
      <c r="I1303" s="91">
        <f>IFERROR(VLOOKUP($E1303, V医療従事者等!$A:$J, $I$4, FALSE), 0)</f>
        <v>0</v>
      </c>
      <c r="J1303" s="91">
        <f>IFERROR(VLOOKUP($E1303, V医療従事者等!$A:$J, $J$4, FALSE), 0)</f>
        <v>0</v>
      </c>
      <c r="K1303" s="92">
        <f>IFERROR(VLOOKUP($E1303, V一般接種!$A:$G, K$4, FALSE), 0)</f>
        <v>0</v>
      </c>
      <c r="L1303" s="92">
        <f>IFERROR(VLOOKUP($E1303, V一般接種!$A:$G, L$4, FALSE), 0)</f>
        <v>0</v>
      </c>
      <c r="M1303" s="92">
        <f>IFERROR(VLOOKUP($E1303, V一般接種!$A:$G, M$4, FALSE), 0)</f>
        <v>0</v>
      </c>
      <c r="N1303" s="93">
        <f>IFERROR(VLOOKUP($E1303, V一般接種!$A:$G, N$4, FALSE), 0)</f>
        <v>0</v>
      </c>
      <c r="O1303" s="92">
        <f>SUMIF(V職域接種!$C:$C, 'Conv-vaccine'!$E1303, V職域接種!F:F)</f>
        <v>0</v>
      </c>
      <c r="P1303" s="92">
        <f>SUMIF(V職域接種!$C:$C, 'Conv-vaccine'!$E1303, V職域接種!G:G)</f>
        <v>0</v>
      </c>
      <c r="Q1303" s="92">
        <f>_xlfn.MAXIFS(V重複!F:F, V重複!$C:$C, 'Conv-vaccine'!$E1303)</f>
        <v>0</v>
      </c>
      <c r="R1303" s="92">
        <f>_xlfn.MAXIFS(V重複!G:G, V重複!$C:$C, 'Conv-vaccine'!$E1303)</f>
        <v>0</v>
      </c>
      <c r="S1303" s="117">
        <f>SUMIF('V3回目-総接種回数'!$A:$A, 'Conv-vaccine'!$E1303, 'V3回目-総接種回数'!D:D)</f>
        <v>0</v>
      </c>
    </row>
    <row r="1304" spans="1:19" ht="17.7">
      <c r="A1304" s="49">
        <v>44730</v>
      </c>
      <c r="B1304" s="109">
        <f>IF(COUNTIF($A$7:$A1304, $A1304)&gt;1, 0, IF($E1304="","",G1304+H1304+K1304+L1304+O1304-Q1304))</f>
        <v>0</v>
      </c>
      <c r="C1304" s="109">
        <f>IF(COUNTIF($A$7:$A1304, $A1304)&gt;1, 0, IF($E1304="", "", I1304+J1304+M1304+N1304+P1304-R1304))</f>
        <v>0</v>
      </c>
      <c r="D1304" s="109">
        <f>IF(COUNTIF($A$7:$A1304, $A1304)&gt;1, 0, S1304)</f>
        <v>0</v>
      </c>
      <c r="E1304" s="110">
        <v>44730</v>
      </c>
      <c r="F1304" s="91" t="str">
        <f>IFERROR(VLOOKUP($E1304, V医療従事者等!$A:$J, $F$4, FALSE), TEXT(E1304, "aaa"))</f>
        <v>土</v>
      </c>
      <c r="G1304" s="91">
        <f>IFERROR(VLOOKUP($E1304, V医療従事者等!$A:$J, $G$4, FALSE), 0)</f>
        <v>0</v>
      </c>
      <c r="H1304" s="91">
        <f>IFERROR(VLOOKUP($E1304, V医療従事者等!$A:$J, $H$4, FALSE), 0)</f>
        <v>0</v>
      </c>
      <c r="I1304" s="91">
        <f>IFERROR(VLOOKUP($E1304, V医療従事者等!$A:$J, $I$4, FALSE), 0)</f>
        <v>0</v>
      </c>
      <c r="J1304" s="91">
        <f>IFERROR(VLOOKUP($E1304, V医療従事者等!$A:$J, $J$4, FALSE), 0)</f>
        <v>0</v>
      </c>
      <c r="K1304" s="92">
        <f>IFERROR(VLOOKUP($E1304, V一般接種!$A:$G, K$4, FALSE), 0)</f>
        <v>0</v>
      </c>
      <c r="L1304" s="92">
        <f>IFERROR(VLOOKUP($E1304, V一般接種!$A:$G, L$4, FALSE), 0)</f>
        <v>0</v>
      </c>
      <c r="M1304" s="92">
        <f>IFERROR(VLOOKUP($E1304, V一般接種!$A:$G, M$4, FALSE), 0)</f>
        <v>0</v>
      </c>
      <c r="N1304" s="93">
        <f>IFERROR(VLOOKUP($E1304, V一般接種!$A:$G, N$4, FALSE), 0)</f>
        <v>0</v>
      </c>
      <c r="O1304" s="92">
        <f>SUMIF(V職域接種!$C:$C, 'Conv-vaccine'!$E1304, V職域接種!F:F)</f>
        <v>0</v>
      </c>
      <c r="P1304" s="92">
        <f>SUMIF(V職域接種!$C:$C, 'Conv-vaccine'!$E1304, V職域接種!G:G)</f>
        <v>0</v>
      </c>
      <c r="Q1304" s="92">
        <f>_xlfn.MAXIFS(V重複!F:F, V重複!$C:$C, 'Conv-vaccine'!$E1304)</f>
        <v>0</v>
      </c>
      <c r="R1304" s="92">
        <f>_xlfn.MAXIFS(V重複!G:G, V重複!$C:$C, 'Conv-vaccine'!$E1304)</f>
        <v>0</v>
      </c>
      <c r="S1304" s="117">
        <f>SUMIF('V3回目-総接種回数'!$A:$A, 'Conv-vaccine'!$E1304, 'V3回目-総接種回数'!D:D)</f>
        <v>0</v>
      </c>
    </row>
    <row r="1305" spans="1:19" ht="17.7">
      <c r="A1305" s="49">
        <v>44730</v>
      </c>
      <c r="B1305" s="109">
        <f>IF(COUNTIF($A$7:$A1305, $A1305)&gt;1, 0, IF($E1305="","",G1305+H1305+K1305+L1305+O1305-Q1305))</f>
        <v>0</v>
      </c>
      <c r="C1305" s="109">
        <f>IF(COUNTIF($A$7:$A1305, $A1305)&gt;1, 0, IF($E1305="", "", I1305+J1305+M1305+N1305+P1305-R1305))</f>
        <v>0</v>
      </c>
      <c r="D1305" s="109">
        <f>IF(COUNTIF($A$7:$A1305, $A1305)&gt;1, 0, S1305)</f>
        <v>0</v>
      </c>
      <c r="E1305" s="110">
        <v>44730</v>
      </c>
      <c r="F1305" s="91" t="str">
        <f>IFERROR(VLOOKUP($E1305, V医療従事者等!$A:$J, $F$4, FALSE), TEXT(E1305, "aaa"))</f>
        <v>土</v>
      </c>
      <c r="G1305" s="91">
        <f>IFERROR(VLOOKUP($E1305, V医療従事者等!$A:$J, $G$4, FALSE), 0)</f>
        <v>0</v>
      </c>
      <c r="H1305" s="91">
        <f>IFERROR(VLOOKUP($E1305, V医療従事者等!$A:$J, $H$4, FALSE), 0)</f>
        <v>0</v>
      </c>
      <c r="I1305" s="91">
        <f>IFERROR(VLOOKUP($E1305, V医療従事者等!$A:$J, $I$4, FALSE), 0)</f>
        <v>0</v>
      </c>
      <c r="J1305" s="91">
        <f>IFERROR(VLOOKUP($E1305, V医療従事者等!$A:$J, $J$4, FALSE), 0)</f>
        <v>0</v>
      </c>
      <c r="K1305" s="92">
        <f>IFERROR(VLOOKUP($E1305, V一般接種!$A:$G, K$4, FALSE), 0)</f>
        <v>0</v>
      </c>
      <c r="L1305" s="92">
        <f>IFERROR(VLOOKUP($E1305, V一般接種!$A:$G, L$4, FALSE), 0)</f>
        <v>0</v>
      </c>
      <c r="M1305" s="92">
        <f>IFERROR(VLOOKUP($E1305, V一般接種!$A:$G, M$4, FALSE), 0)</f>
        <v>0</v>
      </c>
      <c r="N1305" s="93">
        <f>IFERROR(VLOOKUP($E1305, V一般接種!$A:$G, N$4, FALSE), 0)</f>
        <v>0</v>
      </c>
      <c r="O1305" s="92">
        <f>SUMIF(V職域接種!$C:$C, 'Conv-vaccine'!$E1305, V職域接種!F:F)</f>
        <v>0</v>
      </c>
      <c r="P1305" s="92">
        <f>SUMIF(V職域接種!$C:$C, 'Conv-vaccine'!$E1305, V職域接種!G:G)</f>
        <v>0</v>
      </c>
      <c r="Q1305" s="92">
        <f>_xlfn.MAXIFS(V重複!F:F, V重複!$C:$C, 'Conv-vaccine'!$E1305)</f>
        <v>0</v>
      </c>
      <c r="R1305" s="92">
        <f>_xlfn.MAXIFS(V重複!G:G, V重複!$C:$C, 'Conv-vaccine'!$E1305)</f>
        <v>0</v>
      </c>
      <c r="S1305" s="117">
        <f>SUMIF('V3回目-総接種回数'!$A:$A, 'Conv-vaccine'!$E1305, 'V3回目-総接種回数'!D:D)</f>
        <v>0</v>
      </c>
    </row>
    <row r="1306" spans="1:19" ht="17.7">
      <c r="A1306" s="49">
        <v>44731</v>
      </c>
      <c r="B1306" s="109">
        <f>IF(COUNTIF($A$7:$A1306, $A1306)&gt;1, 0, IF($E1306="","",G1306+H1306+K1306+L1306+O1306-Q1306))</f>
        <v>0</v>
      </c>
      <c r="C1306" s="109">
        <f>IF(COUNTIF($A$7:$A1306, $A1306)&gt;1, 0, IF($E1306="", "", I1306+J1306+M1306+N1306+P1306-R1306))</f>
        <v>0</v>
      </c>
      <c r="D1306" s="109">
        <f>IF(COUNTIF($A$7:$A1306, $A1306)&gt;1, 0, S1306)</f>
        <v>0</v>
      </c>
      <c r="E1306" s="110">
        <v>44731</v>
      </c>
      <c r="F1306" s="91" t="str">
        <f>IFERROR(VLOOKUP($E1306, V医療従事者等!$A:$J, $F$4, FALSE), TEXT(E1306, "aaa"))</f>
        <v>日</v>
      </c>
      <c r="G1306" s="91">
        <f>IFERROR(VLOOKUP($E1306, V医療従事者等!$A:$J, $G$4, FALSE), 0)</f>
        <v>0</v>
      </c>
      <c r="H1306" s="91">
        <f>IFERROR(VLOOKUP($E1306, V医療従事者等!$A:$J, $H$4, FALSE), 0)</f>
        <v>0</v>
      </c>
      <c r="I1306" s="91">
        <f>IFERROR(VLOOKUP($E1306, V医療従事者等!$A:$J, $I$4, FALSE), 0)</f>
        <v>0</v>
      </c>
      <c r="J1306" s="91">
        <f>IFERROR(VLOOKUP($E1306, V医療従事者等!$A:$J, $J$4, FALSE), 0)</f>
        <v>0</v>
      </c>
      <c r="K1306" s="92">
        <f>IFERROR(VLOOKUP($E1306, V一般接種!$A:$G, K$4, FALSE), 0)</f>
        <v>0</v>
      </c>
      <c r="L1306" s="92">
        <f>IFERROR(VLOOKUP($E1306, V一般接種!$A:$G, L$4, FALSE), 0)</f>
        <v>0</v>
      </c>
      <c r="M1306" s="92">
        <f>IFERROR(VLOOKUP($E1306, V一般接種!$A:$G, M$4, FALSE), 0)</f>
        <v>0</v>
      </c>
      <c r="N1306" s="93">
        <f>IFERROR(VLOOKUP($E1306, V一般接種!$A:$G, N$4, FALSE), 0)</f>
        <v>0</v>
      </c>
      <c r="O1306" s="92">
        <f>SUMIF(V職域接種!$C:$C, 'Conv-vaccine'!$E1306, V職域接種!F:F)</f>
        <v>0</v>
      </c>
      <c r="P1306" s="92">
        <f>SUMIF(V職域接種!$C:$C, 'Conv-vaccine'!$E1306, V職域接種!G:G)</f>
        <v>0</v>
      </c>
      <c r="Q1306" s="92">
        <f>_xlfn.MAXIFS(V重複!F:F, V重複!$C:$C, 'Conv-vaccine'!$E1306)</f>
        <v>0</v>
      </c>
      <c r="R1306" s="92">
        <f>_xlfn.MAXIFS(V重複!G:G, V重複!$C:$C, 'Conv-vaccine'!$E1306)</f>
        <v>0</v>
      </c>
      <c r="S1306" s="117">
        <f>SUMIF('V3回目-総接種回数'!$A:$A, 'Conv-vaccine'!$E1306, 'V3回目-総接種回数'!D:D)</f>
        <v>0</v>
      </c>
    </row>
    <row r="1307" spans="1:19" ht="17.7">
      <c r="A1307" s="49">
        <v>44731</v>
      </c>
      <c r="B1307" s="109">
        <f>IF(COUNTIF($A$7:$A1307, $A1307)&gt;1, 0, IF($E1307="","",G1307+H1307+K1307+L1307+O1307-Q1307))</f>
        <v>0</v>
      </c>
      <c r="C1307" s="109">
        <f>IF(COUNTIF($A$7:$A1307, $A1307)&gt;1, 0, IF($E1307="", "", I1307+J1307+M1307+N1307+P1307-R1307))</f>
        <v>0</v>
      </c>
      <c r="D1307" s="109">
        <f>IF(COUNTIF($A$7:$A1307, $A1307)&gt;1, 0, S1307)</f>
        <v>0</v>
      </c>
      <c r="E1307" s="110">
        <v>44731</v>
      </c>
      <c r="F1307" s="91" t="str">
        <f>IFERROR(VLOOKUP($E1307, V医療従事者等!$A:$J, $F$4, FALSE), TEXT(E1307, "aaa"))</f>
        <v>日</v>
      </c>
      <c r="G1307" s="91">
        <f>IFERROR(VLOOKUP($E1307, V医療従事者等!$A:$J, $G$4, FALSE), 0)</f>
        <v>0</v>
      </c>
      <c r="H1307" s="91">
        <f>IFERROR(VLOOKUP($E1307, V医療従事者等!$A:$J, $H$4, FALSE), 0)</f>
        <v>0</v>
      </c>
      <c r="I1307" s="91">
        <f>IFERROR(VLOOKUP($E1307, V医療従事者等!$A:$J, $I$4, FALSE), 0)</f>
        <v>0</v>
      </c>
      <c r="J1307" s="91">
        <f>IFERROR(VLOOKUP($E1307, V医療従事者等!$A:$J, $J$4, FALSE), 0)</f>
        <v>0</v>
      </c>
      <c r="K1307" s="92">
        <f>IFERROR(VLOOKUP($E1307, V一般接種!$A:$G, K$4, FALSE), 0)</f>
        <v>0</v>
      </c>
      <c r="L1307" s="92">
        <f>IFERROR(VLOOKUP($E1307, V一般接種!$A:$G, L$4, FALSE), 0)</f>
        <v>0</v>
      </c>
      <c r="M1307" s="92">
        <f>IFERROR(VLOOKUP($E1307, V一般接種!$A:$G, M$4, FALSE), 0)</f>
        <v>0</v>
      </c>
      <c r="N1307" s="93">
        <f>IFERROR(VLOOKUP($E1307, V一般接種!$A:$G, N$4, FALSE), 0)</f>
        <v>0</v>
      </c>
      <c r="O1307" s="92">
        <f>SUMIF(V職域接種!$C:$C, 'Conv-vaccine'!$E1307, V職域接種!F:F)</f>
        <v>0</v>
      </c>
      <c r="P1307" s="92">
        <f>SUMIF(V職域接種!$C:$C, 'Conv-vaccine'!$E1307, V職域接種!G:G)</f>
        <v>0</v>
      </c>
      <c r="Q1307" s="92">
        <f>_xlfn.MAXIFS(V重複!F:F, V重複!$C:$C, 'Conv-vaccine'!$E1307)</f>
        <v>0</v>
      </c>
      <c r="R1307" s="92">
        <f>_xlfn.MAXIFS(V重複!G:G, V重複!$C:$C, 'Conv-vaccine'!$E1307)</f>
        <v>0</v>
      </c>
      <c r="S1307" s="117">
        <f>SUMIF('V3回目-総接種回数'!$A:$A, 'Conv-vaccine'!$E1307, 'V3回目-総接種回数'!D:D)</f>
        <v>0</v>
      </c>
    </row>
    <row r="1308" spans="1:19" ht="17.7">
      <c r="A1308" s="49">
        <v>44731</v>
      </c>
      <c r="B1308" s="109">
        <f>IF(COUNTIF($A$7:$A1308, $A1308)&gt;1, 0, IF($E1308="","",G1308+H1308+K1308+L1308+O1308-Q1308))</f>
        <v>0</v>
      </c>
      <c r="C1308" s="109">
        <f>IF(COUNTIF($A$7:$A1308, $A1308)&gt;1, 0, IF($E1308="", "", I1308+J1308+M1308+N1308+P1308-R1308))</f>
        <v>0</v>
      </c>
      <c r="D1308" s="109">
        <f>IF(COUNTIF($A$7:$A1308, $A1308)&gt;1, 0, S1308)</f>
        <v>0</v>
      </c>
      <c r="E1308" s="110">
        <v>44731</v>
      </c>
      <c r="F1308" s="91" t="str">
        <f>IFERROR(VLOOKUP($E1308, V医療従事者等!$A:$J, $F$4, FALSE), TEXT(E1308, "aaa"))</f>
        <v>日</v>
      </c>
      <c r="G1308" s="91">
        <f>IFERROR(VLOOKUP($E1308, V医療従事者等!$A:$J, $G$4, FALSE), 0)</f>
        <v>0</v>
      </c>
      <c r="H1308" s="91">
        <f>IFERROR(VLOOKUP($E1308, V医療従事者等!$A:$J, $H$4, FALSE), 0)</f>
        <v>0</v>
      </c>
      <c r="I1308" s="91">
        <f>IFERROR(VLOOKUP($E1308, V医療従事者等!$A:$J, $I$4, FALSE), 0)</f>
        <v>0</v>
      </c>
      <c r="J1308" s="91">
        <f>IFERROR(VLOOKUP($E1308, V医療従事者等!$A:$J, $J$4, FALSE), 0)</f>
        <v>0</v>
      </c>
      <c r="K1308" s="92">
        <f>IFERROR(VLOOKUP($E1308, V一般接種!$A:$G, K$4, FALSE), 0)</f>
        <v>0</v>
      </c>
      <c r="L1308" s="92">
        <f>IFERROR(VLOOKUP($E1308, V一般接種!$A:$G, L$4, FALSE), 0)</f>
        <v>0</v>
      </c>
      <c r="M1308" s="92">
        <f>IFERROR(VLOOKUP($E1308, V一般接種!$A:$G, M$4, FALSE), 0)</f>
        <v>0</v>
      </c>
      <c r="N1308" s="93">
        <f>IFERROR(VLOOKUP($E1308, V一般接種!$A:$G, N$4, FALSE), 0)</f>
        <v>0</v>
      </c>
      <c r="O1308" s="92">
        <f>SUMIF(V職域接種!$C:$C, 'Conv-vaccine'!$E1308, V職域接種!F:F)</f>
        <v>0</v>
      </c>
      <c r="P1308" s="92">
        <f>SUMIF(V職域接種!$C:$C, 'Conv-vaccine'!$E1308, V職域接種!G:G)</f>
        <v>0</v>
      </c>
      <c r="Q1308" s="92">
        <f>_xlfn.MAXIFS(V重複!F:F, V重複!$C:$C, 'Conv-vaccine'!$E1308)</f>
        <v>0</v>
      </c>
      <c r="R1308" s="92">
        <f>_xlfn.MAXIFS(V重複!G:G, V重複!$C:$C, 'Conv-vaccine'!$E1308)</f>
        <v>0</v>
      </c>
      <c r="S1308" s="117">
        <f>SUMIF('V3回目-総接種回数'!$A:$A, 'Conv-vaccine'!$E1308, 'V3回目-総接種回数'!D:D)</f>
        <v>0</v>
      </c>
    </row>
    <row r="1309" spans="1:19" ht="17.7">
      <c r="A1309" s="49">
        <v>44732</v>
      </c>
      <c r="B1309" s="109">
        <f>IF(COUNTIF($A$7:$A1309, $A1309)&gt;1, 0, IF($E1309="","",G1309+H1309+K1309+L1309+O1309-Q1309))</f>
        <v>0</v>
      </c>
      <c r="C1309" s="109">
        <f>IF(COUNTIF($A$7:$A1309, $A1309)&gt;1, 0, IF($E1309="", "", I1309+J1309+M1309+N1309+P1309-R1309))</f>
        <v>0</v>
      </c>
      <c r="D1309" s="109">
        <f>IF(COUNTIF($A$7:$A1309, $A1309)&gt;1, 0, S1309)</f>
        <v>0</v>
      </c>
      <c r="E1309" s="110">
        <v>44732</v>
      </c>
      <c r="F1309" s="91" t="str">
        <f>IFERROR(VLOOKUP($E1309, V医療従事者等!$A:$J, $F$4, FALSE), TEXT(E1309, "aaa"))</f>
        <v>月</v>
      </c>
      <c r="G1309" s="91">
        <f>IFERROR(VLOOKUP($E1309, V医療従事者等!$A:$J, $G$4, FALSE), 0)</f>
        <v>0</v>
      </c>
      <c r="H1309" s="91">
        <f>IFERROR(VLOOKUP($E1309, V医療従事者等!$A:$J, $H$4, FALSE), 0)</f>
        <v>0</v>
      </c>
      <c r="I1309" s="91">
        <f>IFERROR(VLOOKUP($E1309, V医療従事者等!$A:$J, $I$4, FALSE), 0)</f>
        <v>0</v>
      </c>
      <c r="J1309" s="91">
        <f>IFERROR(VLOOKUP($E1309, V医療従事者等!$A:$J, $J$4, FALSE), 0)</f>
        <v>0</v>
      </c>
      <c r="K1309" s="92">
        <f>IFERROR(VLOOKUP($E1309, V一般接種!$A:$G, K$4, FALSE), 0)</f>
        <v>0</v>
      </c>
      <c r="L1309" s="92">
        <f>IFERROR(VLOOKUP($E1309, V一般接種!$A:$G, L$4, FALSE), 0)</f>
        <v>0</v>
      </c>
      <c r="M1309" s="92">
        <f>IFERROR(VLOOKUP($E1309, V一般接種!$A:$G, M$4, FALSE), 0)</f>
        <v>0</v>
      </c>
      <c r="N1309" s="93">
        <f>IFERROR(VLOOKUP($E1309, V一般接種!$A:$G, N$4, FALSE), 0)</f>
        <v>0</v>
      </c>
      <c r="O1309" s="92">
        <f>SUMIF(V職域接種!$C:$C, 'Conv-vaccine'!$E1309, V職域接種!F:F)</f>
        <v>0</v>
      </c>
      <c r="P1309" s="92">
        <f>SUMIF(V職域接種!$C:$C, 'Conv-vaccine'!$E1309, V職域接種!G:G)</f>
        <v>0</v>
      </c>
      <c r="Q1309" s="92">
        <f>_xlfn.MAXIFS(V重複!F:F, V重複!$C:$C, 'Conv-vaccine'!$E1309)</f>
        <v>0</v>
      </c>
      <c r="R1309" s="92">
        <f>_xlfn.MAXIFS(V重複!G:G, V重複!$C:$C, 'Conv-vaccine'!$E1309)</f>
        <v>0</v>
      </c>
      <c r="S1309" s="117">
        <f>SUMIF('V3回目-総接種回数'!$A:$A, 'Conv-vaccine'!$E1309, 'V3回目-総接種回数'!D:D)</f>
        <v>0</v>
      </c>
    </row>
    <row r="1310" spans="1:19" ht="17.7">
      <c r="A1310" s="49">
        <v>44732</v>
      </c>
      <c r="B1310" s="109">
        <f>IF(COUNTIF($A$7:$A1310, $A1310)&gt;1, 0, IF($E1310="","",G1310+H1310+K1310+L1310+O1310-Q1310))</f>
        <v>0</v>
      </c>
      <c r="C1310" s="109">
        <f>IF(COUNTIF($A$7:$A1310, $A1310)&gt;1, 0, IF($E1310="", "", I1310+J1310+M1310+N1310+P1310-R1310))</f>
        <v>0</v>
      </c>
      <c r="D1310" s="109">
        <f>IF(COUNTIF($A$7:$A1310, $A1310)&gt;1, 0, S1310)</f>
        <v>0</v>
      </c>
      <c r="E1310" s="110">
        <v>44732</v>
      </c>
      <c r="F1310" s="91" t="str">
        <f>IFERROR(VLOOKUP($E1310, V医療従事者等!$A:$J, $F$4, FALSE), TEXT(E1310, "aaa"))</f>
        <v>月</v>
      </c>
      <c r="G1310" s="91">
        <f>IFERROR(VLOOKUP($E1310, V医療従事者等!$A:$J, $G$4, FALSE), 0)</f>
        <v>0</v>
      </c>
      <c r="H1310" s="91">
        <f>IFERROR(VLOOKUP($E1310, V医療従事者等!$A:$J, $H$4, FALSE), 0)</f>
        <v>0</v>
      </c>
      <c r="I1310" s="91">
        <f>IFERROR(VLOOKUP($E1310, V医療従事者等!$A:$J, $I$4, FALSE), 0)</f>
        <v>0</v>
      </c>
      <c r="J1310" s="91">
        <f>IFERROR(VLOOKUP($E1310, V医療従事者等!$A:$J, $J$4, FALSE), 0)</f>
        <v>0</v>
      </c>
      <c r="K1310" s="92">
        <f>IFERROR(VLOOKUP($E1310, V一般接種!$A:$G, K$4, FALSE), 0)</f>
        <v>0</v>
      </c>
      <c r="L1310" s="92">
        <f>IFERROR(VLOOKUP($E1310, V一般接種!$A:$G, L$4, FALSE), 0)</f>
        <v>0</v>
      </c>
      <c r="M1310" s="92">
        <f>IFERROR(VLOOKUP($E1310, V一般接種!$A:$G, M$4, FALSE), 0)</f>
        <v>0</v>
      </c>
      <c r="N1310" s="93">
        <f>IFERROR(VLOOKUP($E1310, V一般接種!$A:$G, N$4, FALSE), 0)</f>
        <v>0</v>
      </c>
      <c r="O1310" s="92">
        <f>SUMIF(V職域接種!$C:$C, 'Conv-vaccine'!$E1310, V職域接種!F:F)</f>
        <v>0</v>
      </c>
      <c r="P1310" s="92">
        <f>SUMIF(V職域接種!$C:$C, 'Conv-vaccine'!$E1310, V職域接種!G:G)</f>
        <v>0</v>
      </c>
      <c r="Q1310" s="92">
        <f>_xlfn.MAXIFS(V重複!F:F, V重複!$C:$C, 'Conv-vaccine'!$E1310)</f>
        <v>0</v>
      </c>
      <c r="R1310" s="92">
        <f>_xlfn.MAXIFS(V重複!G:G, V重複!$C:$C, 'Conv-vaccine'!$E1310)</f>
        <v>0</v>
      </c>
      <c r="S1310" s="117">
        <f>SUMIF('V3回目-総接種回数'!$A:$A, 'Conv-vaccine'!$E1310, 'V3回目-総接種回数'!D:D)</f>
        <v>0</v>
      </c>
    </row>
    <row r="1311" spans="1:19" ht="17.7">
      <c r="A1311" s="49">
        <v>44732</v>
      </c>
      <c r="B1311" s="109">
        <f>IF(COUNTIF($A$7:$A1311, $A1311)&gt;1, 0, IF($E1311="","",G1311+H1311+K1311+L1311+O1311-Q1311))</f>
        <v>0</v>
      </c>
      <c r="C1311" s="109">
        <f>IF(COUNTIF($A$7:$A1311, $A1311)&gt;1, 0, IF($E1311="", "", I1311+J1311+M1311+N1311+P1311-R1311))</f>
        <v>0</v>
      </c>
      <c r="D1311" s="109">
        <f>IF(COUNTIF($A$7:$A1311, $A1311)&gt;1, 0, S1311)</f>
        <v>0</v>
      </c>
      <c r="E1311" s="110">
        <v>44732</v>
      </c>
      <c r="F1311" s="91" t="str">
        <f>IFERROR(VLOOKUP($E1311, V医療従事者等!$A:$J, $F$4, FALSE), TEXT(E1311, "aaa"))</f>
        <v>月</v>
      </c>
      <c r="G1311" s="91">
        <f>IFERROR(VLOOKUP($E1311, V医療従事者等!$A:$J, $G$4, FALSE), 0)</f>
        <v>0</v>
      </c>
      <c r="H1311" s="91">
        <f>IFERROR(VLOOKUP($E1311, V医療従事者等!$A:$J, $H$4, FALSE), 0)</f>
        <v>0</v>
      </c>
      <c r="I1311" s="91">
        <f>IFERROR(VLOOKUP($E1311, V医療従事者等!$A:$J, $I$4, FALSE), 0)</f>
        <v>0</v>
      </c>
      <c r="J1311" s="91">
        <f>IFERROR(VLOOKUP($E1311, V医療従事者等!$A:$J, $J$4, FALSE), 0)</f>
        <v>0</v>
      </c>
      <c r="K1311" s="92">
        <f>IFERROR(VLOOKUP($E1311, V一般接種!$A:$G, K$4, FALSE), 0)</f>
        <v>0</v>
      </c>
      <c r="L1311" s="92">
        <f>IFERROR(VLOOKUP($E1311, V一般接種!$A:$G, L$4, FALSE), 0)</f>
        <v>0</v>
      </c>
      <c r="M1311" s="92">
        <f>IFERROR(VLOOKUP($E1311, V一般接種!$A:$G, M$4, FALSE), 0)</f>
        <v>0</v>
      </c>
      <c r="N1311" s="93">
        <f>IFERROR(VLOOKUP($E1311, V一般接種!$A:$G, N$4, FALSE), 0)</f>
        <v>0</v>
      </c>
      <c r="O1311" s="92">
        <f>SUMIF(V職域接種!$C:$C, 'Conv-vaccine'!$E1311, V職域接種!F:F)</f>
        <v>0</v>
      </c>
      <c r="P1311" s="92">
        <f>SUMIF(V職域接種!$C:$C, 'Conv-vaccine'!$E1311, V職域接種!G:G)</f>
        <v>0</v>
      </c>
      <c r="Q1311" s="92">
        <f>_xlfn.MAXIFS(V重複!F:F, V重複!$C:$C, 'Conv-vaccine'!$E1311)</f>
        <v>0</v>
      </c>
      <c r="R1311" s="92">
        <f>_xlfn.MAXIFS(V重複!G:G, V重複!$C:$C, 'Conv-vaccine'!$E1311)</f>
        <v>0</v>
      </c>
      <c r="S1311" s="117">
        <f>SUMIF('V3回目-総接種回数'!$A:$A, 'Conv-vaccine'!$E1311, 'V3回目-総接種回数'!D:D)</f>
        <v>0</v>
      </c>
    </row>
    <row r="1312" spans="1:19" ht="17.7">
      <c r="A1312" s="49">
        <v>44733</v>
      </c>
      <c r="B1312" s="109">
        <f>IF(COUNTIF($A$7:$A1312, $A1312)&gt;1, 0, IF($E1312="","",G1312+H1312+K1312+L1312+O1312-Q1312))</f>
        <v>0</v>
      </c>
      <c r="C1312" s="109">
        <f>IF(COUNTIF($A$7:$A1312, $A1312)&gt;1, 0, IF($E1312="", "", I1312+J1312+M1312+N1312+P1312-R1312))</f>
        <v>0</v>
      </c>
      <c r="D1312" s="109">
        <f>IF(COUNTIF($A$7:$A1312, $A1312)&gt;1, 0, S1312)</f>
        <v>0</v>
      </c>
      <c r="E1312" s="110">
        <v>44733</v>
      </c>
      <c r="F1312" s="91" t="str">
        <f>IFERROR(VLOOKUP($E1312, V医療従事者等!$A:$J, $F$4, FALSE), TEXT(E1312, "aaa"))</f>
        <v>火</v>
      </c>
      <c r="G1312" s="91">
        <f>IFERROR(VLOOKUP($E1312, V医療従事者等!$A:$J, $G$4, FALSE), 0)</f>
        <v>0</v>
      </c>
      <c r="H1312" s="91">
        <f>IFERROR(VLOOKUP($E1312, V医療従事者等!$A:$J, $H$4, FALSE), 0)</f>
        <v>0</v>
      </c>
      <c r="I1312" s="91">
        <f>IFERROR(VLOOKUP($E1312, V医療従事者等!$A:$J, $I$4, FALSE), 0)</f>
        <v>0</v>
      </c>
      <c r="J1312" s="91">
        <f>IFERROR(VLOOKUP($E1312, V医療従事者等!$A:$J, $J$4, FALSE), 0)</f>
        <v>0</v>
      </c>
      <c r="K1312" s="92">
        <f>IFERROR(VLOOKUP($E1312, V一般接種!$A:$G, K$4, FALSE), 0)</f>
        <v>0</v>
      </c>
      <c r="L1312" s="92">
        <f>IFERROR(VLOOKUP($E1312, V一般接種!$A:$G, L$4, FALSE), 0)</f>
        <v>0</v>
      </c>
      <c r="M1312" s="92">
        <f>IFERROR(VLOOKUP($E1312, V一般接種!$A:$G, M$4, FALSE), 0)</f>
        <v>0</v>
      </c>
      <c r="N1312" s="93">
        <f>IFERROR(VLOOKUP($E1312, V一般接種!$A:$G, N$4, FALSE), 0)</f>
        <v>0</v>
      </c>
      <c r="O1312" s="92">
        <f>SUMIF(V職域接種!$C:$C, 'Conv-vaccine'!$E1312, V職域接種!F:F)</f>
        <v>0</v>
      </c>
      <c r="P1312" s="92">
        <f>SUMIF(V職域接種!$C:$C, 'Conv-vaccine'!$E1312, V職域接種!G:G)</f>
        <v>0</v>
      </c>
      <c r="Q1312" s="92">
        <f>_xlfn.MAXIFS(V重複!F:F, V重複!$C:$C, 'Conv-vaccine'!$E1312)</f>
        <v>0</v>
      </c>
      <c r="R1312" s="92">
        <f>_xlfn.MAXIFS(V重複!G:G, V重複!$C:$C, 'Conv-vaccine'!$E1312)</f>
        <v>0</v>
      </c>
      <c r="S1312" s="117">
        <f>SUMIF('V3回目-総接種回数'!$A:$A, 'Conv-vaccine'!$E1312, 'V3回目-総接種回数'!D:D)</f>
        <v>0</v>
      </c>
    </row>
    <row r="1313" spans="1:19" ht="17.7">
      <c r="A1313" s="49">
        <v>44733</v>
      </c>
      <c r="B1313" s="109">
        <f>IF(COUNTIF($A$7:$A1313, $A1313)&gt;1, 0, IF($E1313="","",G1313+H1313+K1313+L1313+O1313-Q1313))</f>
        <v>0</v>
      </c>
      <c r="C1313" s="109">
        <f>IF(COUNTIF($A$7:$A1313, $A1313)&gt;1, 0, IF($E1313="", "", I1313+J1313+M1313+N1313+P1313-R1313))</f>
        <v>0</v>
      </c>
      <c r="D1313" s="109">
        <f>IF(COUNTIF($A$7:$A1313, $A1313)&gt;1, 0, S1313)</f>
        <v>0</v>
      </c>
      <c r="E1313" s="110">
        <v>44733</v>
      </c>
      <c r="F1313" s="91" t="str">
        <f>IFERROR(VLOOKUP($E1313, V医療従事者等!$A:$J, $F$4, FALSE), TEXT(E1313, "aaa"))</f>
        <v>火</v>
      </c>
      <c r="G1313" s="91">
        <f>IFERROR(VLOOKUP($E1313, V医療従事者等!$A:$J, $G$4, FALSE), 0)</f>
        <v>0</v>
      </c>
      <c r="H1313" s="91">
        <f>IFERROR(VLOOKUP($E1313, V医療従事者等!$A:$J, $H$4, FALSE), 0)</f>
        <v>0</v>
      </c>
      <c r="I1313" s="91">
        <f>IFERROR(VLOOKUP($E1313, V医療従事者等!$A:$J, $I$4, FALSE), 0)</f>
        <v>0</v>
      </c>
      <c r="J1313" s="91">
        <f>IFERROR(VLOOKUP($E1313, V医療従事者等!$A:$J, $J$4, FALSE), 0)</f>
        <v>0</v>
      </c>
      <c r="K1313" s="92">
        <f>IFERROR(VLOOKUP($E1313, V一般接種!$A:$G, K$4, FALSE), 0)</f>
        <v>0</v>
      </c>
      <c r="L1313" s="92">
        <f>IFERROR(VLOOKUP($E1313, V一般接種!$A:$G, L$4, FALSE), 0)</f>
        <v>0</v>
      </c>
      <c r="M1313" s="92">
        <f>IFERROR(VLOOKUP($E1313, V一般接種!$A:$G, M$4, FALSE), 0)</f>
        <v>0</v>
      </c>
      <c r="N1313" s="93">
        <f>IFERROR(VLOOKUP($E1313, V一般接種!$A:$G, N$4, FALSE), 0)</f>
        <v>0</v>
      </c>
      <c r="O1313" s="92">
        <f>SUMIF(V職域接種!$C:$C, 'Conv-vaccine'!$E1313, V職域接種!F:F)</f>
        <v>0</v>
      </c>
      <c r="P1313" s="92">
        <f>SUMIF(V職域接種!$C:$C, 'Conv-vaccine'!$E1313, V職域接種!G:G)</f>
        <v>0</v>
      </c>
      <c r="Q1313" s="92">
        <f>_xlfn.MAXIFS(V重複!F:F, V重複!$C:$C, 'Conv-vaccine'!$E1313)</f>
        <v>0</v>
      </c>
      <c r="R1313" s="92">
        <f>_xlfn.MAXIFS(V重複!G:G, V重複!$C:$C, 'Conv-vaccine'!$E1313)</f>
        <v>0</v>
      </c>
      <c r="S1313" s="117">
        <f>SUMIF('V3回目-総接種回数'!$A:$A, 'Conv-vaccine'!$E1313, 'V3回目-総接種回数'!D:D)</f>
        <v>0</v>
      </c>
    </row>
    <row r="1314" spans="1:19" ht="17.7">
      <c r="A1314" s="49">
        <v>44733</v>
      </c>
      <c r="B1314" s="109">
        <f>IF(COUNTIF($A$7:$A1314, $A1314)&gt;1, 0, IF($E1314="","",G1314+H1314+K1314+L1314+O1314-Q1314))</f>
        <v>0</v>
      </c>
      <c r="C1314" s="109">
        <f>IF(COUNTIF($A$7:$A1314, $A1314)&gt;1, 0, IF($E1314="", "", I1314+J1314+M1314+N1314+P1314-R1314))</f>
        <v>0</v>
      </c>
      <c r="D1314" s="109">
        <f>IF(COUNTIF($A$7:$A1314, $A1314)&gt;1, 0, S1314)</f>
        <v>0</v>
      </c>
      <c r="E1314" s="110">
        <v>44733</v>
      </c>
      <c r="F1314" s="91" t="str">
        <f>IFERROR(VLOOKUP($E1314, V医療従事者等!$A:$J, $F$4, FALSE), TEXT(E1314, "aaa"))</f>
        <v>火</v>
      </c>
      <c r="G1314" s="91">
        <f>IFERROR(VLOOKUP($E1314, V医療従事者等!$A:$J, $G$4, FALSE), 0)</f>
        <v>0</v>
      </c>
      <c r="H1314" s="91">
        <f>IFERROR(VLOOKUP($E1314, V医療従事者等!$A:$J, $H$4, FALSE), 0)</f>
        <v>0</v>
      </c>
      <c r="I1314" s="91">
        <f>IFERROR(VLOOKUP($E1314, V医療従事者等!$A:$J, $I$4, FALSE), 0)</f>
        <v>0</v>
      </c>
      <c r="J1314" s="91">
        <f>IFERROR(VLOOKUP($E1314, V医療従事者等!$A:$J, $J$4, FALSE), 0)</f>
        <v>0</v>
      </c>
      <c r="K1314" s="92">
        <f>IFERROR(VLOOKUP($E1314, V一般接種!$A:$G, K$4, FALSE), 0)</f>
        <v>0</v>
      </c>
      <c r="L1314" s="92">
        <f>IFERROR(VLOOKUP($E1314, V一般接種!$A:$G, L$4, FALSE), 0)</f>
        <v>0</v>
      </c>
      <c r="M1314" s="92">
        <f>IFERROR(VLOOKUP($E1314, V一般接種!$A:$G, M$4, FALSE), 0)</f>
        <v>0</v>
      </c>
      <c r="N1314" s="93">
        <f>IFERROR(VLOOKUP($E1314, V一般接種!$A:$G, N$4, FALSE), 0)</f>
        <v>0</v>
      </c>
      <c r="O1314" s="92">
        <f>SUMIF(V職域接種!$C:$C, 'Conv-vaccine'!$E1314, V職域接種!F:F)</f>
        <v>0</v>
      </c>
      <c r="P1314" s="92">
        <f>SUMIF(V職域接種!$C:$C, 'Conv-vaccine'!$E1314, V職域接種!G:G)</f>
        <v>0</v>
      </c>
      <c r="Q1314" s="92">
        <f>_xlfn.MAXIFS(V重複!F:F, V重複!$C:$C, 'Conv-vaccine'!$E1314)</f>
        <v>0</v>
      </c>
      <c r="R1314" s="92">
        <f>_xlfn.MAXIFS(V重複!G:G, V重複!$C:$C, 'Conv-vaccine'!$E1314)</f>
        <v>0</v>
      </c>
      <c r="S1314" s="117">
        <f>SUMIF('V3回目-総接種回数'!$A:$A, 'Conv-vaccine'!$E1314, 'V3回目-総接種回数'!D:D)</f>
        <v>0</v>
      </c>
    </row>
    <row r="1315" spans="1:19" ht="17.7">
      <c r="A1315" s="49">
        <v>44734</v>
      </c>
      <c r="B1315" s="109">
        <f>IF(COUNTIF($A$7:$A1315, $A1315)&gt;1, 0, IF($E1315="","",G1315+H1315+K1315+L1315+O1315-Q1315))</f>
        <v>0</v>
      </c>
      <c r="C1315" s="109">
        <f>IF(COUNTIF($A$7:$A1315, $A1315)&gt;1, 0, IF($E1315="", "", I1315+J1315+M1315+N1315+P1315-R1315))</f>
        <v>0</v>
      </c>
      <c r="D1315" s="109">
        <f>IF(COUNTIF($A$7:$A1315, $A1315)&gt;1, 0, S1315)</f>
        <v>0</v>
      </c>
      <c r="E1315" s="110">
        <v>44734</v>
      </c>
      <c r="F1315" s="91" t="str">
        <f>IFERROR(VLOOKUP($E1315, V医療従事者等!$A:$J, $F$4, FALSE), TEXT(E1315, "aaa"))</f>
        <v>水</v>
      </c>
      <c r="G1315" s="91">
        <f>IFERROR(VLOOKUP($E1315, V医療従事者等!$A:$J, $G$4, FALSE), 0)</f>
        <v>0</v>
      </c>
      <c r="H1315" s="91">
        <f>IFERROR(VLOOKUP($E1315, V医療従事者等!$A:$J, $H$4, FALSE), 0)</f>
        <v>0</v>
      </c>
      <c r="I1315" s="91">
        <f>IFERROR(VLOOKUP($E1315, V医療従事者等!$A:$J, $I$4, FALSE), 0)</f>
        <v>0</v>
      </c>
      <c r="J1315" s="91">
        <f>IFERROR(VLOOKUP($E1315, V医療従事者等!$A:$J, $J$4, FALSE), 0)</f>
        <v>0</v>
      </c>
      <c r="K1315" s="92">
        <f>IFERROR(VLOOKUP($E1315, V一般接種!$A:$G, K$4, FALSE), 0)</f>
        <v>0</v>
      </c>
      <c r="L1315" s="92">
        <f>IFERROR(VLOOKUP($E1315, V一般接種!$A:$G, L$4, FALSE), 0)</f>
        <v>0</v>
      </c>
      <c r="M1315" s="92">
        <f>IFERROR(VLOOKUP($E1315, V一般接種!$A:$G, M$4, FALSE), 0)</f>
        <v>0</v>
      </c>
      <c r="N1315" s="93">
        <f>IFERROR(VLOOKUP($E1315, V一般接種!$A:$G, N$4, FALSE), 0)</f>
        <v>0</v>
      </c>
      <c r="O1315" s="92">
        <f>SUMIF(V職域接種!$C:$C, 'Conv-vaccine'!$E1315, V職域接種!F:F)</f>
        <v>0</v>
      </c>
      <c r="P1315" s="92">
        <f>SUMIF(V職域接種!$C:$C, 'Conv-vaccine'!$E1315, V職域接種!G:G)</f>
        <v>0</v>
      </c>
      <c r="Q1315" s="92">
        <f>_xlfn.MAXIFS(V重複!F:F, V重複!$C:$C, 'Conv-vaccine'!$E1315)</f>
        <v>0</v>
      </c>
      <c r="R1315" s="92">
        <f>_xlfn.MAXIFS(V重複!G:G, V重複!$C:$C, 'Conv-vaccine'!$E1315)</f>
        <v>0</v>
      </c>
      <c r="S1315" s="117">
        <f>SUMIF('V3回目-総接種回数'!$A:$A, 'Conv-vaccine'!$E1315, 'V3回目-総接種回数'!D:D)</f>
        <v>0</v>
      </c>
    </row>
    <row r="1316" spans="1:19" ht="17.7">
      <c r="A1316" s="49">
        <v>44734</v>
      </c>
      <c r="B1316" s="109">
        <f>IF(COUNTIF($A$7:$A1316, $A1316)&gt;1, 0, IF($E1316="","",G1316+H1316+K1316+L1316+O1316-Q1316))</f>
        <v>0</v>
      </c>
      <c r="C1316" s="109">
        <f>IF(COUNTIF($A$7:$A1316, $A1316)&gt;1, 0, IF($E1316="", "", I1316+J1316+M1316+N1316+P1316-R1316))</f>
        <v>0</v>
      </c>
      <c r="D1316" s="109">
        <f>IF(COUNTIF($A$7:$A1316, $A1316)&gt;1, 0, S1316)</f>
        <v>0</v>
      </c>
      <c r="E1316" s="110">
        <v>44734</v>
      </c>
      <c r="F1316" s="91" t="str">
        <f>IFERROR(VLOOKUP($E1316, V医療従事者等!$A:$J, $F$4, FALSE), TEXT(E1316, "aaa"))</f>
        <v>水</v>
      </c>
      <c r="G1316" s="91">
        <f>IFERROR(VLOOKUP($E1316, V医療従事者等!$A:$J, $G$4, FALSE), 0)</f>
        <v>0</v>
      </c>
      <c r="H1316" s="91">
        <f>IFERROR(VLOOKUP($E1316, V医療従事者等!$A:$J, $H$4, FALSE), 0)</f>
        <v>0</v>
      </c>
      <c r="I1316" s="91">
        <f>IFERROR(VLOOKUP($E1316, V医療従事者等!$A:$J, $I$4, FALSE), 0)</f>
        <v>0</v>
      </c>
      <c r="J1316" s="91">
        <f>IFERROR(VLOOKUP($E1316, V医療従事者等!$A:$J, $J$4, FALSE), 0)</f>
        <v>0</v>
      </c>
      <c r="K1316" s="92">
        <f>IFERROR(VLOOKUP($E1316, V一般接種!$A:$G, K$4, FALSE), 0)</f>
        <v>0</v>
      </c>
      <c r="L1316" s="92">
        <f>IFERROR(VLOOKUP($E1316, V一般接種!$A:$G, L$4, FALSE), 0)</f>
        <v>0</v>
      </c>
      <c r="M1316" s="92">
        <f>IFERROR(VLOOKUP($E1316, V一般接種!$A:$G, M$4, FALSE), 0)</f>
        <v>0</v>
      </c>
      <c r="N1316" s="93">
        <f>IFERROR(VLOOKUP($E1316, V一般接種!$A:$G, N$4, FALSE), 0)</f>
        <v>0</v>
      </c>
      <c r="O1316" s="92">
        <f>SUMIF(V職域接種!$C:$C, 'Conv-vaccine'!$E1316, V職域接種!F:F)</f>
        <v>0</v>
      </c>
      <c r="P1316" s="92">
        <f>SUMIF(V職域接種!$C:$C, 'Conv-vaccine'!$E1316, V職域接種!G:G)</f>
        <v>0</v>
      </c>
      <c r="Q1316" s="92">
        <f>_xlfn.MAXIFS(V重複!F:F, V重複!$C:$C, 'Conv-vaccine'!$E1316)</f>
        <v>0</v>
      </c>
      <c r="R1316" s="92">
        <f>_xlfn.MAXIFS(V重複!G:G, V重複!$C:$C, 'Conv-vaccine'!$E1316)</f>
        <v>0</v>
      </c>
      <c r="S1316" s="117">
        <f>SUMIF('V3回目-総接種回数'!$A:$A, 'Conv-vaccine'!$E1316, 'V3回目-総接種回数'!D:D)</f>
        <v>0</v>
      </c>
    </row>
    <row r="1317" spans="1:19" ht="17.7">
      <c r="A1317" s="49">
        <v>44734</v>
      </c>
      <c r="B1317" s="109">
        <f>IF(COUNTIF($A$7:$A1317, $A1317)&gt;1, 0, IF($E1317="","",G1317+H1317+K1317+L1317+O1317-Q1317))</f>
        <v>0</v>
      </c>
      <c r="C1317" s="109">
        <f>IF(COUNTIF($A$7:$A1317, $A1317)&gt;1, 0, IF($E1317="", "", I1317+J1317+M1317+N1317+P1317-R1317))</f>
        <v>0</v>
      </c>
      <c r="D1317" s="109">
        <f>IF(COUNTIF($A$7:$A1317, $A1317)&gt;1, 0, S1317)</f>
        <v>0</v>
      </c>
      <c r="E1317" s="110">
        <v>44734</v>
      </c>
      <c r="F1317" s="91" t="str">
        <f>IFERROR(VLOOKUP($E1317, V医療従事者等!$A:$J, $F$4, FALSE), TEXT(E1317, "aaa"))</f>
        <v>水</v>
      </c>
      <c r="G1317" s="91">
        <f>IFERROR(VLOOKUP($E1317, V医療従事者等!$A:$J, $G$4, FALSE), 0)</f>
        <v>0</v>
      </c>
      <c r="H1317" s="91">
        <f>IFERROR(VLOOKUP($E1317, V医療従事者等!$A:$J, $H$4, FALSE), 0)</f>
        <v>0</v>
      </c>
      <c r="I1317" s="91">
        <f>IFERROR(VLOOKUP($E1317, V医療従事者等!$A:$J, $I$4, FALSE), 0)</f>
        <v>0</v>
      </c>
      <c r="J1317" s="91">
        <f>IFERROR(VLOOKUP($E1317, V医療従事者等!$A:$J, $J$4, FALSE), 0)</f>
        <v>0</v>
      </c>
      <c r="K1317" s="92">
        <f>IFERROR(VLOOKUP($E1317, V一般接種!$A:$G, K$4, FALSE), 0)</f>
        <v>0</v>
      </c>
      <c r="L1317" s="92">
        <f>IFERROR(VLOOKUP($E1317, V一般接種!$A:$G, L$4, FALSE), 0)</f>
        <v>0</v>
      </c>
      <c r="M1317" s="92">
        <f>IFERROR(VLOOKUP($E1317, V一般接種!$A:$G, M$4, FALSE), 0)</f>
        <v>0</v>
      </c>
      <c r="N1317" s="93">
        <f>IFERROR(VLOOKUP($E1317, V一般接種!$A:$G, N$4, FALSE), 0)</f>
        <v>0</v>
      </c>
      <c r="O1317" s="92">
        <f>SUMIF(V職域接種!$C:$C, 'Conv-vaccine'!$E1317, V職域接種!F:F)</f>
        <v>0</v>
      </c>
      <c r="P1317" s="92">
        <f>SUMIF(V職域接種!$C:$C, 'Conv-vaccine'!$E1317, V職域接種!G:G)</f>
        <v>0</v>
      </c>
      <c r="Q1317" s="92">
        <f>_xlfn.MAXIFS(V重複!F:F, V重複!$C:$C, 'Conv-vaccine'!$E1317)</f>
        <v>0</v>
      </c>
      <c r="R1317" s="92">
        <f>_xlfn.MAXIFS(V重複!G:G, V重複!$C:$C, 'Conv-vaccine'!$E1317)</f>
        <v>0</v>
      </c>
      <c r="S1317" s="117">
        <f>SUMIF('V3回目-総接種回数'!$A:$A, 'Conv-vaccine'!$E1317, 'V3回目-総接種回数'!D:D)</f>
        <v>0</v>
      </c>
    </row>
    <row r="1318" spans="1:19" ht="17.7">
      <c r="A1318" s="49">
        <v>44735</v>
      </c>
      <c r="B1318" s="109">
        <f>IF(COUNTIF($A$7:$A1318, $A1318)&gt;1, 0, IF($E1318="","",G1318+H1318+K1318+L1318+O1318-Q1318))</f>
        <v>0</v>
      </c>
      <c r="C1318" s="109">
        <f>IF(COUNTIF($A$7:$A1318, $A1318)&gt;1, 0, IF($E1318="", "", I1318+J1318+M1318+N1318+P1318-R1318))</f>
        <v>0</v>
      </c>
      <c r="D1318" s="109">
        <f>IF(COUNTIF($A$7:$A1318, $A1318)&gt;1, 0, S1318)</f>
        <v>0</v>
      </c>
      <c r="E1318" s="110">
        <v>44735</v>
      </c>
      <c r="F1318" s="91" t="str">
        <f>IFERROR(VLOOKUP($E1318, V医療従事者等!$A:$J, $F$4, FALSE), TEXT(E1318, "aaa"))</f>
        <v>木</v>
      </c>
      <c r="G1318" s="91">
        <f>IFERROR(VLOOKUP($E1318, V医療従事者等!$A:$J, $G$4, FALSE), 0)</f>
        <v>0</v>
      </c>
      <c r="H1318" s="91">
        <f>IFERROR(VLOOKUP($E1318, V医療従事者等!$A:$J, $H$4, FALSE), 0)</f>
        <v>0</v>
      </c>
      <c r="I1318" s="91">
        <f>IFERROR(VLOOKUP($E1318, V医療従事者等!$A:$J, $I$4, FALSE), 0)</f>
        <v>0</v>
      </c>
      <c r="J1318" s="91">
        <f>IFERROR(VLOOKUP($E1318, V医療従事者等!$A:$J, $J$4, FALSE), 0)</f>
        <v>0</v>
      </c>
      <c r="K1318" s="92">
        <f>IFERROR(VLOOKUP($E1318, V一般接種!$A:$G, K$4, FALSE), 0)</f>
        <v>0</v>
      </c>
      <c r="L1318" s="92">
        <f>IFERROR(VLOOKUP($E1318, V一般接種!$A:$G, L$4, FALSE), 0)</f>
        <v>0</v>
      </c>
      <c r="M1318" s="92">
        <f>IFERROR(VLOOKUP($E1318, V一般接種!$A:$G, M$4, FALSE), 0)</f>
        <v>0</v>
      </c>
      <c r="N1318" s="93">
        <f>IFERROR(VLOOKUP($E1318, V一般接種!$A:$G, N$4, FALSE), 0)</f>
        <v>0</v>
      </c>
      <c r="O1318" s="92">
        <f>SUMIF(V職域接種!$C:$C, 'Conv-vaccine'!$E1318, V職域接種!F:F)</f>
        <v>0</v>
      </c>
      <c r="P1318" s="92">
        <f>SUMIF(V職域接種!$C:$C, 'Conv-vaccine'!$E1318, V職域接種!G:G)</f>
        <v>0</v>
      </c>
      <c r="Q1318" s="92">
        <f>_xlfn.MAXIFS(V重複!F:F, V重複!$C:$C, 'Conv-vaccine'!$E1318)</f>
        <v>0</v>
      </c>
      <c r="R1318" s="92">
        <f>_xlfn.MAXIFS(V重複!G:G, V重複!$C:$C, 'Conv-vaccine'!$E1318)</f>
        <v>0</v>
      </c>
      <c r="S1318" s="117">
        <f>SUMIF('V3回目-総接種回数'!$A:$A, 'Conv-vaccine'!$E1318, 'V3回目-総接種回数'!D:D)</f>
        <v>0</v>
      </c>
    </row>
    <row r="1319" spans="1:19" ht="17.7">
      <c r="A1319" s="49">
        <v>44735</v>
      </c>
      <c r="B1319" s="109">
        <f>IF(COUNTIF($A$7:$A1319, $A1319)&gt;1, 0, IF($E1319="","",G1319+H1319+K1319+L1319+O1319-Q1319))</f>
        <v>0</v>
      </c>
      <c r="C1319" s="109">
        <f>IF(COUNTIF($A$7:$A1319, $A1319)&gt;1, 0, IF($E1319="", "", I1319+J1319+M1319+N1319+P1319-R1319))</f>
        <v>0</v>
      </c>
      <c r="D1319" s="109">
        <f>IF(COUNTIF($A$7:$A1319, $A1319)&gt;1, 0, S1319)</f>
        <v>0</v>
      </c>
      <c r="E1319" s="110">
        <v>44735</v>
      </c>
      <c r="F1319" s="91" t="str">
        <f>IFERROR(VLOOKUP($E1319, V医療従事者等!$A:$J, $F$4, FALSE), TEXT(E1319, "aaa"))</f>
        <v>木</v>
      </c>
      <c r="G1319" s="91">
        <f>IFERROR(VLOOKUP($E1319, V医療従事者等!$A:$J, $G$4, FALSE), 0)</f>
        <v>0</v>
      </c>
      <c r="H1319" s="91">
        <f>IFERROR(VLOOKUP($E1319, V医療従事者等!$A:$J, $H$4, FALSE), 0)</f>
        <v>0</v>
      </c>
      <c r="I1319" s="91">
        <f>IFERROR(VLOOKUP($E1319, V医療従事者等!$A:$J, $I$4, FALSE), 0)</f>
        <v>0</v>
      </c>
      <c r="J1319" s="91">
        <f>IFERROR(VLOOKUP($E1319, V医療従事者等!$A:$J, $J$4, FALSE), 0)</f>
        <v>0</v>
      </c>
      <c r="K1319" s="92">
        <f>IFERROR(VLOOKUP($E1319, V一般接種!$A:$G, K$4, FALSE), 0)</f>
        <v>0</v>
      </c>
      <c r="L1319" s="92">
        <f>IFERROR(VLOOKUP($E1319, V一般接種!$A:$G, L$4, FALSE), 0)</f>
        <v>0</v>
      </c>
      <c r="M1319" s="92">
        <f>IFERROR(VLOOKUP($E1319, V一般接種!$A:$G, M$4, FALSE), 0)</f>
        <v>0</v>
      </c>
      <c r="N1319" s="93">
        <f>IFERROR(VLOOKUP($E1319, V一般接種!$A:$G, N$4, FALSE), 0)</f>
        <v>0</v>
      </c>
      <c r="O1319" s="92">
        <f>SUMIF(V職域接種!$C:$C, 'Conv-vaccine'!$E1319, V職域接種!F:F)</f>
        <v>0</v>
      </c>
      <c r="P1319" s="92">
        <f>SUMIF(V職域接種!$C:$C, 'Conv-vaccine'!$E1319, V職域接種!G:G)</f>
        <v>0</v>
      </c>
      <c r="Q1319" s="92">
        <f>_xlfn.MAXIFS(V重複!F:F, V重複!$C:$C, 'Conv-vaccine'!$E1319)</f>
        <v>0</v>
      </c>
      <c r="R1319" s="92">
        <f>_xlfn.MAXIFS(V重複!G:G, V重複!$C:$C, 'Conv-vaccine'!$E1319)</f>
        <v>0</v>
      </c>
      <c r="S1319" s="117">
        <f>SUMIF('V3回目-総接種回数'!$A:$A, 'Conv-vaccine'!$E1319, 'V3回目-総接種回数'!D:D)</f>
        <v>0</v>
      </c>
    </row>
    <row r="1320" spans="1:19" ht="17.7">
      <c r="A1320" s="49">
        <v>44735</v>
      </c>
      <c r="B1320" s="109">
        <f>IF(COUNTIF($A$7:$A1320, $A1320)&gt;1, 0, IF($E1320="","",G1320+H1320+K1320+L1320+O1320-Q1320))</f>
        <v>0</v>
      </c>
      <c r="C1320" s="109">
        <f>IF(COUNTIF($A$7:$A1320, $A1320)&gt;1, 0, IF($E1320="", "", I1320+J1320+M1320+N1320+P1320-R1320))</f>
        <v>0</v>
      </c>
      <c r="D1320" s="109">
        <f>IF(COUNTIF($A$7:$A1320, $A1320)&gt;1, 0, S1320)</f>
        <v>0</v>
      </c>
      <c r="E1320" s="110">
        <v>44735</v>
      </c>
      <c r="F1320" s="91" t="str">
        <f>IFERROR(VLOOKUP($E1320, V医療従事者等!$A:$J, $F$4, FALSE), TEXT(E1320, "aaa"))</f>
        <v>木</v>
      </c>
      <c r="G1320" s="91">
        <f>IFERROR(VLOOKUP($E1320, V医療従事者等!$A:$J, $G$4, FALSE), 0)</f>
        <v>0</v>
      </c>
      <c r="H1320" s="91">
        <f>IFERROR(VLOOKUP($E1320, V医療従事者等!$A:$J, $H$4, FALSE), 0)</f>
        <v>0</v>
      </c>
      <c r="I1320" s="91">
        <f>IFERROR(VLOOKUP($E1320, V医療従事者等!$A:$J, $I$4, FALSE), 0)</f>
        <v>0</v>
      </c>
      <c r="J1320" s="91">
        <f>IFERROR(VLOOKUP($E1320, V医療従事者等!$A:$J, $J$4, FALSE), 0)</f>
        <v>0</v>
      </c>
      <c r="K1320" s="92">
        <f>IFERROR(VLOOKUP($E1320, V一般接種!$A:$G, K$4, FALSE), 0)</f>
        <v>0</v>
      </c>
      <c r="L1320" s="92">
        <f>IFERROR(VLOOKUP($E1320, V一般接種!$A:$G, L$4, FALSE), 0)</f>
        <v>0</v>
      </c>
      <c r="M1320" s="92">
        <f>IFERROR(VLOOKUP($E1320, V一般接種!$A:$G, M$4, FALSE), 0)</f>
        <v>0</v>
      </c>
      <c r="N1320" s="93">
        <f>IFERROR(VLOOKUP($E1320, V一般接種!$A:$G, N$4, FALSE), 0)</f>
        <v>0</v>
      </c>
      <c r="O1320" s="92">
        <f>SUMIF(V職域接種!$C:$C, 'Conv-vaccine'!$E1320, V職域接種!F:F)</f>
        <v>0</v>
      </c>
      <c r="P1320" s="92">
        <f>SUMIF(V職域接種!$C:$C, 'Conv-vaccine'!$E1320, V職域接種!G:G)</f>
        <v>0</v>
      </c>
      <c r="Q1320" s="92">
        <f>_xlfn.MAXIFS(V重複!F:F, V重複!$C:$C, 'Conv-vaccine'!$E1320)</f>
        <v>0</v>
      </c>
      <c r="R1320" s="92">
        <f>_xlfn.MAXIFS(V重複!G:G, V重複!$C:$C, 'Conv-vaccine'!$E1320)</f>
        <v>0</v>
      </c>
      <c r="S1320" s="117">
        <f>SUMIF('V3回目-総接種回数'!$A:$A, 'Conv-vaccine'!$E1320, 'V3回目-総接種回数'!D:D)</f>
        <v>0</v>
      </c>
    </row>
    <row r="1321" spans="1:19" ht="17.7">
      <c r="A1321" s="49">
        <v>44736</v>
      </c>
      <c r="B1321" s="109">
        <f>IF(COUNTIF($A$7:$A1321, $A1321)&gt;1, 0, IF($E1321="","",G1321+H1321+K1321+L1321+O1321-Q1321))</f>
        <v>0</v>
      </c>
      <c r="C1321" s="109">
        <f>IF(COUNTIF($A$7:$A1321, $A1321)&gt;1, 0, IF($E1321="", "", I1321+J1321+M1321+N1321+P1321-R1321))</f>
        <v>0</v>
      </c>
      <c r="D1321" s="109">
        <f>IF(COUNTIF($A$7:$A1321, $A1321)&gt;1, 0, S1321)</f>
        <v>0</v>
      </c>
      <c r="E1321" s="110">
        <v>44736</v>
      </c>
      <c r="F1321" s="91" t="str">
        <f>IFERROR(VLOOKUP($E1321, V医療従事者等!$A:$J, $F$4, FALSE), TEXT(E1321, "aaa"))</f>
        <v>金</v>
      </c>
      <c r="G1321" s="91">
        <f>IFERROR(VLOOKUP($E1321, V医療従事者等!$A:$J, $G$4, FALSE), 0)</f>
        <v>0</v>
      </c>
      <c r="H1321" s="91">
        <f>IFERROR(VLOOKUP($E1321, V医療従事者等!$A:$J, $H$4, FALSE), 0)</f>
        <v>0</v>
      </c>
      <c r="I1321" s="91">
        <f>IFERROR(VLOOKUP($E1321, V医療従事者等!$A:$J, $I$4, FALSE), 0)</f>
        <v>0</v>
      </c>
      <c r="J1321" s="91">
        <f>IFERROR(VLOOKUP($E1321, V医療従事者等!$A:$J, $J$4, FALSE), 0)</f>
        <v>0</v>
      </c>
      <c r="K1321" s="92">
        <f>IFERROR(VLOOKUP($E1321, V一般接種!$A:$G, K$4, FALSE), 0)</f>
        <v>0</v>
      </c>
      <c r="L1321" s="92">
        <f>IFERROR(VLOOKUP($E1321, V一般接種!$A:$G, L$4, FALSE), 0)</f>
        <v>0</v>
      </c>
      <c r="M1321" s="92">
        <f>IFERROR(VLOOKUP($E1321, V一般接種!$A:$G, M$4, FALSE), 0)</f>
        <v>0</v>
      </c>
      <c r="N1321" s="93">
        <f>IFERROR(VLOOKUP($E1321, V一般接種!$A:$G, N$4, FALSE), 0)</f>
        <v>0</v>
      </c>
      <c r="O1321" s="92">
        <f>SUMIF(V職域接種!$C:$C, 'Conv-vaccine'!$E1321, V職域接種!F:F)</f>
        <v>0</v>
      </c>
      <c r="P1321" s="92">
        <f>SUMIF(V職域接種!$C:$C, 'Conv-vaccine'!$E1321, V職域接種!G:G)</f>
        <v>0</v>
      </c>
      <c r="Q1321" s="92">
        <f>_xlfn.MAXIFS(V重複!F:F, V重複!$C:$C, 'Conv-vaccine'!$E1321)</f>
        <v>0</v>
      </c>
      <c r="R1321" s="92">
        <f>_xlfn.MAXIFS(V重複!G:G, V重複!$C:$C, 'Conv-vaccine'!$E1321)</f>
        <v>0</v>
      </c>
      <c r="S1321" s="117">
        <f>SUMIF('V3回目-総接種回数'!$A:$A, 'Conv-vaccine'!$E1321, 'V3回目-総接種回数'!D:D)</f>
        <v>0</v>
      </c>
    </row>
    <row r="1322" spans="1:19" ht="17.7">
      <c r="A1322" s="49">
        <v>44736</v>
      </c>
      <c r="B1322" s="109">
        <f>IF(COUNTIF($A$7:$A1322, $A1322)&gt;1, 0, IF($E1322="","",G1322+H1322+K1322+L1322+O1322-Q1322))</f>
        <v>0</v>
      </c>
      <c r="C1322" s="109">
        <f>IF(COUNTIF($A$7:$A1322, $A1322)&gt;1, 0, IF($E1322="", "", I1322+J1322+M1322+N1322+P1322-R1322))</f>
        <v>0</v>
      </c>
      <c r="D1322" s="109">
        <f>IF(COUNTIF($A$7:$A1322, $A1322)&gt;1, 0, S1322)</f>
        <v>0</v>
      </c>
      <c r="E1322" s="110">
        <v>44736</v>
      </c>
      <c r="F1322" s="91" t="str">
        <f>IFERROR(VLOOKUP($E1322, V医療従事者等!$A:$J, $F$4, FALSE), TEXT(E1322, "aaa"))</f>
        <v>金</v>
      </c>
      <c r="G1322" s="91">
        <f>IFERROR(VLOOKUP($E1322, V医療従事者等!$A:$J, $G$4, FALSE), 0)</f>
        <v>0</v>
      </c>
      <c r="H1322" s="91">
        <f>IFERROR(VLOOKUP($E1322, V医療従事者等!$A:$J, $H$4, FALSE), 0)</f>
        <v>0</v>
      </c>
      <c r="I1322" s="91">
        <f>IFERROR(VLOOKUP($E1322, V医療従事者等!$A:$J, $I$4, FALSE), 0)</f>
        <v>0</v>
      </c>
      <c r="J1322" s="91">
        <f>IFERROR(VLOOKUP($E1322, V医療従事者等!$A:$J, $J$4, FALSE), 0)</f>
        <v>0</v>
      </c>
      <c r="K1322" s="92">
        <f>IFERROR(VLOOKUP($E1322, V一般接種!$A:$G, K$4, FALSE), 0)</f>
        <v>0</v>
      </c>
      <c r="L1322" s="92">
        <f>IFERROR(VLOOKUP($E1322, V一般接種!$A:$G, L$4, FALSE), 0)</f>
        <v>0</v>
      </c>
      <c r="M1322" s="92">
        <f>IFERROR(VLOOKUP($E1322, V一般接種!$A:$G, M$4, FALSE), 0)</f>
        <v>0</v>
      </c>
      <c r="N1322" s="93">
        <f>IFERROR(VLOOKUP($E1322, V一般接種!$A:$G, N$4, FALSE), 0)</f>
        <v>0</v>
      </c>
      <c r="O1322" s="92">
        <f>SUMIF(V職域接種!$C:$C, 'Conv-vaccine'!$E1322, V職域接種!F:F)</f>
        <v>0</v>
      </c>
      <c r="P1322" s="92">
        <f>SUMIF(V職域接種!$C:$C, 'Conv-vaccine'!$E1322, V職域接種!G:G)</f>
        <v>0</v>
      </c>
      <c r="Q1322" s="92">
        <f>_xlfn.MAXIFS(V重複!F:F, V重複!$C:$C, 'Conv-vaccine'!$E1322)</f>
        <v>0</v>
      </c>
      <c r="R1322" s="92">
        <f>_xlfn.MAXIFS(V重複!G:G, V重複!$C:$C, 'Conv-vaccine'!$E1322)</f>
        <v>0</v>
      </c>
      <c r="S1322" s="117">
        <f>SUMIF('V3回目-総接種回数'!$A:$A, 'Conv-vaccine'!$E1322, 'V3回目-総接種回数'!D:D)</f>
        <v>0</v>
      </c>
    </row>
    <row r="1323" spans="1:19" ht="17.7">
      <c r="A1323" s="49">
        <v>44736</v>
      </c>
      <c r="B1323" s="109">
        <f>IF(COUNTIF($A$7:$A1323, $A1323)&gt;1, 0, IF($E1323="","",G1323+H1323+K1323+L1323+O1323-Q1323))</f>
        <v>0</v>
      </c>
      <c r="C1323" s="109">
        <f>IF(COUNTIF($A$7:$A1323, $A1323)&gt;1, 0, IF($E1323="", "", I1323+J1323+M1323+N1323+P1323-R1323))</f>
        <v>0</v>
      </c>
      <c r="D1323" s="109">
        <f>IF(COUNTIF($A$7:$A1323, $A1323)&gt;1, 0, S1323)</f>
        <v>0</v>
      </c>
      <c r="E1323" s="110">
        <v>44736</v>
      </c>
      <c r="F1323" s="91" t="str">
        <f>IFERROR(VLOOKUP($E1323, V医療従事者等!$A:$J, $F$4, FALSE), TEXT(E1323, "aaa"))</f>
        <v>金</v>
      </c>
      <c r="G1323" s="91">
        <f>IFERROR(VLOOKUP($E1323, V医療従事者等!$A:$J, $G$4, FALSE), 0)</f>
        <v>0</v>
      </c>
      <c r="H1323" s="91">
        <f>IFERROR(VLOOKUP($E1323, V医療従事者等!$A:$J, $H$4, FALSE), 0)</f>
        <v>0</v>
      </c>
      <c r="I1323" s="91">
        <f>IFERROR(VLOOKUP($E1323, V医療従事者等!$A:$J, $I$4, FALSE), 0)</f>
        <v>0</v>
      </c>
      <c r="J1323" s="91">
        <f>IFERROR(VLOOKUP($E1323, V医療従事者等!$A:$J, $J$4, FALSE), 0)</f>
        <v>0</v>
      </c>
      <c r="K1323" s="92">
        <f>IFERROR(VLOOKUP($E1323, V一般接種!$A:$G, K$4, FALSE), 0)</f>
        <v>0</v>
      </c>
      <c r="L1323" s="92">
        <f>IFERROR(VLOOKUP($E1323, V一般接種!$A:$G, L$4, FALSE), 0)</f>
        <v>0</v>
      </c>
      <c r="M1323" s="92">
        <f>IFERROR(VLOOKUP($E1323, V一般接種!$A:$G, M$4, FALSE), 0)</f>
        <v>0</v>
      </c>
      <c r="N1323" s="93">
        <f>IFERROR(VLOOKUP($E1323, V一般接種!$A:$G, N$4, FALSE), 0)</f>
        <v>0</v>
      </c>
      <c r="O1323" s="92">
        <f>SUMIF(V職域接種!$C:$C, 'Conv-vaccine'!$E1323, V職域接種!F:F)</f>
        <v>0</v>
      </c>
      <c r="P1323" s="92">
        <f>SUMIF(V職域接種!$C:$C, 'Conv-vaccine'!$E1323, V職域接種!G:G)</f>
        <v>0</v>
      </c>
      <c r="Q1323" s="92">
        <f>_xlfn.MAXIFS(V重複!F:F, V重複!$C:$C, 'Conv-vaccine'!$E1323)</f>
        <v>0</v>
      </c>
      <c r="R1323" s="92">
        <f>_xlfn.MAXIFS(V重複!G:G, V重複!$C:$C, 'Conv-vaccine'!$E1323)</f>
        <v>0</v>
      </c>
      <c r="S1323" s="117">
        <f>SUMIF('V3回目-総接種回数'!$A:$A, 'Conv-vaccine'!$E1323, 'V3回目-総接種回数'!D:D)</f>
        <v>0</v>
      </c>
    </row>
    <row r="1324" spans="1:19" ht="17.7">
      <c r="A1324" s="49">
        <v>44737</v>
      </c>
      <c r="B1324" s="109">
        <f>IF(COUNTIF($A$7:$A1324, $A1324)&gt;1, 0, IF($E1324="","",G1324+H1324+K1324+L1324+O1324-Q1324))</f>
        <v>0</v>
      </c>
      <c r="C1324" s="109">
        <f>IF(COUNTIF($A$7:$A1324, $A1324)&gt;1, 0, IF($E1324="", "", I1324+J1324+M1324+N1324+P1324-R1324))</f>
        <v>0</v>
      </c>
      <c r="D1324" s="109">
        <f>IF(COUNTIF($A$7:$A1324, $A1324)&gt;1, 0, S1324)</f>
        <v>0</v>
      </c>
      <c r="E1324" s="110">
        <v>44737</v>
      </c>
      <c r="F1324" s="91" t="str">
        <f>IFERROR(VLOOKUP($E1324, V医療従事者等!$A:$J, $F$4, FALSE), TEXT(E1324, "aaa"))</f>
        <v>土</v>
      </c>
      <c r="G1324" s="91">
        <f>IFERROR(VLOOKUP($E1324, V医療従事者等!$A:$J, $G$4, FALSE), 0)</f>
        <v>0</v>
      </c>
      <c r="H1324" s="91">
        <f>IFERROR(VLOOKUP($E1324, V医療従事者等!$A:$J, $H$4, FALSE), 0)</f>
        <v>0</v>
      </c>
      <c r="I1324" s="91">
        <f>IFERROR(VLOOKUP($E1324, V医療従事者等!$A:$J, $I$4, FALSE), 0)</f>
        <v>0</v>
      </c>
      <c r="J1324" s="91">
        <f>IFERROR(VLOOKUP($E1324, V医療従事者等!$A:$J, $J$4, FALSE), 0)</f>
        <v>0</v>
      </c>
      <c r="K1324" s="92">
        <f>IFERROR(VLOOKUP($E1324, V一般接種!$A:$G, K$4, FALSE), 0)</f>
        <v>0</v>
      </c>
      <c r="L1324" s="92">
        <f>IFERROR(VLOOKUP($E1324, V一般接種!$A:$G, L$4, FALSE), 0)</f>
        <v>0</v>
      </c>
      <c r="M1324" s="92">
        <f>IFERROR(VLOOKUP($E1324, V一般接種!$A:$G, M$4, FALSE), 0)</f>
        <v>0</v>
      </c>
      <c r="N1324" s="93">
        <f>IFERROR(VLOOKUP($E1324, V一般接種!$A:$G, N$4, FALSE), 0)</f>
        <v>0</v>
      </c>
      <c r="O1324" s="92">
        <f>SUMIF(V職域接種!$C:$C, 'Conv-vaccine'!$E1324, V職域接種!F:F)</f>
        <v>0</v>
      </c>
      <c r="P1324" s="92">
        <f>SUMIF(V職域接種!$C:$C, 'Conv-vaccine'!$E1324, V職域接種!G:G)</f>
        <v>0</v>
      </c>
      <c r="Q1324" s="92">
        <f>_xlfn.MAXIFS(V重複!F:F, V重複!$C:$C, 'Conv-vaccine'!$E1324)</f>
        <v>0</v>
      </c>
      <c r="R1324" s="92">
        <f>_xlfn.MAXIFS(V重複!G:G, V重複!$C:$C, 'Conv-vaccine'!$E1324)</f>
        <v>0</v>
      </c>
      <c r="S1324" s="117">
        <f>SUMIF('V3回目-総接種回数'!$A:$A, 'Conv-vaccine'!$E1324, 'V3回目-総接種回数'!D:D)</f>
        <v>0</v>
      </c>
    </row>
    <row r="1325" spans="1:19" ht="17.7">
      <c r="A1325" s="49">
        <v>44737</v>
      </c>
      <c r="B1325" s="109">
        <f>IF(COUNTIF($A$7:$A1325, $A1325)&gt;1, 0, IF($E1325="","",G1325+H1325+K1325+L1325+O1325-Q1325))</f>
        <v>0</v>
      </c>
      <c r="C1325" s="109">
        <f>IF(COUNTIF($A$7:$A1325, $A1325)&gt;1, 0, IF($E1325="", "", I1325+J1325+M1325+N1325+P1325-R1325))</f>
        <v>0</v>
      </c>
      <c r="D1325" s="109">
        <f>IF(COUNTIF($A$7:$A1325, $A1325)&gt;1, 0, S1325)</f>
        <v>0</v>
      </c>
      <c r="E1325" s="110">
        <v>44737</v>
      </c>
      <c r="F1325" s="91" t="str">
        <f>IFERROR(VLOOKUP($E1325, V医療従事者等!$A:$J, $F$4, FALSE), TEXT(E1325, "aaa"))</f>
        <v>土</v>
      </c>
      <c r="G1325" s="91">
        <f>IFERROR(VLOOKUP($E1325, V医療従事者等!$A:$J, $G$4, FALSE), 0)</f>
        <v>0</v>
      </c>
      <c r="H1325" s="91">
        <f>IFERROR(VLOOKUP($E1325, V医療従事者等!$A:$J, $H$4, FALSE), 0)</f>
        <v>0</v>
      </c>
      <c r="I1325" s="91">
        <f>IFERROR(VLOOKUP($E1325, V医療従事者等!$A:$J, $I$4, FALSE), 0)</f>
        <v>0</v>
      </c>
      <c r="J1325" s="91">
        <f>IFERROR(VLOOKUP($E1325, V医療従事者等!$A:$J, $J$4, FALSE), 0)</f>
        <v>0</v>
      </c>
      <c r="K1325" s="92">
        <f>IFERROR(VLOOKUP($E1325, V一般接種!$A:$G, K$4, FALSE), 0)</f>
        <v>0</v>
      </c>
      <c r="L1325" s="92">
        <f>IFERROR(VLOOKUP($E1325, V一般接種!$A:$G, L$4, FALSE), 0)</f>
        <v>0</v>
      </c>
      <c r="M1325" s="92">
        <f>IFERROR(VLOOKUP($E1325, V一般接種!$A:$G, M$4, FALSE), 0)</f>
        <v>0</v>
      </c>
      <c r="N1325" s="93">
        <f>IFERROR(VLOOKUP($E1325, V一般接種!$A:$G, N$4, FALSE), 0)</f>
        <v>0</v>
      </c>
      <c r="O1325" s="92">
        <f>SUMIF(V職域接種!$C:$C, 'Conv-vaccine'!$E1325, V職域接種!F:F)</f>
        <v>0</v>
      </c>
      <c r="P1325" s="92">
        <f>SUMIF(V職域接種!$C:$C, 'Conv-vaccine'!$E1325, V職域接種!G:G)</f>
        <v>0</v>
      </c>
      <c r="Q1325" s="92">
        <f>_xlfn.MAXIFS(V重複!F:F, V重複!$C:$C, 'Conv-vaccine'!$E1325)</f>
        <v>0</v>
      </c>
      <c r="R1325" s="92">
        <f>_xlfn.MAXIFS(V重複!G:G, V重複!$C:$C, 'Conv-vaccine'!$E1325)</f>
        <v>0</v>
      </c>
      <c r="S1325" s="117">
        <f>SUMIF('V3回目-総接種回数'!$A:$A, 'Conv-vaccine'!$E1325, 'V3回目-総接種回数'!D:D)</f>
        <v>0</v>
      </c>
    </row>
    <row r="1326" spans="1:19" ht="17.7">
      <c r="A1326" s="49">
        <v>44737</v>
      </c>
      <c r="B1326" s="109">
        <f>IF(COUNTIF($A$7:$A1326, $A1326)&gt;1, 0, IF($E1326="","",G1326+H1326+K1326+L1326+O1326-Q1326))</f>
        <v>0</v>
      </c>
      <c r="C1326" s="109">
        <f>IF(COUNTIF($A$7:$A1326, $A1326)&gt;1, 0, IF($E1326="", "", I1326+J1326+M1326+N1326+P1326-R1326))</f>
        <v>0</v>
      </c>
      <c r="D1326" s="109">
        <f>IF(COUNTIF($A$7:$A1326, $A1326)&gt;1, 0, S1326)</f>
        <v>0</v>
      </c>
      <c r="E1326" s="110">
        <v>44737</v>
      </c>
      <c r="F1326" s="91" t="str">
        <f>IFERROR(VLOOKUP($E1326, V医療従事者等!$A:$J, $F$4, FALSE), TEXT(E1326, "aaa"))</f>
        <v>土</v>
      </c>
      <c r="G1326" s="91">
        <f>IFERROR(VLOOKUP($E1326, V医療従事者等!$A:$J, $G$4, FALSE), 0)</f>
        <v>0</v>
      </c>
      <c r="H1326" s="91">
        <f>IFERROR(VLOOKUP($E1326, V医療従事者等!$A:$J, $H$4, FALSE), 0)</f>
        <v>0</v>
      </c>
      <c r="I1326" s="91">
        <f>IFERROR(VLOOKUP($E1326, V医療従事者等!$A:$J, $I$4, FALSE), 0)</f>
        <v>0</v>
      </c>
      <c r="J1326" s="91">
        <f>IFERROR(VLOOKUP($E1326, V医療従事者等!$A:$J, $J$4, FALSE), 0)</f>
        <v>0</v>
      </c>
      <c r="K1326" s="92">
        <f>IFERROR(VLOOKUP($E1326, V一般接種!$A:$G, K$4, FALSE), 0)</f>
        <v>0</v>
      </c>
      <c r="L1326" s="92">
        <f>IFERROR(VLOOKUP($E1326, V一般接種!$A:$G, L$4, FALSE), 0)</f>
        <v>0</v>
      </c>
      <c r="M1326" s="92">
        <f>IFERROR(VLOOKUP($E1326, V一般接種!$A:$G, M$4, FALSE), 0)</f>
        <v>0</v>
      </c>
      <c r="N1326" s="93">
        <f>IFERROR(VLOOKUP($E1326, V一般接種!$A:$G, N$4, FALSE), 0)</f>
        <v>0</v>
      </c>
      <c r="O1326" s="92">
        <f>SUMIF(V職域接種!$C:$C, 'Conv-vaccine'!$E1326, V職域接種!F:F)</f>
        <v>0</v>
      </c>
      <c r="P1326" s="92">
        <f>SUMIF(V職域接種!$C:$C, 'Conv-vaccine'!$E1326, V職域接種!G:G)</f>
        <v>0</v>
      </c>
      <c r="Q1326" s="92">
        <f>_xlfn.MAXIFS(V重複!F:F, V重複!$C:$C, 'Conv-vaccine'!$E1326)</f>
        <v>0</v>
      </c>
      <c r="R1326" s="92">
        <f>_xlfn.MAXIFS(V重複!G:G, V重複!$C:$C, 'Conv-vaccine'!$E1326)</f>
        <v>0</v>
      </c>
      <c r="S1326" s="117">
        <f>SUMIF('V3回目-総接種回数'!$A:$A, 'Conv-vaccine'!$E1326, 'V3回目-総接種回数'!D:D)</f>
        <v>0</v>
      </c>
    </row>
    <row r="1327" spans="1:19" ht="17.7">
      <c r="A1327" s="49">
        <v>44738</v>
      </c>
      <c r="B1327" s="109">
        <f>IF(COUNTIF($A$7:$A1327, $A1327)&gt;1, 0, IF($E1327="","",G1327+H1327+K1327+L1327+O1327-Q1327))</f>
        <v>0</v>
      </c>
      <c r="C1327" s="109">
        <f>IF(COUNTIF($A$7:$A1327, $A1327)&gt;1, 0, IF($E1327="", "", I1327+J1327+M1327+N1327+P1327-R1327))</f>
        <v>0</v>
      </c>
      <c r="D1327" s="109">
        <f>IF(COUNTIF($A$7:$A1327, $A1327)&gt;1, 0, S1327)</f>
        <v>0</v>
      </c>
      <c r="E1327" s="110">
        <v>44738</v>
      </c>
      <c r="F1327" s="91" t="str">
        <f>IFERROR(VLOOKUP($E1327, V医療従事者等!$A:$J, $F$4, FALSE), TEXT(E1327, "aaa"))</f>
        <v>日</v>
      </c>
      <c r="G1327" s="91">
        <f>IFERROR(VLOOKUP($E1327, V医療従事者等!$A:$J, $G$4, FALSE), 0)</f>
        <v>0</v>
      </c>
      <c r="H1327" s="91">
        <f>IFERROR(VLOOKUP($E1327, V医療従事者等!$A:$J, $H$4, FALSE), 0)</f>
        <v>0</v>
      </c>
      <c r="I1327" s="91">
        <f>IFERROR(VLOOKUP($E1327, V医療従事者等!$A:$J, $I$4, FALSE), 0)</f>
        <v>0</v>
      </c>
      <c r="J1327" s="91">
        <f>IFERROR(VLOOKUP($E1327, V医療従事者等!$A:$J, $J$4, FALSE), 0)</f>
        <v>0</v>
      </c>
      <c r="K1327" s="92">
        <f>IFERROR(VLOOKUP($E1327, V一般接種!$A:$G, K$4, FALSE), 0)</f>
        <v>0</v>
      </c>
      <c r="L1327" s="92">
        <f>IFERROR(VLOOKUP($E1327, V一般接種!$A:$G, L$4, FALSE), 0)</f>
        <v>0</v>
      </c>
      <c r="M1327" s="92">
        <f>IFERROR(VLOOKUP($E1327, V一般接種!$A:$G, M$4, FALSE), 0)</f>
        <v>0</v>
      </c>
      <c r="N1327" s="93">
        <f>IFERROR(VLOOKUP($E1327, V一般接種!$A:$G, N$4, FALSE), 0)</f>
        <v>0</v>
      </c>
      <c r="O1327" s="92">
        <f>SUMIF(V職域接種!$C:$C, 'Conv-vaccine'!$E1327, V職域接種!F:F)</f>
        <v>0</v>
      </c>
      <c r="P1327" s="92">
        <f>SUMIF(V職域接種!$C:$C, 'Conv-vaccine'!$E1327, V職域接種!G:G)</f>
        <v>0</v>
      </c>
      <c r="Q1327" s="92">
        <f>_xlfn.MAXIFS(V重複!F:F, V重複!$C:$C, 'Conv-vaccine'!$E1327)</f>
        <v>0</v>
      </c>
      <c r="R1327" s="92">
        <f>_xlfn.MAXIFS(V重複!G:G, V重複!$C:$C, 'Conv-vaccine'!$E1327)</f>
        <v>0</v>
      </c>
      <c r="S1327" s="117">
        <f>SUMIF('V3回目-総接種回数'!$A:$A, 'Conv-vaccine'!$E1327, 'V3回目-総接種回数'!D:D)</f>
        <v>0</v>
      </c>
    </row>
    <row r="1328" spans="1:19" ht="17.7">
      <c r="A1328" s="49">
        <v>44738</v>
      </c>
      <c r="B1328" s="109">
        <f>IF(COUNTIF($A$7:$A1328, $A1328)&gt;1, 0, IF($E1328="","",G1328+H1328+K1328+L1328+O1328-Q1328))</f>
        <v>0</v>
      </c>
      <c r="C1328" s="109">
        <f>IF(COUNTIF($A$7:$A1328, $A1328)&gt;1, 0, IF($E1328="", "", I1328+J1328+M1328+N1328+P1328-R1328))</f>
        <v>0</v>
      </c>
      <c r="D1328" s="109">
        <f>IF(COUNTIF($A$7:$A1328, $A1328)&gt;1, 0, S1328)</f>
        <v>0</v>
      </c>
      <c r="E1328" s="110">
        <v>44738</v>
      </c>
      <c r="F1328" s="91" t="str">
        <f>IFERROR(VLOOKUP($E1328, V医療従事者等!$A:$J, $F$4, FALSE), TEXT(E1328, "aaa"))</f>
        <v>日</v>
      </c>
      <c r="G1328" s="91">
        <f>IFERROR(VLOOKUP($E1328, V医療従事者等!$A:$J, $G$4, FALSE), 0)</f>
        <v>0</v>
      </c>
      <c r="H1328" s="91">
        <f>IFERROR(VLOOKUP($E1328, V医療従事者等!$A:$J, $H$4, FALSE), 0)</f>
        <v>0</v>
      </c>
      <c r="I1328" s="91">
        <f>IFERROR(VLOOKUP($E1328, V医療従事者等!$A:$J, $I$4, FALSE), 0)</f>
        <v>0</v>
      </c>
      <c r="J1328" s="91">
        <f>IFERROR(VLOOKUP($E1328, V医療従事者等!$A:$J, $J$4, FALSE), 0)</f>
        <v>0</v>
      </c>
      <c r="K1328" s="92">
        <f>IFERROR(VLOOKUP($E1328, V一般接種!$A:$G, K$4, FALSE), 0)</f>
        <v>0</v>
      </c>
      <c r="L1328" s="92">
        <f>IFERROR(VLOOKUP($E1328, V一般接種!$A:$G, L$4, FALSE), 0)</f>
        <v>0</v>
      </c>
      <c r="M1328" s="92">
        <f>IFERROR(VLOOKUP($E1328, V一般接種!$A:$G, M$4, FALSE), 0)</f>
        <v>0</v>
      </c>
      <c r="N1328" s="93">
        <f>IFERROR(VLOOKUP($E1328, V一般接種!$A:$G, N$4, FALSE), 0)</f>
        <v>0</v>
      </c>
      <c r="O1328" s="92">
        <f>SUMIF(V職域接種!$C:$C, 'Conv-vaccine'!$E1328, V職域接種!F:F)</f>
        <v>0</v>
      </c>
      <c r="P1328" s="92">
        <f>SUMIF(V職域接種!$C:$C, 'Conv-vaccine'!$E1328, V職域接種!G:G)</f>
        <v>0</v>
      </c>
      <c r="Q1328" s="92">
        <f>_xlfn.MAXIFS(V重複!F:F, V重複!$C:$C, 'Conv-vaccine'!$E1328)</f>
        <v>0</v>
      </c>
      <c r="R1328" s="92">
        <f>_xlfn.MAXIFS(V重複!G:G, V重複!$C:$C, 'Conv-vaccine'!$E1328)</f>
        <v>0</v>
      </c>
      <c r="S1328" s="117">
        <f>SUMIF('V3回目-総接種回数'!$A:$A, 'Conv-vaccine'!$E1328, 'V3回目-総接種回数'!D:D)</f>
        <v>0</v>
      </c>
    </row>
    <row r="1329" spans="1:19" ht="17.7">
      <c r="A1329" s="49">
        <v>44738</v>
      </c>
      <c r="B1329" s="109">
        <f>IF(COUNTIF($A$7:$A1329, $A1329)&gt;1, 0, IF($E1329="","",G1329+H1329+K1329+L1329+O1329-Q1329))</f>
        <v>0</v>
      </c>
      <c r="C1329" s="109">
        <f>IF(COUNTIF($A$7:$A1329, $A1329)&gt;1, 0, IF($E1329="", "", I1329+J1329+M1329+N1329+P1329-R1329))</f>
        <v>0</v>
      </c>
      <c r="D1329" s="109">
        <f>IF(COUNTIF($A$7:$A1329, $A1329)&gt;1, 0, S1329)</f>
        <v>0</v>
      </c>
      <c r="E1329" s="110">
        <v>44738</v>
      </c>
      <c r="F1329" s="91" t="str">
        <f>IFERROR(VLOOKUP($E1329, V医療従事者等!$A:$J, $F$4, FALSE), TEXT(E1329, "aaa"))</f>
        <v>日</v>
      </c>
      <c r="G1329" s="91">
        <f>IFERROR(VLOOKUP($E1329, V医療従事者等!$A:$J, $G$4, FALSE), 0)</f>
        <v>0</v>
      </c>
      <c r="H1329" s="91">
        <f>IFERROR(VLOOKUP($E1329, V医療従事者等!$A:$J, $H$4, FALSE), 0)</f>
        <v>0</v>
      </c>
      <c r="I1329" s="91">
        <f>IFERROR(VLOOKUP($E1329, V医療従事者等!$A:$J, $I$4, FALSE), 0)</f>
        <v>0</v>
      </c>
      <c r="J1329" s="91">
        <f>IFERROR(VLOOKUP($E1329, V医療従事者等!$A:$J, $J$4, FALSE), 0)</f>
        <v>0</v>
      </c>
      <c r="K1329" s="92">
        <f>IFERROR(VLOOKUP($E1329, V一般接種!$A:$G, K$4, FALSE), 0)</f>
        <v>0</v>
      </c>
      <c r="L1329" s="92">
        <f>IFERROR(VLOOKUP($E1329, V一般接種!$A:$G, L$4, FALSE), 0)</f>
        <v>0</v>
      </c>
      <c r="M1329" s="92">
        <f>IFERROR(VLOOKUP($E1329, V一般接種!$A:$G, M$4, FALSE), 0)</f>
        <v>0</v>
      </c>
      <c r="N1329" s="93">
        <f>IFERROR(VLOOKUP($E1329, V一般接種!$A:$G, N$4, FALSE), 0)</f>
        <v>0</v>
      </c>
      <c r="O1329" s="92">
        <f>SUMIF(V職域接種!$C:$C, 'Conv-vaccine'!$E1329, V職域接種!F:F)</f>
        <v>0</v>
      </c>
      <c r="P1329" s="92">
        <f>SUMIF(V職域接種!$C:$C, 'Conv-vaccine'!$E1329, V職域接種!G:G)</f>
        <v>0</v>
      </c>
      <c r="Q1329" s="92">
        <f>_xlfn.MAXIFS(V重複!F:F, V重複!$C:$C, 'Conv-vaccine'!$E1329)</f>
        <v>0</v>
      </c>
      <c r="R1329" s="92">
        <f>_xlfn.MAXIFS(V重複!G:G, V重複!$C:$C, 'Conv-vaccine'!$E1329)</f>
        <v>0</v>
      </c>
      <c r="S1329" s="117">
        <f>SUMIF('V3回目-総接種回数'!$A:$A, 'Conv-vaccine'!$E1329, 'V3回目-総接種回数'!D:D)</f>
        <v>0</v>
      </c>
    </row>
    <row r="1330" spans="1:19" ht="17.7">
      <c r="A1330" s="49">
        <v>44739</v>
      </c>
      <c r="B1330" s="109">
        <f>IF(COUNTIF($A$7:$A1330, $A1330)&gt;1, 0, IF($E1330="","",G1330+H1330+K1330+L1330+O1330-Q1330))</f>
        <v>0</v>
      </c>
      <c r="C1330" s="109">
        <f>IF(COUNTIF($A$7:$A1330, $A1330)&gt;1, 0, IF($E1330="", "", I1330+J1330+M1330+N1330+P1330-R1330))</f>
        <v>0</v>
      </c>
      <c r="D1330" s="109">
        <f>IF(COUNTIF($A$7:$A1330, $A1330)&gt;1, 0, S1330)</f>
        <v>0</v>
      </c>
      <c r="E1330" s="110">
        <v>44739</v>
      </c>
      <c r="F1330" s="91" t="str">
        <f>IFERROR(VLOOKUP($E1330, V医療従事者等!$A:$J, $F$4, FALSE), TEXT(E1330, "aaa"))</f>
        <v>月</v>
      </c>
      <c r="G1330" s="91">
        <f>IFERROR(VLOOKUP($E1330, V医療従事者等!$A:$J, $G$4, FALSE), 0)</f>
        <v>0</v>
      </c>
      <c r="H1330" s="91">
        <f>IFERROR(VLOOKUP($E1330, V医療従事者等!$A:$J, $H$4, FALSE), 0)</f>
        <v>0</v>
      </c>
      <c r="I1330" s="91">
        <f>IFERROR(VLOOKUP($E1330, V医療従事者等!$A:$J, $I$4, FALSE), 0)</f>
        <v>0</v>
      </c>
      <c r="J1330" s="91">
        <f>IFERROR(VLOOKUP($E1330, V医療従事者等!$A:$J, $J$4, FALSE), 0)</f>
        <v>0</v>
      </c>
      <c r="K1330" s="92">
        <f>IFERROR(VLOOKUP($E1330, V一般接種!$A:$G, K$4, FALSE), 0)</f>
        <v>0</v>
      </c>
      <c r="L1330" s="92">
        <f>IFERROR(VLOOKUP($E1330, V一般接種!$A:$G, L$4, FALSE), 0)</f>
        <v>0</v>
      </c>
      <c r="M1330" s="92">
        <f>IFERROR(VLOOKUP($E1330, V一般接種!$A:$G, M$4, FALSE), 0)</f>
        <v>0</v>
      </c>
      <c r="N1330" s="93">
        <f>IFERROR(VLOOKUP($E1330, V一般接種!$A:$G, N$4, FALSE), 0)</f>
        <v>0</v>
      </c>
      <c r="O1330" s="92">
        <f>SUMIF(V職域接種!$C:$C, 'Conv-vaccine'!$E1330, V職域接種!F:F)</f>
        <v>0</v>
      </c>
      <c r="P1330" s="92">
        <f>SUMIF(V職域接種!$C:$C, 'Conv-vaccine'!$E1330, V職域接種!G:G)</f>
        <v>0</v>
      </c>
      <c r="Q1330" s="92">
        <f>_xlfn.MAXIFS(V重複!F:F, V重複!$C:$C, 'Conv-vaccine'!$E1330)</f>
        <v>0</v>
      </c>
      <c r="R1330" s="92">
        <f>_xlfn.MAXIFS(V重複!G:G, V重複!$C:$C, 'Conv-vaccine'!$E1330)</f>
        <v>0</v>
      </c>
      <c r="S1330" s="117">
        <f>SUMIF('V3回目-総接種回数'!$A:$A, 'Conv-vaccine'!$E1330, 'V3回目-総接種回数'!D:D)</f>
        <v>0</v>
      </c>
    </row>
    <row r="1331" spans="1:19" ht="17.7">
      <c r="A1331" s="49">
        <v>44739</v>
      </c>
      <c r="B1331" s="109">
        <f>IF(COUNTIF($A$7:$A1331, $A1331)&gt;1, 0, IF($E1331="","",G1331+H1331+K1331+L1331+O1331-Q1331))</f>
        <v>0</v>
      </c>
      <c r="C1331" s="109">
        <f>IF(COUNTIF($A$7:$A1331, $A1331)&gt;1, 0, IF($E1331="", "", I1331+J1331+M1331+N1331+P1331-R1331))</f>
        <v>0</v>
      </c>
      <c r="D1331" s="109">
        <f>IF(COUNTIF($A$7:$A1331, $A1331)&gt;1, 0, S1331)</f>
        <v>0</v>
      </c>
      <c r="E1331" s="110">
        <v>44739</v>
      </c>
      <c r="F1331" s="91" t="str">
        <f>IFERROR(VLOOKUP($E1331, V医療従事者等!$A:$J, $F$4, FALSE), TEXT(E1331, "aaa"))</f>
        <v>月</v>
      </c>
      <c r="G1331" s="91">
        <f>IFERROR(VLOOKUP($E1331, V医療従事者等!$A:$J, $G$4, FALSE), 0)</f>
        <v>0</v>
      </c>
      <c r="H1331" s="91">
        <f>IFERROR(VLOOKUP($E1331, V医療従事者等!$A:$J, $H$4, FALSE), 0)</f>
        <v>0</v>
      </c>
      <c r="I1331" s="91">
        <f>IFERROR(VLOOKUP($E1331, V医療従事者等!$A:$J, $I$4, FALSE), 0)</f>
        <v>0</v>
      </c>
      <c r="J1331" s="91">
        <f>IFERROR(VLOOKUP($E1331, V医療従事者等!$A:$J, $J$4, FALSE), 0)</f>
        <v>0</v>
      </c>
      <c r="K1331" s="92">
        <f>IFERROR(VLOOKUP($E1331, V一般接種!$A:$G, K$4, FALSE), 0)</f>
        <v>0</v>
      </c>
      <c r="L1331" s="92">
        <f>IFERROR(VLOOKUP($E1331, V一般接種!$A:$G, L$4, FALSE), 0)</f>
        <v>0</v>
      </c>
      <c r="M1331" s="92">
        <f>IFERROR(VLOOKUP($E1331, V一般接種!$A:$G, M$4, FALSE), 0)</f>
        <v>0</v>
      </c>
      <c r="N1331" s="93">
        <f>IFERROR(VLOOKUP($E1331, V一般接種!$A:$G, N$4, FALSE), 0)</f>
        <v>0</v>
      </c>
      <c r="O1331" s="92">
        <f>SUMIF(V職域接種!$C:$C, 'Conv-vaccine'!$E1331, V職域接種!F:F)</f>
        <v>0</v>
      </c>
      <c r="P1331" s="92">
        <f>SUMIF(V職域接種!$C:$C, 'Conv-vaccine'!$E1331, V職域接種!G:G)</f>
        <v>0</v>
      </c>
      <c r="Q1331" s="92">
        <f>_xlfn.MAXIFS(V重複!F:F, V重複!$C:$C, 'Conv-vaccine'!$E1331)</f>
        <v>0</v>
      </c>
      <c r="R1331" s="92">
        <f>_xlfn.MAXIFS(V重複!G:G, V重複!$C:$C, 'Conv-vaccine'!$E1331)</f>
        <v>0</v>
      </c>
      <c r="S1331" s="117">
        <f>SUMIF('V3回目-総接種回数'!$A:$A, 'Conv-vaccine'!$E1331, 'V3回目-総接種回数'!D:D)</f>
        <v>0</v>
      </c>
    </row>
    <row r="1332" spans="1:19" ht="17.7">
      <c r="A1332" s="49">
        <v>44739</v>
      </c>
      <c r="B1332" s="109">
        <f>IF(COUNTIF($A$7:$A1332, $A1332)&gt;1, 0, IF($E1332="","",G1332+H1332+K1332+L1332+O1332-Q1332))</f>
        <v>0</v>
      </c>
      <c r="C1332" s="109">
        <f>IF(COUNTIF($A$7:$A1332, $A1332)&gt;1, 0, IF($E1332="", "", I1332+J1332+M1332+N1332+P1332-R1332))</f>
        <v>0</v>
      </c>
      <c r="D1332" s="109">
        <f>IF(COUNTIF($A$7:$A1332, $A1332)&gt;1, 0, S1332)</f>
        <v>0</v>
      </c>
      <c r="E1332" s="110">
        <v>44739</v>
      </c>
      <c r="F1332" s="91" t="str">
        <f>IFERROR(VLOOKUP($E1332, V医療従事者等!$A:$J, $F$4, FALSE), TEXT(E1332, "aaa"))</f>
        <v>月</v>
      </c>
      <c r="G1332" s="91">
        <f>IFERROR(VLOOKUP($E1332, V医療従事者等!$A:$J, $G$4, FALSE), 0)</f>
        <v>0</v>
      </c>
      <c r="H1332" s="91">
        <f>IFERROR(VLOOKUP($E1332, V医療従事者等!$A:$J, $H$4, FALSE), 0)</f>
        <v>0</v>
      </c>
      <c r="I1332" s="91">
        <f>IFERROR(VLOOKUP($E1332, V医療従事者等!$A:$J, $I$4, FALSE), 0)</f>
        <v>0</v>
      </c>
      <c r="J1332" s="91">
        <f>IFERROR(VLOOKUP($E1332, V医療従事者等!$A:$J, $J$4, FALSE), 0)</f>
        <v>0</v>
      </c>
      <c r="K1332" s="92">
        <f>IFERROR(VLOOKUP($E1332, V一般接種!$A:$G, K$4, FALSE), 0)</f>
        <v>0</v>
      </c>
      <c r="L1332" s="92">
        <f>IFERROR(VLOOKUP($E1332, V一般接種!$A:$G, L$4, FALSE), 0)</f>
        <v>0</v>
      </c>
      <c r="M1332" s="92">
        <f>IFERROR(VLOOKUP($E1332, V一般接種!$A:$G, M$4, FALSE), 0)</f>
        <v>0</v>
      </c>
      <c r="N1332" s="93">
        <f>IFERROR(VLOOKUP($E1332, V一般接種!$A:$G, N$4, FALSE), 0)</f>
        <v>0</v>
      </c>
      <c r="O1332" s="92">
        <f>SUMIF(V職域接種!$C:$C, 'Conv-vaccine'!$E1332, V職域接種!F:F)</f>
        <v>0</v>
      </c>
      <c r="P1332" s="92">
        <f>SUMIF(V職域接種!$C:$C, 'Conv-vaccine'!$E1332, V職域接種!G:G)</f>
        <v>0</v>
      </c>
      <c r="Q1332" s="92">
        <f>_xlfn.MAXIFS(V重複!F:F, V重複!$C:$C, 'Conv-vaccine'!$E1332)</f>
        <v>0</v>
      </c>
      <c r="R1332" s="92">
        <f>_xlfn.MAXIFS(V重複!G:G, V重複!$C:$C, 'Conv-vaccine'!$E1332)</f>
        <v>0</v>
      </c>
      <c r="S1332" s="117">
        <f>SUMIF('V3回目-総接種回数'!$A:$A, 'Conv-vaccine'!$E1332, 'V3回目-総接種回数'!D:D)</f>
        <v>0</v>
      </c>
    </row>
    <row r="1333" spans="1:19" ht="17.7">
      <c r="A1333" s="49">
        <v>44740</v>
      </c>
      <c r="B1333" s="109">
        <f>IF(COUNTIF($A$7:$A1333, $A1333)&gt;1, 0, IF($E1333="","",G1333+H1333+K1333+L1333+O1333-Q1333))</f>
        <v>0</v>
      </c>
      <c r="C1333" s="109">
        <f>IF(COUNTIF($A$7:$A1333, $A1333)&gt;1, 0, IF($E1333="", "", I1333+J1333+M1333+N1333+P1333-R1333))</f>
        <v>0</v>
      </c>
      <c r="D1333" s="109">
        <f>IF(COUNTIF($A$7:$A1333, $A1333)&gt;1, 0, S1333)</f>
        <v>0</v>
      </c>
      <c r="E1333" s="110">
        <v>44740</v>
      </c>
      <c r="F1333" s="91" t="str">
        <f>IFERROR(VLOOKUP($E1333, V医療従事者等!$A:$J, $F$4, FALSE), TEXT(E1333, "aaa"))</f>
        <v>火</v>
      </c>
      <c r="G1333" s="91">
        <f>IFERROR(VLOOKUP($E1333, V医療従事者等!$A:$J, $G$4, FALSE), 0)</f>
        <v>0</v>
      </c>
      <c r="H1333" s="91">
        <f>IFERROR(VLOOKUP($E1333, V医療従事者等!$A:$J, $H$4, FALSE), 0)</f>
        <v>0</v>
      </c>
      <c r="I1333" s="91">
        <f>IFERROR(VLOOKUP($E1333, V医療従事者等!$A:$J, $I$4, FALSE), 0)</f>
        <v>0</v>
      </c>
      <c r="J1333" s="91">
        <f>IFERROR(VLOOKUP($E1333, V医療従事者等!$A:$J, $J$4, FALSE), 0)</f>
        <v>0</v>
      </c>
      <c r="K1333" s="92">
        <f>IFERROR(VLOOKUP($E1333, V一般接種!$A:$G, K$4, FALSE), 0)</f>
        <v>0</v>
      </c>
      <c r="L1333" s="92">
        <f>IFERROR(VLOOKUP($E1333, V一般接種!$A:$G, L$4, FALSE), 0)</f>
        <v>0</v>
      </c>
      <c r="M1333" s="92">
        <f>IFERROR(VLOOKUP($E1333, V一般接種!$A:$G, M$4, FALSE), 0)</f>
        <v>0</v>
      </c>
      <c r="N1333" s="93">
        <f>IFERROR(VLOOKUP($E1333, V一般接種!$A:$G, N$4, FALSE), 0)</f>
        <v>0</v>
      </c>
      <c r="O1333" s="92">
        <f>SUMIF(V職域接種!$C:$C, 'Conv-vaccine'!$E1333, V職域接種!F:F)</f>
        <v>0</v>
      </c>
      <c r="P1333" s="92">
        <f>SUMIF(V職域接種!$C:$C, 'Conv-vaccine'!$E1333, V職域接種!G:G)</f>
        <v>0</v>
      </c>
      <c r="Q1333" s="92">
        <f>_xlfn.MAXIFS(V重複!F:F, V重複!$C:$C, 'Conv-vaccine'!$E1333)</f>
        <v>0</v>
      </c>
      <c r="R1333" s="92">
        <f>_xlfn.MAXIFS(V重複!G:G, V重複!$C:$C, 'Conv-vaccine'!$E1333)</f>
        <v>0</v>
      </c>
      <c r="S1333" s="117">
        <f>SUMIF('V3回目-総接種回数'!$A:$A, 'Conv-vaccine'!$E1333, 'V3回目-総接種回数'!D:D)</f>
        <v>0</v>
      </c>
    </row>
    <row r="1334" spans="1:19" ht="17.7">
      <c r="A1334" s="49">
        <v>44740</v>
      </c>
      <c r="B1334" s="109">
        <f>IF(COUNTIF($A$7:$A1334, $A1334)&gt;1, 0, IF($E1334="","",G1334+H1334+K1334+L1334+O1334-Q1334))</f>
        <v>0</v>
      </c>
      <c r="C1334" s="109">
        <f>IF(COUNTIF($A$7:$A1334, $A1334)&gt;1, 0, IF($E1334="", "", I1334+J1334+M1334+N1334+P1334-R1334))</f>
        <v>0</v>
      </c>
      <c r="D1334" s="109">
        <f>IF(COUNTIF($A$7:$A1334, $A1334)&gt;1, 0, S1334)</f>
        <v>0</v>
      </c>
      <c r="E1334" s="110">
        <v>44740</v>
      </c>
      <c r="F1334" s="91" t="str">
        <f>IFERROR(VLOOKUP($E1334, V医療従事者等!$A:$J, $F$4, FALSE), TEXT(E1334, "aaa"))</f>
        <v>火</v>
      </c>
      <c r="G1334" s="91">
        <f>IFERROR(VLOOKUP($E1334, V医療従事者等!$A:$J, $G$4, FALSE), 0)</f>
        <v>0</v>
      </c>
      <c r="H1334" s="91">
        <f>IFERROR(VLOOKUP($E1334, V医療従事者等!$A:$J, $H$4, FALSE), 0)</f>
        <v>0</v>
      </c>
      <c r="I1334" s="91">
        <f>IFERROR(VLOOKUP($E1334, V医療従事者等!$A:$J, $I$4, FALSE), 0)</f>
        <v>0</v>
      </c>
      <c r="J1334" s="91">
        <f>IFERROR(VLOOKUP($E1334, V医療従事者等!$A:$J, $J$4, FALSE), 0)</f>
        <v>0</v>
      </c>
      <c r="K1334" s="92">
        <f>IFERROR(VLOOKUP($E1334, V一般接種!$A:$G, K$4, FALSE), 0)</f>
        <v>0</v>
      </c>
      <c r="L1334" s="92">
        <f>IFERROR(VLOOKUP($E1334, V一般接種!$A:$G, L$4, FALSE), 0)</f>
        <v>0</v>
      </c>
      <c r="M1334" s="92">
        <f>IFERROR(VLOOKUP($E1334, V一般接種!$A:$G, M$4, FALSE), 0)</f>
        <v>0</v>
      </c>
      <c r="N1334" s="93">
        <f>IFERROR(VLOOKUP($E1334, V一般接種!$A:$G, N$4, FALSE), 0)</f>
        <v>0</v>
      </c>
      <c r="O1334" s="92">
        <f>SUMIF(V職域接種!$C:$C, 'Conv-vaccine'!$E1334, V職域接種!F:F)</f>
        <v>0</v>
      </c>
      <c r="P1334" s="92">
        <f>SUMIF(V職域接種!$C:$C, 'Conv-vaccine'!$E1334, V職域接種!G:G)</f>
        <v>0</v>
      </c>
      <c r="Q1334" s="92">
        <f>_xlfn.MAXIFS(V重複!F:F, V重複!$C:$C, 'Conv-vaccine'!$E1334)</f>
        <v>0</v>
      </c>
      <c r="R1334" s="92">
        <f>_xlfn.MAXIFS(V重複!G:G, V重複!$C:$C, 'Conv-vaccine'!$E1334)</f>
        <v>0</v>
      </c>
      <c r="S1334" s="117">
        <f>SUMIF('V3回目-総接種回数'!$A:$A, 'Conv-vaccine'!$E1334, 'V3回目-総接種回数'!D:D)</f>
        <v>0</v>
      </c>
    </row>
    <row r="1335" spans="1:19" ht="17.7">
      <c r="A1335" s="49">
        <v>44740</v>
      </c>
      <c r="B1335" s="109">
        <f>IF(COUNTIF($A$7:$A1335, $A1335)&gt;1, 0, IF($E1335="","",G1335+H1335+K1335+L1335+O1335-Q1335))</f>
        <v>0</v>
      </c>
      <c r="C1335" s="109">
        <f>IF(COUNTIF($A$7:$A1335, $A1335)&gt;1, 0, IF($E1335="", "", I1335+J1335+M1335+N1335+P1335-R1335))</f>
        <v>0</v>
      </c>
      <c r="D1335" s="109">
        <f>IF(COUNTIF($A$7:$A1335, $A1335)&gt;1, 0, S1335)</f>
        <v>0</v>
      </c>
      <c r="E1335" s="110">
        <v>44740</v>
      </c>
      <c r="F1335" s="91" t="str">
        <f>IFERROR(VLOOKUP($E1335, V医療従事者等!$A:$J, $F$4, FALSE), TEXT(E1335, "aaa"))</f>
        <v>火</v>
      </c>
      <c r="G1335" s="91">
        <f>IFERROR(VLOOKUP($E1335, V医療従事者等!$A:$J, $G$4, FALSE), 0)</f>
        <v>0</v>
      </c>
      <c r="H1335" s="91">
        <f>IFERROR(VLOOKUP($E1335, V医療従事者等!$A:$J, $H$4, FALSE), 0)</f>
        <v>0</v>
      </c>
      <c r="I1335" s="91">
        <f>IFERROR(VLOOKUP($E1335, V医療従事者等!$A:$J, $I$4, FALSE), 0)</f>
        <v>0</v>
      </c>
      <c r="J1335" s="91">
        <f>IFERROR(VLOOKUP($E1335, V医療従事者等!$A:$J, $J$4, FALSE), 0)</f>
        <v>0</v>
      </c>
      <c r="K1335" s="92">
        <f>IFERROR(VLOOKUP($E1335, V一般接種!$A:$G, K$4, FALSE), 0)</f>
        <v>0</v>
      </c>
      <c r="L1335" s="92">
        <f>IFERROR(VLOOKUP($E1335, V一般接種!$A:$G, L$4, FALSE), 0)</f>
        <v>0</v>
      </c>
      <c r="M1335" s="92">
        <f>IFERROR(VLOOKUP($E1335, V一般接種!$A:$G, M$4, FALSE), 0)</f>
        <v>0</v>
      </c>
      <c r="N1335" s="93">
        <f>IFERROR(VLOOKUP($E1335, V一般接種!$A:$G, N$4, FALSE), 0)</f>
        <v>0</v>
      </c>
      <c r="O1335" s="92">
        <f>SUMIF(V職域接種!$C:$C, 'Conv-vaccine'!$E1335, V職域接種!F:F)</f>
        <v>0</v>
      </c>
      <c r="P1335" s="92">
        <f>SUMIF(V職域接種!$C:$C, 'Conv-vaccine'!$E1335, V職域接種!G:G)</f>
        <v>0</v>
      </c>
      <c r="Q1335" s="92">
        <f>_xlfn.MAXIFS(V重複!F:F, V重複!$C:$C, 'Conv-vaccine'!$E1335)</f>
        <v>0</v>
      </c>
      <c r="R1335" s="92">
        <f>_xlfn.MAXIFS(V重複!G:G, V重複!$C:$C, 'Conv-vaccine'!$E1335)</f>
        <v>0</v>
      </c>
      <c r="S1335" s="117">
        <f>SUMIF('V3回目-総接種回数'!$A:$A, 'Conv-vaccine'!$E1335, 'V3回目-総接種回数'!D:D)</f>
        <v>0</v>
      </c>
    </row>
    <row r="1336" spans="1:19" ht="17.7">
      <c r="A1336" s="49">
        <v>44741</v>
      </c>
      <c r="B1336" s="109">
        <f>IF(COUNTIF($A$7:$A1336, $A1336)&gt;1, 0, IF($E1336="","",G1336+H1336+K1336+L1336+O1336-Q1336))</f>
        <v>0</v>
      </c>
      <c r="C1336" s="109">
        <f>IF(COUNTIF($A$7:$A1336, $A1336)&gt;1, 0, IF($E1336="", "", I1336+J1336+M1336+N1336+P1336-R1336))</f>
        <v>0</v>
      </c>
      <c r="D1336" s="109">
        <f>IF(COUNTIF($A$7:$A1336, $A1336)&gt;1, 0, S1336)</f>
        <v>0</v>
      </c>
      <c r="E1336" s="110">
        <v>44741</v>
      </c>
      <c r="F1336" s="91" t="str">
        <f>IFERROR(VLOOKUP($E1336, V医療従事者等!$A:$J, $F$4, FALSE), TEXT(E1336, "aaa"))</f>
        <v>水</v>
      </c>
      <c r="G1336" s="91">
        <f>IFERROR(VLOOKUP($E1336, V医療従事者等!$A:$J, $G$4, FALSE), 0)</f>
        <v>0</v>
      </c>
      <c r="H1336" s="91">
        <f>IFERROR(VLOOKUP($E1336, V医療従事者等!$A:$J, $H$4, FALSE), 0)</f>
        <v>0</v>
      </c>
      <c r="I1336" s="91">
        <f>IFERROR(VLOOKUP($E1336, V医療従事者等!$A:$J, $I$4, FALSE), 0)</f>
        <v>0</v>
      </c>
      <c r="J1336" s="91">
        <f>IFERROR(VLOOKUP($E1336, V医療従事者等!$A:$J, $J$4, FALSE), 0)</f>
        <v>0</v>
      </c>
      <c r="K1336" s="92">
        <f>IFERROR(VLOOKUP($E1336, V一般接種!$A:$G, K$4, FALSE), 0)</f>
        <v>0</v>
      </c>
      <c r="L1336" s="92">
        <f>IFERROR(VLOOKUP($E1336, V一般接種!$A:$G, L$4, FALSE), 0)</f>
        <v>0</v>
      </c>
      <c r="M1336" s="92">
        <f>IFERROR(VLOOKUP($E1336, V一般接種!$A:$G, M$4, FALSE), 0)</f>
        <v>0</v>
      </c>
      <c r="N1336" s="93">
        <f>IFERROR(VLOOKUP($E1336, V一般接種!$A:$G, N$4, FALSE), 0)</f>
        <v>0</v>
      </c>
      <c r="O1336" s="92">
        <f>SUMIF(V職域接種!$C:$C, 'Conv-vaccine'!$E1336, V職域接種!F:F)</f>
        <v>0</v>
      </c>
      <c r="P1336" s="92">
        <f>SUMIF(V職域接種!$C:$C, 'Conv-vaccine'!$E1336, V職域接種!G:G)</f>
        <v>0</v>
      </c>
      <c r="Q1336" s="92">
        <f>_xlfn.MAXIFS(V重複!F:F, V重複!$C:$C, 'Conv-vaccine'!$E1336)</f>
        <v>0</v>
      </c>
      <c r="R1336" s="92">
        <f>_xlfn.MAXIFS(V重複!G:G, V重複!$C:$C, 'Conv-vaccine'!$E1336)</f>
        <v>0</v>
      </c>
      <c r="S1336" s="117">
        <f>SUMIF('V3回目-総接種回数'!$A:$A, 'Conv-vaccine'!$E1336, 'V3回目-総接種回数'!D:D)</f>
        <v>0</v>
      </c>
    </row>
    <row r="1337" spans="1:19" ht="17.7">
      <c r="A1337" s="49">
        <v>44741</v>
      </c>
      <c r="B1337" s="109">
        <f>IF(COUNTIF($A$7:$A1337, $A1337)&gt;1, 0, IF($E1337="","",G1337+H1337+K1337+L1337+O1337-Q1337))</f>
        <v>0</v>
      </c>
      <c r="C1337" s="109">
        <f>IF(COUNTIF($A$7:$A1337, $A1337)&gt;1, 0, IF($E1337="", "", I1337+J1337+M1337+N1337+P1337-R1337))</f>
        <v>0</v>
      </c>
      <c r="D1337" s="109">
        <f>IF(COUNTIF($A$7:$A1337, $A1337)&gt;1, 0, S1337)</f>
        <v>0</v>
      </c>
      <c r="E1337" s="110">
        <v>44741</v>
      </c>
      <c r="F1337" s="91" t="str">
        <f>IFERROR(VLOOKUP($E1337, V医療従事者等!$A:$J, $F$4, FALSE), TEXT(E1337, "aaa"))</f>
        <v>水</v>
      </c>
      <c r="G1337" s="91">
        <f>IFERROR(VLOOKUP($E1337, V医療従事者等!$A:$J, $G$4, FALSE), 0)</f>
        <v>0</v>
      </c>
      <c r="H1337" s="91">
        <f>IFERROR(VLOOKUP($E1337, V医療従事者等!$A:$J, $H$4, FALSE), 0)</f>
        <v>0</v>
      </c>
      <c r="I1337" s="91">
        <f>IFERROR(VLOOKUP($E1337, V医療従事者等!$A:$J, $I$4, FALSE), 0)</f>
        <v>0</v>
      </c>
      <c r="J1337" s="91">
        <f>IFERROR(VLOOKUP($E1337, V医療従事者等!$A:$J, $J$4, FALSE), 0)</f>
        <v>0</v>
      </c>
      <c r="K1337" s="92">
        <f>IFERROR(VLOOKUP($E1337, V一般接種!$A:$G, K$4, FALSE), 0)</f>
        <v>0</v>
      </c>
      <c r="L1337" s="92">
        <f>IFERROR(VLOOKUP($E1337, V一般接種!$A:$G, L$4, FALSE), 0)</f>
        <v>0</v>
      </c>
      <c r="M1337" s="92">
        <f>IFERROR(VLOOKUP($E1337, V一般接種!$A:$G, M$4, FALSE), 0)</f>
        <v>0</v>
      </c>
      <c r="N1337" s="93">
        <f>IFERROR(VLOOKUP($E1337, V一般接種!$A:$G, N$4, FALSE), 0)</f>
        <v>0</v>
      </c>
      <c r="O1337" s="92">
        <f>SUMIF(V職域接種!$C:$C, 'Conv-vaccine'!$E1337, V職域接種!F:F)</f>
        <v>0</v>
      </c>
      <c r="P1337" s="92">
        <f>SUMIF(V職域接種!$C:$C, 'Conv-vaccine'!$E1337, V職域接種!G:G)</f>
        <v>0</v>
      </c>
      <c r="Q1337" s="92">
        <f>_xlfn.MAXIFS(V重複!F:F, V重複!$C:$C, 'Conv-vaccine'!$E1337)</f>
        <v>0</v>
      </c>
      <c r="R1337" s="92">
        <f>_xlfn.MAXIFS(V重複!G:G, V重複!$C:$C, 'Conv-vaccine'!$E1337)</f>
        <v>0</v>
      </c>
      <c r="S1337" s="117">
        <f>SUMIF('V3回目-総接種回数'!$A:$A, 'Conv-vaccine'!$E1337, 'V3回目-総接種回数'!D:D)</f>
        <v>0</v>
      </c>
    </row>
    <row r="1338" spans="1:19" ht="17.7">
      <c r="A1338" s="49">
        <v>44741</v>
      </c>
      <c r="B1338" s="109">
        <f>IF(COUNTIF($A$7:$A1338, $A1338)&gt;1, 0, IF($E1338="","",G1338+H1338+K1338+L1338+O1338-Q1338))</f>
        <v>0</v>
      </c>
      <c r="C1338" s="109">
        <f>IF(COUNTIF($A$7:$A1338, $A1338)&gt;1, 0, IF($E1338="", "", I1338+J1338+M1338+N1338+P1338-R1338))</f>
        <v>0</v>
      </c>
      <c r="D1338" s="109">
        <f>IF(COUNTIF($A$7:$A1338, $A1338)&gt;1, 0, S1338)</f>
        <v>0</v>
      </c>
      <c r="E1338" s="110">
        <v>44741</v>
      </c>
      <c r="F1338" s="91" t="str">
        <f>IFERROR(VLOOKUP($E1338, V医療従事者等!$A:$J, $F$4, FALSE), TEXT(E1338, "aaa"))</f>
        <v>水</v>
      </c>
      <c r="G1338" s="91">
        <f>IFERROR(VLOOKUP($E1338, V医療従事者等!$A:$J, $G$4, FALSE), 0)</f>
        <v>0</v>
      </c>
      <c r="H1338" s="91">
        <f>IFERROR(VLOOKUP($E1338, V医療従事者等!$A:$J, $H$4, FALSE), 0)</f>
        <v>0</v>
      </c>
      <c r="I1338" s="91">
        <f>IFERROR(VLOOKUP($E1338, V医療従事者等!$A:$J, $I$4, FALSE), 0)</f>
        <v>0</v>
      </c>
      <c r="J1338" s="91">
        <f>IFERROR(VLOOKUP($E1338, V医療従事者等!$A:$J, $J$4, FALSE), 0)</f>
        <v>0</v>
      </c>
      <c r="K1338" s="92">
        <f>IFERROR(VLOOKUP($E1338, V一般接種!$A:$G, K$4, FALSE), 0)</f>
        <v>0</v>
      </c>
      <c r="L1338" s="92">
        <f>IFERROR(VLOOKUP($E1338, V一般接種!$A:$G, L$4, FALSE), 0)</f>
        <v>0</v>
      </c>
      <c r="M1338" s="92">
        <f>IFERROR(VLOOKUP($E1338, V一般接種!$A:$G, M$4, FALSE), 0)</f>
        <v>0</v>
      </c>
      <c r="N1338" s="93">
        <f>IFERROR(VLOOKUP($E1338, V一般接種!$A:$G, N$4, FALSE), 0)</f>
        <v>0</v>
      </c>
      <c r="O1338" s="92">
        <f>SUMIF(V職域接種!$C:$C, 'Conv-vaccine'!$E1338, V職域接種!F:F)</f>
        <v>0</v>
      </c>
      <c r="P1338" s="92">
        <f>SUMIF(V職域接種!$C:$C, 'Conv-vaccine'!$E1338, V職域接種!G:G)</f>
        <v>0</v>
      </c>
      <c r="Q1338" s="92">
        <f>_xlfn.MAXIFS(V重複!F:F, V重複!$C:$C, 'Conv-vaccine'!$E1338)</f>
        <v>0</v>
      </c>
      <c r="R1338" s="92">
        <f>_xlfn.MAXIFS(V重複!G:G, V重複!$C:$C, 'Conv-vaccine'!$E1338)</f>
        <v>0</v>
      </c>
      <c r="S1338" s="117">
        <f>SUMIF('V3回目-総接種回数'!$A:$A, 'Conv-vaccine'!$E1338, 'V3回目-総接種回数'!D:D)</f>
        <v>0</v>
      </c>
    </row>
    <row r="1339" spans="1:19" ht="17.7">
      <c r="A1339" s="49">
        <v>44742</v>
      </c>
      <c r="B1339" s="109">
        <f>IF(COUNTIF($A$7:$A1339, $A1339)&gt;1, 0, IF($E1339="","",G1339+H1339+K1339+L1339+O1339-Q1339))</f>
        <v>0</v>
      </c>
      <c r="C1339" s="109">
        <f>IF(COUNTIF($A$7:$A1339, $A1339)&gt;1, 0, IF($E1339="", "", I1339+J1339+M1339+N1339+P1339-R1339))</f>
        <v>0</v>
      </c>
      <c r="D1339" s="109">
        <f>IF(COUNTIF($A$7:$A1339, $A1339)&gt;1, 0, S1339)</f>
        <v>0</v>
      </c>
      <c r="E1339" s="110">
        <v>44742</v>
      </c>
      <c r="F1339" s="91" t="str">
        <f>IFERROR(VLOOKUP($E1339, V医療従事者等!$A:$J, $F$4, FALSE), TEXT(E1339, "aaa"))</f>
        <v>木</v>
      </c>
      <c r="G1339" s="91">
        <f>IFERROR(VLOOKUP($E1339, V医療従事者等!$A:$J, $G$4, FALSE), 0)</f>
        <v>0</v>
      </c>
      <c r="H1339" s="91">
        <f>IFERROR(VLOOKUP($E1339, V医療従事者等!$A:$J, $H$4, FALSE), 0)</f>
        <v>0</v>
      </c>
      <c r="I1339" s="91">
        <f>IFERROR(VLOOKUP($E1339, V医療従事者等!$A:$J, $I$4, FALSE), 0)</f>
        <v>0</v>
      </c>
      <c r="J1339" s="91">
        <f>IFERROR(VLOOKUP($E1339, V医療従事者等!$A:$J, $J$4, FALSE), 0)</f>
        <v>0</v>
      </c>
      <c r="K1339" s="92">
        <f>IFERROR(VLOOKUP($E1339, V一般接種!$A:$G, K$4, FALSE), 0)</f>
        <v>0</v>
      </c>
      <c r="L1339" s="92">
        <f>IFERROR(VLOOKUP($E1339, V一般接種!$A:$G, L$4, FALSE), 0)</f>
        <v>0</v>
      </c>
      <c r="M1339" s="92">
        <f>IFERROR(VLOOKUP($E1339, V一般接種!$A:$G, M$4, FALSE), 0)</f>
        <v>0</v>
      </c>
      <c r="N1339" s="93">
        <f>IFERROR(VLOOKUP($E1339, V一般接種!$A:$G, N$4, FALSE), 0)</f>
        <v>0</v>
      </c>
      <c r="O1339" s="92">
        <f>SUMIF(V職域接種!$C:$C, 'Conv-vaccine'!$E1339, V職域接種!F:F)</f>
        <v>0</v>
      </c>
      <c r="P1339" s="92">
        <f>SUMIF(V職域接種!$C:$C, 'Conv-vaccine'!$E1339, V職域接種!G:G)</f>
        <v>0</v>
      </c>
      <c r="Q1339" s="92">
        <f>_xlfn.MAXIFS(V重複!F:F, V重複!$C:$C, 'Conv-vaccine'!$E1339)</f>
        <v>0</v>
      </c>
      <c r="R1339" s="92">
        <f>_xlfn.MAXIFS(V重複!G:G, V重複!$C:$C, 'Conv-vaccine'!$E1339)</f>
        <v>0</v>
      </c>
      <c r="S1339" s="117">
        <f>SUMIF('V3回目-総接種回数'!$A:$A, 'Conv-vaccine'!$E1339, 'V3回目-総接種回数'!D:D)</f>
        <v>0</v>
      </c>
    </row>
    <row r="1340" spans="1:19" ht="17.7">
      <c r="A1340" s="49">
        <v>44742</v>
      </c>
      <c r="B1340" s="109">
        <f>IF(COUNTIF($A$7:$A1340, $A1340)&gt;1, 0, IF($E1340="","",G1340+H1340+K1340+L1340+O1340-Q1340))</f>
        <v>0</v>
      </c>
      <c r="C1340" s="109">
        <f>IF(COUNTIF($A$7:$A1340, $A1340)&gt;1, 0, IF($E1340="", "", I1340+J1340+M1340+N1340+P1340-R1340))</f>
        <v>0</v>
      </c>
      <c r="D1340" s="109">
        <f>IF(COUNTIF($A$7:$A1340, $A1340)&gt;1, 0, S1340)</f>
        <v>0</v>
      </c>
      <c r="E1340" s="110">
        <v>44742</v>
      </c>
      <c r="F1340" s="91" t="str">
        <f>IFERROR(VLOOKUP($E1340, V医療従事者等!$A:$J, $F$4, FALSE), TEXT(E1340, "aaa"))</f>
        <v>木</v>
      </c>
      <c r="G1340" s="91">
        <f>IFERROR(VLOOKUP($E1340, V医療従事者等!$A:$J, $G$4, FALSE), 0)</f>
        <v>0</v>
      </c>
      <c r="H1340" s="91">
        <f>IFERROR(VLOOKUP($E1340, V医療従事者等!$A:$J, $H$4, FALSE), 0)</f>
        <v>0</v>
      </c>
      <c r="I1340" s="91">
        <f>IFERROR(VLOOKUP($E1340, V医療従事者等!$A:$J, $I$4, FALSE), 0)</f>
        <v>0</v>
      </c>
      <c r="J1340" s="91">
        <f>IFERROR(VLOOKUP($E1340, V医療従事者等!$A:$J, $J$4, FALSE), 0)</f>
        <v>0</v>
      </c>
      <c r="K1340" s="92">
        <f>IFERROR(VLOOKUP($E1340, V一般接種!$A:$G, K$4, FALSE), 0)</f>
        <v>0</v>
      </c>
      <c r="L1340" s="92">
        <f>IFERROR(VLOOKUP($E1340, V一般接種!$A:$G, L$4, FALSE), 0)</f>
        <v>0</v>
      </c>
      <c r="M1340" s="92">
        <f>IFERROR(VLOOKUP($E1340, V一般接種!$A:$G, M$4, FALSE), 0)</f>
        <v>0</v>
      </c>
      <c r="N1340" s="93">
        <f>IFERROR(VLOOKUP($E1340, V一般接種!$A:$G, N$4, FALSE), 0)</f>
        <v>0</v>
      </c>
      <c r="O1340" s="92">
        <f>SUMIF(V職域接種!$C:$C, 'Conv-vaccine'!$E1340, V職域接種!F:F)</f>
        <v>0</v>
      </c>
      <c r="P1340" s="92">
        <f>SUMIF(V職域接種!$C:$C, 'Conv-vaccine'!$E1340, V職域接種!G:G)</f>
        <v>0</v>
      </c>
      <c r="Q1340" s="92">
        <f>_xlfn.MAXIFS(V重複!F:F, V重複!$C:$C, 'Conv-vaccine'!$E1340)</f>
        <v>0</v>
      </c>
      <c r="R1340" s="92">
        <f>_xlfn.MAXIFS(V重複!G:G, V重複!$C:$C, 'Conv-vaccine'!$E1340)</f>
        <v>0</v>
      </c>
      <c r="S1340" s="117">
        <f>SUMIF('V3回目-総接種回数'!$A:$A, 'Conv-vaccine'!$E1340, 'V3回目-総接種回数'!D:D)</f>
        <v>0</v>
      </c>
    </row>
    <row r="1341" spans="1:19" ht="17.7">
      <c r="A1341" s="49">
        <v>44742</v>
      </c>
      <c r="B1341" s="109">
        <f>IF(COUNTIF($A$7:$A1341, $A1341)&gt;1, 0, IF($E1341="","",G1341+H1341+K1341+L1341+O1341-Q1341))</f>
        <v>0</v>
      </c>
      <c r="C1341" s="109">
        <f>IF(COUNTIF($A$7:$A1341, $A1341)&gt;1, 0, IF($E1341="", "", I1341+J1341+M1341+N1341+P1341-R1341))</f>
        <v>0</v>
      </c>
      <c r="D1341" s="109">
        <f>IF(COUNTIF($A$7:$A1341, $A1341)&gt;1, 0, S1341)</f>
        <v>0</v>
      </c>
      <c r="E1341" s="110">
        <v>44742</v>
      </c>
      <c r="F1341" s="91" t="str">
        <f>IFERROR(VLOOKUP($E1341, V医療従事者等!$A:$J, $F$4, FALSE), TEXT(E1341, "aaa"))</f>
        <v>木</v>
      </c>
      <c r="G1341" s="91">
        <f>IFERROR(VLOOKUP($E1341, V医療従事者等!$A:$J, $G$4, FALSE), 0)</f>
        <v>0</v>
      </c>
      <c r="H1341" s="91">
        <f>IFERROR(VLOOKUP($E1341, V医療従事者等!$A:$J, $H$4, FALSE), 0)</f>
        <v>0</v>
      </c>
      <c r="I1341" s="91">
        <f>IFERROR(VLOOKUP($E1341, V医療従事者等!$A:$J, $I$4, FALSE), 0)</f>
        <v>0</v>
      </c>
      <c r="J1341" s="91">
        <f>IFERROR(VLOOKUP($E1341, V医療従事者等!$A:$J, $J$4, FALSE), 0)</f>
        <v>0</v>
      </c>
      <c r="K1341" s="92">
        <f>IFERROR(VLOOKUP($E1341, V一般接種!$A:$G, K$4, FALSE), 0)</f>
        <v>0</v>
      </c>
      <c r="L1341" s="92">
        <f>IFERROR(VLOOKUP($E1341, V一般接種!$A:$G, L$4, FALSE), 0)</f>
        <v>0</v>
      </c>
      <c r="M1341" s="92">
        <f>IFERROR(VLOOKUP($E1341, V一般接種!$A:$G, M$4, FALSE), 0)</f>
        <v>0</v>
      </c>
      <c r="N1341" s="93">
        <f>IFERROR(VLOOKUP($E1341, V一般接種!$A:$G, N$4, FALSE), 0)</f>
        <v>0</v>
      </c>
      <c r="O1341" s="92">
        <f>SUMIF(V職域接種!$C:$C, 'Conv-vaccine'!$E1341, V職域接種!F:F)</f>
        <v>0</v>
      </c>
      <c r="P1341" s="92">
        <f>SUMIF(V職域接種!$C:$C, 'Conv-vaccine'!$E1341, V職域接種!G:G)</f>
        <v>0</v>
      </c>
      <c r="Q1341" s="92">
        <f>_xlfn.MAXIFS(V重複!F:F, V重複!$C:$C, 'Conv-vaccine'!$E1341)</f>
        <v>0</v>
      </c>
      <c r="R1341" s="92">
        <f>_xlfn.MAXIFS(V重複!G:G, V重複!$C:$C, 'Conv-vaccine'!$E1341)</f>
        <v>0</v>
      </c>
      <c r="S1341" s="117">
        <f>SUMIF('V3回目-総接種回数'!$A:$A, 'Conv-vaccine'!$E1341, 'V3回目-総接種回数'!D:D)</f>
        <v>0</v>
      </c>
    </row>
    <row r="1342" spans="1:19" ht="17.7">
      <c r="A1342" s="49">
        <v>44743</v>
      </c>
      <c r="B1342" s="109">
        <f>IF(COUNTIF($A$7:$A1342, $A1342)&gt;1, 0, IF($E1342="","",G1342+H1342+K1342+L1342+O1342-Q1342))</f>
        <v>0</v>
      </c>
      <c r="C1342" s="109">
        <f>IF(COUNTIF($A$7:$A1342, $A1342)&gt;1, 0, IF($E1342="", "", I1342+J1342+M1342+N1342+P1342-R1342))</f>
        <v>0</v>
      </c>
      <c r="D1342" s="109">
        <f>IF(COUNTIF($A$7:$A1342, $A1342)&gt;1, 0, S1342)</f>
        <v>0</v>
      </c>
      <c r="E1342" s="110">
        <v>44743</v>
      </c>
      <c r="F1342" s="91" t="str">
        <f>IFERROR(VLOOKUP($E1342, V医療従事者等!$A:$J, $F$4, FALSE), TEXT(E1342, "aaa"))</f>
        <v>金</v>
      </c>
      <c r="G1342" s="91">
        <f>IFERROR(VLOOKUP($E1342, V医療従事者等!$A:$J, $G$4, FALSE), 0)</f>
        <v>0</v>
      </c>
      <c r="H1342" s="91">
        <f>IFERROR(VLOOKUP($E1342, V医療従事者等!$A:$J, $H$4, FALSE), 0)</f>
        <v>0</v>
      </c>
      <c r="I1342" s="91">
        <f>IFERROR(VLOOKUP($E1342, V医療従事者等!$A:$J, $I$4, FALSE), 0)</f>
        <v>0</v>
      </c>
      <c r="J1342" s="91">
        <f>IFERROR(VLOOKUP($E1342, V医療従事者等!$A:$J, $J$4, FALSE), 0)</f>
        <v>0</v>
      </c>
      <c r="K1342" s="92">
        <f>IFERROR(VLOOKUP($E1342, V一般接種!$A:$G, K$4, FALSE), 0)</f>
        <v>0</v>
      </c>
      <c r="L1342" s="92">
        <f>IFERROR(VLOOKUP($E1342, V一般接種!$A:$G, L$4, FALSE), 0)</f>
        <v>0</v>
      </c>
      <c r="M1342" s="92">
        <f>IFERROR(VLOOKUP($E1342, V一般接種!$A:$G, M$4, FALSE), 0)</f>
        <v>0</v>
      </c>
      <c r="N1342" s="93">
        <f>IFERROR(VLOOKUP($E1342, V一般接種!$A:$G, N$4, FALSE), 0)</f>
        <v>0</v>
      </c>
      <c r="O1342" s="92">
        <f>SUMIF(V職域接種!$C:$C, 'Conv-vaccine'!$E1342, V職域接種!F:F)</f>
        <v>0</v>
      </c>
      <c r="P1342" s="92">
        <f>SUMIF(V職域接種!$C:$C, 'Conv-vaccine'!$E1342, V職域接種!G:G)</f>
        <v>0</v>
      </c>
      <c r="Q1342" s="92">
        <f>_xlfn.MAXIFS(V重複!F:F, V重複!$C:$C, 'Conv-vaccine'!$E1342)</f>
        <v>0</v>
      </c>
      <c r="R1342" s="92">
        <f>_xlfn.MAXIFS(V重複!G:G, V重複!$C:$C, 'Conv-vaccine'!$E1342)</f>
        <v>0</v>
      </c>
      <c r="S1342" s="117">
        <f>SUMIF('V3回目-総接種回数'!$A:$A, 'Conv-vaccine'!$E1342, 'V3回目-総接種回数'!D:D)</f>
        <v>0</v>
      </c>
    </row>
    <row r="1343" spans="1:19" ht="17.7">
      <c r="A1343" s="49">
        <v>44743</v>
      </c>
      <c r="B1343" s="109">
        <f>IF(COUNTIF($A$7:$A1343, $A1343)&gt;1, 0, IF($E1343="","",G1343+H1343+K1343+L1343+O1343-Q1343))</f>
        <v>0</v>
      </c>
      <c r="C1343" s="109">
        <f>IF(COUNTIF($A$7:$A1343, $A1343)&gt;1, 0, IF($E1343="", "", I1343+J1343+M1343+N1343+P1343-R1343))</f>
        <v>0</v>
      </c>
      <c r="D1343" s="109">
        <f>IF(COUNTIF($A$7:$A1343, $A1343)&gt;1, 0, S1343)</f>
        <v>0</v>
      </c>
      <c r="E1343" s="110">
        <v>44743</v>
      </c>
      <c r="F1343" s="91" t="str">
        <f>IFERROR(VLOOKUP($E1343, V医療従事者等!$A:$J, $F$4, FALSE), TEXT(E1343, "aaa"))</f>
        <v>金</v>
      </c>
      <c r="G1343" s="91">
        <f>IFERROR(VLOOKUP($E1343, V医療従事者等!$A:$J, $G$4, FALSE), 0)</f>
        <v>0</v>
      </c>
      <c r="H1343" s="91">
        <f>IFERROR(VLOOKUP($E1343, V医療従事者等!$A:$J, $H$4, FALSE), 0)</f>
        <v>0</v>
      </c>
      <c r="I1343" s="91">
        <f>IFERROR(VLOOKUP($E1343, V医療従事者等!$A:$J, $I$4, FALSE), 0)</f>
        <v>0</v>
      </c>
      <c r="J1343" s="91">
        <f>IFERROR(VLOOKUP($E1343, V医療従事者等!$A:$J, $J$4, FALSE), 0)</f>
        <v>0</v>
      </c>
      <c r="K1343" s="92">
        <f>IFERROR(VLOOKUP($E1343, V一般接種!$A:$G, K$4, FALSE), 0)</f>
        <v>0</v>
      </c>
      <c r="L1343" s="92">
        <f>IFERROR(VLOOKUP($E1343, V一般接種!$A:$G, L$4, FALSE), 0)</f>
        <v>0</v>
      </c>
      <c r="M1343" s="92">
        <f>IFERROR(VLOOKUP($E1343, V一般接種!$A:$G, M$4, FALSE), 0)</f>
        <v>0</v>
      </c>
      <c r="N1343" s="93">
        <f>IFERROR(VLOOKUP($E1343, V一般接種!$A:$G, N$4, FALSE), 0)</f>
        <v>0</v>
      </c>
      <c r="O1343" s="92">
        <f>SUMIF(V職域接種!$C:$C, 'Conv-vaccine'!$E1343, V職域接種!F:F)</f>
        <v>0</v>
      </c>
      <c r="P1343" s="92">
        <f>SUMIF(V職域接種!$C:$C, 'Conv-vaccine'!$E1343, V職域接種!G:G)</f>
        <v>0</v>
      </c>
      <c r="Q1343" s="92">
        <f>_xlfn.MAXIFS(V重複!F:F, V重複!$C:$C, 'Conv-vaccine'!$E1343)</f>
        <v>0</v>
      </c>
      <c r="R1343" s="92">
        <f>_xlfn.MAXIFS(V重複!G:G, V重複!$C:$C, 'Conv-vaccine'!$E1343)</f>
        <v>0</v>
      </c>
      <c r="S1343" s="117">
        <f>SUMIF('V3回目-総接種回数'!$A:$A, 'Conv-vaccine'!$E1343, 'V3回目-総接種回数'!D:D)</f>
        <v>0</v>
      </c>
    </row>
    <row r="1344" spans="1:19" ht="17.7">
      <c r="A1344" s="49">
        <v>44743</v>
      </c>
      <c r="B1344" s="109">
        <f>IF(COUNTIF($A$7:$A1344, $A1344)&gt;1, 0, IF($E1344="","",G1344+H1344+K1344+L1344+O1344-Q1344))</f>
        <v>0</v>
      </c>
      <c r="C1344" s="109">
        <f>IF(COUNTIF($A$7:$A1344, $A1344)&gt;1, 0, IF($E1344="", "", I1344+J1344+M1344+N1344+P1344-R1344))</f>
        <v>0</v>
      </c>
      <c r="D1344" s="109">
        <f>IF(COUNTIF($A$7:$A1344, $A1344)&gt;1, 0, S1344)</f>
        <v>0</v>
      </c>
      <c r="E1344" s="110">
        <v>44743</v>
      </c>
      <c r="F1344" s="91" t="str">
        <f>IFERROR(VLOOKUP($E1344, V医療従事者等!$A:$J, $F$4, FALSE), TEXT(E1344, "aaa"))</f>
        <v>金</v>
      </c>
      <c r="G1344" s="91">
        <f>IFERROR(VLOOKUP($E1344, V医療従事者等!$A:$J, $G$4, FALSE), 0)</f>
        <v>0</v>
      </c>
      <c r="H1344" s="91">
        <f>IFERROR(VLOOKUP($E1344, V医療従事者等!$A:$J, $H$4, FALSE), 0)</f>
        <v>0</v>
      </c>
      <c r="I1344" s="91">
        <f>IFERROR(VLOOKUP($E1344, V医療従事者等!$A:$J, $I$4, FALSE), 0)</f>
        <v>0</v>
      </c>
      <c r="J1344" s="91">
        <f>IFERROR(VLOOKUP($E1344, V医療従事者等!$A:$J, $J$4, FALSE), 0)</f>
        <v>0</v>
      </c>
      <c r="K1344" s="92">
        <f>IFERROR(VLOOKUP($E1344, V一般接種!$A:$G, K$4, FALSE), 0)</f>
        <v>0</v>
      </c>
      <c r="L1344" s="92">
        <f>IFERROR(VLOOKUP($E1344, V一般接種!$A:$G, L$4, FALSE), 0)</f>
        <v>0</v>
      </c>
      <c r="M1344" s="92">
        <f>IFERROR(VLOOKUP($E1344, V一般接種!$A:$G, M$4, FALSE), 0)</f>
        <v>0</v>
      </c>
      <c r="N1344" s="93">
        <f>IFERROR(VLOOKUP($E1344, V一般接種!$A:$G, N$4, FALSE), 0)</f>
        <v>0</v>
      </c>
      <c r="O1344" s="92">
        <f>SUMIF(V職域接種!$C:$C, 'Conv-vaccine'!$E1344, V職域接種!F:F)</f>
        <v>0</v>
      </c>
      <c r="P1344" s="92">
        <f>SUMIF(V職域接種!$C:$C, 'Conv-vaccine'!$E1344, V職域接種!G:G)</f>
        <v>0</v>
      </c>
      <c r="Q1344" s="92">
        <f>_xlfn.MAXIFS(V重複!F:F, V重複!$C:$C, 'Conv-vaccine'!$E1344)</f>
        <v>0</v>
      </c>
      <c r="R1344" s="92">
        <f>_xlfn.MAXIFS(V重複!G:G, V重複!$C:$C, 'Conv-vaccine'!$E1344)</f>
        <v>0</v>
      </c>
      <c r="S1344" s="117">
        <f>SUMIF('V3回目-総接種回数'!$A:$A, 'Conv-vaccine'!$E1344, 'V3回目-総接種回数'!D:D)</f>
        <v>0</v>
      </c>
    </row>
    <row r="1345" spans="1:19" ht="17.7">
      <c r="A1345" s="49">
        <v>44744</v>
      </c>
      <c r="B1345" s="109">
        <f>IF(COUNTIF($A$7:$A1345, $A1345)&gt;1, 0, IF($E1345="","",G1345+H1345+K1345+L1345+O1345-Q1345))</f>
        <v>0</v>
      </c>
      <c r="C1345" s="109">
        <f>IF(COUNTIF($A$7:$A1345, $A1345)&gt;1, 0, IF($E1345="", "", I1345+J1345+M1345+N1345+P1345-R1345))</f>
        <v>0</v>
      </c>
      <c r="D1345" s="109">
        <f>IF(COUNTIF($A$7:$A1345, $A1345)&gt;1, 0, S1345)</f>
        <v>0</v>
      </c>
      <c r="E1345" s="110">
        <v>44744</v>
      </c>
      <c r="F1345" s="91" t="str">
        <f>IFERROR(VLOOKUP($E1345, V医療従事者等!$A:$J, $F$4, FALSE), TEXT(E1345, "aaa"))</f>
        <v>土</v>
      </c>
      <c r="G1345" s="91">
        <f>IFERROR(VLOOKUP($E1345, V医療従事者等!$A:$J, $G$4, FALSE), 0)</f>
        <v>0</v>
      </c>
      <c r="H1345" s="91">
        <f>IFERROR(VLOOKUP($E1345, V医療従事者等!$A:$J, $H$4, FALSE), 0)</f>
        <v>0</v>
      </c>
      <c r="I1345" s="91">
        <f>IFERROR(VLOOKUP($E1345, V医療従事者等!$A:$J, $I$4, FALSE), 0)</f>
        <v>0</v>
      </c>
      <c r="J1345" s="91">
        <f>IFERROR(VLOOKUP($E1345, V医療従事者等!$A:$J, $J$4, FALSE), 0)</f>
        <v>0</v>
      </c>
      <c r="K1345" s="92">
        <f>IFERROR(VLOOKUP($E1345, V一般接種!$A:$G, K$4, FALSE), 0)</f>
        <v>0</v>
      </c>
      <c r="L1345" s="92">
        <f>IFERROR(VLOOKUP($E1345, V一般接種!$A:$G, L$4, FALSE), 0)</f>
        <v>0</v>
      </c>
      <c r="M1345" s="92">
        <f>IFERROR(VLOOKUP($E1345, V一般接種!$A:$G, M$4, FALSE), 0)</f>
        <v>0</v>
      </c>
      <c r="N1345" s="93">
        <f>IFERROR(VLOOKUP($E1345, V一般接種!$A:$G, N$4, FALSE), 0)</f>
        <v>0</v>
      </c>
      <c r="O1345" s="92">
        <f>SUMIF(V職域接種!$C:$C, 'Conv-vaccine'!$E1345, V職域接種!F:F)</f>
        <v>0</v>
      </c>
      <c r="P1345" s="92">
        <f>SUMIF(V職域接種!$C:$C, 'Conv-vaccine'!$E1345, V職域接種!G:G)</f>
        <v>0</v>
      </c>
      <c r="Q1345" s="92">
        <f>_xlfn.MAXIFS(V重複!F:F, V重複!$C:$C, 'Conv-vaccine'!$E1345)</f>
        <v>0</v>
      </c>
      <c r="R1345" s="92">
        <f>_xlfn.MAXIFS(V重複!G:G, V重複!$C:$C, 'Conv-vaccine'!$E1345)</f>
        <v>0</v>
      </c>
      <c r="S1345" s="117">
        <f>SUMIF('V3回目-総接種回数'!$A:$A, 'Conv-vaccine'!$E1345, 'V3回目-総接種回数'!D:D)</f>
        <v>0</v>
      </c>
    </row>
    <row r="1346" spans="1:19" ht="17.7">
      <c r="A1346" s="49">
        <v>44744</v>
      </c>
      <c r="B1346" s="109">
        <f>IF(COUNTIF($A$7:$A1346, $A1346)&gt;1, 0, IF($E1346="","",G1346+H1346+K1346+L1346+O1346-Q1346))</f>
        <v>0</v>
      </c>
      <c r="C1346" s="109">
        <f>IF(COUNTIF($A$7:$A1346, $A1346)&gt;1, 0, IF($E1346="", "", I1346+J1346+M1346+N1346+P1346-R1346))</f>
        <v>0</v>
      </c>
      <c r="D1346" s="109">
        <f>IF(COUNTIF($A$7:$A1346, $A1346)&gt;1, 0, S1346)</f>
        <v>0</v>
      </c>
      <c r="E1346" s="110">
        <v>44744</v>
      </c>
      <c r="F1346" s="91" t="str">
        <f>IFERROR(VLOOKUP($E1346, V医療従事者等!$A:$J, $F$4, FALSE), TEXT(E1346, "aaa"))</f>
        <v>土</v>
      </c>
      <c r="G1346" s="91">
        <f>IFERROR(VLOOKUP($E1346, V医療従事者等!$A:$J, $G$4, FALSE), 0)</f>
        <v>0</v>
      </c>
      <c r="H1346" s="91">
        <f>IFERROR(VLOOKUP($E1346, V医療従事者等!$A:$J, $H$4, FALSE), 0)</f>
        <v>0</v>
      </c>
      <c r="I1346" s="91">
        <f>IFERROR(VLOOKUP($E1346, V医療従事者等!$A:$J, $I$4, FALSE), 0)</f>
        <v>0</v>
      </c>
      <c r="J1346" s="91">
        <f>IFERROR(VLOOKUP($E1346, V医療従事者等!$A:$J, $J$4, FALSE), 0)</f>
        <v>0</v>
      </c>
      <c r="K1346" s="92">
        <f>IFERROR(VLOOKUP($E1346, V一般接種!$A:$G, K$4, FALSE), 0)</f>
        <v>0</v>
      </c>
      <c r="L1346" s="92">
        <f>IFERROR(VLOOKUP($E1346, V一般接種!$A:$G, L$4, FALSE), 0)</f>
        <v>0</v>
      </c>
      <c r="M1346" s="92">
        <f>IFERROR(VLOOKUP($E1346, V一般接種!$A:$G, M$4, FALSE), 0)</f>
        <v>0</v>
      </c>
      <c r="N1346" s="93">
        <f>IFERROR(VLOOKUP($E1346, V一般接種!$A:$G, N$4, FALSE), 0)</f>
        <v>0</v>
      </c>
      <c r="O1346" s="92">
        <f>SUMIF(V職域接種!$C:$C, 'Conv-vaccine'!$E1346, V職域接種!F:F)</f>
        <v>0</v>
      </c>
      <c r="P1346" s="92">
        <f>SUMIF(V職域接種!$C:$C, 'Conv-vaccine'!$E1346, V職域接種!G:G)</f>
        <v>0</v>
      </c>
      <c r="Q1346" s="92">
        <f>_xlfn.MAXIFS(V重複!F:F, V重複!$C:$C, 'Conv-vaccine'!$E1346)</f>
        <v>0</v>
      </c>
      <c r="R1346" s="92">
        <f>_xlfn.MAXIFS(V重複!G:G, V重複!$C:$C, 'Conv-vaccine'!$E1346)</f>
        <v>0</v>
      </c>
      <c r="S1346" s="117">
        <f>SUMIF('V3回目-総接種回数'!$A:$A, 'Conv-vaccine'!$E1346, 'V3回目-総接種回数'!D:D)</f>
        <v>0</v>
      </c>
    </row>
    <row r="1347" spans="1:19" ht="17.7">
      <c r="A1347" s="49">
        <v>44744</v>
      </c>
      <c r="B1347" s="109">
        <f>IF(COUNTIF($A$7:$A1347, $A1347)&gt;1, 0, IF($E1347="","",G1347+H1347+K1347+L1347+O1347-Q1347))</f>
        <v>0</v>
      </c>
      <c r="C1347" s="109">
        <f>IF(COUNTIF($A$7:$A1347, $A1347)&gt;1, 0, IF($E1347="", "", I1347+J1347+M1347+N1347+P1347-R1347))</f>
        <v>0</v>
      </c>
      <c r="D1347" s="109">
        <f>IF(COUNTIF($A$7:$A1347, $A1347)&gt;1, 0, S1347)</f>
        <v>0</v>
      </c>
      <c r="E1347" s="110">
        <v>44744</v>
      </c>
      <c r="F1347" s="91" t="str">
        <f>IFERROR(VLOOKUP($E1347, V医療従事者等!$A:$J, $F$4, FALSE), TEXT(E1347, "aaa"))</f>
        <v>土</v>
      </c>
      <c r="G1347" s="91">
        <f>IFERROR(VLOOKUP($E1347, V医療従事者等!$A:$J, $G$4, FALSE), 0)</f>
        <v>0</v>
      </c>
      <c r="H1347" s="91">
        <f>IFERROR(VLOOKUP($E1347, V医療従事者等!$A:$J, $H$4, FALSE), 0)</f>
        <v>0</v>
      </c>
      <c r="I1347" s="91">
        <f>IFERROR(VLOOKUP($E1347, V医療従事者等!$A:$J, $I$4, FALSE), 0)</f>
        <v>0</v>
      </c>
      <c r="J1347" s="91">
        <f>IFERROR(VLOOKUP($E1347, V医療従事者等!$A:$J, $J$4, FALSE), 0)</f>
        <v>0</v>
      </c>
      <c r="K1347" s="92">
        <f>IFERROR(VLOOKUP($E1347, V一般接種!$A:$G, K$4, FALSE), 0)</f>
        <v>0</v>
      </c>
      <c r="L1347" s="92">
        <f>IFERROR(VLOOKUP($E1347, V一般接種!$A:$G, L$4, FALSE), 0)</f>
        <v>0</v>
      </c>
      <c r="M1347" s="92">
        <f>IFERROR(VLOOKUP($E1347, V一般接種!$A:$G, M$4, FALSE), 0)</f>
        <v>0</v>
      </c>
      <c r="N1347" s="93">
        <f>IFERROR(VLOOKUP($E1347, V一般接種!$A:$G, N$4, FALSE), 0)</f>
        <v>0</v>
      </c>
      <c r="O1347" s="92">
        <f>SUMIF(V職域接種!$C:$C, 'Conv-vaccine'!$E1347, V職域接種!F:F)</f>
        <v>0</v>
      </c>
      <c r="P1347" s="92">
        <f>SUMIF(V職域接種!$C:$C, 'Conv-vaccine'!$E1347, V職域接種!G:G)</f>
        <v>0</v>
      </c>
      <c r="Q1347" s="92">
        <f>_xlfn.MAXIFS(V重複!F:F, V重複!$C:$C, 'Conv-vaccine'!$E1347)</f>
        <v>0</v>
      </c>
      <c r="R1347" s="92">
        <f>_xlfn.MAXIFS(V重複!G:G, V重複!$C:$C, 'Conv-vaccine'!$E1347)</f>
        <v>0</v>
      </c>
      <c r="S1347" s="117">
        <f>SUMIF('V3回目-総接種回数'!$A:$A, 'Conv-vaccine'!$E1347, 'V3回目-総接種回数'!D:D)</f>
        <v>0</v>
      </c>
    </row>
    <row r="1348" spans="1:19" ht="17.7">
      <c r="A1348" s="49">
        <v>44745</v>
      </c>
      <c r="B1348" s="109">
        <f>IF(COUNTIF($A$7:$A1348, $A1348)&gt;1, 0, IF($E1348="","",G1348+H1348+K1348+L1348+O1348-Q1348))</f>
        <v>0</v>
      </c>
      <c r="C1348" s="109">
        <f>IF(COUNTIF($A$7:$A1348, $A1348)&gt;1, 0, IF($E1348="", "", I1348+J1348+M1348+N1348+P1348-R1348))</f>
        <v>0</v>
      </c>
      <c r="D1348" s="109">
        <f>IF(COUNTIF($A$7:$A1348, $A1348)&gt;1, 0, S1348)</f>
        <v>0</v>
      </c>
      <c r="E1348" s="110">
        <v>44745</v>
      </c>
      <c r="F1348" s="91" t="str">
        <f>IFERROR(VLOOKUP($E1348, V医療従事者等!$A:$J, $F$4, FALSE), TEXT(E1348, "aaa"))</f>
        <v>日</v>
      </c>
      <c r="G1348" s="91">
        <f>IFERROR(VLOOKUP($E1348, V医療従事者等!$A:$J, $G$4, FALSE), 0)</f>
        <v>0</v>
      </c>
      <c r="H1348" s="91">
        <f>IFERROR(VLOOKUP($E1348, V医療従事者等!$A:$J, $H$4, FALSE), 0)</f>
        <v>0</v>
      </c>
      <c r="I1348" s="91">
        <f>IFERROR(VLOOKUP($E1348, V医療従事者等!$A:$J, $I$4, FALSE), 0)</f>
        <v>0</v>
      </c>
      <c r="J1348" s="91">
        <f>IFERROR(VLOOKUP($E1348, V医療従事者等!$A:$J, $J$4, FALSE), 0)</f>
        <v>0</v>
      </c>
      <c r="K1348" s="92">
        <f>IFERROR(VLOOKUP($E1348, V一般接種!$A:$G, K$4, FALSE), 0)</f>
        <v>0</v>
      </c>
      <c r="L1348" s="92">
        <f>IFERROR(VLOOKUP($E1348, V一般接種!$A:$G, L$4, FALSE), 0)</f>
        <v>0</v>
      </c>
      <c r="M1348" s="92">
        <f>IFERROR(VLOOKUP($E1348, V一般接種!$A:$G, M$4, FALSE), 0)</f>
        <v>0</v>
      </c>
      <c r="N1348" s="93">
        <f>IFERROR(VLOOKUP($E1348, V一般接種!$A:$G, N$4, FALSE), 0)</f>
        <v>0</v>
      </c>
      <c r="O1348" s="92">
        <f>SUMIF(V職域接種!$C:$C, 'Conv-vaccine'!$E1348, V職域接種!F:F)</f>
        <v>0</v>
      </c>
      <c r="P1348" s="92">
        <f>SUMIF(V職域接種!$C:$C, 'Conv-vaccine'!$E1348, V職域接種!G:G)</f>
        <v>0</v>
      </c>
      <c r="Q1348" s="92">
        <f>_xlfn.MAXIFS(V重複!F:F, V重複!$C:$C, 'Conv-vaccine'!$E1348)</f>
        <v>0</v>
      </c>
      <c r="R1348" s="92">
        <f>_xlfn.MAXIFS(V重複!G:G, V重複!$C:$C, 'Conv-vaccine'!$E1348)</f>
        <v>0</v>
      </c>
      <c r="S1348" s="117">
        <f>SUMIF('V3回目-総接種回数'!$A:$A, 'Conv-vaccine'!$E1348, 'V3回目-総接種回数'!D:D)</f>
        <v>0</v>
      </c>
    </row>
    <row r="1349" spans="1:19" ht="17.7">
      <c r="A1349" s="49">
        <v>44745</v>
      </c>
      <c r="B1349" s="109">
        <f>IF(COUNTIF($A$7:$A1349, $A1349)&gt;1, 0, IF($E1349="","",G1349+H1349+K1349+L1349+O1349-Q1349))</f>
        <v>0</v>
      </c>
      <c r="C1349" s="109">
        <f>IF(COUNTIF($A$7:$A1349, $A1349)&gt;1, 0, IF($E1349="", "", I1349+J1349+M1349+N1349+P1349-R1349))</f>
        <v>0</v>
      </c>
      <c r="D1349" s="109">
        <f>IF(COUNTIF($A$7:$A1349, $A1349)&gt;1, 0, S1349)</f>
        <v>0</v>
      </c>
      <c r="E1349" s="110">
        <v>44745</v>
      </c>
      <c r="F1349" s="91" t="str">
        <f>IFERROR(VLOOKUP($E1349, V医療従事者等!$A:$J, $F$4, FALSE), TEXT(E1349, "aaa"))</f>
        <v>日</v>
      </c>
      <c r="G1349" s="91">
        <f>IFERROR(VLOOKUP($E1349, V医療従事者等!$A:$J, $G$4, FALSE), 0)</f>
        <v>0</v>
      </c>
      <c r="H1349" s="91">
        <f>IFERROR(VLOOKUP($E1349, V医療従事者等!$A:$J, $H$4, FALSE), 0)</f>
        <v>0</v>
      </c>
      <c r="I1349" s="91">
        <f>IFERROR(VLOOKUP($E1349, V医療従事者等!$A:$J, $I$4, FALSE), 0)</f>
        <v>0</v>
      </c>
      <c r="J1349" s="91">
        <f>IFERROR(VLOOKUP($E1349, V医療従事者等!$A:$J, $J$4, FALSE), 0)</f>
        <v>0</v>
      </c>
      <c r="K1349" s="92">
        <f>IFERROR(VLOOKUP($E1349, V一般接種!$A:$G, K$4, FALSE), 0)</f>
        <v>0</v>
      </c>
      <c r="L1349" s="92">
        <f>IFERROR(VLOOKUP($E1349, V一般接種!$A:$G, L$4, FALSE), 0)</f>
        <v>0</v>
      </c>
      <c r="M1349" s="92">
        <f>IFERROR(VLOOKUP($E1349, V一般接種!$A:$G, M$4, FALSE), 0)</f>
        <v>0</v>
      </c>
      <c r="N1349" s="93">
        <f>IFERROR(VLOOKUP($E1349, V一般接種!$A:$G, N$4, FALSE), 0)</f>
        <v>0</v>
      </c>
      <c r="O1349" s="92">
        <f>SUMIF(V職域接種!$C:$C, 'Conv-vaccine'!$E1349, V職域接種!F:F)</f>
        <v>0</v>
      </c>
      <c r="P1349" s="92">
        <f>SUMIF(V職域接種!$C:$C, 'Conv-vaccine'!$E1349, V職域接種!G:G)</f>
        <v>0</v>
      </c>
      <c r="Q1349" s="92">
        <f>_xlfn.MAXIFS(V重複!F:F, V重複!$C:$C, 'Conv-vaccine'!$E1349)</f>
        <v>0</v>
      </c>
      <c r="R1349" s="92">
        <f>_xlfn.MAXIFS(V重複!G:G, V重複!$C:$C, 'Conv-vaccine'!$E1349)</f>
        <v>0</v>
      </c>
      <c r="S1349" s="117">
        <f>SUMIF('V3回目-総接種回数'!$A:$A, 'Conv-vaccine'!$E1349, 'V3回目-総接種回数'!D:D)</f>
        <v>0</v>
      </c>
    </row>
    <row r="1350" spans="1:19" ht="17.7">
      <c r="A1350" s="49">
        <v>44745</v>
      </c>
      <c r="B1350" s="109">
        <f>IF(COUNTIF($A$7:$A1350, $A1350)&gt;1, 0, IF($E1350="","",G1350+H1350+K1350+L1350+O1350-Q1350))</f>
        <v>0</v>
      </c>
      <c r="C1350" s="109">
        <f>IF(COUNTIF($A$7:$A1350, $A1350)&gt;1, 0, IF($E1350="", "", I1350+J1350+M1350+N1350+P1350-R1350))</f>
        <v>0</v>
      </c>
      <c r="D1350" s="109">
        <f>IF(COUNTIF($A$7:$A1350, $A1350)&gt;1, 0, S1350)</f>
        <v>0</v>
      </c>
      <c r="E1350" s="110">
        <v>44745</v>
      </c>
      <c r="F1350" s="91" t="str">
        <f>IFERROR(VLOOKUP($E1350, V医療従事者等!$A:$J, $F$4, FALSE), TEXT(E1350, "aaa"))</f>
        <v>日</v>
      </c>
      <c r="G1350" s="91">
        <f>IFERROR(VLOOKUP($E1350, V医療従事者等!$A:$J, $G$4, FALSE), 0)</f>
        <v>0</v>
      </c>
      <c r="H1350" s="91">
        <f>IFERROR(VLOOKUP($E1350, V医療従事者等!$A:$J, $H$4, FALSE), 0)</f>
        <v>0</v>
      </c>
      <c r="I1350" s="91">
        <f>IFERROR(VLOOKUP($E1350, V医療従事者等!$A:$J, $I$4, FALSE), 0)</f>
        <v>0</v>
      </c>
      <c r="J1350" s="91">
        <f>IFERROR(VLOOKUP($E1350, V医療従事者等!$A:$J, $J$4, FALSE), 0)</f>
        <v>0</v>
      </c>
      <c r="K1350" s="92">
        <f>IFERROR(VLOOKUP($E1350, V一般接種!$A:$G, K$4, FALSE), 0)</f>
        <v>0</v>
      </c>
      <c r="L1350" s="92">
        <f>IFERROR(VLOOKUP($E1350, V一般接種!$A:$G, L$4, FALSE), 0)</f>
        <v>0</v>
      </c>
      <c r="M1350" s="92">
        <f>IFERROR(VLOOKUP($E1350, V一般接種!$A:$G, M$4, FALSE), 0)</f>
        <v>0</v>
      </c>
      <c r="N1350" s="93">
        <f>IFERROR(VLOOKUP($E1350, V一般接種!$A:$G, N$4, FALSE), 0)</f>
        <v>0</v>
      </c>
      <c r="O1350" s="92">
        <f>SUMIF(V職域接種!$C:$C, 'Conv-vaccine'!$E1350, V職域接種!F:F)</f>
        <v>0</v>
      </c>
      <c r="P1350" s="92">
        <f>SUMIF(V職域接種!$C:$C, 'Conv-vaccine'!$E1350, V職域接種!G:G)</f>
        <v>0</v>
      </c>
      <c r="Q1350" s="92">
        <f>_xlfn.MAXIFS(V重複!F:F, V重複!$C:$C, 'Conv-vaccine'!$E1350)</f>
        <v>0</v>
      </c>
      <c r="R1350" s="92">
        <f>_xlfn.MAXIFS(V重複!G:G, V重複!$C:$C, 'Conv-vaccine'!$E1350)</f>
        <v>0</v>
      </c>
      <c r="S1350" s="117">
        <f>SUMIF('V3回目-総接種回数'!$A:$A, 'Conv-vaccine'!$E1350, 'V3回目-総接種回数'!D:D)</f>
        <v>0</v>
      </c>
    </row>
    <row r="1351" spans="1:19" ht="17.7">
      <c r="A1351" s="49">
        <v>44746</v>
      </c>
      <c r="B1351" s="109">
        <f>IF(COUNTIF($A$7:$A1351, $A1351)&gt;1, 0, IF($E1351="","",G1351+H1351+K1351+L1351+O1351-Q1351))</f>
        <v>0</v>
      </c>
      <c r="C1351" s="109">
        <f>IF(COUNTIF($A$7:$A1351, $A1351)&gt;1, 0, IF($E1351="", "", I1351+J1351+M1351+N1351+P1351-R1351))</f>
        <v>0</v>
      </c>
      <c r="D1351" s="109">
        <f>IF(COUNTIF($A$7:$A1351, $A1351)&gt;1, 0, S1351)</f>
        <v>0</v>
      </c>
      <c r="E1351" s="110">
        <v>44746</v>
      </c>
      <c r="F1351" s="91" t="str">
        <f>IFERROR(VLOOKUP($E1351, V医療従事者等!$A:$J, $F$4, FALSE), TEXT(E1351, "aaa"))</f>
        <v>月</v>
      </c>
      <c r="G1351" s="91">
        <f>IFERROR(VLOOKUP($E1351, V医療従事者等!$A:$J, $G$4, FALSE), 0)</f>
        <v>0</v>
      </c>
      <c r="H1351" s="91">
        <f>IFERROR(VLOOKUP($E1351, V医療従事者等!$A:$J, $H$4, FALSE), 0)</f>
        <v>0</v>
      </c>
      <c r="I1351" s="91">
        <f>IFERROR(VLOOKUP($E1351, V医療従事者等!$A:$J, $I$4, FALSE), 0)</f>
        <v>0</v>
      </c>
      <c r="J1351" s="91">
        <f>IFERROR(VLOOKUP($E1351, V医療従事者等!$A:$J, $J$4, FALSE), 0)</f>
        <v>0</v>
      </c>
      <c r="K1351" s="92">
        <f>IFERROR(VLOOKUP($E1351, V一般接種!$A:$G, K$4, FALSE), 0)</f>
        <v>0</v>
      </c>
      <c r="L1351" s="92">
        <f>IFERROR(VLOOKUP($E1351, V一般接種!$A:$G, L$4, FALSE), 0)</f>
        <v>0</v>
      </c>
      <c r="M1351" s="92">
        <f>IFERROR(VLOOKUP($E1351, V一般接種!$A:$G, M$4, FALSE), 0)</f>
        <v>0</v>
      </c>
      <c r="N1351" s="93">
        <f>IFERROR(VLOOKUP($E1351, V一般接種!$A:$G, N$4, FALSE), 0)</f>
        <v>0</v>
      </c>
      <c r="O1351" s="92">
        <f>SUMIF(V職域接種!$C:$C, 'Conv-vaccine'!$E1351, V職域接種!F:F)</f>
        <v>0</v>
      </c>
      <c r="P1351" s="92">
        <f>SUMIF(V職域接種!$C:$C, 'Conv-vaccine'!$E1351, V職域接種!G:G)</f>
        <v>0</v>
      </c>
      <c r="Q1351" s="92">
        <f>_xlfn.MAXIFS(V重複!F:F, V重複!$C:$C, 'Conv-vaccine'!$E1351)</f>
        <v>0</v>
      </c>
      <c r="R1351" s="92">
        <f>_xlfn.MAXIFS(V重複!G:G, V重複!$C:$C, 'Conv-vaccine'!$E1351)</f>
        <v>0</v>
      </c>
      <c r="S1351" s="117">
        <f>SUMIF('V3回目-総接種回数'!$A:$A, 'Conv-vaccine'!$E1351, 'V3回目-総接種回数'!D:D)</f>
        <v>0</v>
      </c>
    </row>
    <row r="1352" spans="1:19" ht="17.7">
      <c r="A1352" s="49">
        <v>44746</v>
      </c>
      <c r="B1352" s="109">
        <f>IF(COUNTIF($A$7:$A1352, $A1352)&gt;1, 0, IF($E1352="","",G1352+H1352+K1352+L1352+O1352-Q1352))</f>
        <v>0</v>
      </c>
      <c r="C1352" s="109">
        <f>IF(COUNTIF($A$7:$A1352, $A1352)&gt;1, 0, IF($E1352="", "", I1352+J1352+M1352+N1352+P1352-R1352))</f>
        <v>0</v>
      </c>
      <c r="D1352" s="109">
        <f>IF(COUNTIF($A$7:$A1352, $A1352)&gt;1, 0, S1352)</f>
        <v>0</v>
      </c>
      <c r="E1352" s="110">
        <v>44746</v>
      </c>
      <c r="F1352" s="91" t="str">
        <f>IFERROR(VLOOKUP($E1352, V医療従事者等!$A:$J, $F$4, FALSE), TEXT(E1352, "aaa"))</f>
        <v>月</v>
      </c>
      <c r="G1352" s="91">
        <f>IFERROR(VLOOKUP($E1352, V医療従事者等!$A:$J, $G$4, FALSE), 0)</f>
        <v>0</v>
      </c>
      <c r="H1352" s="91">
        <f>IFERROR(VLOOKUP($E1352, V医療従事者等!$A:$J, $H$4, FALSE), 0)</f>
        <v>0</v>
      </c>
      <c r="I1352" s="91">
        <f>IFERROR(VLOOKUP($E1352, V医療従事者等!$A:$J, $I$4, FALSE), 0)</f>
        <v>0</v>
      </c>
      <c r="J1352" s="91">
        <f>IFERROR(VLOOKUP($E1352, V医療従事者等!$A:$J, $J$4, FALSE), 0)</f>
        <v>0</v>
      </c>
      <c r="K1352" s="92">
        <f>IFERROR(VLOOKUP($E1352, V一般接種!$A:$G, K$4, FALSE), 0)</f>
        <v>0</v>
      </c>
      <c r="L1352" s="92">
        <f>IFERROR(VLOOKUP($E1352, V一般接種!$A:$G, L$4, FALSE), 0)</f>
        <v>0</v>
      </c>
      <c r="M1352" s="92">
        <f>IFERROR(VLOOKUP($E1352, V一般接種!$A:$G, M$4, FALSE), 0)</f>
        <v>0</v>
      </c>
      <c r="N1352" s="93">
        <f>IFERROR(VLOOKUP($E1352, V一般接種!$A:$G, N$4, FALSE), 0)</f>
        <v>0</v>
      </c>
      <c r="O1352" s="92">
        <f>SUMIF(V職域接種!$C:$C, 'Conv-vaccine'!$E1352, V職域接種!F:F)</f>
        <v>0</v>
      </c>
      <c r="P1352" s="92">
        <f>SUMIF(V職域接種!$C:$C, 'Conv-vaccine'!$E1352, V職域接種!G:G)</f>
        <v>0</v>
      </c>
      <c r="Q1352" s="92">
        <f>_xlfn.MAXIFS(V重複!F:F, V重複!$C:$C, 'Conv-vaccine'!$E1352)</f>
        <v>0</v>
      </c>
      <c r="R1352" s="92">
        <f>_xlfn.MAXIFS(V重複!G:G, V重複!$C:$C, 'Conv-vaccine'!$E1352)</f>
        <v>0</v>
      </c>
      <c r="S1352" s="117">
        <f>SUMIF('V3回目-総接種回数'!$A:$A, 'Conv-vaccine'!$E1352, 'V3回目-総接種回数'!D:D)</f>
        <v>0</v>
      </c>
    </row>
    <row r="1353" spans="1:19" ht="17.7">
      <c r="A1353" s="49">
        <v>44746</v>
      </c>
      <c r="B1353" s="109">
        <f>IF(COUNTIF($A$7:$A1353, $A1353)&gt;1, 0, IF($E1353="","",G1353+H1353+K1353+L1353+O1353-Q1353))</f>
        <v>0</v>
      </c>
      <c r="C1353" s="109">
        <f>IF(COUNTIF($A$7:$A1353, $A1353)&gt;1, 0, IF($E1353="", "", I1353+J1353+M1353+N1353+P1353-R1353))</f>
        <v>0</v>
      </c>
      <c r="D1353" s="109">
        <f>IF(COUNTIF($A$7:$A1353, $A1353)&gt;1, 0, S1353)</f>
        <v>0</v>
      </c>
      <c r="E1353" s="110">
        <v>44746</v>
      </c>
      <c r="F1353" s="91" t="str">
        <f>IFERROR(VLOOKUP($E1353, V医療従事者等!$A:$J, $F$4, FALSE), TEXT(E1353, "aaa"))</f>
        <v>月</v>
      </c>
      <c r="G1353" s="91">
        <f>IFERROR(VLOOKUP($E1353, V医療従事者等!$A:$J, $G$4, FALSE), 0)</f>
        <v>0</v>
      </c>
      <c r="H1353" s="91">
        <f>IFERROR(VLOOKUP($E1353, V医療従事者等!$A:$J, $H$4, FALSE), 0)</f>
        <v>0</v>
      </c>
      <c r="I1353" s="91">
        <f>IFERROR(VLOOKUP($E1353, V医療従事者等!$A:$J, $I$4, FALSE), 0)</f>
        <v>0</v>
      </c>
      <c r="J1353" s="91">
        <f>IFERROR(VLOOKUP($E1353, V医療従事者等!$A:$J, $J$4, FALSE), 0)</f>
        <v>0</v>
      </c>
      <c r="K1353" s="92">
        <f>IFERROR(VLOOKUP($E1353, V一般接種!$A:$G, K$4, FALSE), 0)</f>
        <v>0</v>
      </c>
      <c r="L1353" s="92">
        <f>IFERROR(VLOOKUP($E1353, V一般接種!$A:$G, L$4, FALSE), 0)</f>
        <v>0</v>
      </c>
      <c r="M1353" s="92">
        <f>IFERROR(VLOOKUP($E1353, V一般接種!$A:$G, M$4, FALSE), 0)</f>
        <v>0</v>
      </c>
      <c r="N1353" s="93">
        <f>IFERROR(VLOOKUP($E1353, V一般接種!$A:$G, N$4, FALSE), 0)</f>
        <v>0</v>
      </c>
      <c r="O1353" s="92">
        <f>SUMIF(V職域接種!$C:$C, 'Conv-vaccine'!$E1353, V職域接種!F:F)</f>
        <v>0</v>
      </c>
      <c r="P1353" s="92">
        <f>SUMIF(V職域接種!$C:$C, 'Conv-vaccine'!$E1353, V職域接種!G:G)</f>
        <v>0</v>
      </c>
      <c r="Q1353" s="92">
        <f>_xlfn.MAXIFS(V重複!F:F, V重複!$C:$C, 'Conv-vaccine'!$E1353)</f>
        <v>0</v>
      </c>
      <c r="R1353" s="92">
        <f>_xlfn.MAXIFS(V重複!G:G, V重複!$C:$C, 'Conv-vaccine'!$E1353)</f>
        <v>0</v>
      </c>
      <c r="S1353" s="117">
        <f>SUMIF('V3回目-総接種回数'!$A:$A, 'Conv-vaccine'!$E1353, 'V3回目-総接種回数'!D:D)</f>
        <v>0</v>
      </c>
    </row>
    <row r="1354" spans="1:19" ht="17.7">
      <c r="A1354" s="49">
        <v>44747</v>
      </c>
      <c r="B1354" s="109">
        <f>IF(COUNTIF($A$7:$A1354, $A1354)&gt;1, 0, IF($E1354="","",G1354+H1354+K1354+L1354+O1354-Q1354))</f>
        <v>0</v>
      </c>
      <c r="C1354" s="109">
        <f>IF(COUNTIF($A$7:$A1354, $A1354)&gt;1, 0, IF($E1354="", "", I1354+J1354+M1354+N1354+P1354-R1354))</f>
        <v>0</v>
      </c>
      <c r="D1354" s="109">
        <f>IF(COUNTIF($A$7:$A1354, $A1354)&gt;1, 0, S1354)</f>
        <v>0</v>
      </c>
      <c r="E1354" s="110">
        <v>44747</v>
      </c>
      <c r="F1354" s="91" t="str">
        <f>IFERROR(VLOOKUP($E1354, V医療従事者等!$A:$J, $F$4, FALSE), TEXT(E1354, "aaa"))</f>
        <v>火</v>
      </c>
      <c r="G1354" s="91">
        <f>IFERROR(VLOOKUP($E1354, V医療従事者等!$A:$J, $G$4, FALSE), 0)</f>
        <v>0</v>
      </c>
      <c r="H1354" s="91">
        <f>IFERROR(VLOOKUP($E1354, V医療従事者等!$A:$J, $H$4, FALSE), 0)</f>
        <v>0</v>
      </c>
      <c r="I1354" s="91">
        <f>IFERROR(VLOOKUP($E1354, V医療従事者等!$A:$J, $I$4, FALSE), 0)</f>
        <v>0</v>
      </c>
      <c r="J1354" s="91">
        <f>IFERROR(VLOOKUP($E1354, V医療従事者等!$A:$J, $J$4, FALSE), 0)</f>
        <v>0</v>
      </c>
      <c r="K1354" s="92">
        <f>IFERROR(VLOOKUP($E1354, V一般接種!$A:$G, K$4, FALSE), 0)</f>
        <v>0</v>
      </c>
      <c r="L1354" s="92">
        <f>IFERROR(VLOOKUP($E1354, V一般接種!$A:$G, L$4, FALSE), 0)</f>
        <v>0</v>
      </c>
      <c r="M1354" s="92">
        <f>IFERROR(VLOOKUP($E1354, V一般接種!$A:$G, M$4, FALSE), 0)</f>
        <v>0</v>
      </c>
      <c r="N1354" s="93">
        <f>IFERROR(VLOOKUP($E1354, V一般接種!$A:$G, N$4, FALSE), 0)</f>
        <v>0</v>
      </c>
      <c r="O1354" s="92">
        <f>SUMIF(V職域接種!$C:$C, 'Conv-vaccine'!$E1354, V職域接種!F:F)</f>
        <v>0</v>
      </c>
      <c r="P1354" s="92">
        <f>SUMIF(V職域接種!$C:$C, 'Conv-vaccine'!$E1354, V職域接種!G:G)</f>
        <v>0</v>
      </c>
      <c r="Q1354" s="92">
        <f>_xlfn.MAXIFS(V重複!F:F, V重複!$C:$C, 'Conv-vaccine'!$E1354)</f>
        <v>0</v>
      </c>
      <c r="R1354" s="92">
        <f>_xlfn.MAXIFS(V重複!G:G, V重複!$C:$C, 'Conv-vaccine'!$E1354)</f>
        <v>0</v>
      </c>
      <c r="S1354" s="117">
        <f>SUMIF('V3回目-総接種回数'!$A:$A, 'Conv-vaccine'!$E1354, 'V3回目-総接種回数'!D:D)</f>
        <v>0</v>
      </c>
    </row>
    <row r="1355" spans="1:19" ht="17.7">
      <c r="A1355" s="49">
        <v>44747</v>
      </c>
      <c r="B1355" s="109">
        <f>IF(COUNTIF($A$7:$A1355, $A1355)&gt;1, 0, IF($E1355="","",G1355+H1355+K1355+L1355+O1355-Q1355))</f>
        <v>0</v>
      </c>
      <c r="C1355" s="109">
        <f>IF(COUNTIF($A$7:$A1355, $A1355)&gt;1, 0, IF($E1355="", "", I1355+J1355+M1355+N1355+P1355-R1355))</f>
        <v>0</v>
      </c>
      <c r="D1355" s="109">
        <f>IF(COUNTIF($A$7:$A1355, $A1355)&gt;1, 0, S1355)</f>
        <v>0</v>
      </c>
      <c r="E1355" s="110">
        <v>44747</v>
      </c>
      <c r="F1355" s="91" t="str">
        <f>IFERROR(VLOOKUP($E1355, V医療従事者等!$A:$J, $F$4, FALSE), TEXT(E1355, "aaa"))</f>
        <v>火</v>
      </c>
      <c r="G1355" s="91">
        <f>IFERROR(VLOOKUP($E1355, V医療従事者等!$A:$J, $G$4, FALSE), 0)</f>
        <v>0</v>
      </c>
      <c r="H1355" s="91">
        <f>IFERROR(VLOOKUP($E1355, V医療従事者等!$A:$J, $H$4, FALSE), 0)</f>
        <v>0</v>
      </c>
      <c r="I1355" s="91">
        <f>IFERROR(VLOOKUP($E1355, V医療従事者等!$A:$J, $I$4, FALSE), 0)</f>
        <v>0</v>
      </c>
      <c r="J1355" s="91">
        <f>IFERROR(VLOOKUP($E1355, V医療従事者等!$A:$J, $J$4, FALSE), 0)</f>
        <v>0</v>
      </c>
      <c r="K1355" s="92">
        <f>IFERROR(VLOOKUP($E1355, V一般接種!$A:$G, K$4, FALSE), 0)</f>
        <v>0</v>
      </c>
      <c r="L1355" s="92">
        <f>IFERROR(VLOOKUP($E1355, V一般接種!$A:$G, L$4, FALSE), 0)</f>
        <v>0</v>
      </c>
      <c r="M1355" s="92">
        <f>IFERROR(VLOOKUP($E1355, V一般接種!$A:$G, M$4, FALSE), 0)</f>
        <v>0</v>
      </c>
      <c r="N1355" s="93">
        <f>IFERROR(VLOOKUP($E1355, V一般接種!$A:$G, N$4, FALSE), 0)</f>
        <v>0</v>
      </c>
      <c r="O1355" s="92">
        <f>SUMIF(V職域接種!$C:$C, 'Conv-vaccine'!$E1355, V職域接種!F:F)</f>
        <v>0</v>
      </c>
      <c r="P1355" s="92">
        <f>SUMIF(V職域接種!$C:$C, 'Conv-vaccine'!$E1355, V職域接種!G:G)</f>
        <v>0</v>
      </c>
      <c r="Q1355" s="92">
        <f>_xlfn.MAXIFS(V重複!F:F, V重複!$C:$C, 'Conv-vaccine'!$E1355)</f>
        <v>0</v>
      </c>
      <c r="R1355" s="92">
        <f>_xlfn.MAXIFS(V重複!G:G, V重複!$C:$C, 'Conv-vaccine'!$E1355)</f>
        <v>0</v>
      </c>
      <c r="S1355" s="117">
        <f>SUMIF('V3回目-総接種回数'!$A:$A, 'Conv-vaccine'!$E1355, 'V3回目-総接種回数'!D:D)</f>
        <v>0</v>
      </c>
    </row>
    <row r="1356" spans="1:19" ht="17.7">
      <c r="A1356" s="49">
        <v>44747</v>
      </c>
      <c r="B1356" s="109">
        <f>IF(COUNTIF($A$7:$A1356, $A1356)&gt;1, 0, IF($E1356="","",G1356+H1356+K1356+L1356+O1356-Q1356))</f>
        <v>0</v>
      </c>
      <c r="C1356" s="109">
        <f>IF(COUNTIF($A$7:$A1356, $A1356)&gt;1, 0, IF($E1356="", "", I1356+J1356+M1356+N1356+P1356-R1356))</f>
        <v>0</v>
      </c>
      <c r="D1356" s="109">
        <f>IF(COUNTIF($A$7:$A1356, $A1356)&gt;1, 0, S1356)</f>
        <v>0</v>
      </c>
      <c r="E1356" s="110">
        <v>44747</v>
      </c>
      <c r="F1356" s="91" t="str">
        <f>IFERROR(VLOOKUP($E1356, V医療従事者等!$A:$J, $F$4, FALSE), TEXT(E1356, "aaa"))</f>
        <v>火</v>
      </c>
      <c r="G1356" s="91">
        <f>IFERROR(VLOOKUP($E1356, V医療従事者等!$A:$J, $G$4, FALSE), 0)</f>
        <v>0</v>
      </c>
      <c r="H1356" s="91">
        <f>IFERROR(VLOOKUP($E1356, V医療従事者等!$A:$J, $H$4, FALSE), 0)</f>
        <v>0</v>
      </c>
      <c r="I1356" s="91">
        <f>IFERROR(VLOOKUP($E1356, V医療従事者等!$A:$J, $I$4, FALSE), 0)</f>
        <v>0</v>
      </c>
      <c r="J1356" s="91">
        <f>IFERROR(VLOOKUP($E1356, V医療従事者等!$A:$J, $J$4, FALSE), 0)</f>
        <v>0</v>
      </c>
      <c r="K1356" s="92">
        <f>IFERROR(VLOOKUP($E1356, V一般接種!$A:$G, K$4, FALSE), 0)</f>
        <v>0</v>
      </c>
      <c r="L1356" s="92">
        <f>IFERROR(VLOOKUP($E1356, V一般接種!$A:$G, L$4, FALSE), 0)</f>
        <v>0</v>
      </c>
      <c r="M1356" s="92">
        <f>IFERROR(VLOOKUP($E1356, V一般接種!$A:$G, M$4, FALSE), 0)</f>
        <v>0</v>
      </c>
      <c r="N1356" s="93">
        <f>IFERROR(VLOOKUP($E1356, V一般接種!$A:$G, N$4, FALSE), 0)</f>
        <v>0</v>
      </c>
      <c r="O1356" s="92">
        <f>SUMIF(V職域接種!$C:$C, 'Conv-vaccine'!$E1356, V職域接種!F:F)</f>
        <v>0</v>
      </c>
      <c r="P1356" s="92">
        <f>SUMIF(V職域接種!$C:$C, 'Conv-vaccine'!$E1356, V職域接種!G:G)</f>
        <v>0</v>
      </c>
      <c r="Q1356" s="92">
        <f>_xlfn.MAXIFS(V重複!F:F, V重複!$C:$C, 'Conv-vaccine'!$E1356)</f>
        <v>0</v>
      </c>
      <c r="R1356" s="92">
        <f>_xlfn.MAXIFS(V重複!G:G, V重複!$C:$C, 'Conv-vaccine'!$E1356)</f>
        <v>0</v>
      </c>
      <c r="S1356" s="117">
        <f>SUMIF('V3回目-総接種回数'!$A:$A, 'Conv-vaccine'!$E1356, 'V3回目-総接種回数'!D:D)</f>
        <v>0</v>
      </c>
    </row>
    <row r="1357" spans="1:19" ht="17.7">
      <c r="A1357" s="49">
        <v>44748</v>
      </c>
      <c r="B1357" s="109">
        <f>IF(COUNTIF($A$7:$A1357, $A1357)&gt;1, 0, IF($E1357="","",G1357+H1357+K1357+L1357+O1357-Q1357))</f>
        <v>0</v>
      </c>
      <c r="C1357" s="109">
        <f>IF(COUNTIF($A$7:$A1357, $A1357)&gt;1, 0, IF($E1357="", "", I1357+J1357+M1357+N1357+P1357-R1357))</f>
        <v>0</v>
      </c>
      <c r="D1357" s="109">
        <f>IF(COUNTIF($A$7:$A1357, $A1357)&gt;1, 0, S1357)</f>
        <v>0</v>
      </c>
      <c r="E1357" s="110">
        <v>44748</v>
      </c>
      <c r="F1357" s="91" t="str">
        <f>IFERROR(VLOOKUP($E1357, V医療従事者等!$A:$J, $F$4, FALSE), TEXT(E1357, "aaa"))</f>
        <v>水</v>
      </c>
      <c r="G1357" s="91">
        <f>IFERROR(VLOOKUP($E1357, V医療従事者等!$A:$J, $G$4, FALSE), 0)</f>
        <v>0</v>
      </c>
      <c r="H1357" s="91">
        <f>IFERROR(VLOOKUP($E1357, V医療従事者等!$A:$J, $H$4, FALSE), 0)</f>
        <v>0</v>
      </c>
      <c r="I1357" s="91">
        <f>IFERROR(VLOOKUP($E1357, V医療従事者等!$A:$J, $I$4, FALSE), 0)</f>
        <v>0</v>
      </c>
      <c r="J1357" s="91">
        <f>IFERROR(VLOOKUP($E1357, V医療従事者等!$A:$J, $J$4, FALSE), 0)</f>
        <v>0</v>
      </c>
      <c r="K1357" s="92">
        <f>IFERROR(VLOOKUP($E1357, V一般接種!$A:$G, K$4, FALSE), 0)</f>
        <v>0</v>
      </c>
      <c r="L1357" s="92">
        <f>IFERROR(VLOOKUP($E1357, V一般接種!$A:$G, L$4, FALSE), 0)</f>
        <v>0</v>
      </c>
      <c r="M1357" s="92">
        <f>IFERROR(VLOOKUP($E1357, V一般接種!$A:$G, M$4, FALSE), 0)</f>
        <v>0</v>
      </c>
      <c r="N1357" s="93">
        <f>IFERROR(VLOOKUP($E1357, V一般接種!$A:$G, N$4, FALSE), 0)</f>
        <v>0</v>
      </c>
      <c r="O1357" s="92">
        <f>SUMIF(V職域接種!$C:$C, 'Conv-vaccine'!$E1357, V職域接種!F:F)</f>
        <v>0</v>
      </c>
      <c r="P1357" s="92">
        <f>SUMIF(V職域接種!$C:$C, 'Conv-vaccine'!$E1357, V職域接種!G:G)</f>
        <v>0</v>
      </c>
      <c r="Q1357" s="92">
        <f>_xlfn.MAXIFS(V重複!F:F, V重複!$C:$C, 'Conv-vaccine'!$E1357)</f>
        <v>0</v>
      </c>
      <c r="R1357" s="92">
        <f>_xlfn.MAXIFS(V重複!G:G, V重複!$C:$C, 'Conv-vaccine'!$E1357)</f>
        <v>0</v>
      </c>
      <c r="S1357" s="117">
        <f>SUMIF('V3回目-総接種回数'!$A:$A, 'Conv-vaccine'!$E1357, 'V3回目-総接種回数'!D:D)</f>
        <v>0</v>
      </c>
    </row>
    <row r="1358" spans="1:19" ht="17.7">
      <c r="A1358" s="49">
        <v>44748</v>
      </c>
      <c r="B1358" s="109">
        <f>IF(COUNTIF($A$7:$A1358, $A1358)&gt;1, 0, IF($E1358="","",G1358+H1358+K1358+L1358+O1358-Q1358))</f>
        <v>0</v>
      </c>
      <c r="C1358" s="109">
        <f>IF(COUNTIF($A$7:$A1358, $A1358)&gt;1, 0, IF($E1358="", "", I1358+J1358+M1358+N1358+P1358-R1358))</f>
        <v>0</v>
      </c>
      <c r="D1358" s="109">
        <f>IF(COUNTIF($A$7:$A1358, $A1358)&gt;1, 0, S1358)</f>
        <v>0</v>
      </c>
      <c r="E1358" s="110">
        <v>44748</v>
      </c>
      <c r="F1358" s="91" t="str">
        <f>IFERROR(VLOOKUP($E1358, V医療従事者等!$A:$J, $F$4, FALSE), TEXT(E1358, "aaa"))</f>
        <v>水</v>
      </c>
      <c r="G1358" s="91">
        <f>IFERROR(VLOOKUP($E1358, V医療従事者等!$A:$J, $G$4, FALSE), 0)</f>
        <v>0</v>
      </c>
      <c r="H1358" s="91">
        <f>IFERROR(VLOOKUP($E1358, V医療従事者等!$A:$J, $H$4, FALSE), 0)</f>
        <v>0</v>
      </c>
      <c r="I1358" s="91">
        <f>IFERROR(VLOOKUP($E1358, V医療従事者等!$A:$J, $I$4, FALSE), 0)</f>
        <v>0</v>
      </c>
      <c r="J1358" s="91">
        <f>IFERROR(VLOOKUP($E1358, V医療従事者等!$A:$J, $J$4, FALSE), 0)</f>
        <v>0</v>
      </c>
      <c r="K1358" s="92">
        <f>IFERROR(VLOOKUP($E1358, V一般接種!$A:$G, K$4, FALSE), 0)</f>
        <v>0</v>
      </c>
      <c r="L1358" s="92">
        <f>IFERROR(VLOOKUP($E1358, V一般接種!$A:$G, L$4, FALSE), 0)</f>
        <v>0</v>
      </c>
      <c r="M1358" s="92">
        <f>IFERROR(VLOOKUP($E1358, V一般接種!$A:$G, M$4, FALSE), 0)</f>
        <v>0</v>
      </c>
      <c r="N1358" s="93">
        <f>IFERROR(VLOOKUP($E1358, V一般接種!$A:$G, N$4, FALSE), 0)</f>
        <v>0</v>
      </c>
      <c r="O1358" s="92">
        <f>SUMIF(V職域接種!$C:$C, 'Conv-vaccine'!$E1358, V職域接種!F:F)</f>
        <v>0</v>
      </c>
      <c r="P1358" s="92">
        <f>SUMIF(V職域接種!$C:$C, 'Conv-vaccine'!$E1358, V職域接種!G:G)</f>
        <v>0</v>
      </c>
      <c r="Q1358" s="92">
        <f>_xlfn.MAXIFS(V重複!F:F, V重複!$C:$C, 'Conv-vaccine'!$E1358)</f>
        <v>0</v>
      </c>
      <c r="R1358" s="92">
        <f>_xlfn.MAXIFS(V重複!G:G, V重複!$C:$C, 'Conv-vaccine'!$E1358)</f>
        <v>0</v>
      </c>
      <c r="S1358" s="117">
        <f>SUMIF('V3回目-総接種回数'!$A:$A, 'Conv-vaccine'!$E1358, 'V3回目-総接種回数'!D:D)</f>
        <v>0</v>
      </c>
    </row>
    <row r="1359" spans="1:19" ht="17.7">
      <c r="A1359" s="49">
        <v>44748</v>
      </c>
      <c r="B1359" s="109">
        <f>IF(COUNTIF($A$7:$A1359, $A1359)&gt;1, 0, IF($E1359="","",G1359+H1359+K1359+L1359+O1359-Q1359))</f>
        <v>0</v>
      </c>
      <c r="C1359" s="109">
        <f>IF(COUNTIF($A$7:$A1359, $A1359)&gt;1, 0, IF($E1359="", "", I1359+J1359+M1359+N1359+P1359-R1359))</f>
        <v>0</v>
      </c>
      <c r="D1359" s="109">
        <f>IF(COUNTIF($A$7:$A1359, $A1359)&gt;1, 0, S1359)</f>
        <v>0</v>
      </c>
      <c r="E1359" s="110">
        <v>44748</v>
      </c>
      <c r="F1359" s="91" t="str">
        <f>IFERROR(VLOOKUP($E1359, V医療従事者等!$A:$J, $F$4, FALSE), TEXT(E1359, "aaa"))</f>
        <v>水</v>
      </c>
      <c r="G1359" s="91">
        <f>IFERROR(VLOOKUP($E1359, V医療従事者等!$A:$J, $G$4, FALSE), 0)</f>
        <v>0</v>
      </c>
      <c r="H1359" s="91">
        <f>IFERROR(VLOOKUP($E1359, V医療従事者等!$A:$J, $H$4, FALSE), 0)</f>
        <v>0</v>
      </c>
      <c r="I1359" s="91">
        <f>IFERROR(VLOOKUP($E1359, V医療従事者等!$A:$J, $I$4, FALSE), 0)</f>
        <v>0</v>
      </c>
      <c r="J1359" s="91">
        <f>IFERROR(VLOOKUP($E1359, V医療従事者等!$A:$J, $J$4, FALSE), 0)</f>
        <v>0</v>
      </c>
      <c r="K1359" s="92">
        <f>IFERROR(VLOOKUP($E1359, V一般接種!$A:$G, K$4, FALSE), 0)</f>
        <v>0</v>
      </c>
      <c r="L1359" s="92">
        <f>IFERROR(VLOOKUP($E1359, V一般接種!$A:$G, L$4, FALSE), 0)</f>
        <v>0</v>
      </c>
      <c r="M1359" s="92">
        <f>IFERROR(VLOOKUP($E1359, V一般接種!$A:$G, M$4, FALSE), 0)</f>
        <v>0</v>
      </c>
      <c r="N1359" s="93">
        <f>IFERROR(VLOOKUP($E1359, V一般接種!$A:$G, N$4, FALSE), 0)</f>
        <v>0</v>
      </c>
      <c r="O1359" s="92">
        <f>SUMIF(V職域接種!$C:$C, 'Conv-vaccine'!$E1359, V職域接種!F:F)</f>
        <v>0</v>
      </c>
      <c r="P1359" s="92">
        <f>SUMIF(V職域接種!$C:$C, 'Conv-vaccine'!$E1359, V職域接種!G:G)</f>
        <v>0</v>
      </c>
      <c r="Q1359" s="92">
        <f>_xlfn.MAXIFS(V重複!F:F, V重複!$C:$C, 'Conv-vaccine'!$E1359)</f>
        <v>0</v>
      </c>
      <c r="R1359" s="92">
        <f>_xlfn.MAXIFS(V重複!G:G, V重複!$C:$C, 'Conv-vaccine'!$E1359)</f>
        <v>0</v>
      </c>
      <c r="S1359" s="117">
        <f>SUMIF('V3回目-総接種回数'!$A:$A, 'Conv-vaccine'!$E1359, 'V3回目-総接種回数'!D:D)</f>
        <v>0</v>
      </c>
    </row>
    <row r="1360" spans="1:19" ht="17.7">
      <c r="A1360" s="49">
        <v>44749</v>
      </c>
      <c r="B1360" s="109">
        <f>IF(COUNTIF($A$7:$A1360, $A1360)&gt;1, 0, IF($E1360="","",G1360+H1360+K1360+L1360+O1360-Q1360))</f>
        <v>0</v>
      </c>
      <c r="C1360" s="109">
        <f>IF(COUNTIF($A$7:$A1360, $A1360)&gt;1, 0, IF($E1360="", "", I1360+J1360+M1360+N1360+P1360-R1360))</f>
        <v>0</v>
      </c>
      <c r="D1360" s="109">
        <f>IF(COUNTIF($A$7:$A1360, $A1360)&gt;1, 0, S1360)</f>
        <v>0</v>
      </c>
      <c r="E1360" s="110">
        <v>44749</v>
      </c>
      <c r="F1360" s="91" t="str">
        <f>IFERROR(VLOOKUP($E1360, V医療従事者等!$A:$J, $F$4, FALSE), TEXT(E1360, "aaa"))</f>
        <v>木</v>
      </c>
      <c r="G1360" s="91">
        <f>IFERROR(VLOOKUP($E1360, V医療従事者等!$A:$J, $G$4, FALSE), 0)</f>
        <v>0</v>
      </c>
      <c r="H1360" s="91">
        <f>IFERROR(VLOOKUP($E1360, V医療従事者等!$A:$J, $H$4, FALSE), 0)</f>
        <v>0</v>
      </c>
      <c r="I1360" s="91">
        <f>IFERROR(VLOOKUP($E1360, V医療従事者等!$A:$J, $I$4, FALSE), 0)</f>
        <v>0</v>
      </c>
      <c r="J1360" s="91">
        <f>IFERROR(VLOOKUP($E1360, V医療従事者等!$A:$J, $J$4, FALSE), 0)</f>
        <v>0</v>
      </c>
      <c r="K1360" s="92">
        <f>IFERROR(VLOOKUP($E1360, V一般接種!$A:$G, K$4, FALSE), 0)</f>
        <v>0</v>
      </c>
      <c r="L1360" s="92">
        <f>IFERROR(VLOOKUP($E1360, V一般接種!$A:$G, L$4, FALSE), 0)</f>
        <v>0</v>
      </c>
      <c r="M1360" s="92">
        <f>IFERROR(VLOOKUP($E1360, V一般接種!$A:$G, M$4, FALSE), 0)</f>
        <v>0</v>
      </c>
      <c r="N1360" s="93">
        <f>IFERROR(VLOOKUP($E1360, V一般接種!$A:$G, N$4, FALSE), 0)</f>
        <v>0</v>
      </c>
      <c r="O1360" s="92">
        <f>SUMIF(V職域接種!$C:$C, 'Conv-vaccine'!$E1360, V職域接種!F:F)</f>
        <v>0</v>
      </c>
      <c r="P1360" s="92">
        <f>SUMIF(V職域接種!$C:$C, 'Conv-vaccine'!$E1360, V職域接種!G:G)</f>
        <v>0</v>
      </c>
      <c r="Q1360" s="92">
        <f>_xlfn.MAXIFS(V重複!F:F, V重複!$C:$C, 'Conv-vaccine'!$E1360)</f>
        <v>0</v>
      </c>
      <c r="R1360" s="92">
        <f>_xlfn.MAXIFS(V重複!G:G, V重複!$C:$C, 'Conv-vaccine'!$E1360)</f>
        <v>0</v>
      </c>
      <c r="S1360" s="117">
        <f>SUMIF('V3回目-総接種回数'!$A:$A, 'Conv-vaccine'!$E1360, 'V3回目-総接種回数'!D:D)</f>
        <v>0</v>
      </c>
    </row>
    <row r="1361" spans="1:19" ht="17.7">
      <c r="A1361" s="49">
        <v>44749</v>
      </c>
      <c r="B1361" s="109">
        <f>IF(COUNTIF($A$7:$A1361, $A1361)&gt;1, 0, IF($E1361="","",G1361+H1361+K1361+L1361+O1361-Q1361))</f>
        <v>0</v>
      </c>
      <c r="C1361" s="109">
        <f>IF(COUNTIF($A$7:$A1361, $A1361)&gt;1, 0, IF($E1361="", "", I1361+J1361+M1361+N1361+P1361-R1361))</f>
        <v>0</v>
      </c>
      <c r="D1361" s="109">
        <f>IF(COUNTIF($A$7:$A1361, $A1361)&gt;1, 0, S1361)</f>
        <v>0</v>
      </c>
      <c r="E1361" s="110">
        <v>44749</v>
      </c>
      <c r="F1361" s="91" t="str">
        <f>IFERROR(VLOOKUP($E1361, V医療従事者等!$A:$J, $F$4, FALSE), TEXT(E1361, "aaa"))</f>
        <v>木</v>
      </c>
      <c r="G1361" s="91">
        <f>IFERROR(VLOOKUP($E1361, V医療従事者等!$A:$J, $G$4, FALSE), 0)</f>
        <v>0</v>
      </c>
      <c r="H1361" s="91">
        <f>IFERROR(VLOOKUP($E1361, V医療従事者等!$A:$J, $H$4, FALSE), 0)</f>
        <v>0</v>
      </c>
      <c r="I1361" s="91">
        <f>IFERROR(VLOOKUP($E1361, V医療従事者等!$A:$J, $I$4, FALSE), 0)</f>
        <v>0</v>
      </c>
      <c r="J1361" s="91">
        <f>IFERROR(VLOOKUP($E1361, V医療従事者等!$A:$J, $J$4, FALSE), 0)</f>
        <v>0</v>
      </c>
      <c r="K1361" s="92">
        <f>IFERROR(VLOOKUP($E1361, V一般接種!$A:$G, K$4, FALSE), 0)</f>
        <v>0</v>
      </c>
      <c r="L1361" s="92">
        <f>IFERROR(VLOOKUP($E1361, V一般接種!$A:$G, L$4, FALSE), 0)</f>
        <v>0</v>
      </c>
      <c r="M1361" s="92">
        <f>IFERROR(VLOOKUP($E1361, V一般接種!$A:$G, M$4, FALSE), 0)</f>
        <v>0</v>
      </c>
      <c r="N1361" s="93">
        <f>IFERROR(VLOOKUP($E1361, V一般接種!$A:$G, N$4, FALSE), 0)</f>
        <v>0</v>
      </c>
      <c r="O1361" s="92">
        <f>SUMIF(V職域接種!$C:$C, 'Conv-vaccine'!$E1361, V職域接種!F:F)</f>
        <v>0</v>
      </c>
      <c r="P1361" s="92">
        <f>SUMIF(V職域接種!$C:$C, 'Conv-vaccine'!$E1361, V職域接種!G:G)</f>
        <v>0</v>
      </c>
      <c r="Q1361" s="92">
        <f>_xlfn.MAXIFS(V重複!F:F, V重複!$C:$C, 'Conv-vaccine'!$E1361)</f>
        <v>0</v>
      </c>
      <c r="R1361" s="92">
        <f>_xlfn.MAXIFS(V重複!G:G, V重複!$C:$C, 'Conv-vaccine'!$E1361)</f>
        <v>0</v>
      </c>
      <c r="S1361" s="117">
        <f>SUMIF('V3回目-総接種回数'!$A:$A, 'Conv-vaccine'!$E1361, 'V3回目-総接種回数'!D:D)</f>
        <v>0</v>
      </c>
    </row>
    <row r="1362" spans="1:19" ht="17.7">
      <c r="A1362" s="49">
        <v>44749</v>
      </c>
      <c r="B1362" s="109">
        <f>IF(COUNTIF($A$7:$A1362, $A1362)&gt;1, 0, IF($E1362="","",G1362+H1362+K1362+L1362+O1362-Q1362))</f>
        <v>0</v>
      </c>
      <c r="C1362" s="109">
        <f>IF(COUNTIF($A$7:$A1362, $A1362)&gt;1, 0, IF($E1362="", "", I1362+J1362+M1362+N1362+P1362-R1362))</f>
        <v>0</v>
      </c>
      <c r="D1362" s="109">
        <f>IF(COUNTIF($A$7:$A1362, $A1362)&gt;1, 0, S1362)</f>
        <v>0</v>
      </c>
      <c r="E1362" s="110">
        <v>44749</v>
      </c>
      <c r="F1362" s="91" t="str">
        <f>IFERROR(VLOOKUP($E1362, V医療従事者等!$A:$J, $F$4, FALSE), TEXT(E1362, "aaa"))</f>
        <v>木</v>
      </c>
      <c r="G1362" s="91">
        <f>IFERROR(VLOOKUP($E1362, V医療従事者等!$A:$J, $G$4, FALSE), 0)</f>
        <v>0</v>
      </c>
      <c r="H1362" s="91">
        <f>IFERROR(VLOOKUP($E1362, V医療従事者等!$A:$J, $H$4, FALSE), 0)</f>
        <v>0</v>
      </c>
      <c r="I1362" s="91">
        <f>IFERROR(VLOOKUP($E1362, V医療従事者等!$A:$J, $I$4, FALSE), 0)</f>
        <v>0</v>
      </c>
      <c r="J1362" s="91">
        <f>IFERROR(VLOOKUP($E1362, V医療従事者等!$A:$J, $J$4, FALSE), 0)</f>
        <v>0</v>
      </c>
      <c r="K1362" s="92">
        <f>IFERROR(VLOOKUP($E1362, V一般接種!$A:$G, K$4, FALSE), 0)</f>
        <v>0</v>
      </c>
      <c r="L1362" s="92">
        <f>IFERROR(VLOOKUP($E1362, V一般接種!$A:$G, L$4, FALSE), 0)</f>
        <v>0</v>
      </c>
      <c r="M1362" s="92">
        <f>IFERROR(VLOOKUP($E1362, V一般接種!$A:$G, M$4, FALSE), 0)</f>
        <v>0</v>
      </c>
      <c r="N1362" s="93">
        <f>IFERROR(VLOOKUP($E1362, V一般接種!$A:$G, N$4, FALSE), 0)</f>
        <v>0</v>
      </c>
      <c r="O1362" s="92">
        <f>SUMIF(V職域接種!$C:$C, 'Conv-vaccine'!$E1362, V職域接種!F:F)</f>
        <v>0</v>
      </c>
      <c r="P1362" s="92">
        <f>SUMIF(V職域接種!$C:$C, 'Conv-vaccine'!$E1362, V職域接種!G:G)</f>
        <v>0</v>
      </c>
      <c r="Q1362" s="92">
        <f>_xlfn.MAXIFS(V重複!F:F, V重複!$C:$C, 'Conv-vaccine'!$E1362)</f>
        <v>0</v>
      </c>
      <c r="R1362" s="92">
        <f>_xlfn.MAXIFS(V重複!G:G, V重複!$C:$C, 'Conv-vaccine'!$E1362)</f>
        <v>0</v>
      </c>
      <c r="S1362" s="117">
        <f>SUMIF('V3回目-総接種回数'!$A:$A, 'Conv-vaccine'!$E1362, 'V3回目-総接種回数'!D:D)</f>
        <v>0</v>
      </c>
    </row>
    <row r="1363" spans="1:19" ht="17.7">
      <c r="A1363" s="49">
        <v>44750</v>
      </c>
      <c r="B1363" s="109">
        <f>IF(COUNTIF($A$7:$A1363, $A1363)&gt;1, 0, IF($E1363="","",G1363+H1363+K1363+L1363+O1363-Q1363))</f>
        <v>0</v>
      </c>
      <c r="C1363" s="109">
        <f>IF(COUNTIF($A$7:$A1363, $A1363)&gt;1, 0, IF($E1363="", "", I1363+J1363+M1363+N1363+P1363-R1363))</f>
        <v>0</v>
      </c>
      <c r="D1363" s="109">
        <f>IF(COUNTIF($A$7:$A1363, $A1363)&gt;1, 0, S1363)</f>
        <v>0</v>
      </c>
      <c r="E1363" s="110">
        <v>44750</v>
      </c>
      <c r="F1363" s="91" t="str">
        <f>IFERROR(VLOOKUP($E1363, V医療従事者等!$A:$J, $F$4, FALSE), TEXT(E1363, "aaa"))</f>
        <v>金</v>
      </c>
      <c r="G1363" s="91">
        <f>IFERROR(VLOOKUP($E1363, V医療従事者等!$A:$J, $G$4, FALSE), 0)</f>
        <v>0</v>
      </c>
      <c r="H1363" s="91">
        <f>IFERROR(VLOOKUP($E1363, V医療従事者等!$A:$J, $H$4, FALSE), 0)</f>
        <v>0</v>
      </c>
      <c r="I1363" s="91">
        <f>IFERROR(VLOOKUP($E1363, V医療従事者等!$A:$J, $I$4, FALSE), 0)</f>
        <v>0</v>
      </c>
      <c r="J1363" s="91">
        <f>IFERROR(VLOOKUP($E1363, V医療従事者等!$A:$J, $J$4, FALSE), 0)</f>
        <v>0</v>
      </c>
      <c r="K1363" s="92">
        <f>IFERROR(VLOOKUP($E1363, V一般接種!$A:$G, K$4, FALSE), 0)</f>
        <v>0</v>
      </c>
      <c r="L1363" s="92">
        <f>IFERROR(VLOOKUP($E1363, V一般接種!$A:$G, L$4, FALSE), 0)</f>
        <v>0</v>
      </c>
      <c r="M1363" s="92">
        <f>IFERROR(VLOOKUP($E1363, V一般接種!$A:$G, M$4, FALSE), 0)</f>
        <v>0</v>
      </c>
      <c r="N1363" s="93">
        <f>IFERROR(VLOOKUP($E1363, V一般接種!$A:$G, N$4, FALSE), 0)</f>
        <v>0</v>
      </c>
      <c r="O1363" s="92">
        <f>SUMIF(V職域接種!$C:$C, 'Conv-vaccine'!$E1363, V職域接種!F:F)</f>
        <v>0</v>
      </c>
      <c r="P1363" s="92">
        <f>SUMIF(V職域接種!$C:$C, 'Conv-vaccine'!$E1363, V職域接種!G:G)</f>
        <v>0</v>
      </c>
      <c r="Q1363" s="92">
        <f>_xlfn.MAXIFS(V重複!F:F, V重複!$C:$C, 'Conv-vaccine'!$E1363)</f>
        <v>0</v>
      </c>
      <c r="R1363" s="92">
        <f>_xlfn.MAXIFS(V重複!G:G, V重複!$C:$C, 'Conv-vaccine'!$E1363)</f>
        <v>0</v>
      </c>
      <c r="S1363" s="117">
        <f>SUMIF('V3回目-総接種回数'!$A:$A, 'Conv-vaccine'!$E1363, 'V3回目-総接種回数'!D:D)</f>
        <v>0</v>
      </c>
    </row>
    <row r="1364" spans="1:19" ht="17.7">
      <c r="A1364" s="49">
        <v>44750</v>
      </c>
      <c r="B1364" s="109">
        <f>IF(COUNTIF($A$7:$A1364, $A1364)&gt;1, 0, IF($E1364="","",G1364+H1364+K1364+L1364+O1364-Q1364))</f>
        <v>0</v>
      </c>
      <c r="C1364" s="109">
        <f>IF(COUNTIF($A$7:$A1364, $A1364)&gt;1, 0, IF($E1364="", "", I1364+J1364+M1364+N1364+P1364-R1364))</f>
        <v>0</v>
      </c>
      <c r="D1364" s="109">
        <f>IF(COUNTIF($A$7:$A1364, $A1364)&gt;1, 0, S1364)</f>
        <v>0</v>
      </c>
      <c r="E1364" s="110">
        <v>44750</v>
      </c>
      <c r="F1364" s="91" t="str">
        <f>IFERROR(VLOOKUP($E1364, V医療従事者等!$A:$J, $F$4, FALSE), TEXT(E1364, "aaa"))</f>
        <v>金</v>
      </c>
      <c r="G1364" s="91">
        <f>IFERROR(VLOOKUP($E1364, V医療従事者等!$A:$J, $G$4, FALSE), 0)</f>
        <v>0</v>
      </c>
      <c r="H1364" s="91">
        <f>IFERROR(VLOOKUP($E1364, V医療従事者等!$A:$J, $H$4, FALSE), 0)</f>
        <v>0</v>
      </c>
      <c r="I1364" s="91">
        <f>IFERROR(VLOOKUP($E1364, V医療従事者等!$A:$J, $I$4, FALSE), 0)</f>
        <v>0</v>
      </c>
      <c r="J1364" s="91">
        <f>IFERROR(VLOOKUP($E1364, V医療従事者等!$A:$J, $J$4, FALSE), 0)</f>
        <v>0</v>
      </c>
      <c r="K1364" s="92">
        <f>IFERROR(VLOOKUP($E1364, V一般接種!$A:$G, K$4, FALSE), 0)</f>
        <v>0</v>
      </c>
      <c r="L1364" s="92">
        <f>IFERROR(VLOOKUP($E1364, V一般接種!$A:$G, L$4, FALSE), 0)</f>
        <v>0</v>
      </c>
      <c r="M1364" s="92">
        <f>IFERROR(VLOOKUP($E1364, V一般接種!$A:$G, M$4, FALSE), 0)</f>
        <v>0</v>
      </c>
      <c r="N1364" s="93">
        <f>IFERROR(VLOOKUP($E1364, V一般接種!$A:$G, N$4, FALSE), 0)</f>
        <v>0</v>
      </c>
      <c r="O1364" s="92">
        <f>SUMIF(V職域接種!$C:$C, 'Conv-vaccine'!$E1364, V職域接種!F:F)</f>
        <v>0</v>
      </c>
      <c r="P1364" s="92">
        <f>SUMIF(V職域接種!$C:$C, 'Conv-vaccine'!$E1364, V職域接種!G:G)</f>
        <v>0</v>
      </c>
      <c r="Q1364" s="92">
        <f>_xlfn.MAXIFS(V重複!F:F, V重複!$C:$C, 'Conv-vaccine'!$E1364)</f>
        <v>0</v>
      </c>
      <c r="R1364" s="92">
        <f>_xlfn.MAXIFS(V重複!G:G, V重複!$C:$C, 'Conv-vaccine'!$E1364)</f>
        <v>0</v>
      </c>
      <c r="S1364" s="117">
        <f>SUMIF('V3回目-総接種回数'!$A:$A, 'Conv-vaccine'!$E1364, 'V3回目-総接種回数'!D:D)</f>
        <v>0</v>
      </c>
    </row>
    <row r="1365" spans="1:19" ht="17.7">
      <c r="A1365" s="49">
        <v>44750</v>
      </c>
      <c r="B1365" s="109">
        <f>IF(COUNTIF($A$7:$A1365, $A1365)&gt;1, 0, IF($E1365="","",G1365+H1365+K1365+L1365+O1365-Q1365))</f>
        <v>0</v>
      </c>
      <c r="C1365" s="109">
        <f>IF(COUNTIF($A$7:$A1365, $A1365)&gt;1, 0, IF($E1365="", "", I1365+J1365+M1365+N1365+P1365-R1365))</f>
        <v>0</v>
      </c>
      <c r="D1365" s="109">
        <f>IF(COUNTIF($A$7:$A1365, $A1365)&gt;1, 0, S1365)</f>
        <v>0</v>
      </c>
      <c r="E1365" s="110">
        <v>44750</v>
      </c>
      <c r="F1365" s="91" t="str">
        <f>IFERROR(VLOOKUP($E1365, V医療従事者等!$A:$J, $F$4, FALSE), TEXT(E1365, "aaa"))</f>
        <v>金</v>
      </c>
      <c r="G1365" s="91">
        <f>IFERROR(VLOOKUP($E1365, V医療従事者等!$A:$J, $G$4, FALSE), 0)</f>
        <v>0</v>
      </c>
      <c r="H1365" s="91">
        <f>IFERROR(VLOOKUP($E1365, V医療従事者等!$A:$J, $H$4, FALSE), 0)</f>
        <v>0</v>
      </c>
      <c r="I1365" s="91">
        <f>IFERROR(VLOOKUP($E1365, V医療従事者等!$A:$J, $I$4, FALSE), 0)</f>
        <v>0</v>
      </c>
      <c r="J1365" s="91">
        <f>IFERROR(VLOOKUP($E1365, V医療従事者等!$A:$J, $J$4, FALSE), 0)</f>
        <v>0</v>
      </c>
      <c r="K1365" s="92">
        <f>IFERROR(VLOOKUP($E1365, V一般接種!$A:$G, K$4, FALSE), 0)</f>
        <v>0</v>
      </c>
      <c r="L1365" s="92">
        <f>IFERROR(VLOOKUP($E1365, V一般接種!$A:$G, L$4, FALSE), 0)</f>
        <v>0</v>
      </c>
      <c r="M1365" s="92">
        <f>IFERROR(VLOOKUP($E1365, V一般接種!$A:$G, M$4, FALSE), 0)</f>
        <v>0</v>
      </c>
      <c r="N1365" s="93">
        <f>IFERROR(VLOOKUP($E1365, V一般接種!$A:$G, N$4, FALSE), 0)</f>
        <v>0</v>
      </c>
      <c r="O1365" s="92">
        <f>SUMIF(V職域接種!$C:$C, 'Conv-vaccine'!$E1365, V職域接種!F:F)</f>
        <v>0</v>
      </c>
      <c r="P1365" s="92">
        <f>SUMIF(V職域接種!$C:$C, 'Conv-vaccine'!$E1365, V職域接種!G:G)</f>
        <v>0</v>
      </c>
      <c r="Q1365" s="92">
        <f>_xlfn.MAXIFS(V重複!F:F, V重複!$C:$C, 'Conv-vaccine'!$E1365)</f>
        <v>0</v>
      </c>
      <c r="R1365" s="92">
        <f>_xlfn.MAXIFS(V重複!G:G, V重複!$C:$C, 'Conv-vaccine'!$E1365)</f>
        <v>0</v>
      </c>
      <c r="S1365" s="117">
        <f>SUMIF('V3回目-総接種回数'!$A:$A, 'Conv-vaccine'!$E1365, 'V3回目-総接種回数'!D:D)</f>
        <v>0</v>
      </c>
    </row>
    <row r="1366" spans="1:19" ht="17.7">
      <c r="A1366" s="49">
        <v>44751</v>
      </c>
      <c r="B1366" s="109">
        <f>IF(COUNTIF($A$7:$A1366, $A1366)&gt;1, 0, IF($E1366="","",G1366+H1366+K1366+L1366+O1366-Q1366))</f>
        <v>0</v>
      </c>
      <c r="C1366" s="109">
        <f>IF(COUNTIF($A$7:$A1366, $A1366)&gt;1, 0, IF($E1366="", "", I1366+J1366+M1366+N1366+P1366-R1366))</f>
        <v>0</v>
      </c>
      <c r="D1366" s="109">
        <f>IF(COUNTIF($A$7:$A1366, $A1366)&gt;1, 0, S1366)</f>
        <v>0</v>
      </c>
      <c r="E1366" s="110">
        <v>44751</v>
      </c>
      <c r="F1366" s="91" t="str">
        <f>IFERROR(VLOOKUP($E1366, V医療従事者等!$A:$J, $F$4, FALSE), TEXT(E1366, "aaa"))</f>
        <v>土</v>
      </c>
      <c r="G1366" s="91">
        <f>IFERROR(VLOOKUP($E1366, V医療従事者等!$A:$J, $G$4, FALSE), 0)</f>
        <v>0</v>
      </c>
      <c r="H1366" s="91">
        <f>IFERROR(VLOOKUP($E1366, V医療従事者等!$A:$J, $H$4, FALSE), 0)</f>
        <v>0</v>
      </c>
      <c r="I1366" s="91">
        <f>IFERROR(VLOOKUP($E1366, V医療従事者等!$A:$J, $I$4, FALSE), 0)</f>
        <v>0</v>
      </c>
      <c r="J1366" s="91">
        <f>IFERROR(VLOOKUP($E1366, V医療従事者等!$A:$J, $J$4, FALSE), 0)</f>
        <v>0</v>
      </c>
      <c r="K1366" s="92">
        <f>IFERROR(VLOOKUP($E1366, V一般接種!$A:$G, K$4, FALSE), 0)</f>
        <v>0</v>
      </c>
      <c r="L1366" s="92">
        <f>IFERROR(VLOOKUP($E1366, V一般接種!$A:$G, L$4, FALSE), 0)</f>
        <v>0</v>
      </c>
      <c r="M1366" s="92">
        <f>IFERROR(VLOOKUP($E1366, V一般接種!$A:$G, M$4, FALSE), 0)</f>
        <v>0</v>
      </c>
      <c r="N1366" s="93">
        <f>IFERROR(VLOOKUP($E1366, V一般接種!$A:$G, N$4, FALSE), 0)</f>
        <v>0</v>
      </c>
      <c r="O1366" s="92">
        <f>SUMIF(V職域接種!$C:$C, 'Conv-vaccine'!$E1366, V職域接種!F:F)</f>
        <v>0</v>
      </c>
      <c r="P1366" s="92">
        <f>SUMIF(V職域接種!$C:$C, 'Conv-vaccine'!$E1366, V職域接種!G:G)</f>
        <v>0</v>
      </c>
      <c r="Q1366" s="92">
        <f>_xlfn.MAXIFS(V重複!F:F, V重複!$C:$C, 'Conv-vaccine'!$E1366)</f>
        <v>0</v>
      </c>
      <c r="R1366" s="92">
        <f>_xlfn.MAXIFS(V重複!G:G, V重複!$C:$C, 'Conv-vaccine'!$E1366)</f>
        <v>0</v>
      </c>
      <c r="S1366" s="117">
        <f>SUMIF('V3回目-総接種回数'!$A:$A, 'Conv-vaccine'!$E1366, 'V3回目-総接種回数'!D:D)</f>
        <v>0</v>
      </c>
    </row>
    <row r="1367" spans="1:19" ht="17.7">
      <c r="A1367" s="49">
        <v>44751</v>
      </c>
      <c r="B1367" s="109">
        <f>IF(COUNTIF($A$7:$A1367, $A1367)&gt;1, 0, IF($E1367="","",G1367+H1367+K1367+L1367+O1367-Q1367))</f>
        <v>0</v>
      </c>
      <c r="C1367" s="109">
        <f>IF(COUNTIF($A$7:$A1367, $A1367)&gt;1, 0, IF($E1367="", "", I1367+J1367+M1367+N1367+P1367-R1367))</f>
        <v>0</v>
      </c>
      <c r="D1367" s="109">
        <f>IF(COUNTIF($A$7:$A1367, $A1367)&gt;1, 0, S1367)</f>
        <v>0</v>
      </c>
      <c r="E1367" s="110">
        <v>44751</v>
      </c>
      <c r="F1367" s="91" t="str">
        <f>IFERROR(VLOOKUP($E1367, V医療従事者等!$A:$J, $F$4, FALSE), TEXT(E1367, "aaa"))</f>
        <v>土</v>
      </c>
      <c r="G1367" s="91">
        <f>IFERROR(VLOOKUP($E1367, V医療従事者等!$A:$J, $G$4, FALSE), 0)</f>
        <v>0</v>
      </c>
      <c r="H1367" s="91">
        <f>IFERROR(VLOOKUP($E1367, V医療従事者等!$A:$J, $H$4, FALSE), 0)</f>
        <v>0</v>
      </c>
      <c r="I1367" s="91">
        <f>IFERROR(VLOOKUP($E1367, V医療従事者等!$A:$J, $I$4, FALSE), 0)</f>
        <v>0</v>
      </c>
      <c r="J1367" s="91">
        <f>IFERROR(VLOOKUP($E1367, V医療従事者等!$A:$J, $J$4, FALSE), 0)</f>
        <v>0</v>
      </c>
      <c r="K1367" s="92">
        <f>IFERROR(VLOOKUP($E1367, V一般接種!$A:$G, K$4, FALSE), 0)</f>
        <v>0</v>
      </c>
      <c r="L1367" s="92">
        <f>IFERROR(VLOOKUP($E1367, V一般接種!$A:$G, L$4, FALSE), 0)</f>
        <v>0</v>
      </c>
      <c r="M1367" s="92">
        <f>IFERROR(VLOOKUP($E1367, V一般接種!$A:$G, M$4, FALSE), 0)</f>
        <v>0</v>
      </c>
      <c r="N1367" s="93">
        <f>IFERROR(VLOOKUP($E1367, V一般接種!$A:$G, N$4, FALSE), 0)</f>
        <v>0</v>
      </c>
      <c r="O1367" s="92">
        <f>SUMIF(V職域接種!$C:$C, 'Conv-vaccine'!$E1367, V職域接種!F:F)</f>
        <v>0</v>
      </c>
      <c r="P1367" s="92">
        <f>SUMIF(V職域接種!$C:$C, 'Conv-vaccine'!$E1367, V職域接種!G:G)</f>
        <v>0</v>
      </c>
      <c r="Q1367" s="92">
        <f>_xlfn.MAXIFS(V重複!F:F, V重複!$C:$C, 'Conv-vaccine'!$E1367)</f>
        <v>0</v>
      </c>
      <c r="R1367" s="92">
        <f>_xlfn.MAXIFS(V重複!G:G, V重複!$C:$C, 'Conv-vaccine'!$E1367)</f>
        <v>0</v>
      </c>
      <c r="S1367" s="117">
        <f>SUMIF('V3回目-総接種回数'!$A:$A, 'Conv-vaccine'!$E1367, 'V3回目-総接種回数'!D:D)</f>
        <v>0</v>
      </c>
    </row>
    <row r="1368" spans="1:19" ht="17.7">
      <c r="A1368" s="49">
        <v>44751</v>
      </c>
      <c r="B1368" s="109">
        <f>IF(COUNTIF($A$7:$A1368, $A1368)&gt;1, 0, IF($E1368="","",G1368+H1368+K1368+L1368+O1368-Q1368))</f>
        <v>0</v>
      </c>
      <c r="C1368" s="109">
        <f>IF(COUNTIF($A$7:$A1368, $A1368)&gt;1, 0, IF($E1368="", "", I1368+J1368+M1368+N1368+P1368-R1368))</f>
        <v>0</v>
      </c>
      <c r="D1368" s="109">
        <f>IF(COUNTIF($A$7:$A1368, $A1368)&gt;1, 0, S1368)</f>
        <v>0</v>
      </c>
      <c r="E1368" s="110">
        <v>44751</v>
      </c>
      <c r="F1368" s="91" t="str">
        <f>IFERROR(VLOOKUP($E1368, V医療従事者等!$A:$J, $F$4, FALSE), TEXT(E1368, "aaa"))</f>
        <v>土</v>
      </c>
      <c r="G1368" s="91">
        <f>IFERROR(VLOOKUP($E1368, V医療従事者等!$A:$J, $G$4, FALSE), 0)</f>
        <v>0</v>
      </c>
      <c r="H1368" s="91">
        <f>IFERROR(VLOOKUP($E1368, V医療従事者等!$A:$J, $H$4, FALSE), 0)</f>
        <v>0</v>
      </c>
      <c r="I1368" s="91">
        <f>IFERROR(VLOOKUP($E1368, V医療従事者等!$A:$J, $I$4, FALSE), 0)</f>
        <v>0</v>
      </c>
      <c r="J1368" s="91">
        <f>IFERROR(VLOOKUP($E1368, V医療従事者等!$A:$J, $J$4, FALSE), 0)</f>
        <v>0</v>
      </c>
      <c r="K1368" s="92">
        <f>IFERROR(VLOOKUP($E1368, V一般接種!$A:$G, K$4, FALSE), 0)</f>
        <v>0</v>
      </c>
      <c r="L1368" s="92">
        <f>IFERROR(VLOOKUP($E1368, V一般接種!$A:$G, L$4, FALSE), 0)</f>
        <v>0</v>
      </c>
      <c r="M1368" s="92">
        <f>IFERROR(VLOOKUP($E1368, V一般接種!$A:$G, M$4, FALSE), 0)</f>
        <v>0</v>
      </c>
      <c r="N1368" s="93">
        <f>IFERROR(VLOOKUP($E1368, V一般接種!$A:$G, N$4, FALSE), 0)</f>
        <v>0</v>
      </c>
      <c r="O1368" s="92">
        <f>SUMIF(V職域接種!$C:$C, 'Conv-vaccine'!$E1368, V職域接種!F:F)</f>
        <v>0</v>
      </c>
      <c r="P1368" s="92">
        <f>SUMIF(V職域接種!$C:$C, 'Conv-vaccine'!$E1368, V職域接種!G:G)</f>
        <v>0</v>
      </c>
      <c r="Q1368" s="92">
        <f>_xlfn.MAXIFS(V重複!F:F, V重複!$C:$C, 'Conv-vaccine'!$E1368)</f>
        <v>0</v>
      </c>
      <c r="R1368" s="92">
        <f>_xlfn.MAXIFS(V重複!G:G, V重複!$C:$C, 'Conv-vaccine'!$E1368)</f>
        <v>0</v>
      </c>
      <c r="S1368" s="117">
        <f>SUMIF('V3回目-総接種回数'!$A:$A, 'Conv-vaccine'!$E1368, 'V3回目-総接種回数'!D:D)</f>
        <v>0</v>
      </c>
    </row>
    <row r="1369" spans="1:19" ht="17.7">
      <c r="A1369" s="49">
        <v>44752</v>
      </c>
      <c r="B1369" s="109">
        <f>IF(COUNTIF($A$7:$A1369, $A1369)&gt;1, 0, IF($E1369="","",G1369+H1369+K1369+L1369+O1369-Q1369))</f>
        <v>0</v>
      </c>
      <c r="C1369" s="109">
        <f>IF(COUNTIF($A$7:$A1369, $A1369)&gt;1, 0, IF($E1369="", "", I1369+J1369+M1369+N1369+P1369-R1369))</f>
        <v>0</v>
      </c>
      <c r="D1369" s="109">
        <f>IF(COUNTIF($A$7:$A1369, $A1369)&gt;1, 0, S1369)</f>
        <v>0</v>
      </c>
      <c r="E1369" s="110">
        <v>44752</v>
      </c>
      <c r="F1369" s="91" t="str">
        <f>IFERROR(VLOOKUP($E1369, V医療従事者等!$A:$J, $F$4, FALSE), TEXT(E1369, "aaa"))</f>
        <v>日</v>
      </c>
      <c r="G1369" s="91">
        <f>IFERROR(VLOOKUP($E1369, V医療従事者等!$A:$J, $G$4, FALSE), 0)</f>
        <v>0</v>
      </c>
      <c r="H1369" s="91">
        <f>IFERROR(VLOOKUP($E1369, V医療従事者等!$A:$J, $H$4, FALSE), 0)</f>
        <v>0</v>
      </c>
      <c r="I1369" s="91">
        <f>IFERROR(VLOOKUP($E1369, V医療従事者等!$A:$J, $I$4, FALSE), 0)</f>
        <v>0</v>
      </c>
      <c r="J1369" s="91">
        <f>IFERROR(VLOOKUP($E1369, V医療従事者等!$A:$J, $J$4, FALSE), 0)</f>
        <v>0</v>
      </c>
      <c r="K1369" s="92">
        <f>IFERROR(VLOOKUP($E1369, V一般接種!$A:$G, K$4, FALSE), 0)</f>
        <v>0</v>
      </c>
      <c r="L1369" s="92">
        <f>IFERROR(VLOOKUP($E1369, V一般接種!$A:$G, L$4, FALSE), 0)</f>
        <v>0</v>
      </c>
      <c r="M1369" s="92">
        <f>IFERROR(VLOOKUP($E1369, V一般接種!$A:$G, M$4, FALSE), 0)</f>
        <v>0</v>
      </c>
      <c r="N1369" s="93">
        <f>IFERROR(VLOOKUP($E1369, V一般接種!$A:$G, N$4, FALSE), 0)</f>
        <v>0</v>
      </c>
      <c r="O1369" s="92">
        <f>SUMIF(V職域接種!$C:$C, 'Conv-vaccine'!$E1369, V職域接種!F:F)</f>
        <v>0</v>
      </c>
      <c r="P1369" s="92">
        <f>SUMIF(V職域接種!$C:$C, 'Conv-vaccine'!$E1369, V職域接種!G:G)</f>
        <v>0</v>
      </c>
      <c r="Q1369" s="92">
        <f>_xlfn.MAXIFS(V重複!F:F, V重複!$C:$C, 'Conv-vaccine'!$E1369)</f>
        <v>0</v>
      </c>
      <c r="R1369" s="92">
        <f>_xlfn.MAXIFS(V重複!G:G, V重複!$C:$C, 'Conv-vaccine'!$E1369)</f>
        <v>0</v>
      </c>
      <c r="S1369" s="117">
        <f>SUMIF('V3回目-総接種回数'!$A:$A, 'Conv-vaccine'!$E1369, 'V3回目-総接種回数'!D:D)</f>
        <v>0</v>
      </c>
    </row>
    <row r="1370" spans="1:19" ht="17.7">
      <c r="A1370" s="49">
        <v>44752</v>
      </c>
      <c r="B1370" s="109">
        <f>IF(COUNTIF($A$7:$A1370, $A1370)&gt;1, 0, IF($E1370="","",G1370+H1370+K1370+L1370+O1370-Q1370))</f>
        <v>0</v>
      </c>
      <c r="C1370" s="109">
        <f>IF(COUNTIF($A$7:$A1370, $A1370)&gt;1, 0, IF($E1370="", "", I1370+J1370+M1370+N1370+P1370-R1370))</f>
        <v>0</v>
      </c>
      <c r="D1370" s="109">
        <f>IF(COUNTIF($A$7:$A1370, $A1370)&gt;1, 0, S1370)</f>
        <v>0</v>
      </c>
      <c r="E1370" s="110">
        <v>44752</v>
      </c>
      <c r="F1370" s="91" t="str">
        <f>IFERROR(VLOOKUP($E1370, V医療従事者等!$A:$J, $F$4, FALSE), TEXT(E1370, "aaa"))</f>
        <v>日</v>
      </c>
      <c r="G1370" s="91">
        <f>IFERROR(VLOOKUP($E1370, V医療従事者等!$A:$J, $G$4, FALSE), 0)</f>
        <v>0</v>
      </c>
      <c r="H1370" s="91">
        <f>IFERROR(VLOOKUP($E1370, V医療従事者等!$A:$J, $H$4, FALSE), 0)</f>
        <v>0</v>
      </c>
      <c r="I1370" s="91">
        <f>IFERROR(VLOOKUP($E1370, V医療従事者等!$A:$J, $I$4, FALSE), 0)</f>
        <v>0</v>
      </c>
      <c r="J1370" s="91">
        <f>IFERROR(VLOOKUP($E1370, V医療従事者等!$A:$J, $J$4, FALSE), 0)</f>
        <v>0</v>
      </c>
      <c r="K1370" s="92">
        <f>IFERROR(VLOOKUP($E1370, V一般接種!$A:$G, K$4, FALSE), 0)</f>
        <v>0</v>
      </c>
      <c r="L1370" s="92">
        <f>IFERROR(VLOOKUP($E1370, V一般接種!$A:$G, L$4, FALSE), 0)</f>
        <v>0</v>
      </c>
      <c r="M1370" s="92">
        <f>IFERROR(VLOOKUP($E1370, V一般接種!$A:$G, M$4, FALSE), 0)</f>
        <v>0</v>
      </c>
      <c r="N1370" s="93">
        <f>IFERROR(VLOOKUP($E1370, V一般接種!$A:$G, N$4, FALSE), 0)</f>
        <v>0</v>
      </c>
      <c r="O1370" s="92">
        <f>SUMIF(V職域接種!$C:$C, 'Conv-vaccine'!$E1370, V職域接種!F:F)</f>
        <v>0</v>
      </c>
      <c r="P1370" s="92">
        <f>SUMIF(V職域接種!$C:$C, 'Conv-vaccine'!$E1370, V職域接種!G:G)</f>
        <v>0</v>
      </c>
      <c r="Q1370" s="92">
        <f>_xlfn.MAXIFS(V重複!F:F, V重複!$C:$C, 'Conv-vaccine'!$E1370)</f>
        <v>0</v>
      </c>
      <c r="R1370" s="92">
        <f>_xlfn.MAXIFS(V重複!G:G, V重複!$C:$C, 'Conv-vaccine'!$E1370)</f>
        <v>0</v>
      </c>
      <c r="S1370" s="117">
        <f>SUMIF('V3回目-総接種回数'!$A:$A, 'Conv-vaccine'!$E1370, 'V3回目-総接種回数'!D:D)</f>
        <v>0</v>
      </c>
    </row>
    <row r="1371" spans="1:19" ht="17.7">
      <c r="A1371" s="49">
        <v>44752</v>
      </c>
      <c r="B1371" s="109">
        <f>IF(COUNTIF($A$7:$A1371, $A1371)&gt;1, 0, IF($E1371="","",G1371+H1371+K1371+L1371+O1371-Q1371))</f>
        <v>0</v>
      </c>
      <c r="C1371" s="109">
        <f>IF(COUNTIF($A$7:$A1371, $A1371)&gt;1, 0, IF($E1371="", "", I1371+J1371+M1371+N1371+P1371-R1371))</f>
        <v>0</v>
      </c>
      <c r="D1371" s="109">
        <f>IF(COUNTIF($A$7:$A1371, $A1371)&gt;1, 0, S1371)</f>
        <v>0</v>
      </c>
      <c r="E1371" s="110">
        <v>44752</v>
      </c>
      <c r="F1371" s="91" t="str">
        <f>IFERROR(VLOOKUP($E1371, V医療従事者等!$A:$J, $F$4, FALSE), TEXT(E1371, "aaa"))</f>
        <v>日</v>
      </c>
      <c r="G1371" s="91">
        <f>IFERROR(VLOOKUP($E1371, V医療従事者等!$A:$J, $G$4, FALSE), 0)</f>
        <v>0</v>
      </c>
      <c r="H1371" s="91">
        <f>IFERROR(VLOOKUP($E1371, V医療従事者等!$A:$J, $H$4, FALSE), 0)</f>
        <v>0</v>
      </c>
      <c r="I1371" s="91">
        <f>IFERROR(VLOOKUP($E1371, V医療従事者等!$A:$J, $I$4, FALSE), 0)</f>
        <v>0</v>
      </c>
      <c r="J1371" s="91">
        <f>IFERROR(VLOOKUP($E1371, V医療従事者等!$A:$J, $J$4, FALSE), 0)</f>
        <v>0</v>
      </c>
      <c r="K1371" s="92">
        <f>IFERROR(VLOOKUP($E1371, V一般接種!$A:$G, K$4, FALSE), 0)</f>
        <v>0</v>
      </c>
      <c r="L1371" s="92">
        <f>IFERROR(VLOOKUP($E1371, V一般接種!$A:$G, L$4, FALSE), 0)</f>
        <v>0</v>
      </c>
      <c r="M1371" s="92">
        <f>IFERROR(VLOOKUP($E1371, V一般接種!$A:$G, M$4, FALSE), 0)</f>
        <v>0</v>
      </c>
      <c r="N1371" s="93">
        <f>IFERROR(VLOOKUP($E1371, V一般接種!$A:$G, N$4, FALSE), 0)</f>
        <v>0</v>
      </c>
      <c r="O1371" s="92">
        <f>SUMIF(V職域接種!$C:$C, 'Conv-vaccine'!$E1371, V職域接種!F:F)</f>
        <v>0</v>
      </c>
      <c r="P1371" s="92">
        <f>SUMIF(V職域接種!$C:$C, 'Conv-vaccine'!$E1371, V職域接種!G:G)</f>
        <v>0</v>
      </c>
      <c r="Q1371" s="92">
        <f>_xlfn.MAXIFS(V重複!F:F, V重複!$C:$C, 'Conv-vaccine'!$E1371)</f>
        <v>0</v>
      </c>
      <c r="R1371" s="92">
        <f>_xlfn.MAXIFS(V重複!G:G, V重複!$C:$C, 'Conv-vaccine'!$E1371)</f>
        <v>0</v>
      </c>
      <c r="S1371" s="117">
        <f>SUMIF('V3回目-総接種回数'!$A:$A, 'Conv-vaccine'!$E1371, 'V3回目-総接種回数'!D:D)</f>
        <v>0</v>
      </c>
    </row>
    <row r="1372" spans="1:19" ht="17.7">
      <c r="A1372" s="49">
        <v>44753</v>
      </c>
      <c r="B1372" s="109">
        <f>IF(COUNTIF($A$7:$A1372, $A1372)&gt;1, 0, IF($E1372="","",G1372+H1372+K1372+L1372+O1372-Q1372))</f>
        <v>0</v>
      </c>
      <c r="C1372" s="109">
        <f>IF(COUNTIF($A$7:$A1372, $A1372)&gt;1, 0, IF($E1372="", "", I1372+J1372+M1372+N1372+P1372-R1372))</f>
        <v>0</v>
      </c>
      <c r="D1372" s="109">
        <f>IF(COUNTIF($A$7:$A1372, $A1372)&gt;1, 0, S1372)</f>
        <v>0</v>
      </c>
      <c r="E1372" s="110">
        <v>44753</v>
      </c>
      <c r="F1372" s="91" t="str">
        <f>IFERROR(VLOOKUP($E1372, V医療従事者等!$A:$J, $F$4, FALSE), TEXT(E1372, "aaa"))</f>
        <v>月</v>
      </c>
      <c r="G1372" s="91">
        <f>IFERROR(VLOOKUP($E1372, V医療従事者等!$A:$J, $G$4, FALSE), 0)</f>
        <v>0</v>
      </c>
      <c r="H1372" s="91">
        <f>IFERROR(VLOOKUP($E1372, V医療従事者等!$A:$J, $H$4, FALSE), 0)</f>
        <v>0</v>
      </c>
      <c r="I1372" s="91">
        <f>IFERROR(VLOOKUP($E1372, V医療従事者等!$A:$J, $I$4, FALSE), 0)</f>
        <v>0</v>
      </c>
      <c r="J1372" s="91">
        <f>IFERROR(VLOOKUP($E1372, V医療従事者等!$A:$J, $J$4, FALSE), 0)</f>
        <v>0</v>
      </c>
      <c r="K1372" s="92">
        <f>IFERROR(VLOOKUP($E1372, V一般接種!$A:$G, K$4, FALSE), 0)</f>
        <v>0</v>
      </c>
      <c r="L1372" s="92">
        <f>IFERROR(VLOOKUP($E1372, V一般接種!$A:$G, L$4, FALSE), 0)</f>
        <v>0</v>
      </c>
      <c r="M1372" s="92">
        <f>IFERROR(VLOOKUP($E1372, V一般接種!$A:$G, M$4, FALSE), 0)</f>
        <v>0</v>
      </c>
      <c r="N1372" s="93">
        <f>IFERROR(VLOOKUP($E1372, V一般接種!$A:$G, N$4, FALSE), 0)</f>
        <v>0</v>
      </c>
      <c r="O1372" s="92">
        <f>SUMIF(V職域接種!$C:$C, 'Conv-vaccine'!$E1372, V職域接種!F:F)</f>
        <v>0</v>
      </c>
      <c r="P1372" s="92">
        <f>SUMIF(V職域接種!$C:$C, 'Conv-vaccine'!$E1372, V職域接種!G:G)</f>
        <v>0</v>
      </c>
      <c r="Q1372" s="92">
        <f>_xlfn.MAXIFS(V重複!F:F, V重複!$C:$C, 'Conv-vaccine'!$E1372)</f>
        <v>0</v>
      </c>
      <c r="R1372" s="92">
        <f>_xlfn.MAXIFS(V重複!G:G, V重複!$C:$C, 'Conv-vaccine'!$E1372)</f>
        <v>0</v>
      </c>
      <c r="S1372" s="117">
        <f>SUMIF('V3回目-総接種回数'!$A:$A, 'Conv-vaccine'!$E1372, 'V3回目-総接種回数'!D:D)</f>
        <v>0</v>
      </c>
    </row>
    <row r="1373" spans="1:19" ht="17.7">
      <c r="A1373" s="49">
        <v>44753</v>
      </c>
      <c r="B1373" s="109">
        <f>IF(COUNTIF($A$7:$A1373, $A1373)&gt;1, 0, IF($E1373="","",G1373+H1373+K1373+L1373+O1373-Q1373))</f>
        <v>0</v>
      </c>
      <c r="C1373" s="109">
        <f>IF(COUNTIF($A$7:$A1373, $A1373)&gt;1, 0, IF($E1373="", "", I1373+J1373+M1373+N1373+P1373-R1373))</f>
        <v>0</v>
      </c>
      <c r="D1373" s="109">
        <f>IF(COUNTIF($A$7:$A1373, $A1373)&gt;1, 0, S1373)</f>
        <v>0</v>
      </c>
      <c r="E1373" s="110">
        <v>44753</v>
      </c>
      <c r="F1373" s="91" t="str">
        <f>IFERROR(VLOOKUP($E1373, V医療従事者等!$A:$J, $F$4, FALSE), TEXT(E1373, "aaa"))</f>
        <v>月</v>
      </c>
      <c r="G1373" s="91">
        <f>IFERROR(VLOOKUP($E1373, V医療従事者等!$A:$J, $G$4, FALSE), 0)</f>
        <v>0</v>
      </c>
      <c r="H1373" s="91">
        <f>IFERROR(VLOOKUP($E1373, V医療従事者等!$A:$J, $H$4, FALSE), 0)</f>
        <v>0</v>
      </c>
      <c r="I1373" s="91">
        <f>IFERROR(VLOOKUP($E1373, V医療従事者等!$A:$J, $I$4, FALSE), 0)</f>
        <v>0</v>
      </c>
      <c r="J1373" s="91">
        <f>IFERROR(VLOOKUP($E1373, V医療従事者等!$A:$J, $J$4, FALSE), 0)</f>
        <v>0</v>
      </c>
      <c r="K1373" s="92">
        <f>IFERROR(VLOOKUP($E1373, V一般接種!$A:$G, K$4, FALSE), 0)</f>
        <v>0</v>
      </c>
      <c r="L1373" s="92">
        <f>IFERROR(VLOOKUP($E1373, V一般接種!$A:$G, L$4, FALSE), 0)</f>
        <v>0</v>
      </c>
      <c r="M1373" s="92">
        <f>IFERROR(VLOOKUP($E1373, V一般接種!$A:$G, M$4, FALSE), 0)</f>
        <v>0</v>
      </c>
      <c r="N1373" s="93">
        <f>IFERROR(VLOOKUP($E1373, V一般接種!$A:$G, N$4, FALSE), 0)</f>
        <v>0</v>
      </c>
      <c r="O1373" s="92">
        <f>SUMIF(V職域接種!$C:$C, 'Conv-vaccine'!$E1373, V職域接種!F:F)</f>
        <v>0</v>
      </c>
      <c r="P1373" s="92">
        <f>SUMIF(V職域接種!$C:$C, 'Conv-vaccine'!$E1373, V職域接種!G:G)</f>
        <v>0</v>
      </c>
      <c r="Q1373" s="92">
        <f>_xlfn.MAXIFS(V重複!F:F, V重複!$C:$C, 'Conv-vaccine'!$E1373)</f>
        <v>0</v>
      </c>
      <c r="R1373" s="92">
        <f>_xlfn.MAXIFS(V重複!G:G, V重複!$C:$C, 'Conv-vaccine'!$E1373)</f>
        <v>0</v>
      </c>
      <c r="S1373" s="117">
        <f>SUMIF('V3回目-総接種回数'!$A:$A, 'Conv-vaccine'!$E1373, 'V3回目-総接種回数'!D:D)</f>
        <v>0</v>
      </c>
    </row>
    <row r="1374" spans="1:19" ht="17.7">
      <c r="A1374" s="49">
        <v>44753</v>
      </c>
      <c r="B1374" s="109">
        <f>IF(COUNTIF($A$7:$A1374, $A1374)&gt;1, 0, IF($E1374="","",G1374+H1374+K1374+L1374+O1374-Q1374))</f>
        <v>0</v>
      </c>
      <c r="C1374" s="109">
        <f>IF(COUNTIF($A$7:$A1374, $A1374)&gt;1, 0, IF($E1374="", "", I1374+J1374+M1374+N1374+P1374-R1374))</f>
        <v>0</v>
      </c>
      <c r="D1374" s="109">
        <f>IF(COUNTIF($A$7:$A1374, $A1374)&gt;1, 0, S1374)</f>
        <v>0</v>
      </c>
      <c r="E1374" s="110">
        <v>44753</v>
      </c>
      <c r="F1374" s="91" t="str">
        <f>IFERROR(VLOOKUP($E1374, V医療従事者等!$A:$J, $F$4, FALSE), TEXT(E1374, "aaa"))</f>
        <v>月</v>
      </c>
      <c r="G1374" s="91">
        <f>IFERROR(VLOOKUP($E1374, V医療従事者等!$A:$J, $G$4, FALSE), 0)</f>
        <v>0</v>
      </c>
      <c r="H1374" s="91">
        <f>IFERROR(VLOOKUP($E1374, V医療従事者等!$A:$J, $H$4, FALSE), 0)</f>
        <v>0</v>
      </c>
      <c r="I1374" s="91">
        <f>IFERROR(VLOOKUP($E1374, V医療従事者等!$A:$J, $I$4, FALSE), 0)</f>
        <v>0</v>
      </c>
      <c r="J1374" s="91">
        <f>IFERROR(VLOOKUP($E1374, V医療従事者等!$A:$J, $J$4, FALSE), 0)</f>
        <v>0</v>
      </c>
      <c r="K1374" s="92">
        <f>IFERROR(VLOOKUP($E1374, V一般接種!$A:$G, K$4, FALSE), 0)</f>
        <v>0</v>
      </c>
      <c r="L1374" s="92">
        <f>IFERROR(VLOOKUP($E1374, V一般接種!$A:$G, L$4, FALSE), 0)</f>
        <v>0</v>
      </c>
      <c r="M1374" s="92">
        <f>IFERROR(VLOOKUP($E1374, V一般接種!$A:$G, M$4, FALSE), 0)</f>
        <v>0</v>
      </c>
      <c r="N1374" s="93">
        <f>IFERROR(VLOOKUP($E1374, V一般接種!$A:$G, N$4, FALSE), 0)</f>
        <v>0</v>
      </c>
      <c r="O1374" s="92">
        <f>SUMIF(V職域接種!$C:$C, 'Conv-vaccine'!$E1374, V職域接種!F:F)</f>
        <v>0</v>
      </c>
      <c r="P1374" s="92">
        <f>SUMIF(V職域接種!$C:$C, 'Conv-vaccine'!$E1374, V職域接種!G:G)</f>
        <v>0</v>
      </c>
      <c r="Q1374" s="92">
        <f>_xlfn.MAXIFS(V重複!F:F, V重複!$C:$C, 'Conv-vaccine'!$E1374)</f>
        <v>0</v>
      </c>
      <c r="R1374" s="92">
        <f>_xlfn.MAXIFS(V重複!G:G, V重複!$C:$C, 'Conv-vaccine'!$E1374)</f>
        <v>0</v>
      </c>
      <c r="S1374" s="117">
        <f>SUMIF('V3回目-総接種回数'!$A:$A, 'Conv-vaccine'!$E1374, 'V3回目-総接種回数'!D:D)</f>
        <v>0</v>
      </c>
    </row>
    <row r="1375" spans="1:19" ht="17.7">
      <c r="A1375" s="49">
        <v>44754</v>
      </c>
      <c r="B1375" s="109">
        <f>IF(COUNTIF($A$7:$A1375, $A1375)&gt;1, 0, IF($E1375="","",G1375+H1375+K1375+L1375+O1375-Q1375))</f>
        <v>0</v>
      </c>
      <c r="C1375" s="109">
        <f>IF(COUNTIF($A$7:$A1375, $A1375)&gt;1, 0, IF($E1375="", "", I1375+J1375+M1375+N1375+P1375-R1375))</f>
        <v>0</v>
      </c>
      <c r="D1375" s="109">
        <f>IF(COUNTIF($A$7:$A1375, $A1375)&gt;1, 0, S1375)</f>
        <v>0</v>
      </c>
      <c r="E1375" s="110">
        <v>44754</v>
      </c>
      <c r="F1375" s="91" t="str">
        <f>IFERROR(VLOOKUP($E1375, V医療従事者等!$A:$J, $F$4, FALSE), TEXT(E1375, "aaa"))</f>
        <v>火</v>
      </c>
      <c r="G1375" s="91">
        <f>IFERROR(VLOOKUP($E1375, V医療従事者等!$A:$J, $G$4, FALSE), 0)</f>
        <v>0</v>
      </c>
      <c r="H1375" s="91">
        <f>IFERROR(VLOOKUP($E1375, V医療従事者等!$A:$J, $H$4, FALSE), 0)</f>
        <v>0</v>
      </c>
      <c r="I1375" s="91">
        <f>IFERROR(VLOOKUP($E1375, V医療従事者等!$A:$J, $I$4, FALSE), 0)</f>
        <v>0</v>
      </c>
      <c r="J1375" s="91">
        <f>IFERROR(VLOOKUP($E1375, V医療従事者等!$A:$J, $J$4, FALSE), 0)</f>
        <v>0</v>
      </c>
      <c r="K1375" s="92">
        <f>IFERROR(VLOOKUP($E1375, V一般接種!$A:$G, K$4, FALSE), 0)</f>
        <v>0</v>
      </c>
      <c r="L1375" s="92">
        <f>IFERROR(VLOOKUP($E1375, V一般接種!$A:$G, L$4, FALSE), 0)</f>
        <v>0</v>
      </c>
      <c r="M1375" s="92">
        <f>IFERROR(VLOOKUP($E1375, V一般接種!$A:$G, M$4, FALSE), 0)</f>
        <v>0</v>
      </c>
      <c r="N1375" s="93">
        <f>IFERROR(VLOOKUP($E1375, V一般接種!$A:$G, N$4, FALSE), 0)</f>
        <v>0</v>
      </c>
      <c r="O1375" s="92">
        <f>SUMIF(V職域接種!$C:$C, 'Conv-vaccine'!$E1375, V職域接種!F:F)</f>
        <v>0</v>
      </c>
      <c r="P1375" s="92">
        <f>SUMIF(V職域接種!$C:$C, 'Conv-vaccine'!$E1375, V職域接種!G:G)</f>
        <v>0</v>
      </c>
      <c r="Q1375" s="92">
        <f>_xlfn.MAXIFS(V重複!F:F, V重複!$C:$C, 'Conv-vaccine'!$E1375)</f>
        <v>0</v>
      </c>
      <c r="R1375" s="92">
        <f>_xlfn.MAXIFS(V重複!G:G, V重複!$C:$C, 'Conv-vaccine'!$E1375)</f>
        <v>0</v>
      </c>
      <c r="S1375" s="117">
        <f>SUMIF('V3回目-総接種回数'!$A:$A, 'Conv-vaccine'!$E1375, 'V3回目-総接種回数'!D:D)</f>
        <v>0</v>
      </c>
    </row>
    <row r="1376" spans="1:19" ht="17.7">
      <c r="A1376" s="49">
        <v>44754</v>
      </c>
      <c r="B1376" s="109">
        <f>IF(COUNTIF($A$7:$A1376, $A1376)&gt;1, 0, IF($E1376="","",G1376+H1376+K1376+L1376+O1376-Q1376))</f>
        <v>0</v>
      </c>
      <c r="C1376" s="109">
        <f>IF(COUNTIF($A$7:$A1376, $A1376)&gt;1, 0, IF($E1376="", "", I1376+J1376+M1376+N1376+P1376-R1376))</f>
        <v>0</v>
      </c>
      <c r="D1376" s="109">
        <f>IF(COUNTIF($A$7:$A1376, $A1376)&gt;1, 0, S1376)</f>
        <v>0</v>
      </c>
      <c r="E1376" s="110">
        <v>44754</v>
      </c>
      <c r="F1376" s="91" t="str">
        <f>IFERROR(VLOOKUP($E1376, V医療従事者等!$A:$J, $F$4, FALSE), TEXT(E1376, "aaa"))</f>
        <v>火</v>
      </c>
      <c r="G1376" s="91">
        <f>IFERROR(VLOOKUP($E1376, V医療従事者等!$A:$J, $G$4, FALSE), 0)</f>
        <v>0</v>
      </c>
      <c r="H1376" s="91">
        <f>IFERROR(VLOOKUP($E1376, V医療従事者等!$A:$J, $H$4, FALSE), 0)</f>
        <v>0</v>
      </c>
      <c r="I1376" s="91">
        <f>IFERROR(VLOOKUP($E1376, V医療従事者等!$A:$J, $I$4, FALSE), 0)</f>
        <v>0</v>
      </c>
      <c r="J1376" s="91">
        <f>IFERROR(VLOOKUP($E1376, V医療従事者等!$A:$J, $J$4, FALSE), 0)</f>
        <v>0</v>
      </c>
      <c r="K1376" s="92">
        <f>IFERROR(VLOOKUP($E1376, V一般接種!$A:$G, K$4, FALSE), 0)</f>
        <v>0</v>
      </c>
      <c r="L1376" s="92">
        <f>IFERROR(VLOOKUP($E1376, V一般接種!$A:$G, L$4, FALSE), 0)</f>
        <v>0</v>
      </c>
      <c r="M1376" s="92">
        <f>IFERROR(VLOOKUP($E1376, V一般接種!$A:$G, M$4, FALSE), 0)</f>
        <v>0</v>
      </c>
      <c r="N1376" s="93">
        <f>IFERROR(VLOOKUP($E1376, V一般接種!$A:$G, N$4, FALSE), 0)</f>
        <v>0</v>
      </c>
      <c r="O1376" s="92">
        <f>SUMIF(V職域接種!$C:$C, 'Conv-vaccine'!$E1376, V職域接種!F:F)</f>
        <v>0</v>
      </c>
      <c r="P1376" s="92">
        <f>SUMIF(V職域接種!$C:$C, 'Conv-vaccine'!$E1376, V職域接種!G:G)</f>
        <v>0</v>
      </c>
      <c r="Q1376" s="92">
        <f>_xlfn.MAXIFS(V重複!F:F, V重複!$C:$C, 'Conv-vaccine'!$E1376)</f>
        <v>0</v>
      </c>
      <c r="R1376" s="92">
        <f>_xlfn.MAXIFS(V重複!G:G, V重複!$C:$C, 'Conv-vaccine'!$E1376)</f>
        <v>0</v>
      </c>
      <c r="S1376" s="117">
        <f>SUMIF('V3回目-総接種回数'!$A:$A, 'Conv-vaccine'!$E1376, 'V3回目-総接種回数'!D:D)</f>
        <v>0</v>
      </c>
    </row>
    <row r="1377" spans="1:19" ht="17.7">
      <c r="A1377" s="49">
        <v>44754</v>
      </c>
      <c r="B1377" s="109">
        <f>IF(COUNTIF($A$7:$A1377, $A1377)&gt;1, 0, IF($E1377="","",G1377+H1377+K1377+L1377+O1377-Q1377))</f>
        <v>0</v>
      </c>
      <c r="C1377" s="109">
        <f>IF(COUNTIF($A$7:$A1377, $A1377)&gt;1, 0, IF($E1377="", "", I1377+J1377+M1377+N1377+P1377-R1377))</f>
        <v>0</v>
      </c>
      <c r="D1377" s="109">
        <f>IF(COUNTIF($A$7:$A1377, $A1377)&gt;1, 0, S1377)</f>
        <v>0</v>
      </c>
      <c r="E1377" s="110">
        <v>44754</v>
      </c>
      <c r="F1377" s="91" t="str">
        <f>IFERROR(VLOOKUP($E1377, V医療従事者等!$A:$J, $F$4, FALSE), TEXT(E1377, "aaa"))</f>
        <v>火</v>
      </c>
      <c r="G1377" s="91">
        <f>IFERROR(VLOOKUP($E1377, V医療従事者等!$A:$J, $G$4, FALSE), 0)</f>
        <v>0</v>
      </c>
      <c r="H1377" s="91">
        <f>IFERROR(VLOOKUP($E1377, V医療従事者等!$A:$J, $H$4, FALSE), 0)</f>
        <v>0</v>
      </c>
      <c r="I1377" s="91">
        <f>IFERROR(VLOOKUP($E1377, V医療従事者等!$A:$J, $I$4, FALSE), 0)</f>
        <v>0</v>
      </c>
      <c r="J1377" s="91">
        <f>IFERROR(VLOOKUP($E1377, V医療従事者等!$A:$J, $J$4, FALSE), 0)</f>
        <v>0</v>
      </c>
      <c r="K1377" s="92">
        <f>IFERROR(VLOOKUP($E1377, V一般接種!$A:$G, K$4, FALSE), 0)</f>
        <v>0</v>
      </c>
      <c r="L1377" s="92">
        <f>IFERROR(VLOOKUP($E1377, V一般接種!$A:$G, L$4, FALSE), 0)</f>
        <v>0</v>
      </c>
      <c r="M1377" s="92">
        <f>IFERROR(VLOOKUP($E1377, V一般接種!$A:$G, M$4, FALSE), 0)</f>
        <v>0</v>
      </c>
      <c r="N1377" s="93">
        <f>IFERROR(VLOOKUP($E1377, V一般接種!$A:$G, N$4, FALSE), 0)</f>
        <v>0</v>
      </c>
      <c r="O1377" s="92">
        <f>SUMIF(V職域接種!$C:$C, 'Conv-vaccine'!$E1377, V職域接種!F:F)</f>
        <v>0</v>
      </c>
      <c r="P1377" s="92">
        <f>SUMIF(V職域接種!$C:$C, 'Conv-vaccine'!$E1377, V職域接種!G:G)</f>
        <v>0</v>
      </c>
      <c r="Q1377" s="92">
        <f>_xlfn.MAXIFS(V重複!F:F, V重複!$C:$C, 'Conv-vaccine'!$E1377)</f>
        <v>0</v>
      </c>
      <c r="R1377" s="92">
        <f>_xlfn.MAXIFS(V重複!G:G, V重複!$C:$C, 'Conv-vaccine'!$E1377)</f>
        <v>0</v>
      </c>
      <c r="S1377" s="117">
        <f>SUMIF('V3回目-総接種回数'!$A:$A, 'Conv-vaccine'!$E1377, 'V3回目-総接種回数'!D:D)</f>
        <v>0</v>
      </c>
    </row>
    <row r="1378" spans="1:19" ht="17.7">
      <c r="A1378" s="49">
        <v>44755</v>
      </c>
      <c r="B1378" s="109">
        <f>IF(COUNTIF($A$7:$A1378, $A1378)&gt;1, 0, IF($E1378="","",G1378+H1378+K1378+L1378+O1378-Q1378))</f>
        <v>0</v>
      </c>
      <c r="C1378" s="109">
        <f>IF(COUNTIF($A$7:$A1378, $A1378)&gt;1, 0, IF($E1378="", "", I1378+J1378+M1378+N1378+P1378-R1378))</f>
        <v>0</v>
      </c>
      <c r="D1378" s="109">
        <f>IF(COUNTIF($A$7:$A1378, $A1378)&gt;1, 0, S1378)</f>
        <v>0</v>
      </c>
      <c r="E1378" s="110">
        <v>44755</v>
      </c>
      <c r="F1378" s="91" t="str">
        <f>IFERROR(VLOOKUP($E1378, V医療従事者等!$A:$J, $F$4, FALSE), TEXT(E1378, "aaa"))</f>
        <v>水</v>
      </c>
      <c r="G1378" s="91">
        <f>IFERROR(VLOOKUP($E1378, V医療従事者等!$A:$J, $G$4, FALSE), 0)</f>
        <v>0</v>
      </c>
      <c r="H1378" s="91">
        <f>IFERROR(VLOOKUP($E1378, V医療従事者等!$A:$J, $H$4, FALSE), 0)</f>
        <v>0</v>
      </c>
      <c r="I1378" s="91">
        <f>IFERROR(VLOOKUP($E1378, V医療従事者等!$A:$J, $I$4, FALSE), 0)</f>
        <v>0</v>
      </c>
      <c r="J1378" s="91">
        <f>IFERROR(VLOOKUP($E1378, V医療従事者等!$A:$J, $J$4, FALSE), 0)</f>
        <v>0</v>
      </c>
      <c r="K1378" s="92">
        <f>IFERROR(VLOOKUP($E1378, V一般接種!$A:$G, K$4, FALSE), 0)</f>
        <v>0</v>
      </c>
      <c r="L1378" s="92">
        <f>IFERROR(VLOOKUP($E1378, V一般接種!$A:$G, L$4, FALSE), 0)</f>
        <v>0</v>
      </c>
      <c r="M1378" s="92">
        <f>IFERROR(VLOOKUP($E1378, V一般接種!$A:$G, M$4, FALSE), 0)</f>
        <v>0</v>
      </c>
      <c r="N1378" s="93">
        <f>IFERROR(VLOOKUP($E1378, V一般接種!$A:$G, N$4, FALSE), 0)</f>
        <v>0</v>
      </c>
      <c r="O1378" s="92">
        <f>SUMIF(V職域接種!$C:$C, 'Conv-vaccine'!$E1378, V職域接種!F:F)</f>
        <v>0</v>
      </c>
      <c r="P1378" s="92">
        <f>SUMIF(V職域接種!$C:$C, 'Conv-vaccine'!$E1378, V職域接種!G:G)</f>
        <v>0</v>
      </c>
      <c r="Q1378" s="92">
        <f>_xlfn.MAXIFS(V重複!F:F, V重複!$C:$C, 'Conv-vaccine'!$E1378)</f>
        <v>0</v>
      </c>
      <c r="R1378" s="92">
        <f>_xlfn.MAXIFS(V重複!G:G, V重複!$C:$C, 'Conv-vaccine'!$E1378)</f>
        <v>0</v>
      </c>
      <c r="S1378" s="117">
        <f>SUMIF('V3回目-総接種回数'!$A:$A, 'Conv-vaccine'!$E1378, 'V3回目-総接種回数'!D:D)</f>
        <v>0</v>
      </c>
    </row>
    <row r="1379" spans="1:19" ht="17.7">
      <c r="A1379" s="49">
        <v>44755</v>
      </c>
      <c r="B1379" s="109">
        <f>IF(COUNTIF($A$7:$A1379, $A1379)&gt;1, 0, IF($E1379="","",G1379+H1379+K1379+L1379+O1379-Q1379))</f>
        <v>0</v>
      </c>
      <c r="C1379" s="109">
        <f>IF(COUNTIF($A$7:$A1379, $A1379)&gt;1, 0, IF($E1379="", "", I1379+J1379+M1379+N1379+P1379-R1379))</f>
        <v>0</v>
      </c>
      <c r="D1379" s="109">
        <f>IF(COUNTIF($A$7:$A1379, $A1379)&gt;1, 0, S1379)</f>
        <v>0</v>
      </c>
      <c r="E1379" s="110">
        <v>44755</v>
      </c>
      <c r="F1379" s="91" t="str">
        <f>IFERROR(VLOOKUP($E1379, V医療従事者等!$A:$J, $F$4, FALSE), TEXT(E1379, "aaa"))</f>
        <v>水</v>
      </c>
      <c r="G1379" s="91">
        <f>IFERROR(VLOOKUP($E1379, V医療従事者等!$A:$J, $G$4, FALSE), 0)</f>
        <v>0</v>
      </c>
      <c r="H1379" s="91">
        <f>IFERROR(VLOOKUP($E1379, V医療従事者等!$A:$J, $H$4, FALSE), 0)</f>
        <v>0</v>
      </c>
      <c r="I1379" s="91">
        <f>IFERROR(VLOOKUP($E1379, V医療従事者等!$A:$J, $I$4, FALSE), 0)</f>
        <v>0</v>
      </c>
      <c r="J1379" s="91">
        <f>IFERROR(VLOOKUP($E1379, V医療従事者等!$A:$J, $J$4, FALSE), 0)</f>
        <v>0</v>
      </c>
      <c r="K1379" s="92">
        <f>IFERROR(VLOOKUP($E1379, V一般接種!$A:$G, K$4, FALSE), 0)</f>
        <v>0</v>
      </c>
      <c r="L1379" s="92">
        <f>IFERROR(VLOOKUP($E1379, V一般接種!$A:$G, L$4, FALSE), 0)</f>
        <v>0</v>
      </c>
      <c r="M1379" s="92">
        <f>IFERROR(VLOOKUP($E1379, V一般接種!$A:$G, M$4, FALSE), 0)</f>
        <v>0</v>
      </c>
      <c r="N1379" s="93">
        <f>IFERROR(VLOOKUP($E1379, V一般接種!$A:$G, N$4, FALSE), 0)</f>
        <v>0</v>
      </c>
      <c r="O1379" s="92">
        <f>SUMIF(V職域接種!$C:$C, 'Conv-vaccine'!$E1379, V職域接種!F:F)</f>
        <v>0</v>
      </c>
      <c r="P1379" s="92">
        <f>SUMIF(V職域接種!$C:$C, 'Conv-vaccine'!$E1379, V職域接種!G:G)</f>
        <v>0</v>
      </c>
      <c r="Q1379" s="92">
        <f>_xlfn.MAXIFS(V重複!F:F, V重複!$C:$C, 'Conv-vaccine'!$E1379)</f>
        <v>0</v>
      </c>
      <c r="R1379" s="92">
        <f>_xlfn.MAXIFS(V重複!G:G, V重複!$C:$C, 'Conv-vaccine'!$E1379)</f>
        <v>0</v>
      </c>
      <c r="S1379" s="117">
        <f>SUMIF('V3回目-総接種回数'!$A:$A, 'Conv-vaccine'!$E1379, 'V3回目-総接種回数'!D:D)</f>
        <v>0</v>
      </c>
    </row>
    <row r="1380" spans="1:19" ht="17.7">
      <c r="A1380" s="49">
        <v>44755</v>
      </c>
      <c r="B1380" s="109">
        <f>IF(COUNTIF($A$7:$A1380, $A1380)&gt;1, 0, IF($E1380="","",G1380+H1380+K1380+L1380+O1380-Q1380))</f>
        <v>0</v>
      </c>
      <c r="C1380" s="109">
        <f>IF(COUNTIF($A$7:$A1380, $A1380)&gt;1, 0, IF($E1380="", "", I1380+J1380+M1380+N1380+P1380-R1380))</f>
        <v>0</v>
      </c>
      <c r="D1380" s="109">
        <f>IF(COUNTIF($A$7:$A1380, $A1380)&gt;1, 0, S1380)</f>
        <v>0</v>
      </c>
      <c r="E1380" s="110">
        <v>44755</v>
      </c>
      <c r="F1380" s="91" t="str">
        <f>IFERROR(VLOOKUP($E1380, V医療従事者等!$A:$J, $F$4, FALSE), TEXT(E1380, "aaa"))</f>
        <v>水</v>
      </c>
      <c r="G1380" s="91">
        <f>IFERROR(VLOOKUP($E1380, V医療従事者等!$A:$J, $G$4, FALSE), 0)</f>
        <v>0</v>
      </c>
      <c r="H1380" s="91">
        <f>IFERROR(VLOOKUP($E1380, V医療従事者等!$A:$J, $H$4, FALSE), 0)</f>
        <v>0</v>
      </c>
      <c r="I1380" s="91">
        <f>IFERROR(VLOOKUP($E1380, V医療従事者等!$A:$J, $I$4, FALSE), 0)</f>
        <v>0</v>
      </c>
      <c r="J1380" s="91">
        <f>IFERROR(VLOOKUP($E1380, V医療従事者等!$A:$J, $J$4, FALSE), 0)</f>
        <v>0</v>
      </c>
      <c r="K1380" s="92">
        <f>IFERROR(VLOOKUP($E1380, V一般接種!$A:$G, K$4, FALSE), 0)</f>
        <v>0</v>
      </c>
      <c r="L1380" s="92">
        <f>IFERROR(VLOOKUP($E1380, V一般接種!$A:$G, L$4, FALSE), 0)</f>
        <v>0</v>
      </c>
      <c r="M1380" s="92">
        <f>IFERROR(VLOOKUP($E1380, V一般接種!$A:$G, M$4, FALSE), 0)</f>
        <v>0</v>
      </c>
      <c r="N1380" s="93">
        <f>IFERROR(VLOOKUP($E1380, V一般接種!$A:$G, N$4, FALSE), 0)</f>
        <v>0</v>
      </c>
      <c r="O1380" s="92">
        <f>SUMIF(V職域接種!$C:$C, 'Conv-vaccine'!$E1380, V職域接種!F:F)</f>
        <v>0</v>
      </c>
      <c r="P1380" s="92">
        <f>SUMIF(V職域接種!$C:$C, 'Conv-vaccine'!$E1380, V職域接種!G:G)</f>
        <v>0</v>
      </c>
      <c r="Q1380" s="92">
        <f>_xlfn.MAXIFS(V重複!F:F, V重複!$C:$C, 'Conv-vaccine'!$E1380)</f>
        <v>0</v>
      </c>
      <c r="R1380" s="92">
        <f>_xlfn.MAXIFS(V重複!G:G, V重複!$C:$C, 'Conv-vaccine'!$E1380)</f>
        <v>0</v>
      </c>
      <c r="S1380" s="117">
        <f>SUMIF('V3回目-総接種回数'!$A:$A, 'Conv-vaccine'!$E1380, 'V3回目-総接種回数'!D:D)</f>
        <v>0</v>
      </c>
    </row>
    <row r="1381" spans="1:19" ht="17.7">
      <c r="A1381" s="49">
        <v>44756</v>
      </c>
      <c r="B1381" s="109">
        <f>IF(COUNTIF($A$7:$A1381, $A1381)&gt;1, 0, IF($E1381="","",G1381+H1381+K1381+L1381+O1381-Q1381))</f>
        <v>0</v>
      </c>
      <c r="C1381" s="109">
        <f>IF(COUNTIF($A$7:$A1381, $A1381)&gt;1, 0, IF($E1381="", "", I1381+J1381+M1381+N1381+P1381-R1381))</f>
        <v>0</v>
      </c>
      <c r="D1381" s="109">
        <f>IF(COUNTIF($A$7:$A1381, $A1381)&gt;1, 0, S1381)</f>
        <v>0</v>
      </c>
      <c r="E1381" s="110">
        <v>44756</v>
      </c>
      <c r="F1381" s="91" t="str">
        <f>IFERROR(VLOOKUP($E1381, V医療従事者等!$A:$J, $F$4, FALSE), TEXT(E1381, "aaa"))</f>
        <v>木</v>
      </c>
      <c r="G1381" s="91">
        <f>IFERROR(VLOOKUP($E1381, V医療従事者等!$A:$J, $G$4, FALSE), 0)</f>
        <v>0</v>
      </c>
      <c r="H1381" s="91">
        <f>IFERROR(VLOOKUP($E1381, V医療従事者等!$A:$J, $H$4, FALSE), 0)</f>
        <v>0</v>
      </c>
      <c r="I1381" s="91">
        <f>IFERROR(VLOOKUP($E1381, V医療従事者等!$A:$J, $I$4, FALSE), 0)</f>
        <v>0</v>
      </c>
      <c r="J1381" s="91">
        <f>IFERROR(VLOOKUP($E1381, V医療従事者等!$A:$J, $J$4, FALSE), 0)</f>
        <v>0</v>
      </c>
      <c r="K1381" s="92">
        <f>IFERROR(VLOOKUP($E1381, V一般接種!$A:$G, K$4, FALSE), 0)</f>
        <v>0</v>
      </c>
      <c r="L1381" s="92">
        <f>IFERROR(VLOOKUP($E1381, V一般接種!$A:$G, L$4, FALSE), 0)</f>
        <v>0</v>
      </c>
      <c r="M1381" s="92">
        <f>IFERROR(VLOOKUP($E1381, V一般接種!$A:$G, M$4, FALSE), 0)</f>
        <v>0</v>
      </c>
      <c r="N1381" s="93">
        <f>IFERROR(VLOOKUP($E1381, V一般接種!$A:$G, N$4, FALSE), 0)</f>
        <v>0</v>
      </c>
      <c r="O1381" s="92">
        <f>SUMIF(V職域接種!$C:$C, 'Conv-vaccine'!$E1381, V職域接種!F:F)</f>
        <v>0</v>
      </c>
      <c r="P1381" s="92">
        <f>SUMIF(V職域接種!$C:$C, 'Conv-vaccine'!$E1381, V職域接種!G:G)</f>
        <v>0</v>
      </c>
      <c r="Q1381" s="92">
        <f>_xlfn.MAXIFS(V重複!F:F, V重複!$C:$C, 'Conv-vaccine'!$E1381)</f>
        <v>0</v>
      </c>
      <c r="R1381" s="92">
        <f>_xlfn.MAXIFS(V重複!G:G, V重複!$C:$C, 'Conv-vaccine'!$E1381)</f>
        <v>0</v>
      </c>
      <c r="S1381" s="117">
        <f>SUMIF('V3回目-総接種回数'!$A:$A, 'Conv-vaccine'!$E1381, 'V3回目-総接種回数'!D:D)</f>
        <v>0</v>
      </c>
    </row>
    <row r="1382" spans="1:19" ht="17.7">
      <c r="A1382" s="49">
        <v>44756</v>
      </c>
      <c r="B1382" s="109">
        <f>IF(COUNTIF($A$7:$A1382, $A1382)&gt;1, 0, IF($E1382="","",G1382+H1382+K1382+L1382+O1382-Q1382))</f>
        <v>0</v>
      </c>
      <c r="C1382" s="109">
        <f>IF(COUNTIF($A$7:$A1382, $A1382)&gt;1, 0, IF($E1382="", "", I1382+J1382+M1382+N1382+P1382-R1382))</f>
        <v>0</v>
      </c>
      <c r="D1382" s="109">
        <f>IF(COUNTIF($A$7:$A1382, $A1382)&gt;1, 0, S1382)</f>
        <v>0</v>
      </c>
      <c r="E1382" s="110">
        <v>44756</v>
      </c>
      <c r="F1382" s="91" t="str">
        <f>IFERROR(VLOOKUP($E1382, V医療従事者等!$A:$J, $F$4, FALSE), TEXT(E1382, "aaa"))</f>
        <v>木</v>
      </c>
      <c r="G1382" s="91">
        <f>IFERROR(VLOOKUP($E1382, V医療従事者等!$A:$J, $G$4, FALSE), 0)</f>
        <v>0</v>
      </c>
      <c r="H1382" s="91">
        <f>IFERROR(VLOOKUP($E1382, V医療従事者等!$A:$J, $H$4, FALSE), 0)</f>
        <v>0</v>
      </c>
      <c r="I1382" s="91">
        <f>IFERROR(VLOOKUP($E1382, V医療従事者等!$A:$J, $I$4, FALSE), 0)</f>
        <v>0</v>
      </c>
      <c r="J1382" s="91">
        <f>IFERROR(VLOOKUP($E1382, V医療従事者等!$A:$J, $J$4, FALSE), 0)</f>
        <v>0</v>
      </c>
      <c r="K1382" s="92">
        <f>IFERROR(VLOOKUP($E1382, V一般接種!$A:$G, K$4, FALSE), 0)</f>
        <v>0</v>
      </c>
      <c r="L1382" s="92">
        <f>IFERROR(VLOOKUP($E1382, V一般接種!$A:$G, L$4, FALSE), 0)</f>
        <v>0</v>
      </c>
      <c r="M1382" s="92">
        <f>IFERROR(VLOOKUP($E1382, V一般接種!$A:$G, M$4, FALSE), 0)</f>
        <v>0</v>
      </c>
      <c r="N1382" s="93">
        <f>IFERROR(VLOOKUP($E1382, V一般接種!$A:$G, N$4, FALSE), 0)</f>
        <v>0</v>
      </c>
      <c r="O1382" s="92">
        <f>SUMIF(V職域接種!$C:$C, 'Conv-vaccine'!$E1382, V職域接種!F:F)</f>
        <v>0</v>
      </c>
      <c r="P1382" s="92">
        <f>SUMIF(V職域接種!$C:$C, 'Conv-vaccine'!$E1382, V職域接種!G:G)</f>
        <v>0</v>
      </c>
      <c r="Q1382" s="92">
        <f>_xlfn.MAXIFS(V重複!F:F, V重複!$C:$C, 'Conv-vaccine'!$E1382)</f>
        <v>0</v>
      </c>
      <c r="R1382" s="92">
        <f>_xlfn.MAXIFS(V重複!G:G, V重複!$C:$C, 'Conv-vaccine'!$E1382)</f>
        <v>0</v>
      </c>
      <c r="S1382" s="117">
        <f>SUMIF('V3回目-総接種回数'!$A:$A, 'Conv-vaccine'!$E1382, 'V3回目-総接種回数'!D:D)</f>
        <v>0</v>
      </c>
    </row>
    <row r="1383" spans="1:19" ht="17.7">
      <c r="A1383" s="49">
        <v>44756</v>
      </c>
      <c r="B1383" s="109">
        <f>IF(COUNTIF($A$7:$A1383, $A1383)&gt;1, 0, IF($E1383="","",G1383+H1383+K1383+L1383+O1383-Q1383))</f>
        <v>0</v>
      </c>
      <c r="C1383" s="109">
        <f>IF(COUNTIF($A$7:$A1383, $A1383)&gt;1, 0, IF($E1383="", "", I1383+J1383+M1383+N1383+P1383-R1383))</f>
        <v>0</v>
      </c>
      <c r="D1383" s="109">
        <f>IF(COUNTIF($A$7:$A1383, $A1383)&gt;1, 0, S1383)</f>
        <v>0</v>
      </c>
      <c r="E1383" s="110">
        <v>44756</v>
      </c>
      <c r="F1383" s="91" t="str">
        <f>IFERROR(VLOOKUP($E1383, V医療従事者等!$A:$J, $F$4, FALSE), TEXT(E1383, "aaa"))</f>
        <v>木</v>
      </c>
      <c r="G1383" s="91">
        <f>IFERROR(VLOOKUP($E1383, V医療従事者等!$A:$J, $G$4, FALSE), 0)</f>
        <v>0</v>
      </c>
      <c r="H1383" s="91">
        <f>IFERROR(VLOOKUP($E1383, V医療従事者等!$A:$J, $H$4, FALSE), 0)</f>
        <v>0</v>
      </c>
      <c r="I1383" s="91">
        <f>IFERROR(VLOOKUP($E1383, V医療従事者等!$A:$J, $I$4, FALSE), 0)</f>
        <v>0</v>
      </c>
      <c r="J1383" s="91">
        <f>IFERROR(VLOOKUP($E1383, V医療従事者等!$A:$J, $J$4, FALSE), 0)</f>
        <v>0</v>
      </c>
      <c r="K1383" s="92">
        <f>IFERROR(VLOOKUP($E1383, V一般接種!$A:$G, K$4, FALSE), 0)</f>
        <v>0</v>
      </c>
      <c r="L1383" s="92">
        <f>IFERROR(VLOOKUP($E1383, V一般接種!$A:$G, L$4, FALSE), 0)</f>
        <v>0</v>
      </c>
      <c r="M1383" s="92">
        <f>IFERROR(VLOOKUP($E1383, V一般接種!$A:$G, M$4, FALSE), 0)</f>
        <v>0</v>
      </c>
      <c r="N1383" s="93">
        <f>IFERROR(VLOOKUP($E1383, V一般接種!$A:$G, N$4, FALSE), 0)</f>
        <v>0</v>
      </c>
      <c r="O1383" s="92">
        <f>SUMIF(V職域接種!$C:$C, 'Conv-vaccine'!$E1383, V職域接種!F:F)</f>
        <v>0</v>
      </c>
      <c r="P1383" s="92">
        <f>SUMIF(V職域接種!$C:$C, 'Conv-vaccine'!$E1383, V職域接種!G:G)</f>
        <v>0</v>
      </c>
      <c r="Q1383" s="92">
        <f>_xlfn.MAXIFS(V重複!F:F, V重複!$C:$C, 'Conv-vaccine'!$E1383)</f>
        <v>0</v>
      </c>
      <c r="R1383" s="92">
        <f>_xlfn.MAXIFS(V重複!G:G, V重複!$C:$C, 'Conv-vaccine'!$E1383)</f>
        <v>0</v>
      </c>
      <c r="S1383" s="117">
        <f>SUMIF('V3回目-総接種回数'!$A:$A, 'Conv-vaccine'!$E1383, 'V3回目-総接種回数'!D:D)</f>
        <v>0</v>
      </c>
    </row>
    <row r="1384" spans="1:19" ht="17.7">
      <c r="A1384" s="49">
        <v>44757</v>
      </c>
      <c r="B1384" s="109">
        <f>IF(COUNTIF($A$7:$A1384, $A1384)&gt;1, 0, IF($E1384="","",G1384+H1384+K1384+L1384+O1384-Q1384))</f>
        <v>0</v>
      </c>
      <c r="C1384" s="109">
        <f>IF(COUNTIF($A$7:$A1384, $A1384)&gt;1, 0, IF($E1384="", "", I1384+J1384+M1384+N1384+P1384-R1384))</f>
        <v>0</v>
      </c>
      <c r="D1384" s="109">
        <f>IF(COUNTIF($A$7:$A1384, $A1384)&gt;1, 0, S1384)</f>
        <v>0</v>
      </c>
      <c r="E1384" s="110">
        <v>44757</v>
      </c>
      <c r="F1384" s="91" t="str">
        <f>IFERROR(VLOOKUP($E1384, V医療従事者等!$A:$J, $F$4, FALSE), TEXT(E1384, "aaa"))</f>
        <v>金</v>
      </c>
      <c r="G1384" s="91">
        <f>IFERROR(VLOOKUP($E1384, V医療従事者等!$A:$J, $G$4, FALSE), 0)</f>
        <v>0</v>
      </c>
      <c r="H1384" s="91">
        <f>IFERROR(VLOOKUP($E1384, V医療従事者等!$A:$J, $H$4, FALSE), 0)</f>
        <v>0</v>
      </c>
      <c r="I1384" s="91">
        <f>IFERROR(VLOOKUP($E1384, V医療従事者等!$A:$J, $I$4, FALSE), 0)</f>
        <v>0</v>
      </c>
      <c r="J1384" s="91">
        <f>IFERROR(VLOOKUP($E1384, V医療従事者等!$A:$J, $J$4, FALSE), 0)</f>
        <v>0</v>
      </c>
      <c r="K1384" s="92">
        <f>IFERROR(VLOOKUP($E1384, V一般接種!$A:$G, K$4, FALSE), 0)</f>
        <v>0</v>
      </c>
      <c r="L1384" s="92">
        <f>IFERROR(VLOOKUP($E1384, V一般接種!$A:$G, L$4, FALSE), 0)</f>
        <v>0</v>
      </c>
      <c r="M1384" s="92">
        <f>IFERROR(VLOOKUP($E1384, V一般接種!$A:$G, M$4, FALSE), 0)</f>
        <v>0</v>
      </c>
      <c r="N1384" s="93">
        <f>IFERROR(VLOOKUP($E1384, V一般接種!$A:$G, N$4, FALSE), 0)</f>
        <v>0</v>
      </c>
      <c r="O1384" s="92">
        <f>SUMIF(V職域接種!$C:$C, 'Conv-vaccine'!$E1384, V職域接種!F:F)</f>
        <v>0</v>
      </c>
      <c r="P1384" s="92">
        <f>SUMIF(V職域接種!$C:$C, 'Conv-vaccine'!$E1384, V職域接種!G:G)</f>
        <v>0</v>
      </c>
      <c r="Q1384" s="92">
        <f>_xlfn.MAXIFS(V重複!F:F, V重複!$C:$C, 'Conv-vaccine'!$E1384)</f>
        <v>0</v>
      </c>
      <c r="R1384" s="92">
        <f>_xlfn.MAXIFS(V重複!G:G, V重複!$C:$C, 'Conv-vaccine'!$E1384)</f>
        <v>0</v>
      </c>
      <c r="S1384" s="117">
        <f>SUMIF('V3回目-総接種回数'!$A:$A, 'Conv-vaccine'!$E1384, 'V3回目-総接種回数'!D:D)</f>
        <v>0</v>
      </c>
    </row>
    <row r="1385" spans="1:19" ht="17.7">
      <c r="A1385" s="49">
        <v>44757</v>
      </c>
      <c r="B1385" s="109">
        <f>IF(COUNTIF($A$7:$A1385, $A1385)&gt;1, 0, IF($E1385="","",G1385+H1385+K1385+L1385+O1385-Q1385))</f>
        <v>0</v>
      </c>
      <c r="C1385" s="109">
        <f>IF(COUNTIF($A$7:$A1385, $A1385)&gt;1, 0, IF($E1385="", "", I1385+J1385+M1385+N1385+P1385-R1385))</f>
        <v>0</v>
      </c>
      <c r="D1385" s="109">
        <f>IF(COUNTIF($A$7:$A1385, $A1385)&gt;1, 0, S1385)</f>
        <v>0</v>
      </c>
      <c r="E1385" s="110">
        <v>44757</v>
      </c>
      <c r="F1385" s="91" t="str">
        <f>IFERROR(VLOOKUP($E1385, V医療従事者等!$A:$J, $F$4, FALSE), TEXT(E1385, "aaa"))</f>
        <v>金</v>
      </c>
      <c r="G1385" s="91">
        <f>IFERROR(VLOOKUP($E1385, V医療従事者等!$A:$J, $G$4, FALSE), 0)</f>
        <v>0</v>
      </c>
      <c r="H1385" s="91">
        <f>IFERROR(VLOOKUP($E1385, V医療従事者等!$A:$J, $H$4, FALSE), 0)</f>
        <v>0</v>
      </c>
      <c r="I1385" s="91">
        <f>IFERROR(VLOOKUP($E1385, V医療従事者等!$A:$J, $I$4, FALSE), 0)</f>
        <v>0</v>
      </c>
      <c r="J1385" s="91">
        <f>IFERROR(VLOOKUP($E1385, V医療従事者等!$A:$J, $J$4, FALSE), 0)</f>
        <v>0</v>
      </c>
      <c r="K1385" s="92">
        <f>IFERROR(VLOOKUP($E1385, V一般接種!$A:$G, K$4, FALSE), 0)</f>
        <v>0</v>
      </c>
      <c r="L1385" s="92">
        <f>IFERROR(VLOOKUP($E1385, V一般接種!$A:$G, L$4, FALSE), 0)</f>
        <v>0</v>
      </c>
      <c r="M1385" s="92">
        <f>IFERROR(VLOOKUP($E1385, V一般接種!$A:$G, M$4, FALSE), 0)</f>
        <v>0</v>
      </c>
      <c r="N1385" s="93">
        <f>IFERROR(VLOOKUP($E1385, V一般接種!$A:$G, N$4, FALSE), 0)</f>
        <v>0</v>
      </c>
      <c r="O1385" s="92">
        <f>SUMIF(V職域接種!$C:$C, 'Conv-vaccine'!$E1385, V職域接種!F:F)</f>
        <v>0</v>
      </c>
      <c r="P1385" s="92">
        <f>SUMIF(V職域接種!$C:$C, 'Conv-vaccine'!$E1385, V職域接種!G:G)</f>
        <v>0</v>
      </c>
      <c r="Q1385" s="92">
        <f>_xlfn.MAXIFS(V重複!F:F, V重複!$C:$C, 'Conv-vaccine'!$E1385)</f>
        <v>0</v>
      </c>
      <c r="R1385" s="92">
        <f>_xlfn.MAXIFS(V重複!G:G, V重複!$C:$C, 'Conv-vaccine'!$E1385)</f>
        <v>0</v>
      </c>
      <c r="S1385" s="117">
        <f>SUMIF('V3回目-総接種回数'!$A:$A, 'Conv-vaccine'!$E1385, 'V3回目-総接種回数'!D:D)</f>
        <v>0</v>
      </c>
    </row>
    <row r="1386" spans="1:19" ht="17.7">
      <c r="A1386" s="49">
        <v>44757</v>
      </c>
      <c r="B1386" s="109">
        <f>IF(COUNTIF($A$7:$A1386, $A1386)&gt;1, 0, IF($E1386="","",G1386+H1386+K1386+L1386+O1386-Q1386))</f>
        <v>0</v>
      </c>
      <c r="C1386" s="109">
        <f>IF(COUNTIF($A$7:$A1386, $A1386)&gt;1, 0, IF($E1386="", "", I1386+J1386+M1386+N1386+P1386-R1386))</f>
        <v>0</v>
      </c>
      <c r="D1386" s="109">
        <f>IF(COUNTIF($A$7:$A1386, $A1386)&gt;1, 0, S1386)</f>
        <v>0</v>
      </c>
      <c r="E1386" s="110">
        <v>44757</v>
      </c>
      <c r="F1386" s="91" t="str">
        <f>IFERROR(VLOOKUP($E1386, V医療従事者等!$A:$J, $F$4, FALSE), TEXT(E1386, "aaa"))</f>
        <v>金</v>
      </c>
      <c r="G1386" s="91">
        <f>IFERROR(VLOOKUP($E1386, V医療従事者等!$A:$J, $G$4, FALSE), 0)</f>
        <v>0</v>
      </c>
      <c r="H1386" s="91">
        <f>IFERROR(VLOOKUP($E1386, V医療従事者等!$A:$J, $H$4, FALSE), 0)</f>
        <v>0</v>
      </c>
      <c r="I1386" s="91">
        <f>IFERROR(VLOOKUP($E1386, V医療従事者等!$A:$J, $I$4, FALSE), 0)</f>
        <v>0</v>
      </c>
      <c r="J1386" s="91">
        <f>IFERROR(VLOOKUP($E1386, V医療従事者等!$A:$J, $J$4, FALSE), 0)</f>
        <v>0</v>
      </c>
      <c r="K1386" s="92">
        <f>IFERROR(VLOOKUP($E1386, V一般接種!$A:$G, K$4, FALSE), 0)</f>
        <v>0</v>
      </c>
      <c r="L1386" s="92">
        <f>IFERROR(VLOOKUP($E1386, V一般接種!$A:$G, L$4, FALSE), 0)</f>
        <v>0</v>
      </c>
      <c r="M1386" s="92">
        <f>IFERROR(VLOOKUP($E1386, V一般接種!$A:$G, M$4, FALSE), 0)</f>
        <v>0</v>
      </c>
      <c r="N1386" s="93">
        <f>IFERROR(VLOOKUP($E1386, V一般接種!$A:$G, N$4, FALSE), 0)</f>
        <v>0</v>
      </c>
      <c r="O1386" s="92">
        <f>SUMIF(V職域接種!$C:$C, 'Conv-vaccine'!$E1386, V職域接種!F:F)</f>
        <v>0</v>
      </c>
      <c r="P1386" s="92">
        <f>SUMIF(V職域接種!$C:$C, 'Conv-vaccine'!$E1386, V職域接種!G:G)</f>
        <v>0</v>
      </c>
      <c r="Q1386" s="92">
        <f>_xlfn.MAXIFS(V重複!F:F, V重複!$C:$C, 'Conv-vaccine'!$E1386)</f>
        <v>0</v>
      </c>
      <c r="R1386" s="92">
        <f>_xlfn.MAXIFS(V重複!G:G, V重複!$C:$C, 'Conv-vaccine'!$E1386)</f>
        <v>0</v>
      </c>
      <c r="S1386" s="117">
        <f>SUMIF('V3回目-総接種回数'!$A:$A, 'Conv-vaccine'!$E1386, 'V3回目-総接種回数'!D:D)</f>
        <v>0</v>
      </c>
    </row>
    <row r="1387" spans="1:19" ht="17.7">
      <c r="A1387" s="49">
        <v>44758</v>
      </c>
      <c r="B1387" s="109">
        <f>IF(COUNTIF($A$7:$A1387, $A1387)&gt;1, 0, IF($E1387="","",G1387+H1387+K1387+L1387+O1387-Q1387))</f>
        <v>0</v>
      </c>
      <c r="C1387" s="109">
        <f>IF(COUNTIF($A$7:$A1387, $A1387)&gt;1, 0, IF($E1387="", "", I1387+J1387+M1387+N1387+P1387-R1387))</f>
        <v>0</v>
      </c>
      <c r="D1387" s="109">
        <f>IF(COUNTIF($A$7:$A1387, $A1387)&gt;1, 0, S1387)</f>
        <v>0</v>
      </c>
      <c r="E1387" s="110">
        <v>44758</v>
      </c>
      <c r="F1387" s="91" t="str">
        <f>IFERROR(VLOOKUP($E1387, V医療従事者等!$A:$J, $F$4, FALSE), TEXT(E1387, "aaa"))</f>
        <v>土</v>
      </c>
      <c r="G1387" s="91">
        <f>IFERROR(VLOOKUP($E1387, V医療従事者等!$A:$J, $G$4, FALSE), 0)</f>
        <v>0</v>
      </c>
      <c r="H1387" s="91">
        <f>IFERROR(VLOOKUP($E1387, V医療従事者等!$A:$J, $H$4, FALSE), 0)</f>
        <v>0</v>
      </c>
      <c r="I1387" s="91">
        <f>IFERROR(VLOOKUP($E1387, V医療従事者等!$A:$J, $I$4, FALSE), 0)</f>
        <v>0</v>
      </c>
      <c r="J1387" s="91">
        <f>IFERROR(VLOOKUP($E1387, V医療従事者等!$A:$J, $J$4, FALSE), 0)</f>
        <v>0</v>
      </c>
      <c r="K1387" s="92">
        <f>IFERROR(VLOOKUP($E1387, V一般接種!$A:$G, K$4, FALSE), 0)</f>
        <v>0</v>
      </c>
      <c r="L1387" s="92">
        <f>IFERROR(VLOOKUP($E1387, V一般接種!$A:$G, L$4, FALSE), 0)</f>
        <v>0</v>
      </c>
      <c r="M1387" s="92">
        <f>IFERROR(VLOOKUP($E1387, V一般接種!$A:$G, M$4, FALSE), 0)</f>
        <v>0</v>
      </c>
      <c r="N1387" s="93">
        <f>IFERROR(VLOOKUP($E1387, V一般接種!$A:$G, N$4, FALSE), 0)</f>
        <v>0</v>
      </c>
      <c r="O1387" s="92">
        <f>SUMIF(V職域接種!$C:$C, 'Conv-vaccine'!$E1387, V職域接種!F:F)</f>
        <v>0</v>
      </c>
      <c r="P1387" s="92">
        <f>SUMIF(V職域接種!$C:$C, 'Conv-vaccine'!$E1387, V職域接種!G:G)</f>
        <v>0</v>
      </c>
      <c r="Q1387" s="92">
        <f>_xlfn.MAXIFS(V重複!F:F, V重複!$C:$C, 'Conv-vaccine'!$E1387)</f>
        <v>0</v>
      </c>
      <c r="R1387" s="92">
        <f>_xlfn.MAXIFS(V重複!G:G, V重複!$C:$C, 'Conv-vaccine'!$E1387)</f>
        <v>0</v>
      </c>
      <c r="S1387" s="117">
        <f>SUMIF('V3回目-総接種回数'!$A:$A, 'Conv-vaccine'!$E1387, 'V3回目-総接種回数'!D:D)</f>
        <v>0</v>
      </c>
    </row>
    <row r="1388" spans="1:19" ht="17.7">
      <c r="A1388" s="49">
        <v>44758</v>
      </c>
      <c r="B1388" s="109">
        <f>IF(COUNTIF($A$7:$A1388, $A1388)&gt;1, 0, IF($E1388="","",G1388+H1388+K1388+L1388+O1388-Q1388))</f>
        <v>0</v>
      </c>
      <c r="C1388" s="109">
        <f>IF(COUNTIF($A$7:$A1388, $A1388)&gt;1, 0, IF($E1388="", "", I1388+J1388+M1388+N1388+P1388-R1388))</f>
        <v>0</v>
      </c>
      <c r="D1388" s="109">
        <f>IF(COUNTIF($A$7:$A1388, $A1388)&gt;1, 0, S1388)</f>
        <v>0</v>
      </c>
      <c r="E1388" s="110">
        <v>44758</v>
      </c>
      <c r="F1388" s="91" t="str">
        <f>IFERROR(VLOOKUP($E1388, V医療従事者等!$A:$J, $F$4, FALSE), TEXT(E1388, "aaa"))</f>
        <v>土</v>
      </c>
      <c r="G1388" s="91">
        <f>IFERROR(VLOOKUP($E1388, V医療従事者等!$A:$J, $G$4, FALSE), 0)</f>
        <v>0</v>
      </c>
      <c r="H1388" s="91">
        <f>IFERROR(VLOOKUP($E1388, V医療従事者等!$A:$J, $H$4, FALSE), 0)</f>
        <v>0</v>
      </c>
      <c r="I1388" s="91">
        <f>IFERROR(VLOOKUP($E1388, V医療従事者等!$A:$J, $I$4, FALSE), 0)</f>
        <v>0</v>
      </c>
      <c r="J1388" s="91">
        <f>IFERROR(VLOOKUP($E1388, V医療従事者等!$A:$J, $J$4, FALSE), 0)</f>
        <v>0</v>
      </c>
      <c r="K1388" s="92">
        <f>IFERROR(VLOOKUP($E1388, V一般接種!$A:$G, K$4, FALSE), 0)</f>
        <v>0</v>
      </c>
      <c r="L1388" s="92">
        <f>IFERROR(VLOOKUP($E1388, V一般接種!$A:$G, L$4, FALSE), 0)</f>
        <v>0</v>
      </c>
      <c r="M1388" s="92">
        <f>IFERROR(VLOOKUP($E1388, V一般接種!$A:$G, M$4, FALSE), 0)</f>
        <v>0</v>
      </c>
      <c r="N1388" s="93">
        <f>IFERROR(VLOOKUP($E1388, V一般接種!$A:$G, N$4, FALSE), 0)</f>
        <v>0</v>
      </c>
      <c r="O1388" s="92">
        <f>SUMIF(V職域接種!$C:$C, 'Conv-vaccine'!$E1388, V職域接種!F:F)</f>
        <v>0</v>
      </c>
      <c r="P1388" s="92">
        <f>SUMIF(V職域接種!$C:$C, 'Conv-vaccine'!$E1388, V職域接種!G:G)</f>
        <v>0</v>
      </c>
      <c r="Q1388" s="92">
        <f>_xlfn.MAXIFS(V重複!F:F, V重複!$C:$C, 'Conv-vaccine'!$E1388)</f>
        <v>0</v>
      </c>
      <c r="R1388" s="92">
        <f>_xlfn.MAXIFS(V重複!G:G, V重複!$C:$C, 'Conv-vaccine'!$E1388)</f>
        <v>0</v>
      </c>
      <c r="S1388" s="117">
        <f>SUMIF('V3回目-総接種回数'!$A:$A, 'Conv-vaccine'!$E1388, 'V3回目-総接種回数'!D:D)</f>
        <v>0</v>
      </c>
    </row>
    <row r="1389" spans="1:19" ht="17.7">
      <c r="A1389" s="49">
        <v>44758</v>
      </c>
      <c r="B1389" s="109">
        <f>IF(COUNTIF($A$7:$A1389, $A1389)&gt;1, 0, IF($E1389="","",G1389+H1389+K1389+L1389+O1389-Q1389))</f>
        <v>0</v>
      </c>
      <c r="C1389" s="109">
        <f>IF(COUNTIF($A$7:$A1389, $A1389)&gt;1, 0, IF($E1389="", "", I1389+J1389+M1389+N1389+P1389-R1389))</f>
        <v>0</v>
      </c>
      <c r="D1389" s="109">
        <f>IF(COUNTIF($A$7:$A1389, $A1389)&gt;1, 0, S1389)</f>
        <v>0</v>
      </c>
      <c r="E1389" s="110">
        <v>44758</v>
      </c>
      <c r="F1389" s="91" t="str">
        <f>IFERROR(VLOOKUP($E1389, V医療従事者等!$A:$J, $F$4, FALSE), TEXT(E1389, "aaa"))</f>
        <v>土</v>
      </c>
      <c r="G1389" s="91">
        <f>IFERROR(VLOOKUP($E1389, V医療従事者等!$A:$J, $G$4, FALSE), 0)</f>
        <v>0</v>
      </c>
      <c r="H1389" s="91">
        <f>IFERROR(VLOOKUP($E1389, V医療従事者等!$A:$J, $H$4, FALSE), 0)</f>
        <v>0</v>
      </c>
      <c r="I1389" s="91">
        <f>IFERROR(VLOOKUP($E1389, V医療従事者等!$A:$J, $I$4, FALSE), 0)</f>
        <v>0</v>
      </c>
      <c r="J1389" s="91">
        <f>IFERROR(VLOOKUP($E1389, V医療従事者等!$A:$J, $J$4, FALSE), 0)</f>
        <v>0</v>
      </c>
      <c r="K1389" s="92">
        <f>IFERROR(VLOOKUP($E1389, V一般接種!$A:$G, K$4, FALSE), 0)</f>
        <v>0</v>
      </c>
      <c r="L1389" s="92">
        <f>IFERROR(VLOOKUP($E1389, V一般接種!$A:$G, L$4, FALSE), 0)</f>
        <v>0</v>
      </c>
      <c r="M1389" s="92">
        <f>IFERROR(VLOOKUP($E1389, V一般接種!$A:$G, M$4, FALSE), 0)</f>
        <v>0</v>
      </c>
      <c r="N1389" s="93">
        <f>IFERROR(VLOOKUP($E1389, V一般接種!$A:$G, N$4, FALSE), 0)</f>
        <v>0</v>
      </c>
      <c r="O1389" s="92">
        <f>SUMIF(V職域接種!$C:$C, 'Conv-vaccine'!$E1389, V職域接種!F:F)</f>
        <v>0</v>
      </c>
      <c r="P1389" s="92">
        <f>SUMIF(V職域接種!$C:$C, 'Conv-vaccine'!$E1389, V職域接種!G:G)</f>
        <v>0</v>
      </c>
      <c r="Q1389" s="92">
        <f>_xlfn.MAXIFS(V重複!F:F, V重複!$C:$C, 'Conv-vaccine'!$E1389)</f>
        <v>0</v>
      </c>
      <c r="R1389" s="92">
        <f>_xlfn.MAXIFS(V重複!G:G, V重複!$C:$C, 'Conv-vaccine'!$E1389)</f>
        <v>0</v>
      </c>
      <c r="S1389" s="117">
        <f>SUMIF('V3回目-総接種回数'!$A:$A, 'Conv-vaccine'!$E1389, 'V3回目-総接種回数'!D:D)</f>
        <v>0</v>
      </c>
    </row>
    <row r="1390" spans="1:19" ht="17.7">
      <c r="A1390" s="49">
        <v>44759</v>
      </c>
      <c r="B1390" s="109">
        <f>IF(COUNTIF($A$7:$A1390, $A1390)&gt;1, 0, IF($E1390="","",G1390+H1390+K1390+L1390+O1390-Q1390))</f>
        <v>0</v>
      </c>
      <c r="C1390" s="109">
        <f>IF(COUNTIF($A$7:$A1390, $A1390)&gt;1, 0, IF($E1390="", "", I1390+J1390+M1390+N1390+P1390-R1390))</f>
        <v>0</v>
      </c>
      <c r="D1390" s="109">
        <f>IF(COUNTIF($A$7:$A1390, $A1390)&gt;1, 0, S1390)</f>
        <v>0</v>
      </c>
      <c r="E1390" s="110">
        <v>44759</v>
      </c>
      <c r="F1390" s="91" t="str">
        <f>IFERROR(VLOOKUP($E1390, V医療従事者等!$A:$J, $F$4, FALSE), TEXT(E1390, "aaa"))</f>
        <v>日</v>
      </c>
      <c r="G1390" s="91">
        <f>IFERROR(VLOOKUP($E1390, V医療従事者等!$A:$J, $G$4, FALSE), 0)</f>
        <v>0</v>
      </c>
      <c r="H1390" s="91">
        <f>IFERROR(VLOOKUP($E1390, V医療従事者等!$A:$J, $H$4, FALSE), 0)</f>
        <v>0</v>
      </c>
      <c r="I1390" s="91">
        <f>IFERROR(VLOOKUP($E1390, V医療従事者等!$A:$J, $I$4, FALSE), 0)</f>
        <v>0</v>
      </c>
      <c r="J1390" s="91">
        <f>IFERROR(VLOOKUP($E1390, V医療従事者等!$A:$J, $J$4, FALSE), 0)</f>
        <v>0</v>
      </c>
      <c r="K1390" s="92">
        <f>IFERROR(VLOOKUP($E1390, V一般接種!$A:$G, K$4, FALSE), 0)</f>
        <v>0</v>
      </c>
      <c r="L1390" s="92">
        <f>IFERROR(VLOOKUP($E1390, V一般接種!$A:$G, L$4, FALSE), 0)</f>
        <v>0</v>
      </c>
      <c r="M1390" s="92">
        <f>IFERROR(VLOOKUP($E1390, V一般接種!$A:$G, M$4, FALSE), 0)</f>
        <v>0</v>
      </c>
      <c r="N1390" s="93">
        <f>IFERROR(VLOOKUP($E1390, V一般接種!$A:$G, N$4, FALSE), 0)</f>
        <v>0</v>
      </c>
      <c r="O1390" s="92">
        <f>SUMIF(V職域接種!$C:$C, 'Conv-vaccine'!$E1390, V職域接種!F:F)</f>
        <v>0</v>
      </c>
      <c r="P1390" s="92">
        <f>SUMIF(V職域接種!$C:$C, 'Conv-vaccine'!$E1390, V職域接種!G:G)</f>
        <v>0</v>
      </c>
      <c r="Q1390" s="92">
        <f>_xlfn.MAXIFS(V重複!F:F, V重複!$C:$C, 'Conv-vaccine'!$E1390)</f>
        <v>0</v>
      </c>
      <c r="R1390" s="92">
        <f>_xlfn.MAXIFS(V重複!G:G, V重複!$C:$C, 'Conv-vaccine'!$E1390)</f>
        <v>0</v>
      </c>
      <c r="S1390" s="117">
        <f>SUMIF('V3回目-総接種回数'!$A:$A, 'Conv-vaccine'!$E1390, 'V3回目-総接種回数'!D:D)</f>
        <v>0</v>
      </c>
    </row>
    <row r="1391" spans="1:19" ht="17.7">
      <c r="A1391" s="49">
        <v>44759</v>
      </c>
      <c r="B1391" s="109">
        <f>IF(COUNTIF($A$7:$A1391, $A1391)&gt;1, 0, IF($E1391="","",G1391+H1391+K1391+L1391+O1391-Q1391))</f>
        <v>0</v>
      </c>
      <c r="C1391" s="109">
        <f>IF(COUNTIF($A$7:$A1391, $A1391)&gt;1, 0, IF($E1391="", "", I1391+J1391+M1391+N1391+P1391-R1391))</f>
        <v>0</v>
      </c>
      <c r="D1391" s="109">
        <f>IF(COUNTIF($A$7:$A1391, $A1391)&gt;1, 0, S1391)</f>
        <v>0</v>
      </c>
      <c r="E1391" s="110">
        <v>44759</v>
      </c>
      <c r="F1391" s="91" t="str">
        <f>IFERROR(VLOOKUP($E1391, V医療従事者等!$A:$J, $F$4, FALSE), TEXT(E1391, "aaa"))</f>
        <v>日</v>
      </c>
      <c r="G1391" s="91">
        <f>IFERROR(VLOOKUP($E1391, V医療従事者等!$A:$J, $G$4, FALSE), 0)</f>
        <v>0</v>
      </c>
      <c r="H1391" s="91">
        <f>IFERROR(VLOOKUP($E1391, V医療従事者等!$A:$J, $H$4, FALSE), 0)</f>
        <v>0</v>
      </c>
      <c r="I1391" s="91">
        <f>IFERROR(VLOOKUP($E1391, V医療従事者等!$A:$J, $I$4, FALSE), 0)</f>
        <v>0</v>
      </c>
      <c r="J1391" s="91">
        <f>IFERROR(VLOOKUP($E1391, V医療従事者等!$A:$J, $J$4, FALSE), 0)</f>
        <v>0</v>
      </c>
      <c r="K1391" s="92">
        <f>IFERROR(VLOOKUP($E1391, V一般接種!$A:$G, K$4, FALSE), 0)</f>
        <v>0</v>
      </c>
      <c r="L1391" s="92">
        <f>IFERROR(VLOOKUP($E1391, V一般接種!$A:$G, L$4, FALSE), 0)</f>
        <v>0</v>
      </c>
      <c r="M1391" s="92">
        <f>IFERROR(VLOOKUP($E1391, V一般接種!$A:$G, M$4, FALSE), 0)</f>
        <v>0</v>
      </c>
      <c r="N1391" s="93">
        <f>IFERROR(VLOOKUP($E1391, V一般接種!$A:$G, N$4, FALSE), 0)</f>
        <v>0</v>
      </c>
      <c r="O1391" s="92">
        <f>SUMIF(V職域接種!$C:$C, 'Conv-vaccine'!$E1391, V職域接種!F:F)</f>
        <v>0</v>
      </c>
      <c r="P1391" s="92">
        <f>SUMIF(V職域接種!$C:$C, 'Conv-vaccine'!$E1391, V職域接種!G:G)</f>
        <v>0</v>
      </c>
      <c r="Q1391" s="92">
        <f>_xlfn.MAXIFS(V重複!F:F, V重複!$C:$C, 'Conv-vaccine'!$E1391)</f>
        <v>0</v>
      </c>
      <c r="R1391" s="92">
        <f>_xlfn.MAXIFS(V重複!G:G, V重複!$C:$C, 'Conv-vaccine'!$E1391)</f>
        <v>0</v>
      </c>
      <c r="S1391" s="117">
        <f>SUMIF('V3回目-総接種回数'!$A:$A, 'Conv-vaccine'!$E1391, 'V3回目-総接種回数'!D:D)</f>
        <v>0</v>
      </c>
    </row>
    <row r="1392" spans="1:19" ht="17.7">
      <c r="A1392" s="49">
        <v>44759</v>
      </c>
      <c r="B1392" s="109">
        <f>IF(COUNTIF($A$7:$A1392, $A1392)&gt;1, 0, IF($E1392="","",G1392+H1392+K1392+L1392+O1392-Q1392))</f>
        <v>0</v>
      </c>
      <c r="C1392" s="109">
        <f>IF(COUNTIF($A$7:$A1392, $A1392)&gt;1, 0, IF($E1392="", "", I1392+J1392+M1392+N1392+P1392-R1392))</f>
        <v>0</v>
      </c>
      <c r="D1392" s="109">
        <f>IF(COUNTIF($A$7:$A1392, $A1392)&gt;1, 0, S1392)</f>
        <v>0</v>
      </c>
      <c r="E1392" s="110">
        <v>44759</v>
      </c>
      <c r="F1392" s="91" t="str">
        <f>IFERROR(VLOOKUP($E1392, V医療従事者等!$A:$J, $F$4, FALSE), TEXT(E1392, "aaa"))</f>
        <v>日</v>
      </c>
      <c r="G1392" s="91">
        <f>IFERROR(VLOOKUP($E1392, V医療従事者等!$A:$J, $G$4, FALSE), 0)</f>
        <v>0</v>
      </c>
      <c r="H1392" s="91">
        <f>IFERROR(VLOOKUP($E1392, V医療従事者等!$A:$J, $H$4, FALSE), 0)</f>
        <v>0</v>
      </c>
      <c r="I1392" s="91">
        <f>IFERROR(VLOOKUP($E1392, V医療従事者等!$A:$J, $I$4, FALSE), 0)</f>
        <v>0</v>
      </c>
      <c r="J1392" s="91">
        <f>IFERROR(VLOOKUP($E1392, V医療従事者等!$A:$J, $J$4, FALSE), 0)</f>
        <v>0</v>
      </c>
      <c r="K1392" s="92">
        <f>IFERROR(VLOOKUP($E1392, V一般接種!$A:$G, K$4, FALSE), 0)</f>
        <v>0</v>
      </c>
      <c r="L1392" s="92">
        <f>IFERROR(VLOOKUP($E1392, V一般接種!$A:$G, L$4, FALSE), 0)</f>
        <v>0</v>
      </c>
      <c r="M1392" s="92">
        <f>IFERROR(VLOOKUP($E1392, V一般接種!$A:$G, M$4, FALSE), 0)</f>
        <v>0</v>
      </c>
      <c r="N1392" s="93">
        <f>IFERROR(VLOOKUP($E1392, V一般接種!$A:$G, N$4, FALSE), 0)</f>
        <v>0</v>
      </c>
      <c r="O1392" s="92">
        <f>SUMIF(V職域接種!$C:$C, 'Conv-vaccine'!$E1392, V職域接種!F:F)</f>
        <v>0</v>
      </c>
      <c r="P1392" s="92">
        <f>SUMIF(V職域接種!$C:$C, 'Conv-vaccine'!$E1392, V職域接種!G:G)</f>
        <v>0</v>
      </c>
      <c r="Q1392" s="92">
        <f>_xlfn.MAXIFS(V重複!F:F, V重複!$C:$C, 'Conv-vaccine'!$E1392)</f>
        <v>0</v>
      </c>
      <c r="R1392" s="92">
        <f>_xlfn.MAXIFS(V重複!G:G, V重複!$C:$C, 'Conv-vaccine'!$E1392)</f>
        <v>0</v>
      </c>
      <c r="S1392" s="117">
        <f>SUMIF('V3回目-総接種回数'!$A:$A, 'Conv-vaccine'!$E1392, 'V3回目-総接種回数'!D:D)</f>
        <v>0</v>
      </c>
    </row>
    <row r="1393" spans="1:19" ht="17.7">
      <c r="A1393" s="49">
        <v>44760</v>
      </c>
      <c r="B1393" s="109">
        <f>IF(COUNTIF($A$7:$A1393, $A1393)&gt;1, 0, IF($E1393="","",G1393+H1393+K1393+L1393+O1393-Q1393))</f>
        <v>0</v>
      </c>
      <c r="C1393" s="109">
        <f>IF(COUNTIF($A$7:$A1393, $A1393)&gt;1, 0, IF($E1393="", "", I1393+J1393+M1393+N1393+P1393-R1393))</f>
        <v>0</v>
      </c>
      <c r="D1393" s="109">
        <f>IF(COUNTIF($A$7:$A1393, $A1393)&gt;1, 0, S1393)</f>
        <v>0</v>
      </c>
      <c r="E1393" s="110">
        <v>44760</v>
      </c>
      <c r="F1393" s="91" t="str">
        <f>IFERROR(VLOOKUP($E1393, V医療従事者等!$A:$J, $F$4, FALSE), TEXT(E1393, "aaa"))</f>
        <v>月</v>
      </c>
      <c r="G1393" s="91">
        <f>IFERROR(VLOOKUP($E1393, V医療従事者等!$A:$J, $G$4, FALSE), 0)</f>
        <v>0</v>
      </c>
      <c r="H1393" s="91">
        <f>IFERROR(VLOOKUP($E1393, V医療従事者等!$A:$J, $H$4, FALSE), 0)</f>
        <v>0</v>
      </c>
      <c r="I1393" s="91">
        <f>IFERROR(VLOOKUP($E1393, V医療従事者等!$A:$J, $I$4, FALSE), 0)</f>
        <v>0</v>
      </c>
      <c r="J1393" s="91">
        <f>IFERROR(VLOOKUP($E1393, V医療従事者等!$A:$J, $J$4, FALSE), 0)</f>
        <v>0</v>
      </c>
      <c r="K1393" s="92">
        <f>IFERROR(VLOOKUP($E1393, V一般接種!$A:$G, K$4, FALSE), 0)</f>
        <v>0</v>
      </c>
      <c r="L1393" s="92">
        <f>IFERROR(VLOOKUP($E1393, V一般接種!$A:$G, L$4, FALSE), 0)</f>
        <v>0</v>
      </c>
      <c r="M1393" s="92">
        <f>IFERROR(VLOOKUP($E1393, V一般接種!$A:$G, M$4, FALSE), 0)</f>
        <v>0</v>
      </c>
      <c r="N1393" s="93">
        <f>IFERROR(VLOOKUP($E1393, V一般接種!$A:$G, N$4, FALSE), 0)</f>
        <v>0</v>
      </c>
      <c r="O1393" s="92">
        <f>SUMIF(V職域接種!$C:$C, 'Conv-vaccine'!$E1393, V職域接種!F:F)</f>
        <v>0</v>
      </c>
      <c r="P1393" s="92">
        <f>SUMIF(V職域接種!$C:$C, 'Conv-vaccine'!$E1393, V職域接種!G:G)</f>
        <v>0</v>
      </c>
      <c r="Q1393" s="92">
        <f>_xlfn.MAXIFS(V重複!F:F, V重複!$C:$C, 'Conv-vaccine'!$E1393)</f>
        <v>0</v>
      </c>
      <c r="R1393" s="92">
        <f>_xlfn.MAXIFS(V重複!G:G, V重複!$C:$C, 'Conv-vaccine'!$E1393)</f>
        <v>0</v>
      </c>
      <c r="S1393" s="117">
        <f>SUMIF('V3回目-総接種回数'!$A:$A, 'Conv-vaccine'!$E1393, 'V3回目-総接種回数'!D:D)</f>
        <v>0</v>
      </c>
    </row>
    <row r="1394" spans="1:19" ht="17.7">
      <c r="A1394" s="49">
        <v>44760</v>
      </c>
      <c r="B1394" s="109">
        <f>IF(COUNTIF($A$7:$A1394, $A1394)&gt;1, 0, IF($E1394="","",G1394+H1394+K1394+L1394+O1394-Q1394))</f>
        <v>0</v>
      </c>
      <c r="C1394" s="109">
        <f>IF(COUNTIF($A$7:$A1394, $A1394)&gt;1, 0, IF($E1394="", "", I1394+J1394+M1394+N1394+P1394-R1394))</f>
        <v>0</v>
      </c>
      <c r="D1394" s="109">
        <f>IF(COUNTIF($A$7:$A1394, $A1394)&gt;1, 0, S1394)</f>
        <v>0</v>
      </c>
      <c r="E1394" s="110">
        <v>44760</v>
      </c>
      <c r="F1394" s="91" t="str">
        <f>IFERROR(VLOOKUP($E1394, V医療従事者等!$A:$J, $F$4, FALSE), TEXT(E1394, "aaa"))</f>
        <v>月</v>
      </c>
      <c r="G1394" s="91">
        <f>IFERROR(VLOOKUP($E1394, V医療従事者等!$A:$J, $G$4, FALSE), 0)</f>
        <v>0</v>
      </c>
      <c r="H1394" s="91">
        <f>IFERROR(VLOOKUP($E1394, V医療従事者等!$A:$J, $H$4, FALSE), 0)</f>
        <v>0</v>
      </c>
      <c r="I1394" s="91">
        <f>IFERROR(VLOOKUP($E1394, V医療従事者等!$A:$J, $I$4, FALSE), 0)</f>
        <v>0</v>
      </c>
      <c r="J1394" s="91">
        <f>IFERROR(VLOOKUP($E1394, V医療従事者等!$A:$J, $J$4, FALSE), 0)</f>
        <v>0</v>
      </c>
      <c r="K1394" s="92">
        <f>IFERROR(VLOOKUP($E1394, V一般接種!$A:$G, K$4, FALSE), 0)</f>
        <v>0</v>
      </c>
      <c r="L1394" s="92">
        <f>IFERROR(VLOOKUP($E1394, V一般接種!$A:$G, L$4, FALSE), 0)</f>
        <v>0</v>
      </c>
      <c r="M1394" s="92">
        <f>IFERROR(VLOOKUP($E1394, V一般接種!$A:$G, M$4, FALSE), 0)</f>
        <v>0</v>
      </c>
      <c r="N1394" s="93">
        <f>IFERROR(VLOOKUP($E1394, V一般接種!$A:$G, N$4, FALSE), 0)</f>
        <v>0</v>
      </c>
      <c r="O1394" s="92">
        <f>SUMIF(V職域接種!$C:$C, 'Conv-vaccine'!$E1394, V職域接種!F:F)</f>
        <v>0</v>
      </c>
      <c r="P1394" s="92">
        <f>SUMIF(V職域接種!$C:$C, 'Conv-vaccine'!$E1394, V職域接種!G:G)</f>
        <v>0</v>
      </c>
      <c r="Q1394" s="92">
        <f>_xlfn.MAXIFS(V重複!F:F, V重複!$C:$C, 'Conv-vaccine'!$E1394)</f>
        <v>0</v>
      </c>
      <c r="R1394" s="92">
        <f>_xlfn.MAXIFS(V重複!G:G, V重複!$C:$C, 'Conv-vaccine'!$E1394)</f>
        <v>0</v>
      </c>
      <c r="S1394" s="117">
        <f>SUMIF('V3回目-総接種回数'!$A:$A, 'Conv-vaccine'!$E1394, 'V3回目-総接種回数'!D:D)</f>
        <v>0</v>
      </c>
    </row>
    <row r="1395" spans="1:19" ht="17.7">
      <c r="A1395" s="49">
        <v>44760</v>
      </c>
      <c r="B1395" s="109">
        <f>IF(COUNTIF($A$7:$A1395, $A1395)&gt;1, 0, IF($E1395="","",G1395+H1395+K1395+L1395+O1395-Q1395))</f>
        <v>0</v>
      </c>
      <c r="C1395" s="109">
        <f>IF(COUNTIF($A$7:$A1395, $A1395)&gt;1, 0, IF($E1395="", "", I1395+J1395+M1395+N1395+P1395-R1395))</f>
        <v>0</v>
      </c>
      <c r="D1395" s="109">
        <f>IF(COUNTIF($A$7:$A1395, $A1395)&gt;1, 0, S1395)</f>
        <v>0</v>
      </c>
      <c r="E1395" s="110">
        <v>44760</v>
      </c>
      <c r="F1395" s="91" t="str">
        <f>IFERROR(VLOOKUP($E1395, V医療従事者等!$A:$J, $F$4, FALSE), TEXT(E1395, "aaa"))</f>
        <v>月</v>
      </c>
      <c r="G1395" s="91">
        <f>IFERROR(VLOOKUP($E1395, V医療従事者等!$A:$J, $G$4, FALSE), 0)</f>
        <v>0</v>
      </c>
      <c r="H1395" s="91">
        <f>IFERROR(VLOOKUP($E1395, V医療従事者等!$A:$J, $H$4, FALSE), 0)</f>
        <v>0</v>
      </c>
      <c r="I1395" s="91">
        <f>IFERROR(VLOOKUP($E1395, V医療従事者等!$A:$J, $I$4, FALSE), 0)</f>
        <v>0</v>
      </c>
      <c r="J1395" s="91">
        <f>IFERROR(VLOOKUP($E1395, V医療従事者等!$A:$J, $J$4, FALSE), 0)</f>
        <v>0</v>
      </c>
      <c r="K1395" s="92">
        <f>IFERROR(VLOOKUP($E1395, V一般接種!$A:$G, K$4, FALSE), 0)</f>
        <v>0</v>
      </c>
      <c r="L1395" s="92">
        <f>IFERROR(VLOOKUP($E1395, V一般接種!$A:$G, L$4, FALSE), 0)</f>
        <v>0</v>
      </c>
      <c r="M1395" s="92">
        <f>IFERROR(VLOOKUP($E1395, V一般接種!$A:$G, M$4, FALSE), 0)</f>
        <v>0</v>
      </c>
      <c r="N1395" s="93">
        <f>IFERROR(VLOOKUP($E1395, V一般接種!$A:$G, N$4, FALSE), 0)</f>
        <v>0</v>
      </c>
      <c r="O1395" s="92">
        <f>SUMIF(V職域接種!$C:$C, 'Conv-vaccine'!$E1395, V職域接種!F:F)</f>
        <v>0</v>
      </c>
      <c r="P1395" s="92">
        <f>SUMIF(V職域接種!$C:$C, 'Conv-vaccine'!$E1395, V職域接種!G:G)</f>
        <v>0</v>
      </c>
      <c r="Q1395" s="92">
        <f>_xlfn.MAXIFS(V重複!F:F, V重複!$C:$C, 'Conv-vaccine'!$E1395)</f>
        <v>0</v>
      </c>
      <c r="R1395" s="92">
        <f>_xlfn.MAXIFS(V重複!G:G, V重複!$C:$C, 'Conv-vaccine'!$E1395)</f>
        <v>0</v>
      </c>
      <c r="S1395" s="117">
        <f>SUMIF('V3回目-総接種回数'!$A:$A, 'Conv-vaccine'!$E1395, 'V3回目-総接種回数'!D:D)</f>
        <v>0</v>
      </c>
    </row>
    <row r="1396" spans="1:19" ht="17.7">
      <c r="A1396" s="49">
        <v>44761</v>
      </c>
      <c r="B1396" s="109">
        <f>IF(COUNTIF($A$7:$A1396, $A1396)&gt;1, 0, IF($E1396="","",G1396+H1396+K1396+L1396+O1396-Q1396))</f>
        <v>0</v>
      </c>
      <c r="C1396" s="109">
        <f>IF(COUNTIF($A$7:$A1396, $A1396)&gt;1, 0, IF($E1396="", "", I1396+J1396+M1396+N1396+P1396-R1396))</f>
        <v>0</v>
      </c>
      <c r="D1396" s="109">
        <f>IF(COUNTIF($A$7:$A1396, $A1396)&gt;1, 0, S1396)</f>
        <v>0</v>
      </c>
      <c r="E1396" s="110">
        <v>44761</v>
      </c>
      <c r="F1396" s="91" t="str">
        <f>IFERROR(VLOOKUP($E1396, V医療従事者等!$A:$J, $F$4, FALSE), TEXT(E1396, "aaa"))</f>
        <v>火</v>
      </c>
      <c r="G1396" s="91">
        <f>IFERROR(VLOOKUP($E1396, V医療従事者等!$A:$J, $G$4, FALSE), 0)</f>
        <v>0</v>
      </c>
      <c r="H1396" s="91">
        <f>IFERROR(VLOOKUP($E1396, V医療従事者等!$A:$J, $H$4, FALSE), 0)</f>
        <v>0</v>
      </c>
      <c r="I1396" s="91">
        <f>IFERROR(VLOOKUP($E1396, V医療従事者等!$A:$J, $I$4, FALSE), 0)</f>
        <v>0</v>
      </c>
      <c r="J1396" s="91">
        <f>IFERROR(VLOOKUP($E1396, V医療従事者等!$A:$J, $J$4, FALSE), 0)</f>
        <v>0</v>
      </c>
      <c r="K1396" s="92">
        <f>IFERROR(VLOOKUP($E1396, V一般接種!$A:$G, K$4, FALSE), 0)</f>
        <v>0</v>
      </c>
      <c r="L1396" s="92">
        <f>IFERROR(VLOOKUP($E1396, V一般接種!$A:$G, L$4, FALSE), 0)</f>
        <v>0</v>
      </c>
      <c r="M1396" s="92">
        <f>IFERROR(VLOOKUP($E1396, V一般接種!$A:$G, M$4, FALSE), 0)</f>
        <v>0</v>
      </c>
      <c r="N1396" s="93">
        <f>IFERROR(VLOOKUP($E1396, V一般接種!$A:$G, N$4, FALSE), 0)</f>
        <v>0</v>
      </c>
      <c r="O1396" s="92">
        <f>SUMIF(V職域接種!$C:$C, 'Conv-vaccine'!$E1396, V職域接種!F:F)</f>
        <v>0</v>
      </c>
      <c r="P1396" s="92">
        <f>SUMIF(V職域接種!$C:$C, 'Conv-vaccine'!$E1396, V職域接種!G:G)</f>
        <v>0</v>
      </c>
      <c r="Q1396" s="92">
        <f>_xlfn.MAXIFS(V重複!F:F, V重複!$C:$C, 'Conv-vaccine'!$E1396)</f>
        <v>0</v>
      </c>
      <c r="R1396" s="92">
        <f>_xlfn.MAXIFS(V重複!G:G, V重複!$C:$C, 'Conv-vaccine'!$E1396)</f>
        <v>0</v>
      </c>
      <c r="S1396" s="117">
        <f>SUMIF('V3回目-総接種回数'!$A:$A, 'Conv-vaccine'!$E1396, 'V3回目-総接種回数'!D:D)</f>
        <v>0</v>
      </c>
    </row>
    <row r="1397" spans="1:19" ht="17.7">
      <c r="A1397" s="49">
        <v>44761</v>
      </c>
      <c r="B1397" s="109">
        <f>IF(COUNTIF($A$7:$A1397, $A1397)&gt;1, 0, IF($E1397="","",G1397+H1397+K1397+L1397+O1397-Q1397))</f>
        <v>0</v>
      </c>
      <c r="C1397" s="109">
        <f>IF(COUNTIF($A$7:$A1397, $A1397)&gt;1, 0, IF($E1397="", "", I1397+J1397+M1397+N1397+P1397-R1397))</f>
        <v>0</v>
      </c>
      <c r="D1397" s="109">
        <f>IF(COUNTIF($A$7:$A1397, $A1397)&gt;1, 0, S1397)</f>
        <v>0</v>
      </c>
      <c r="E1397" s="110">
        <v>44761</v>
      </c>
      <c r="F1397" s="91" t="str">
        <f>IFERROR(VLOOKUP($E1397, V医療従事者等!$A:$J, $F$4, FALSE), TEXT(E1397, "aaa"))</f>
        <v>火</v>
      </c>
      <c r="G1397" s="91">
        <f>IFERROR(VLOOKUP($E1397, V医療従事者等!$A:$J, $G$4, FALSE), 0)</f>
        <v>0</v>
      </c>
      <c r="H1397" s="91">
        <f>IFERROR(VLOOKUP($E1397, V医療従事者等!$A:$J, $H$4, FALSE), 0)</f>
        <v>0</v>
      </c>
      <c r="I1397" s="91">
        <f>IFERROR(VLOOKUP($E1397, V医療従事者等!$A:$J, $I$4, FALSE), 0)</f>
        <v>0</v>
      </c>
      <c r="J1397" s="91">
        <f>IFERROR(VLOOKUP($E1397, V医療従事者等!$A:$J, $J$4, FALSE), 0)</f>
        <v>0</v>
      </c>
      <c r="K1397" s="92">
        <f>IFERROR(VLOOKUP($E1397, V一般接種!$A:$G, K$4, FALSE), 0)</f>
        <v>0</v>
      </c>
      <c r="L1397" s="92">
        <f>IFERROR(VLOOKUP($E1397, V一般接種!$A:$G, L$4, FALSE), 0)</f>
        <v>0</v>
      </c>
      <c r="M1397" s="92">
        <f>IFERROR(VLOOKUP($E1397, V一般接種!$A:$G, M$4, FALSE), 0)</f>
        <v>0</v>
      </c>
      <c r="N1397" s="93">
        <f>IFERROR(VLOOKUP($E1397, V一般接種!$A:$G, N$4, FALSE), 0)</f>
        <v>0</v>
      </c>
      <c r="O1397" s="92">
        <f>SUMIF(V職域接種!$C:$C, 'Conv-vaccine'!$E1397, V職域接種!F:F)</f>
        <v>0</v>
      </c>
      <c r="P1397" s="92">
        <f>SUMIF(V職域接種!$C:$C, 'Conv-vaccine'!$E1397, V職域接種!G:G)</f>
        <v>0</v>
      </c>
      <c r="Q1397" s="92">
        <f>_xlfn.MAXIFS(V重複!F:F, V重複!$C:$C, 'Conv-vaccine'!$E1397)</f>
        <v>0</v>
      </c>
      <c r="R1397" s="92">
        <f>_xlfn.MAXIFS(V重複!G:G, V重複!$C:$C, 'Conv-vaccine'!$E1397)</f>
        <v>0</v>
      </c>
      <c r="S1397" s="117">
        <f>SUMIF('V3回目-総接種回数'!$A:$A, 'Conv-vaccine'!$E1397, 'V3回目-総接種回数'!D:D)</f>
        <v>0</v>
      </c>
    </row>
    <row r="1398" spans="1:19" ht="17.7">
      <c r="A1398" s="49">
        <v>44761</v>
      </c>
      <c r="B1398" s="109">
        <f>IF(COUNTIF($A$7:$A1398, $A1398)&gt;1, 0, IF($E1398="","",G1398+H1398+K1398+L1398+O1398-Q1398))</f>
        <v>0</v>
      </c>
      <c r="C1398" s="109">
        <f>IF(COUNTIF($A$7:$A1398, $A1398)&gt;1, 0, IF($E1398="", "", I1398+J1398+M1398+N1398+P1398-R1398))</f>
        <v>0</v>
      </c>
      <c r="D1398" s="109">
        <f>IF(COUNTIF($A$7:$A1398, $A1398)&gt;1, 0, S1398)</f>
        <v>0</v>
      </c>
      <c r="E1398" s="110">
        <v>44761</v>
      </c>
      <c r="F1398" s="91" t="str">
        <f>IFERROR(VLOOKUP($E1398, V医療従事者等!$A:$J, $F$4, FALSE), TEXT(E1398, "aaa"))</f>
        <v>火</v>
      </c>
      <c r="G1398" s="91">
        <f>IFERROR(VLOOKUP($E1398, V医療従事者等!$A:$J, $G$4, FALSE), 0)</f>
        <v>0</v>
      </c>
      <c r="H1398" s="91">
        <f>IFERROR(VLOOKUP($E1398, V医療従事者等!$A:$J, $H$4, FALSE), 0)</f>
        <v>0</v>
      </c>
      <c r="I1398" s="91">
        <f>IFERROR(VLOOKUP($E1398, V医療従事者等!$A:$J, $I$4, FALSE), 0)</f>
        <v>0</v>
      </c>
      <c r="J1398" s="91">
        <f>IFERROR(VLOOKUP($E1398, V医療従事者等!$A:$J, $J$4, FALSE), 0)</f>
        <v>0</v>
      </c>
      <c r="K1398" s="92">
        <f>IFERROR(VLOOKUP($E1398, V一般接種!$A:$G, K$4, FALSE), 0)</f>
        <v>0</v>
      </c>
      <c r="L1398" s="92">
        <f>IFERROR(VLOOKUP($E1398, V一般接種!$A:$G, L$4, FALSE), 0)</f>
        <v>0</v>
      </c>
      <c r="M1398" s="92">
        <f>IFERROR(VLOOKUP($E1398, V一般接種!$A:$G, M$4, FALSE), 0)</f>
        <v>0</v>
      </c>
      <c r="N1398" s="93">
        <f>IFERROR(VLOOKUP($E1398, V一般接種!$A:$G, N$4, FALSE), 0)</f>
        <v>0</v>
      </c>
      <c r="O1398" s="92">
        <f>SUMIF(V職域接種!$C:$C, 'Conv-vaccine'!$E1398, V職域接種!F:F)</f>
        <v>0</v>
      </c>
      <c r="P1398" s="92">
        <f>SUMIF(V職域接種!$C:$C, 'Conv-vaccine'!$E1398, V職域接種!G:G)</f>
        <v>0</v>
      </c>
      <c r="Q1398" s="92">
        <f>_xlfn.MAXIFS(V重複!F:F, V重複!$C:$C, 'Conv-vaccine'!$E1398)</f>
        <v>0</v>
      </c>
      <c r="R1398" s="92">
        <f>_xlfn.MAXIFS(V重複!G:G, V重複!$C:$C, 'Conv-vaccine'!$E1398)</f>
        <v>0</v>
      </c>
      <c r="S1398" s="117">
        <f>SUMIF('V3回目-総接種回数'!$A:$A, 'Conv-vaccine'!$E1398, 'V3回目-総接種回数'!D:D)</f>
        <v>0</v>
      </c>
    </row>
    <row r="1399" spans="1:19" ht="17.7">
      <c r="A1399" s="49">
        <v>44762</v>
      </c>
      <c r="B1399" s="109">
        <f>IF(COUNTIF($A$7:$A1399, $A1399)&gt;1, 0, IF($E1399="","",G1399+H1399+K1399+L1399+O1399-Q1399))</f>
        <v>0</v>
      </c>
      <c r="C1399" s="109">
        <f>IF(COUNTIF($A$7:$A1399, $A1399)&gt;1, 0, IF($E1399="", "", I1399+J1399+M1399+N1399+P1399-R1399))</f>
        <v>0</v>
      </c>
      <c r="D1399" s="109">
        <f>IF(COUNTIF($A$7:$A1399, $A1399)&gt;1, 0, S1399)</f>
        <v>0</v>
      </c>
      <c r="E1399" s="110">
        <v>44762</v>
      </c>
      <c r="F1399" s="91" t="str">
        <f>IFERROR(VLOOKUP($E1399, V医療従事者等!$A:$J, $F$4, FALSE), TEXT(E1399, "aaa"))</f>
        <v>水</v>
      </c>
      <c r="G1399" s="91">
        <f>IFERROR(VLOOKUP($E1399, V医療従事者等!$A:$J, $G$4, FALSE), 0)</f>
        <v>0</v>
      </c>
      <c r="H1399" s="91">
        <f>IFERROR(VLOOKUP($E1399, V医療従事者等!$A:$J, $H$4, FALSE), 0)</f>
        <v>0</v>
      </c>
      <c r="I1399" s="91">
        <f>IFERROR(VLOOKUP($E1399, V医療従事者等!$A:$J, $I$4, FALSE), 0)</f>
        <v>0</v>
      </c>
      <c r="J1399" s="91">
        <f>IFERROR(VLOOKUP($E1399, V医療従事者等!$A:$J, $J$4, FALSE), 0)</f>
        <v>0</v>
      </c>
      <c r="K1399" s="92">
        <f>IFERROR(VLOOKUP($E1399, V一般接種!$A:$G, K$4, FALSE), 0)</f>
        <v>0</v>
      </c>
      <c r="L1399" s="92">
        <f>IFERROR(VLOOKUP($E1399, V一般接種!$A:$G, L$4, FALSE), 0)</f>
        <v>0</v>
      </c>
      <c r="M1399" s="92">
        <f>IFERROR(VLOOKUP($E1399, V一般接種!$A:$G, M$4, FALSE), 0)</f>
        <v>0</v>
      </c>
      <c r="N1399" s="93">
        <f>IFERROR(VLOOKUP($E1399, V一般接種!$A:$G, N$4, FALSE), 0)</f>
        <v>0</v>
      </c>
      <c r="O1399" s="92">
        <f>SUMIF(V職域接種!$C:$C, 'Conv-vaccine'!$E1399, V職域接種!F:F)</f>
        <v>0</v>
      </c>
      <c r="P1399" s="92">
        <f>SUMIF(V職域接種!$C:$C, 'Conv-vaccine'!$E1399, V職域接種!G:G)</f>
        <v>0</v>
      </c>
      <c r="Q1399" s="92">
        <f>_xlfn.MAXIFS(V重複!F:F, V重複!$C:$C, 'Conv-vaccine'!$E1399)</f>
        <v>0</v>
      </c>
      <c r="R1399" s="92">
        <f>_xlfn.MAXIFS(V重複!G:G, V重複!$C:$C, 'Conv-vaccine'!$E1399)</f>
        <v>0</v>
      </c>
      <c r="S1399" s="117">
        <f>SUMIF('V3回目-総接種回数'!$A:$A, 'Conv-vaccine'!$E1399, 'V3回目-総接種回数'!D:D)</f>
        <v>0</v>
      </c>
    </row>
    <row r="1400" spans="1:19" ht="17.7">
      <c r="A1400" s="49">
        <v>44762</v>
      </c>
      <c r="B1400" s="109">
        <f>IF(COUNTIF($A$7:$A1400, $A1400)&gt;1, 0, IF($E1400="","",G1400+H1400+K1400+L1400+O1400-Q1400))</f>
        <v>0</v>
      </c>
      <c r="C1400" s="109">
        <f>IF(COUNTIF($A$7:$A1400, $A1400)&gt;1, 0, IF($E1400="", "", I1400+J1400+M1400+N1400+P1400-R1400))</f>
        <v>0</v>
      </c>
      <c r="D1400" s="109">
        <f>IF(COUNTIF($A$7:$A1400, $A1400)&gt;1, 0, S1400)</f>
        <v>0</v>
      </c>
      <c r="E1400" s="110">
        <v>44762</v>
      </c>
      <c r="F1400" s="91" t="str">
        <f>IFERROR(VLOOKUP($E1400, V医療従事者等!$A:$J, $F$4, FALSE), TEXT(E1400, "aaa"))</f>
        <v>水</v>
      </c>
      <c r="G1400" s="91">
        <f>IFERROR(VLOOKUP($E1400, V医療従事者等!$A:$J, $G$4, FALSE), 0)</f>
        <v>0</v>
      </c>
      <c r="H1400" s="91">
        <f>IFERROR(VLOOKUP($E1400, V医療従事者等!$A:$J, $H$4, FALSE), 0)</f>
        <v>0</v>
      </c>
      <c r="I1400" s="91">
        <f>IFERROR(VLOOKUP($E1400, V医療従事者等!$A:$J, $I$4, FALSE), 0)</f>
        <v>0</v>
      </c>
      <c r="J1400" s="91">
        <f>IFERROR(VLOOKUP($E1400, V医療従事者等!$A:$J, $J$4, FALSE), 0)</f>
        <v>0</v>
      </c>
      <c r="K1400" s="92">
        <f>IFERROR(VLOOKUP($E1400, V一般接種!$A:$G, K$4, FALSE), 0)</f>
        <v>0</v>
      </c>
      <c r="L1400" s="92">
        <f>IFERROR(VLOOKUP($E1400, V一般接種!$A:$G, L$4, FALSE), 0)</f>
        <v>0</v>
      </c>
      <c r="M1400" s="92">
        <f>IFERROR(VLOOKUP($E1400, V一般接種!$A:$G, M$4, FALSE), 0)</f>
        <v>0</v>
      </c>
      <c r="N1400" s="93">
        <f>IFERROR(VLOOKUP($E1400, V一般接種!$A:$G, N$4, FALSE), 0)</f>
        <v>0</v>
      </c>
      <c r="O1400" s="92">
        <f>SUMIF(V職域接種!$C:$C, 'Conv-vaccine'!$E1400, V職域接種!F:F)</f>
        <v>0</v>
      </c>
      <c r="P1400" s="92">
        <f>SUMIF(V職域接種!$C:$C, 'Conv-vaccine'!$E1400, V職域接種!G:G)</f>
        <v>0</v>
      </c>
      <c r="Q1400" s="92">
        <f>_xlfn.MAXIFS(V重複!F:F, V重複!$C:$C, 'Conv-vaccine'!$E1400)</f>
        <v>0</v>
      </c>
      <c r="R1400" s="92">
        <f>_xlfn.MAXIFS(V重複!G:G, V重複!$C:$C, 'Conv-vaccine'!$E1400)</f>
        <v>0</v>
      </c>
      <c r="S1400" s="117">
        <f>SUMIF('V3回目-総接種回数'!$A:$A, 'Conv-vaccine'!$E1400, 'V3回目-総接種回数'!D:D)</f>
        <v>0</v>
      </c>
    </row>
    <row r="1401" spans="1:19" ht="17.7">
      <c r="A1401" s="49">
        <v>44762</v>
      </c>
      <c r="B1401" s="109">
        <f>IF(COUNTIF($A$7:$A1401, $A1401)&gt;1, 0, IF($E1401="","",G1401+H1401+K1401+L1401+O1401-Q1401))</f>
        <v>0</v>
      </c>
      <c r="C1401" s="109">
        <f>IF(COUNTIF($A$7:$A1401, $A1401)&gt;1, 0, IF($E1401="", "", I1401+J1401+M1401+N1401+P1401-R1401))</f>
        <v>0</v>
      </c>
      <c r="D1401" s="109">
        <f>IF(COUNTIF($A$7:$A1401, $A1401)&gt;1, 0, S1401)</f>
        <v>0</v>
      </c>
      <c r="E1401" s="110">
        <v>44762</v>
      </c>
      <c r="F1401" s="91" t="str">
        <f>IFERROR(VLOOKUP($E1401, V医療従事者等!$A:$J, $F$4, FALSE), TEXT(E1401, "aaa"))</f>
        <v>水</v>
      </c>
      <c r="G1401" s="91">
        <f>IFERROR(VLOOKUP($E1401, V医療従事者等!$A:$J, $G$4, FALSE), 0)</f>
        <v>0</v>
      </c>
      <c r="H1401" s="91">
        <f>IFERROR(VLOOKUP($E1401, V医療従事者等!$A:$J, $H$4, FALSE), 0)</f>
        <v>0</v>
      </c>
      <c r="I1401" s="91">
        <f>IFERROR(VLOOKUP($E1401, V医療従事者等!$A:$J, $I$4, FALSE), 0)</f>
        <v>0</v>
      </c>
      <c r="J1401" s="91">
        <f>IFERROR(VLOOKUP($E1401, V医療従事者等!$A:$J, $J$4, FALSE), 0)</f>
        <v>0</v>
      </c>
      <c r="K1401" s="92">
        <f>IFERROR(VLOOKUP($E1401, V一般接種!$A:$G, K$4, FALSE), 0)</f>
        <v>0</v>
      </c>
      <c r="L1401" s="92">
        <f>IFERROR(VLOOKUP($E1401, V一般接種!$A:$G, L$4, FALSE), 0)</f>
        <v>0</v>
      </c>
      <c r="M1401" s="92">
        <f>IFERROR(VLOOKUP($E1401, V一般接種!$A:$G, M$4, FALSE), 0)</f>
        <v>0</v>
      </c>
      <c r="N1401" s="93">
        <f>IFERROR(VLOOKUP($E1401, V一般接種!$A:$G, N$4, FALSE), 0)</f>
        <v>0</v>
      </c>
      <c r="O1401" s="92">
        <f>SUMIF(V職域接種!$C:$C, 'Conv-vaccine'!$E1401, V職域接種!F:F)</f>
        <v>0</v>
      </c>
      <c r="P1401" s="92">
        <f>SUMIF(V職域接種!$C:$C, 'Conv-vaccine'!$E1401, V職域接種!G:G)</f>
        <v>0</v>
      </c>
      <c r="Q1401" s="92">
        <f>_xlfn.MAXIFS(V重複!F:F, V重複!$C:$C, 'Conv-vaccine'!$E1401)</f>
        <v>0</v>
      </c>
      <c r="R1401" s="92">
        <f>_xlfn.MAXIFS(V重複!G:G, V重複!$C:$C, 'Conv-vaccine'!$E1401)</f>
        <v>0</v>
      </c>
      <c r="S1401" s="117">
        <f>SUMIF('V3回目-総接種回数'!$A:$A, 'Conv-vaccine'!$E1401, 'V3回目-総接種回数'!D:D)</f>
        <v>0</v>
      </c>
    </row>
    <row r="1402" spans="1:19" ht="17.7">
      <c r="A1402" s="49">
        <v>44763</v>
      </c>
      <c r="B1402" s="109">
        <f>IF(COUNTIF($A$7:$A1402, $A1402)&gt;1, 0, IF($E1402="","",G1402+H1402+K1402+L1402+O1402-Q1402))</f>
        <v>0</v>
      </c>
      <c r="C1402" s="109">
        <f>IF(COUNTIF($A$7:$A1402, $A1402)&gt;1, 0, IF($E1402="", "", I1402+J1402+M1402+N1402+P1402-R1402))</f>
        <v>0</v>
      </c>
      <c r="D1402" s="109">
        <f>IF(COUNTIF($A$7:$A1402, $A1402)&gt;1, 0, S1402)</f>
        <v>0</v>
      </c>
      <c r="E1402" s="110">
        <v>44763</v>
      </c>
      <c r="F1402" s="91" t="str">
        <f>IFERROR(VLOOKUP($E1402, V医療従事者等!$A:$J, $F$4, FALSE), TEXT(E1402, "aaa"))</f>
        <v>木</v>
      </c>
      <c r="G1402" s="91">
        <f>IFERROR(VLOOKUP($E1402, V医療従事者等!$A:$J, $G$4, FALSE), 0)</f>
        <v>0</v>
      </c>
      <c r="H1402" s="91">
        <f>IFERROR(VLOOKUP($E1402, V医療従事者等!$A:$J, $H$4, FALSE), 0)</f>
        <v>0</v>
      </c>
      <c r="I1402" s="91">
        <f>IFERROR(VLOOKUP($E1402, V医療従事者等!$A:$J, $I$4, FALSE), 0)</f>
        <v>0</v>
      </c>
      <c r="J1402" s="91">
        <f>IFERROR(VLOOKUP($E1402, V医療従事者等!$A:$J, $J$4, FALSE), 0)</f>
        <v>0</v>
      </c>
      <c r="K1402" s="92">
        <f>IFERROR(VLOOKUP($E1402, V一般接種!$A:$G, K$4, FALSE), 0)</f>
        <v>0</v>
      </c>
      <c r="L1402" s="92">
        <f>IFERROR(VLOOKUP($E1402, V一般接種!$A:$G, L$4, FALSE), 0)</f>
        <v>0</v>
      </c>
      <c r="M1402" s="92">
        <f>IFERROR(VLOOKUP($E1402, V一般接種!$A:$G, M$4, FALSE), 0)</f>
        <v>0</v>
      </c>
      <c r="N1402" s="93">
        <f>IFERROR(VLOOKUP($E1402, V一般接種!$A:$G, N$4, FALSE), 0)</f>
        <v>0</v>
      </c>
      <c r="O1402" s="92">
        <f>SUMIF(V職域接種!$C:$C, 'Conv-vaccine'!$E1402, V職域接種!F:F)</f>
        <v>0</v>
      </c>
      <c r="P1402" s="92">
        <f>SUMIF(V職域接種!$C:$C, 'Conv-vaccine'!$E1402, V職域接種!G:G)</f>
        <v>0</v>
      </c>
      <c r="Q1402" s="92">
        <f>_xlfn.MAXIFS(V重複!F:F, V重複!$C:$C, 'Conv-vaccine'!$E1402)</f>
        <v>0</v>
      </c>
      <c r="R1402" s="92">
        <f>_xlfn.MAXIFS(V重複!G:G, V重複!$C:$C, 'Conv-vaccine'!$E1402)</f>
        <v>0</v>
      </c>
      <c r="S1402" s="117">
        <f>SUMIF('V3回目-総接種回数'!$A:$A, 'Conv-vaccine'!$E1402, 'V3回目-総接種回数'!D:D)</f>
        <v>0</v>
      </c>
    </row>
    <row r="1403" spans="1:19" ht="17.7">
      <c r="A1403" s="49">
        <v>44763</v>
      </c>
      <c r="B1403" s="109">
        <f>IF(COUNTIF($A$7:$A1403, $A1403)&gt;1, 0, IF($E1403="","",G1403+H1403+K1403+L1403+O1403-Q1403))</f>
        <v>0</v>
      </c>
      <c r="C1403" s="109">
        <f>IF(COUNTIF($A$7:$A1403, $A1403)&gt;1, 0, IF($E1403="", "", I1403+J1403+M1403+N1403+P1403-R1403))</f>
        <v>0</v>
      </c>
      <c r="D1403" s="109">
        <f>IF(COUNTIF($A$7:$A1403, $A1403)&gt;1, 0, S1403)</f>
        <v>0</v>
      </c>
      <c r="E1403" s="110">
        <v>44763</v>
      </c>
      <c r="F1403" s="91" t="str">
        <f>IFERROR(VLOOKUP($E1403, V医療従事者等!$A:$J, $F$4, FALSE), TEXT(E1403, "aaa"))</f>
        <v>木</v>
      </c>
      <c r="G1403" s="91">
        <f>IFERROR(VLOOKUP($E1403, V医療従事者等!$A:$J, $G$4, FALSE), 0)</f>
        <v>0</v>
      </c>
      <c r="H1403" s="91">
        <f>IFERROR(VLOOKUP($E1403, V医療従事者等!$A:$J, $H$4, FALSE), 0)</f>
        <v>0</v>
      </c>
      <c r="I1403" s="91">
        <f>IFERROR(VLOOKUP($E1403, V医療従事者等!$A:$J, $I$4, FALSE), 0)</f>
        <v>0</v>
      </c>
      <c r="J1403" s="91">
        <f>IFERROR(VLOOKUP($E1403, V医療従事者等!$A:$J, $J$4, FALSE), 0)</f>
        <v>0</v>
      </c>
      <c r="K1403" s="92">
        <f>IFERROR(VLOOKUP($E1403, V一般接種!$A:$G, K$4, FALSE), 0)</f>
        <v>0</v>
      </c>
      <c r="L1403" s="92">
        <f>IFERROR(VLOOKUP($E1403, V一般接種!$A:$G, L$4, FALSE), 0)</f>
        <v>0</v>
      </c>
      <c r="M1403" s="92">
        <f>IFERROR(VLOOKUP($E1403, V一般接種!$A:$G, M$4, FALSE), 0)</f>
        <v>0</v>
      </c>
      <c r="N1403" s="93">
        <f>IFERROR(VLOOKUP($E1403, V一般接種!$A:$G, N$4, FALSE), 0)</f>
        <v>0</v>
      </c>
      <c r="O1403" s="92">
        <f>SUMIF(V職域接種!$C:$C, 'Conv-vaccine'!$E1403, V職域接種!F:F)</f>
        <v>0</v>
      </c>
      <c r="P1403" s="92">
        <f>SUMIF(V職域接種!$C:$C, 'Conv-vaccine'!$E1403, V職域接種!G:G)</f>
        <v>0</v>
      </c>
      <c r="Q1403" s="92">
        <f>_xlfn.MAXIFS(V重複!F:F, V重複!$C:$C, 'Conv-vaccine'!$E1403)</f>
        <v>0</v>
      </c>
      <c r="R1403" s="92">
        <f>_xlfn.MAXIFS(V重複!G:G, V重複!$C:$C, 'Conv-vaccine'!$E1403)</f>
        <v>0</v>
      </c>
      <c r="S1403" s="117">
        <f>SUMIF('V3回目-総接種回数'!$A:$A, 'Conv-vaccine'!$E1403, 'V3回目-総接種回数'!D:D)</f>
        <v>0</v>
      </c>
    </row>
    <row r="1404" spans="1:19" ht="17.7">
      <c r="A1404" s="49">
        <v>44763</v>
      </c>
      <c r="B1404" s="109">
        <f>IF(COUNTIF($A$7:$A1404, $A1404)&gt;1, 0, IF($E1404="","",G1404+H1404+K1404+L1404+O1404-Q1404))</f>
        <v>0</v>
      </c>
      <c r="C1404" s="109">
        <f>IF(COUNTIF($A$7:$A1404, $A1404)&gt;1, 0, IF($E1404="", "", I1404+J1404+M1404+N1404+P1404-R1404))</f>
        <v>0</v>
      </c>
      <c r="D1404" s="109">
        <f>IF(COUNTIF($A$7:$A1404, $A1404)&gt;1, 0, S1404)</f>
        <v>0</v>
      </c>
      <c r="E1404" s="110">
        <v>44763</v>
      </c>
      <c r="F1404" s="91" t="str">
        <f>IFERROR(VLOOKUP($E1404, V医療従事者等!$A:$J, $F$4, FALSE), TEXT(E1404, "aaa"))</f>
        <v>木</v>
      </c>
      <c r="G1404" s="91">
        <f>IFERROR(VLOOKUP($E1404, V医療従事者等!$A:$J, $G$4, FALSE), 0)</f>
        <v>0</v>
      </c>
      <c r="H1404" s="91">
        <f>IFERROR(VLOOKUP($E1404, V医療従事者等!$A:$J, $H$4, FALSE), 0)</f>
        <v>0</v>
      </c>
      <c r="I1404" s="91">
        <f>IFERROR(VLOOKUP($E1404, V医療従事者等!$A:$J, $I$4, FALSE), 0)</f>
        <v>0</v>
      </c>
      <c r="J1404" s="91">
        <f>IFERROR(VLOOKUP($E1404, V医療従事者等!$A:$J, $J$4, FALSE), 0)</f>
        <v>0</v>
      </c>
      <c r="K1404" s="92">
        <f>IFERROR(VLOOKUP($E1404, V一般接種!$A:$G, K$4, FALSE), 0)</f>
        <v>0</v>
      </c>
      <c r="L1404" s="92">
        <f>IFERROR(VLOOKUP($E1404, V一般接種!$A:$G, L$4, FALSE), 0)</f>
        <v>0</v>
      </c>
      <c r="M1404" s="92">
        <f>IFERROR(VLOOKUP($E1404, V一般接種!$A:$G, M$4, FALSE), 0)</f>
        <v>0</v>
      </c>
      <c r="N1404" s="93">
        <f>IFERROR(VLOOKUP($E1404, V一般接種!$A:$G, N$4, FALSE), 0)</f>
        <v>0</v>
      </c>
      <c r="O1404" s="92">
        <f>SUMIF(V職域接種!$C:$C, 'Conv-vaccine'!$E1404, V職域接種!F:F)</f>
        <v>0</v>
      </c>
      <c r="P1404" s="92">
        <f>SUMIF(V職域接種!$C:$C, 'Conv-vaccine'!$E1404, V職域接種!G:G)</f>
        <v>0</v>
      </c>
      <c r="Q1404" s="92">
        <f>_xlfn.MAXIFS(V重複!F:F, V重複!$C:$C, 'Conv-vaccine'!$E1404)</f>
        <v>0</v>
      </c>
      <c r="R1404" s="92">
        <f>_xlfn.MAXIFS(V重複!G:G, V重複!$C:$C, 'Conv-vaccine'!$E1404)</f>
        <v>0</v>
      </c>
      <c r="S1404" s="117">
        <f>SUMIF('V3回目-総接種回数'!$A:$A, 'Conv-vaccine'!$E1404, 'V3回目-総接種回数'!D:D)</f>
        <v>0</v>
      </c>
    </row>
    <row r="1405" spans="1:19" ht="17.7">
      <c r="A1405" s="49">
        <v>44764</v>
      </c>
      <c r="B1405" s="109">
        <f>IF(COUNTIF($A$7:$A1405, $A1405)&gt;1, 0, IF($E1405="","",G1405+H1405+K1405+L1405+O1405-Q1405))</f>
        <v>0</v>
      </c>
      <c r="C1405" s="109">
        <f>IF(COUNTIF($A$7:$A1405, $A1405)&gt;1, 0, IF($E1405="", "", I1405+J1405+M1405+N1405+P1405-R1405))</f>
        <v>0</v>
      </c>
      <c r="D1405" s="109">
        <f>IF(COUNTIF($A$7:$A1405, $A1405)&gt;1, 0, S1405)</f>
        <v>0</v>
      </c>
      <c r="E1405" s="110">
        <v>44764</v>
      </c>
      <c r="F1405" s="91" t="str">
        <f>IFERROR(VLOOKUP($E1405, V医療従事者等!$A:$J, $F$4, FALSE), TEXT(E1405, "aaa"))</f>
        <v>金</v>
      </c>
      <c r="G1405" s="91">
        <f>IFERROR(VLOOKUP($E1405, V医療従事者等!$A:$J, $G$4, FALSE), 0)</f>
        <v>0</v>
      </c>
      <c r="H1405" s="91">
        <f>IFERROR(VLOOKUP($E1405, V医療従事者等!$A:$J, $H$4, FALSE), 0)</f>
        <v>0</v>
      </c>
      <c r="I1405" s="91">
        <f>IFERROR(VLOOKUP($E1405, V医療従事者等!$A:$J, $I$4, FALSE), 0)</f>
        <v>0</v>
      </c>
      <c r="J1405" s="91">
        <f>IFERROR(VLOOKUP($E1405, V医療従事者等!$A:$J, $J$4, FALSE), 0)</f>
        <v>0</v>
      </c>
      <c r="K1405" s="92">
        <f>IFERROR(VLOOKUP($E1405, V一般接種!$A:$G, K$4, FALSE), 0)</f>
        <v>0</v>
      </c>
      <c r="L1405" s="92">
        <f>IFERROR(VLOOKUP($E1405, V一般接種!$A:$G, L$4, FALSE), 0)</f>
        <v>0</v>
      </c>
      <c r="M1405" s="92">
        <f>IFERROR(VLOOKUP($E1405, V一般接種!$A:$G, M$4, FALSE), 0)</f>
        <v>0</v>
      </c>
      <c r="N1405" s="93">
        <f>IFERROR(VLOOKUP($E1405, V一般接種!$A:$G, N$4, FALSE), 0)</f>
        <v>0</v>
      </c>
      <c r="O1405" s="92">
        <f>SUMIF(V職域接種!$C:$C, 'Conv-vaccine'!$E1405, V職域接種!F:F)</f>
        <v>0</v>
      </c>
      <c r="P1405" s="92">
        <f>SUMIF(V職域接種!$C:$C, 'Conv-vaccine'!$E1405, V職域接種!G:G)</f>
        <v>0</v>
      </c>
      <c r="Q1405" s="92">
        <f>_xlfn.MAXIFS(V重複!F:F, V重複!$C:$C, 'Conv-vaccine'!$E1405)</f>
        <v>0</v>
      </c>
      <c r="R1405" s="92">
        <f>_xlfn.MAXIFS(V重複!G:G, V重複!$C:$C, 'Conv-vaccine'!$E1405)</f>
        <v>0</v>
      </c>
      <c r="S1405" s="117">
        <f>SUMIF('V3回目-総接種回数'!$A:$A, 'Conv-vaccine'!$E1405, 'V3回目-総接種回数'!D:D)</f>
        <v>0</v>
      </c>
    </row>
    <row r="1406" spans="1:19" ht="17.7">
      <c r="A1406" s="49">
        <v>44764</v>
      </c>
      <c r="B1406" s="109">
        <f>IF(COUNTIF($A$7:$A1406, $A1406)&gt;1, 0, IF($E1406="","",G1406+H1406+K1406+L1406+O1406-Q1406))</f>
        <v>0</v>
      </c>
      <c r="C1406" s="109">
        <f>IF(COUNTIF($A$7:$A1406, $A1406)&gt;1, 0, IF($E1406="", "", I1406+J1406+M1406+N1406+P1406-R1406))</f>
        <v>0</v>
      </c>
      <c r="D1406" s="109">
        <f>IF(COUNTIF($A$7:$A1406, $A1406)&gt;1, 0, S1406)</f>
        <v>0</v>
      </c>
      <c r="E1406" s="110">
        <v>44764</v>
      </c>
      <c r="F1406" s="91" t="str">
        <f>IFERROR(VLOOKUP($E1406, V医療従事者等!$A:$J, $F$4, FALSE), TEXT(E1406, "aaa"))</f>
        <v>金</v>
      </c>
      <c r="G1406" s="91">
        <f>IFERROR(VLOOKUP($E1406, V医療従事者等!$A:$J, $G$4, FALSE), 0)</f>
        <v>0</v>
      </c>
      <c r="H1406" s="91">
        <f>IFERROR(VLOOKUP($E1406, V医療従事者等!$A:$J, $H$4, FALSE), 0)</f>
        <v>0</v>
      </c>
      <c r="I1406" s="91">
        <f>IFERROR(VLOOKUP($E1406, V医療従事者等!$A:$J, $I$4, FALSE), 0)</f>
        <v>0</v>
      </c>
      <c r="J1406" s="91">
        <f>IFERROR(VLOOKUP($E1406, V医療従事者等!$A:$J, $J$4, FALSE), 0)</f>
        <v>0</v>
      </c>
      <c r="K1406" s="92">
        <f>IFERROR(VLOOKUP($E1406, V一般接種!$A:$G, K$4, FALSE), 0)</f>
        <v>0</v>
      </c>
      <c r="L1406" s="92">
        <f>IFERROR(VLOOKUP($E1406, V一般接種!$A:$G, L$4, FALSE), 0)</f>
        <v>0</v>
      </c>
      <c r="M1406" s="92">
        <f>IFERROR(VLOOKUP($E1406, V一般接種!$A:$G, M$4, FALSE), 0)</f>
        <v>0</v>
      </c>
      <c r="N1406" s="93">
        <f>IFERROR(VLOOKUP($E1406, V一般接種!$A:$G, N$4, FALSE), 0)</f>
        <v>0</v>
      </c>
      <c r="O1406" s="92">
        <f>SUMIF(V職域接種!$C:$C, 'Conv-vaccine'!$E1406, V職域接種!F:F)</f>
        <v>0</v>
      </c>
      <c r="P1406" s="92">
        <f>SUMIF(V職域接種!$C:$C, 'Conv-vaccine'!$E1406, V職域接種!G:G)</f>
        <v>0</v>
      </c>
      <c r="Q1406" s="92">
        <f>_xlfn.MAXIFS(V重複!F:F, V重複!$C:$C, 'Conv-vaccine'!$E1406)</f>
        <v>0</v>
      </c>
      <c r="R1406" s="92">
        <f>_xlfn.MAXIFS(V重複!G:G, V重複!$C:$C, 'Conv-vaccine'!$E1406)</f>
        <v>0</v>
      </c>
      <c r="S1406" s="117">
        <f>SUMIF('V3回目-総接種回数'!$A:$A, 'Conv-vaccine'!$E1406, 'V3回目-総接種回数'!D:D)</f>
        <v>0</v>
      </c>
    </row>
    <row r="1407" spans="1:19" ht="17.7">
      <c r="A1407" s="49">
        <v>44764</v>
      </c>
      <c r="B1407" s="109">
        <f>IF(COUNTIF($A$7:$A1407, $A1407)&gt;1, 0, IF($E1407="","",G1407+H1407+K1407+L1407+O1407-Q1407))</f>
        <v>0</v>
      </c>
      <c r="C1407" s="109">
        <f>IF(COUNTIF($A$7:$A1407, $A1407)&gt;1, 0, IF($E1407="", "", I1407+J1407+M1407+N1407+P1407-R1407))</f>
        <v>0</v>
      </c>
      <c r="D1407" s="109">
        <f>IF(COUNTIF($A$7:$A1407, $A1407)&gt;1, 0, S1407)</f>
        <v>0</v>
      </c>
      <c r="E1407" s="110">
        <v>44764</v>
      </c>
      <c r="F1407" s="91" t="str">
        <f>IFERROR(VLOOKUP($E1407, V医療従事者等!$A:$J, $F$4, FALSE), TEXT(E1407, "aaa"))</f>
        <v>金</v>
      </c>
      <c r="G1407" s="91">
        <f>IFERROR(VLOOKUP($E1407, V医療従事者等!$A:$J, $G$4, FALSE), 0)</f>
        <v>0</v>
      </c>
      <c r="H1407" s="91">
        <f>IFERROR(VLOOKUP($E1407, V医療従事者等!$A:$J, $H$4, FALSE), 0)</f>
        <v>0</v>
      </c>
      <c r="I1407" s="91">
        <f>IFERROR(VLOOKUP($E1407, V医療従事者等!$A:$J, $I$4, FALSE), 0)</f>
        <v>0</v>
      </c>
      <c r="J1407" s="91">
        <f>IFERROR(VLOOKUP($E1407, V医療従事者等!$A:$J, $J$4, FALSE), 0)</f>
        <v>0</v>
      </c>
      <c r="K1407" s="92">
        <f>IFERROR(VLOOKUP($E1407, V一般接種!$A:$G, K$4, FALSE), 0)</f>
        <v>0</v>
      </c>
      <c r="L1407" s="92">
        <f>IFERROR(VLOOKUP($E1407, V一般接種!$A:$G, L$4, FALSE), 0)</f>
        <v>0</v>
      </c>
      <c r="M1407" s="92">
        <f>IFERROR(VLOOKUP($E1407, V一般接種!$A:$G, M$4, FALSE), 0)</f>
        <v>0</v>
      </c>
      <c r="N1407" s="93">
        <f>IFERROR(VLOOKUP($E1407, V一般接種!$A:$G, N$4, FALSE), 0)</f>
        <v>0</v>
      </c>
      <c r="O1407" s="92">
        <f>SUMIF(V職域接種!$C:$C, 'Conv-vaccine'!$E1407, V職域接種!F:F)</f>
        <v>0</v>
      </c>
      <c r="P1407" s="92">
        <f>SUMIF(V職域接種!$C:$C, 'Conv-vaccine'!$E1407, V職域接種!G:G)</f>
        <v>0</v>
      </c>
      <c r="Q1407" s="92">
        <f>_xlfn.MAXIFS(V重複!F:F, V重複!$C:$C, 'Conv-vaccine'!$E1407)</f>
        <v>0</v>
      </c>
      <c r="R1407" s="92">
        <f>_xlfn.MAXIFS(V重複!G:G, V重複!$C:$C, 'Conv-vaccine'!$E1407)</f>
        <v>0</v>
      </c>
      <c r="S1407" s="117">
        <f>SUMIF('V3回目-総接種回数'!$A:$A, 'Conv-vaccine'!$E1407, 'V3回目-総接種回数'!D:D)</f>
        <v>0</v>
      </c>
    </row>
    <row r="1408" spans="1:19" ht="17.7">
      <c r="A1408" s="49">
        <v>44765</v>
      </c>
      <c r="B1408" s="109">
        <f>IF(COUNTIF($A$7:$A1408, $A1408)&gt;1, 0, IF($E1408="","",G1408+H1408+K1408+L1408+O1408-Q1408))</f>
        <v>0</v>
      </c>
      <c r="C1408" s="109">
        <f>IF(COUNTIF($A$7:$A1408, $A1408)&gt;1, 0, IF($E1408="", "", I1408+J1408+M1408+N1408+P1408-R1408))</f>
        <v>0</v>
      </c>
      <c r="D1408" s="109">
        <f>IF(COUNTIF($A$7:$A1408, $A1408)&gt;1, 0, S1408)</f>
        <v>0</v>
      </c>
      <c r="E1408" s="110">
        <v>44765</v>
      </c>
      <c r="F1408" s="91" t="str">
        <f>IFERROR(VLOOKUP($E1408, V医療従事者等!$A:$J, $F$4, FALSE), TEXT(E1408, "aaa"))</f>
        <v>土</v>
      </c>
      <c r="G1408" s="91">
        <f>IFERROR(VLOOKUP($E1408, V医療従事者等!$A:$J, $G$4, FALSE), 0)</f>
        <v>0</v>
      </c>
      <c r="H1408" s="91">
        <f>IFERROR(VLOOKUP($E1408, V医療従事者等!$A:$J, $H$4, FALSE), 0)</f>
        <v>0</v>
      </c>
      <c r="I1408" s="91">
        <f>IFERROR(VLOOKUP($E1408, V医療従事者等!$A:$J, $I$4, FALSE), 0)</f>
        <v>0</v>
      </c>
      <c r="J1408" s="91">
        <f>IFERROR(VLOOKUP($E1408, V医療従事者等!$A:$J, $J$4, FALSE), 0)</f>
        <v>0</v>
      </c>
      <c r="K1408" s="92">
        <f>IFERROR(VLOOKUP($E1408, V一般接種!$A:$G, K$4, FALSE), 0)</f>
        <v>0</v>
      </c>
      <c r="L1408" s="92">
        <f>IFERROR(VLOOKUP($E1408, V一般接種!$A:$G, L$4, FALSE), 0)</f>
        <v>0</v>
      </c>
      <c r="M1408" s="92">
        <f>IFERROR(VLOOKUP($E1408, V一般接種!$A:$G, M$4, FALSE), 0)</f>
        <v>0</v>
      </c>
      <c r="N1408" s="93">
        <f>IFERROR(VLOOKUP($E1408, V一般接種!$A:$G, N$4, FALSE), 0)</f>
        <v>0</v>
      </c>
      <c r="O1408" s="92">
        <f>SUMIF(V職域接種!$C:$C, 'Conv-vaccine'!$E1408, V職域接種!F:F)</f>
        <v>0</v>
      </c>
      <c r="P1408" s="92">
        <f>SUMIF(V職域接種!$C:$C, 'Conv-vaccine'!$E1408, V職域接種!G:G)</f>
        <v>0</v>
      </c>
      <c r="Q1408" s="92">
        <f>_xlfn.MAXIFS(V重複!F:F, V重複!$C:$C, 'Conv-vaccine'!$E1408)</f>
        <v>0</v>
      </c>
      <c r="R1408" s="92">
        <f>_xlfn.MAXIFS(V重複!G:G, V重複!$C:$C, 'Conv-vaccine'!$E1408)</f>
        <v>0</v>
      </c>
      <c r="S1408" s="117">
        <f>SUMIF('V3回目-総接種回数'!$A:$A, 'Conv-vaccine'!$E1408, 'V3回目-総接種回数'!D:D)</f>
        <v>0</v>
      </c>
    </row>
    <row r="1409" spans="1:19" ht="17.7">
      <c r="A1409" s="49">
        <v>44765</v>
      </c>
      <c r="B1409" s="109">
        <f>IF(COUNTIF($A$7:$A1409, $A1409)&gt;1, 0, IF($E1409="","",G1409+H1409+K1409+L1409+O1409-Q1409))</f>
        <v>0</v>
      </c>
      <c r="C1409" s="109">
        <f>IF(COUNTIF($A$7:$A1409, $A1409)&gt;1, 0, IF($E1409="", "", I1409+J1409+M1409+N1409+P1409-R1409))</f>
        <v>0</v>
      </c>
      <c r="D1409" s="109">
        <f>IF(COUNTIF($A$7:$A1409, $A1409)&gt;1, 0, S1409)</f>
        <v>0</v>
      </c>
      <c r="E1409" s="110">
        <v>44765</v>
      </c>
      <c r="F1409" s="91" t="str">
        <f>IFERROR(VLOOKUP($E1409, V医療従事者等!$A:$J, $F$4, FALSE), TEXT(E1409, "aaa"))</f>
        <v>土</v>
      </c>
      <c r="G1409" s="91">
        <f>IFERROR(VLOOKUP($E1409, V医療従事者等!$A:$J, $G$4, FALSE), 0)</f>
        <v>0</v>
      </c>
      <c r="H1409" s="91">
        <f>IFERROR(VLOOKUP($E1409, V医療従事者等!$A:$J, $H$4, FALSE), 0)</f>
        <v>0</v>
      </c>
      <c r="I1409" s="91">
        <f>IFERROR(VLOOKUP($E1409, V医療従事者等!$A:$J, $I$4, FALSE), 0)</f>
        <v>0</v>
      </c>
      <c r="J1409" s="91">
        <f>IFERROR(VLOOKUP($E1409, V医療従事者等!$A:$J, $J$4, FALSE), 0)</f>
        <v>0</v>
      </c>
      <c r="K1409" s="92">
        <f>IFERROR(VLOOKUP($E1409, V一般接種!$A:$G, K$4, FALSE), 0)</f>
        <v>0</v>
      </c>
      <c r="L1409" s="92">
        <f>IFERROR(VLOOKUP($E1409, V一般接種!$A:$G, L$4, FALSE), 0)</f>
        <v>0</v>
      </c>
      <c r="M1409" s="92">
        <f>IFERROR(VLOOKUP($E1409, V一般接種!$A:$G, M$4, FALSE), 0)</f>
        <v>0</v>
      </c>
      <c r="N1409" s="93">
        <f>IFERROR(VLOOKUP($E1409, V一般接種!$A:$G, N$4, FALSE), 0)</f>
        <v>0</v>
      </c>
      <c r="O1409" s="92">
        <f>SUMIF(V職域接種!$C:$C, 'Conv-vaccine'!$E1409, V職域接種!F:F)</f>
        <v>0</v>
      </c>
      <c r="P1409" s="92">
        <f>SUMIF(V職域接種!$C:$C, 'Conv-vaccine'!$E1409, V職域接種!G:G)</f>
        <v>0</v>
      </c>
      <c r="Q1409" s="92">
        <f>_xlfn.MAXIFS(V重複!F:F, V重複!$C:$C, 'Conv-vaccine'!$E1409)</f>
        <v>0</v>
      </c>
      <c r="R1409" s="92">
        <f>_xlfn.MAXIFS(V重複!G:G, V重複!$C:$C, 'Conv-vaccine'!$E1409)</f>
        <v>0</v>
      </c>
      <c r="S1409" s="117">
        <f>SUMIF('V3回目-総接種回数'!$A:$A, 'Conv-vaccine'!$E1409, 'V3回目-総接種回数'!D:D)</f>
        <v>0</v>
      </c>
    </row>
    <row r="1410" spans="1:19" ht="17.7">
      <c r="A1410" s="49">
        <v>44765</v>
      </c>
      <c r="B1410" s="109">
        <f>IF(COUNTIF($A$7:$A1410, $A1410)&gt;1, 0, IF($E1410="","",G1410+H1410+K1410+L1410+O1410-Q1410))</f>
        <v>0</v>
      </c>
      <c r="C1410" s="109">
        <f>IF(COUNTIF($A$7:$A1410, $A1410)&gt;1, 0, IF($E1410="", "", I1410+J1410+M1410+N1410+P1410-R1410))</f>
        <v>0</v>
      </c>
      <c r="D1410" s="109">
        <f>IF(COUNTIF($A$7:$A1410, $A1410)&gt;1, 0, S1410)</f>
        <v>0</v>
      </c>
      <c r="E1410" s="110">
        <v>44765</v>
      </c>
      <c r="F1410" s="91" t="str">
        <f>IFERROR(VLOOKUP($E1410, V医療従事者等!$A:$J, $F$4, FALSE), TEXT(E1410, "aaa"))</f>
        <v>土</v>
      </c>
      <c r="G1410" s="91">
        <f>IFERROR(VLOOKUP($E1410, V医療従事者等!$A:$J, $G$4, FALSE), 0)</f>
        <v>0</v>
      </c>
      <c r="H1410" s="91">
        <f>IFERROR(VLOOKUP($E1410, V医療従事者等!$A:$J, $H$4, FALSE), 0)</f>
        <v>0</v>
      </c>
      <c r="I1410" s="91">
        <f>IFERROR(VLOOKUP($E1410, V医療従事者等!$A:$J, $I$4, FALSE), 0)</f>
        <v>0</v>
      </c>
      <c r="J1410" s="91">
        <f>IFERROR(VLOOKUP($E1410, V医療従事者等!$A:$J, $J$4, FALSE), 0)</f>
        <v>0</v>
      </c>
      <c r="K1410" s="92">
        <f>IFERROR(VLOOKUP($E1410, V一般接種!$A:$G, K$4, FALSE), 0)</f>
        <v>0</v>
      </c>
      <c r="L1410" s="92">
        <f>IFERROR(VLOOKUP($E1410, V一般接種!$A:$G, L$4, FALSE), 0)</f>
        <v>0</v>
      </c>
      <c r="M1410" s="92">
        <f>IFERROR(VLOOKUP($E1410, V一般接種!$A:$G, M$4, FALSE), 0)</f>
        <v>0</v>
      </c>
      <c r="N1410" s="93">
        <f>IFERROR(VLOOKUP($E1410, V一般接種!$A:$G, N$4, FALSE), 0)</f>
        <v>0</v>
      </c>
      <c r="O1410" s="92">
        <f>SUMIF(V職域接種!$C:$C, 'Conv-vaccine'!$E1410, V職域接種!F:F)</f>
        <v>0</v>
      </c>
      <c r="P1410" s="92">
        <f>SUMIF(V職域接種!$C:$C, 'Conv-vaccine'!$E1410, V職域接種!G:G)</f>
        <v>0</v>
      </c>
      <c r="Q1410" s="92">
        <f>_xlfn.MAXIFS(V重複!F:F, V重複!$C:$C, 'Conv-vaccine'!$E1410)</f>
        <v>0</v>
      </c>
      <c r="R1410" s="92">
        <f>_xlfn.MAXIFS(V重複!G:G, V重複!$C:$C, 'Conv-vaccine'!$E1410)</f>
        <v>0</v>
      </c>
      <c r="S1410" s="117">
        <f>SUMIF('V3回目-総接種回数'!$A:$A, 'Conv-vaccine'!$E1410, 'V3回目-総接種回数'!D:D)</f>
        <v>0</v>
      </c>
    </row>
    <row r="1411" spans="1:19" ht="17.7">
      <c r="A1411" s="49">
        <v>44766</v>
      </c>
      <c r="B1411" s="109">
        <f>IF(COUNTIF($A$7:$A1411, $A1411)&gt;1, 0, IF($E1411="","",G1411+H1411+K1411+L1411+O1411-Q1411))</f>
        <v>0</v>
      </c>
      <c r="C1411" s="109">
        <f>IF(COUNTIF($A$7:$A1411, $A1411)&gt;1, 0, IF($E1411="", "", I1411+J1411+M1411+N1411+P1411-R1411))</f>
        <v>0</v>
      </c>
      <c r="D1411" s="109">
        <f>IF(COUNTIF($A$7:$A1411, $A1411)&gt;1, 0, S1411)</f>
        <v>0</v>
      </c>
      <c r="E1411" s="110">
        <v>44766</v>
      </c>
      <c r="F1411" s="91" t="str">
        <f>IFERROR(VLOOKUP($E1411, V医療従事者等!$A:$J, $F$4, FALSE), TEXT(E1411, "aaa"))</f>
        <v>日</v>
      </c>
      <c r="G1411" s="91">
        <f>IFERROR(VLOOKUP($E1411, V医療従事者等!$A:$J, $G$4, FALSE), 0)</f>
        <v>0</v>
      </c>
      <c r="H1411" s="91">
        <f>IFERROR(VLOOKUP($E1411, V医療従事者等!$A:$J, $H$4, FALSE), 0)</f>
        <v>0</v>
      </c>
      <c r="I1411" s="91">
        <f>IFERROR(VLOOKUP($E1411, V医療従事者等!$A:$J, $I$4, FALSE), 0)</f>
        <v>0</v>
      </c>
      <c r="J1411" s="91">
        <f>IFERROR(VLOOKUP($E1411, V医療従事者等!$A:$J, $J$4, FALSE), 0)</f>
        <v>0</v>
      </c>
      <c r="K1411" s="92">
        <f>IFERROR(VLOOKUP($E1411, V一般接種!$A:$G, K$4, FALSE), 0)</f>
        <v>0</v>
      </c>
      <c r="L1411" s="92">
        <f>IFERROR(VLOOKUP($E1411, V一般接種!$A:$G, L$4, FALSE), 0)</f>
        <v>0</v>
      </c>
      <c r="M1411" s="92">
        <f>IFERROR(VLOOKUP($E1411, V一般接種!$A:$G, M$4, FALSE), 0)</f>
        <v>0</v>
      </c>
      <c r="N1411" s="93">
        <f>IFERROR(VLOOKUP($E1411, V一般接種!$A:$G, N$4, FALSE), 0)</f>
        <v>0</v>
      </c>
      <c r="O1411" s="92">
        <f>SUMIF(V職域接種!$C:$C, 'Conv-vaccine'!$E1411, V職域接種!F:F)</f>
        <v>0</v>
      </c>
      <c r="P1411" s="92">
        <f>SUMIF(V職域接種!$C:$C, 'Conv-vaccine'!$E1411, V職域接種!G:G)</f>
        <v>0</v>
      </c>
      <c r="Q1411" s="92">
        <f>_xlfn.MAXIFS(V重複!F:F, V重複!$C:$C, 'Conv-vaccine'!$E1411)</f>
        <v>0</v>
      </c>
      <c r="R1411" s="92">
        <f>_xlfn.MAXIFS(V重複!G:G, V重複!$C:$C, 'Conv-vaccine'!$E1411)</f>
        <v>0</v>
      </c>
      <c r="S1411" s="117">
        <f>SUMIF('V3回目-総接種回数'!$A:$A, 'Conv-vaccine'!$E1411, 'V3回目-総接種回数'!D:D)</f>
        <v>0</v>
      </c>
    </row>
    <row r="1412" spans="1:19" ht="17.7">
      <c r="A1412" s="49">
        <v>44766</v>
      </c>
      <c r="B1412" s="109">
        <f>IF(COUNTIF($A$7:$A1412, $A1412)&gt;1, 0, IF($E1412="","",G1412+H1412+K1412+L1412+O1412-Q1412))</f>
        <v>0</v>
      </c>
      <c r="C1412" s="109">
        <f>IF(COUNTIF($A$7:$A1412, $A1412)&gt;1, 0, IF($E1412="", "", I1412+J1412+M1412+N1412+P1412-R1412))</f>
        <v>0</v>
      </c>
      <c r="D1412" s="109">
        <f>IF(COUNTIF($A$7:$A1412, $A1412)&gt;1, 0, S1412)</f>
        <v>0</v>
      </c>
      <c r="E1412" s="110">
        <v>44766</v>
      </c>
      <c r="F1412" s="91" t="str">
        <f>IFERROR(VLOOKUP($E1412, V医療従事者等!$A:$J, $F$4, FALSE), TEXT(E1412, "aaa"))</f>
        <v>日</v>
      </c>
      <c r="G1412" s="91">
        <f>IFERROR(VLOOKUP($E1412, V医療従事者等!$A:$J, $G$4, FALSE), 0)</f>
        <v>0</v>
      </c>
      <c r="H1412" s="91">
        <f>IFERROR(VLOOKUP($E1412, V医療従事者等!$A:$J, $H$4, FALSE), 0)</f>
        <v>0</v>
      </c>
      <c r="I1412" s="91">
        <f>IFERROR(VLOOKUP($E1412, V医療従事者等!$A:$J, $I$4, FALSE), 0)</f>
        <v>0</v>
      </c>
      <c r="J1412" s="91">
        <f>IFERROR(VLOOKUP($E1412, V医療従事者等!$A:$J, $J$4, FALSE), 0)</f>
        <v>0</v>
      </c>
      <c r="K1412" s="92">
        <f>IFERROR(VLOOKUP($E1412, V一般接種!$A:$G, K$4, FALSE), 0)</f>
        <v>0</v>
      </c>
      <c r="L1412" s="92">
        <f>IFERROR(VLOOKUP($E1412, V一般接種!$A:$G, L$4, FALSE), 0)</f>
        <v>0</v>
      </c>
      <c r="M1412" s="92">
        <f>IFERROR(VLOOKUP($E1412, V一般接種!$A:$G, M$4, FALSE), 0)</f>
        <v>0</v>
      </c>
      <c r="N1412" s="93">
        <f>IFERROR(VLOOKUP($E1412, V一般接種!$A:$G, N$4, FALSE), 0)</f>
        <v>0</v>
      </c>
      <c r="O1412" s="92">
        <f>SUMIF(V職域接種!$C:$C, 'Conv-vaccine'!$E1412, V職域接種!F:F)</f>
        <v>0</v>
      </c>
      <c r="P1412" s="92">
        <f>SUMIF(V職域接種!$C:$C, 'Conv-vaccine'!$E1412, V職域接種!G:G)</f>
        <v>0</v>
      </c>
      <c r="Q1412" s="92">
        <f>_xlfn.MAXIFS(V重複!F:F, V重複!$C:$C, 'Conv-vaccine'!$E1412)</f>
        <v>0</v>
      </c>
      <c r="R1412" s="92">
        <f>_xlfn.MAXIFS(V重複!G:G, V重複!$C:$C, 'Conv-vaccine'!$E1412)</f>
        <v>0</v>
      </c>
      <c r="S1412" s="117">
        <f>SUMIF('V3回目-総接種回数'!$A:$A, 'Conv-vaccine'!$E1412, 'V3回目-総接種回数'!D:D)</f>
        <v>0</v>
      </c>
    </row>
    <row r="1413" spans="1:19" ht="17.7">
      <c r="A1413" s="49">
        <v>44766</v>
      </c>
      <c r="B1413" s="109">
        <f>IF(COUNTIF($A$7:$A1413, $A1413)&gt;1, 0, IF($E1413="","",G1413+H1413+K1413+L1413+O1413-Q1413))</f>
        <v>0</v>
      </c>
      <c r="C1413" s="109">
        <f>IF(COUNTIF($A$7:$A1413, $A1413)&gt;1, 0, IF($E1413="", "", I1413+J1413+M1413+N1413+P1413-R1413))</f>
        <v>0</v>
      </c>
      <c r="D1413" s="109">
        <f>IF(COUNTIF($A$7:$A1413, $A1413)&gt;1, 0, S1413)</f>
        <v>0</v>
      </c>
      <c r="E1413" s="110">
        <v>44766</v>
      </c>
      <c r="F1413" s="91" t="str">
        <f>IFERROR(VLOOKUP($E1413, V医療従事者等!$A:$J, $F$4, FALSE), TEXT(E1413, "aaa"))</f>
        <v>日</v>
      </c>
      <c r="G1413" s="91">
        <f>IFERROR(VLOOKUP($E1413, V医療従事者等!$A:$J, $G$4, FALSE), 0)</f>
        <v>0</v>
      </c>
      <c r="H1413" s="91">
        <f>IFERROR(VLOOKUP($E1413, V医療従事者等!$A:$J, $H$4, FALSE), 0)</f>
        <v>0</v>
      </c>
      <c r="I1413" s="91">
        <f>IFERROR(VLOOKUP($E1413, V医療従事者等!$A:$J, $I$4, FALSE), 0)</f>
        <v>0</v>
      </c>
      <c r="J1413" s="91">
        <f>IFERROR(VLOOKUP($E1413, V医療従事者等!$A:$J, $J$4, FALSE), 0)</f>
        <v>0</v>
      </c>
      <c r="K1413" s="92">
        <f>IFERROR(VLOOKUP($E1413, V一般接種!$A:$G, K$4, FALSE), 0)</f>
        <v>0</v>
      </c>
      <c r="L1413" s="92">
        <f>IFERROR(VLOOKUP($E1413, V一般接種!$A:$G, L$4, FALSE), 0)</f>
        <v>0</v>
      </c>
      <c r="M1413" s="92">
        <f>IFERROR(VLOOKUP($E1413, V一般接種!$A:$G, M$4, FALSE), 0)</f>
        <v>0</v>
      </c>
      <c r="N1413" s="93">
        <f>IFERROR(VLOOKUP($E1413, V一般接種!$A:$G, N$4, FALSE), 0)</f>
        <v>0</v>
      </c>
      <c r="O1413" s="92">
        <f>SUMIF(V職域接種!$C:$C, 'Conv-vaccine'!$E1413, V職域接種!F:F)</f>
        <v>0</v>
      </c>
      <c r="P1413" s="92">
        <f>SUMIF(V職域接種!$C:$C, 'Conv-vaccine'!$E1413, V職域接種!G:G)</f>
        <v>0</v>
      </c>
      <c r="Q1413" s="92">
        <f>_xlfn.MAXIFS(V重複!F:F, V重複!$C:$C, 'Conv-vaccine'!$E1413)</f>
        <v>0</v>
      </c>
      <c r="R1413" s="92">
        <f>_xlfn.MAXIFS(V重複!G:G, V重複!$C:$C, 'Conv-vaccine'!$E1413)</f>
        <v>0</v>
      </c>
      <c r="S1413" s="117">
        <f>SUMIF('V3回目-総接種回数'!$A:$A, 'Conv-vaccine'!$E1413, 'V3回目-総接種回数'!D:D)</f>
        <v>0</v>
      </c>
    </row>
    <row r="1414" spans="1:19" ht="17.7">
      <c r="A1414" s="49">
        <v>44767</v>
      </c>
      <c r="B1414" s="109">
        <f>IF(COUNTIF($A$7:$A1414, $A1414)&gt;1, 0, IF($E1414="","",G1414+H1414+K1414+L1414+O1414-Q1414))</f>
        <v>0</v>
      </c>
      <c r="C1414" s="109">
        <f>IF(COUNTIF($A$7:$A1414, $A1414)&gt;1, 0, IF($E1414="", "", I1414+J1414+M1414+N1414+P1414-R1414))</f>
        <v>0</v>
      </c>
      <c r="D1414" s="109">
        <f>IF(COUNTIF($A$7:$A1414, $A1414)&gt;1, 0, S1414)</f>
        <v>0</v>
      </c>
      <c r="E1414" s="110">
        <v>44767</v>
      </c>
      <c r="F1414" s="91" t="str">
        <f>IFERROR(VLOOKUP($E1414, V医療従事者等!$A:$J, $F$4, FALSE), TEXT(E1414, "aaa"))</f>
        <v>月</v>
      </c>
      <c r="G1414" s="91">
        <f>IFERROR(VLOOKUP($E1414, V医療従事者等!$A:$J, $G$4, FALSE), 0)</f>
        <v>0</v>
      </c>
      <c r="H1414" s="91">
        <f>IFERROR(VLOOKUP($E1414, V医療従事者等!$A:$J, $H$4, FALSE), 0)</f>
        <v>0</v>
      </c>
      <c r="I1414" s="91">
        <f>IFERROR(VLOOKUP($E1414, V医療従事者等!$A:$J, $I$4, FALSE), 0)</f>
        <v>0</v>
      </c>
      <c r="J1414" s="91">
        <f>IFERROR(VLOOKUP($E1414, V医療従事者等!$A:$J, $J$4, FALSE), 0)</f>
        <v>0</v>
      </c>
      <c r="K1414" s="92">
        <f>IFERROR(VLOOKUP($E1414, V一般接種!$A:$G, K$4, FALSE), 0)</f>
        <v>0</v>
      </c>
      <c r="L1414" s="92">
        <f>IFERROR(VLOOKUP($E1414, V一般接種!$A:$G, L$4, FALSE), 0)</f>
        <v>0</v>
      </c>
      <c r="M1414" s="92">
        <f>IFERROR(VLOOKUP($E1414, V一般接種!$A:$G, M$4, FALSE), 0)</f>
        <v>0</v>
      </c>
      <c r="N1414" s="93">
        <f>IFERROR(VLOOKUP($E1414, V一般接種!$A:$G, N$4, FALSE), 0)</f>
        <v>0</v>
      </c>
      <c r="O1414" s="92">
        <f>SUMIF(V職域接種!$C:$C, 'Conv-vaccine'!$E1414, V職域接種!F:F)</f>
        <v>0</v>
      </c>
      <c r="P1414" s="92">
        <f>SUMIF(V職域接種!$C:$C, 'Conv-vaccine'!$E1414, V職域接種!G:G)</f>
        <v>0</v>
      </c>
      <c r="Q1414" s="92">
        <f>_xlfn.MAXIFS(V重複!F:F, V重複!$C:$C, 'Conv-vaccine'!$E1414)</f>
        <v>0</v>
      </c>
      <c r="R1414" s="92">
        <f>_xlfn.MAXIFS(V重複!G:G, V重複!$C:$C, 'Conv-vaccine'!$E1414)</f>
        <v>0</v>
      </c>
      <c r="S1414" s="117">
        <f>SUMIF('V3回目-総接種回数'!$A:$A, 'Conv-vaccine'!$E1414, 'V3回目-総接種回数'!D:D)</f>
        <v>0</v>
      </c>
    </row>
    <row r="1415" spans="1:19" ht="17.7">
      <c r="A1415" s="49">
        <v>44767</v>
      </c>
      <c r="B1415" s="109">
        <f>IF(COUNTIF($A$7:$A1415, $A1415)&gt;1, 0, IF($E1415="","",G1415+H1415+K1415+L1415+O1415-Q1415))</f>
        <v>0</v>
      </c>
      <c r="C1415" s="109">
        <f>IF(COUNTIF($A$7:$A1415, $A1415)&gt;1, 0, IF($E1415="", "", I1415+J1415+M1415+N1415+P1415-R1415))</f>
        <v>0</v>
      </c>
      <c r="D1415" s="109">
        <f>IF(COUNTIF($A$7:$A1415, $A1415)&gt;1, 0, S1415)</f>
        <v>0</v>
      </c>
      <c r="E1415" s="110">
        <v>44767</v>
      </c>
      <c r="F1415" s="91" t="str">
        <f>IFERROR(VLOOKUP($E1415, V医療従事者等!$A:$J, $F$4, FALSE), TEXT(E1415, "aaa"))</f>
        <v>月</v>
      </c>
      <c r="G1415" s="91">
        <f>IFERROR(VLOOKUP($E1415, V医療従事者等!$A:$J, $G$4, FALSE), 0)</f>
        <v>0</v>
      </c>
      <c r="H1415" s="91">
        <f>IFERROR(VLOOKUP($E1415, V医療従事者等!$A:$J, $H$4, FALSE), 0)</f>
        <v>0</v>
      </c>
      <c r="I1415" s="91">
        <f>IFERROR(VLOOKUP($E1415, V医療従事者等!$A:$J, $I$4, FALSE), 0)</f>
        <v>0</v>
      </c>
      <c r="J1415" s="91">
        <f>IFERROR(VLOOKUP($E1415, V医療従事者等!$A:$J, $J$4, FALSE), 0)</f>
        <v>0</v>
      </c>
      <c r="K1415" s="92">
        <f>IFERROR(VLOOKUP($E1415, V一般接種!$A:$G, K$4, FALSE), 0)</f>
        <v>0</v>
      </c>
      <c r="L1415" s="92">
        <f>IFERROR(VLOOKUP($E1415, V一般接種!$A:$G, L$4, FALSE), 0)</f>
        <v>0</v>
      </c>
      <c r="M1415" s="92">
        <f>IFERROR(VLOOKUP($E1415, V一般接種!$A:$G, M$4, FALSE), 0)</f>
        <v>0</v>
      </c>
      <c r="N1415" s="93">
        <f>IFERROR(VLOOKUP($E1415, V一般接種!$A:$G, N$4, FALSE), 0)</f>
        <v>0</v>
      </c>
      <c r="O1415" s="92">
        <f>SUMIF(V職域接種!$C:$C, 'Conv-vaccine'!$E1415, V職域接種!F:F)</f>
        <v>0</v>
      </c>
      <c r="P1415" s="92">
        <f>SUMIF(V職域接種!$C:$C, 'Conv-vaccine'!$E1415, V職域接種!G:G)</f>
        <v>0</v>
      </c>
      <c r="Q1415" s="92">
        <f>_xlfn.MAXIFS(V重複!F:F, V重複!$C:$C, 'Conv-vaccine'!$E1415)</f>
        <v>0</v>
      </c>
      <c r="R1415" s="92">
        <f>_xlfn.MAXIFS(V重複!G:G, V重複!$C:$C, 'Conv-vaccine'!$E1415)</f>
        <v>0</v>
      </c>
      <c r="S1415" s="117">
        <f>SUMIF('V3回目-総接種回数'!$A:$A, 'Conv-vaccine'!$E1415, 'V3回目-総接種回数'!D:D)</f>
        <v>0</v>
      </c>
    </row>
    <row r="1416" spans="1:19" ht="17.7">
      <c r="A1416" s="49">
        <v>44767</v>
      </c>
      <c r="B1416" s="109">
        <f>IF(COUNTIF($A$7:$A1416, $A1416)&gt;1, 0, IF($E1416="","",G1416+H1416+K1416+L1416+O1416-Q1416))</f>
        <v>0</v>
      </c>
      <c r="C1416" s="109">
        <f>IF(COUNTIF($A$7:$A1416, $A1416)&gt;1, 0, IF($E1416="", "", I1416+J1416+M1416+N1416+P1416-R1416))</f>
        <v>0</v>
      </c>
      <c r="D1416" s="109">
        <f>IF(COUNTIF($A$7:$A1416, $A1416)&gt;1, 0, S1416)</f>
        <v>0</v>
      </c>
      <c r="E1416" s="110">
        <v>44767</v>
      </c>
      <c r="F1416" s="91" t="str">
        <f>IFERROR(VLOOKUP($E1416, V医療従事者等!$A:$J, $F$4, FALSE), TEXT(E1416, "aaa"))</f>
        <v>月</v>
      </c>
      <c r="G1416" s="91">
        <f>IFERROR(VLOOKUP($E1416, V医療従事者等!$A:$J, $G$4, FALSE), 0)</f>
        <v>0</v>
      </c>
      <c r="H1416" s="91">
        <f>IFERROR(VLOOKUP($E1416, V医療従事者等!$A:$J, $H$4, FALSE), 0)</f>
        <v>0</v>
      </c>
      <c r="I1416" s="91">
        <f>IFERROR(VLOOKUP($E1416, V医療従事者等!$A:$J, $I$4, FALSE), 0)</f>
        <v>0</v>
      </c>
      <c r="J1416" s="91">
        <f>IFERROR(VLOOKUP($E1416, V医療従事者等!$A:$J, $J$4, FALSE), 0)</f>
        <v>0</v>
      </c>
      <c r="K1416" s="92">
        <f>IFERROR(VLOOKUP($E1416, V一般接種!$A:$G, K$4, FALSE), 0)</f>
        <v>0</v>
      </c>
      <c r="L1416" s="92">
        <f>IFERROR(VLOOKUP($E1416, V一般接種!$A:$G, L$4, FALSE), 0)</f>
        <v>0</v>
      </c>
      <c r="M1416" s="92">
        <f>IFERROR(VLOOKUP($E1416, V一般接種!$A:$G, M$4, FALSE), 0)</f>
        <v>0</v>
      </c>
      <c r="N1416" s="93">
        <f>IFERROR(VLOOKUP($E1416, V一般接種!$A:$G, N$4, FALSE), 0)</f>
        <v>0</v>
      </c>
      <c r="O1416" s="92">
        <f>SUMIF(V職域接種!$C:$C, 'Conv-vaccine'!$E1416, V職域接種!F:F)</f>
        <v>0</v>
      </c>
      <c r="P1416" s="92">
        <f>SUMIF(V職域接種!$C:$C, 'Conv-vaccine'!$E1416, V職域接種!G:G)</f>
        <v>0</v>
      </c>
      <c r="Q1416" s="92">
        <f>_xlfn.MAXIFS(V重複!F:F, V重複!$C:$C, 'Conv-vaccine'!$E1416)</f>
        <v>0</v>
      </c>
      <c r="R1416" s="92">
        <f>_xlfn.MAXIFS(V重複!G:G, V重複!$C:$C, 'Conv-vaccine'!$E1416)</f>
        <v>0</v>
      </c>
      <c r="S1416" s="117">
        <f>SUMIF('V3回目-総接種回数'!$A:$A, 'Conv-vaccine'!$E1416, 'V3回目-総接種回数'!D:D)</f>
        <v>0</v>
      </c>
    </row>
    <row r="1417" spans="1:19" ht="17.7">
      <c r="A1417" s="49">
        <v>44768</v>
      </c>
      <c r="B1417" s="109">
        <f>IF(COUNTIF($A$7:$A1417, $A1417)&gt;1, 0, IF($E1417="","",G1417+H1417+K1417+L1417+O1417-Q1417))</f>
        <v>0</v>
      </c>
      <c r="C1417" s="109">
        <f>IF(COUNTIF($A$7:$A1417, $A1417)&gt;1, 0, IF($E1417="", "", I1417+J1417+M1417+N1417+P1417-R1417))</f>
        <v>0</v>
      </c>
      <c r="D1417" s="109">
        <f>IF(COUNTIF($A$7:$A1417, $A1417)&gt;1, 0, S1417)</f>
        <v>0</v>
      </c>
      <c r="E1417" s="110">
        <v>44768</v>
      </c>
      <c r="F1417" s="91" t="str">
        <f>IFERROR(VLOOKUP($E1417, V医療従事者等!$A:$J, $F$4, FALSE), TEXT(E1417, "aaa"))</f>
        <v>火</v>
      </c>
      <c r="G1417" s="91">
        <f>IFERROR(VLOOKUP($E1417, V医療従事者等!$A:$J, $G$4, FALSE), 0)</f>
        <v>0</v>
      </c>
      <c r="H1417" s="91">
        <f>IFERROR(VLOOKUP($E1417, V医療従事者等!$A:$J, $H$4, FALSE), 0)</f>
        <v>0</v>
      </c>
      <c r="I1417" s="91">
        <f>IFERROR(VLOOKUP($E1417, V医療従事者等!$A:$J, $I$4, FALSE), 0)</f>
        <v>0</v>
      </c>
      <c r="J1417" s="91">
        <f>IFERROR(VLOOKUP($E1417, V医療従事者等!$A:$J, $J$4, FALSE), 0)</f>
        <v>0</v>
      </c>
      <c r="K1417" s="92">
        <f>IFERROR(VLOOKUP($E1417, V一般接種!$A:$G, K$4, FALSE), 0)</f>
        <v>0</v>
      </c>
      <c r="L1417" s="92">
        <f>IFERROR(VLOOKUP($E1417, V一般接種!$A:$G, L$4, FALSE), 0)</f>
        <v>0</v>
      </c>
      <c r="M1417" s="92">
        <f>IFERROR(VLOOKUP($E1417, V一般接種!$A:$G, M$4, FALSE), 0)</f>
        <v>0</v>
      </c>
      <c r="N1417" s="93">
        <f>IFERROR(VLOOKUP($E1417, V一般接種!$A:$G, N$4, FALSE), 0)</f>
        <v>0</v>
      </c>
      <c r="O1417" s="92">
        <f>SUMIF(V職域接種!$C:$C, 'Conv-vaccine'!$E1417, V職域接種!F:F)</f>
        <v>0</v>
      </c>
      <c r="P1417" s="92">
        <f>SUMIF(V職域接種!$C:$C, 'Conv-vaccine'!$E1417, V職域接種!G:G)</f>
        <v>0</v>
      </c>
      <c r="Q1417" s="92">
        <f>_xlfn.MAXIFS(V重複!F:F, V重複!$C:$C, 'Conv-vaccine'!$E1417)</f>
        <v>0</v>
      </c>
      <c r="R1417" s="92">
        <f>_xlfn.MAXIFS(V重複!G:G, V重複!$C:$C, 'Conv-vaccine'!$E1417)</f>
        <v>0</v>
      </c>
      <c r="S1417" s="117">
        <f>SUMIF('V3回目-総接種回数'!$A:$A, 'Conv-vaccine'!$E1417, 'V3回目-総接種回数'!D:D)</f>
        <v>0</v>
      </c>
    </row>
    <row r="1418" spans="1:19" ht="17.7">
      <c r="A1418" s="49">
        <v>44768</v>
      </c>
      <c r="B1418" s="109">
        <f>IF(COUNTIF($A$7:$A1418, $A1418)&gt;1, 0, IF($E1418="","",G1418+H1418+K1418+L1418+O1418-Q1418))</f>
        <v>0</v>
      </c>
      <c r="C1418" s="109">
        <f>IF(COUNTIF($A$7:$A1418, $A1418)&gt;1, 0, IF($E1418="", "", I1418+J1418+M1418+N1418+P1418-R1418))</f>
        <v>0</v>
      </c>
      <c r="D1418" s="109">
        <f>IF(COUNTIF($A$7:$A1418, $A1418)&gt;1, 0, S1418)</f>
        <v>0</v>
      </c>
      <c r="E1418" s="110">
        <v>44768</v>
      </c>
      <c r="F1418" s="91" t="str">
        <f>IFERROR(VLOOKUP($E1418, V医療従事者等!$A:$J, $F$4, FALSE), TEXT(E1418, "aaa"))</f>
        <v>火</v>
      </c>
      <c r="G1418" s="91">
        <f>IFERROR(VLOOKUP($E1418, V医療従事者等!$A:$J, $G$4, FALSE), 0)</f>
        <v>0</v>
      </c>
      <c r="H1418" s="91">
        <f>IFERROR(VLOOKUP($E1418, V医療従事者等!$A:$J, $H$4, FALSE), 0)</f>
        <v>0</v>
      </c>
      <c r="I1418" s="91">
        <f>IFERROR(VLOOKUP($E1418, V医療従事者等!$A:$J, $I$4, FALSE), 0)</f>
        <v>0</v>
      </c>
      <c r="J1418" s="91">
        <f>IFERROR(VLOOKUP($E1418, V医療従事者等!$A:$J, $J$4, FALSE), 0)</f>
        <v>0</v>
      </c>
      <c r="K1418" s="92">
        <f>IFERROR(VLOOKUP($E1418, V一般接種!$A:$G, K$4, FALSE), 0)</f>
        <v>0</v>
      </c>
      <c r="L1418" s="92">
        <f>IFERROR(VLOOKUP($E1418, V一般接種!$A:$G, L$4, FALSE), 0)</f>
        <v>0</v>
      </c>
      <c r="M1418" s="92">
        <f>IFERROR(VLOOKUP($E1418, V一般接種!$A:$G, M$4, FALSE), 0)</f>
        <v>0</v>
      </c>
      <c r="N1418" s="93">
        <f>IFERROR(VLOOKUP($E1418, V一般接種!$A:$G, N$4, FALSE), 0)</f>
        <v>0</v>
      </c>
      <c r="O1418" s="92">
        <f>SUMIF(V職域接種!$C:$C, 'Conv-vaccine'!$E1418, V職域接種!F:F)</f>
        <v>0</v>
      </c>
      <c r="P1418" s="92">
        <f>SUMIF(V職域接種!$C:$C, 'Conv-vaccine'!$E1418, V職域接種!G:G)</f>
        <v>0</v>
      </c>
      <c r="Q1418" s="92">
        <f>_xlfn.MAXIFS(V重複!F:F, V重複!$C:$C, 'Conv-vaccine'!$E1418)</f>
        <v>0</v>
      </c>
      <c r="R1418" s="92">
        <f>_xlfn.MAXIFS(V重複!G:G, V重複!$C:$C, 'Conv-vaccine'!$E1418)</f>
        <v>0</v>
      </c>
      <c r="S1418" s="117">
        <f>SUMIF('V3回目-総接種回数'!$A:$A, 'Conv-vaccine'!$E1418, 'V3回目-総接種回数'!D:D)</f>
        <v>0</v>
      </c>
    </row>
    <row r="1419" spans="1:19" ht="17.7">
      <c r="A1419" s="49">
        <v>44768</v>
      </c>
      <c r="B1419" s="109">
        <f>IF(COUNTIF($A$7:$A1419, $A1419)&gt;1, 0, IF($E1419="","",G1419+H1419+K1419+L1419+O1419-Q1419))</f>
        <v>0</v>
      </c>
      <c r="C1419" s="109">
        <f>IF(COUNTIF($A$7:$A1419, $A1419)&gt;1, 0, IF($E1419="", "", I1419+J1419+M1419+N1419+P1419-R1419))</f>
        <v>0</v>
      </c>
      <c r="D1419" s="109">
        <f>IF(COUNTIF($A$7:$A1419, $A1419)&gt;1, 0, S1419)</f>
        <v>0</v>
      </c>
      <c r="E1419" s="110">
        <v>44768</v>
      </c>
      <c r="F1419" s="91" t="str">
        <f>IFERROR(VLOOKUP($E1419, V医療従事者等!$A:$J, $F$4, FALSE), TEXT(E1419, "aaa"))</f>
        <v>火</v>
      </c>
      <c r="G1419" s="91">
        <f>IFERROR(VLOOKUP($E1419, V医療従事者等!$A:$J, $G$4, FALSE), 0)</f>
        <v>0</v>
      </c>
      <c r="H1419" s="91">
        <f>IFERROR(VLOOKUP($E1419, V医療従事者等!$A:$J, $H$4, FALSE), 0)</f>
        <v>0</v>
      </c>
      <c r="I1419" s="91">
        <f>IFERROR(VLOOKUP($E1419, V医療従事者等!$A:$J, $I$4, FALSE), 0)</f>
        <v>0</v>
      </c>
      <c r="J1419" s="91">
        <f>IFERROR(VLOOKUP($E1419, V医療従事者等!$A:$J, $J$4, FALSE), 0)</f>
        <v>0</v>
      </c>
      <c r="K1419" s="92">
        <f>IFERROR(VLOOKUP($E1419, V一般接種!$A:$G, K$4, FALSE), 0)</f>
        <v>0</v>
      </c>
      <c r="L1419" s="92">
        <f>IFERROR(VLOOKUP($E1419, V一般接種!$A:$G, L$4, FALSE), 0)</f>
        <v>0</v>
      </c>
      <c r="M1419" s="92">
        <f>IFERROR(VLOOKUP($E1419, V一般接種!$A:$G, M$4, FALSE), 0)</f>
        <v>0</v>
      </c>
      <c r="N1419" s="93">
        <f>IFERROR(VLOOKUP($E1419, V一般接種!$A:$G, N$4, FALSE), 0)</f>
        <v>0</v>
      </c>
      <c r="O1419" s="92">
        <f>SUMIF(V職域接種!$C:$C, 'Conv-vaccine'!$E1419, V職域接種!F:F)</f>
        <v>0</v>
      </c>
      <c r="P1419" s="92">
        <f>SUMIF(V職域接種!$C:$C, 'Conv-vaccine'!$E1419, V職域接種!G:G)</f>
        <v>0</v>
      </c>
      <c r="Q1419" s="92">
        <f>_xlfn.MAXIFS(V重複!F:F, V重複!$C:$C, 'Conv-vaccine'!$E1419)</f>
        <v>0</v>
      </c>
      <c r="R1419" s="92">
        <f>_xlfn.MAXIFS(V重複!G:G, V重複!$C:$C, 'Conv-vaccine'!$E1419)</f>
        <v>0</v>
      </c>
      <c r="S1419" s="117">
        <f>SUMIF('V3回目-総接種回数'!$A:$A, 'Conv-vaccine'!$E1419, 'V3回目-総接種回数'!D:D)</f>
        <v>0</v>
      </c>
    </row>
    <row r="1420" spans="1:19" ht="17.7">
      <c r="A1420" s="49">
        <v>44769</v>
      </c>
      <c r="B1420" s="109">
        <f>IF(COUNTIF($A$7:$A1420, $A1420)&gt;1, 0, IF($E1420="","",G1420+H1420+K1420+L1420+O1420-Q1420))</f>
        <v>0</v>
      </c>
      <c r="C1420" s="109">
        <f>IF(COUNTIF($A$7:$A1420, $A1420)&gt;1, 0, IF($E1420="", "", I1420+J1420+M1420+N1420+P1420-R1420))</f>
        <v>0</v>
      </c>
      <c r="D1420" s="109">
        <f>IF(COUNTIF($A$7:$A1420, $A1420)&gt;1, 0, S1420)</f>
        <v>0</v>
      </c>
      <c r="E1420" s="110">
        <v>44769</v>
      </c>
      <c r="F1420" s="91" t="str">
        <f>IFERROR(VLOOKUP($E1420, V医療従事者等!$A:$J, $F$4, FALSE), TEXT(E1420, "aaa"))</f>
        <v>水</v>
      </c>
      <c r="G1420" s="91">
        <f>IFERROR(VLOOKUP($E1420, V医療従事者等!$A:$J, $G$4, FALSE), 0)</f>
        <v>0</v>
      </c>
      <c r="H1420" s="91">
        <f>IFERROR(VLOOKUP($E1420, V医療従事者等!$A:$J, $H$4, FALSE), 0)</f>
        <v>0</v>
      </c>
      <c r="I1420" s="91">
        <f>IFERROR(VLOOKUP($E1420, V医療従事者等!$A:$J, $I$4, FALSE), 0)</f>
        <v>0</v>
      </c>
      <c r="J1420" s="91">
        <f>IFERROR(VLOOKUP($E1420, V医療従事者等!$A:$J, $J$4, FALSE), 0)</f>
        <v>0</v>
      </c>
      <c r="K1420" s="92">
        <f>IFERROR(VLOOKUP($E1420, V一般接種!$A:$G, K$4, FALSE), 0)</f>
        <v>0</v>
      </c>
      <c r="L1420" s="92">
        <f>IFERROR(VLOOKUP($E1420, V一般接種!$A:$G, L$4, FALSE), 0)</f>
        <v>0</v>
      </c>
      <c r="M1420" s="92">
        <f>IFERROR(VLOOKUP($E1420, V一般接種!$A:$G, M$4, FALSE), 0)</f>
        <v>0</v>
      </c>
      <c r="N1420" s="93">
        <f>IFERROR(VLOOKUP($E1420, V一般接種!$A:$G, N$4, FALSE), 0)</f>
        <v>0</v>
      </c>
      <c r="O1420" s="92">
        <f>SUMIF(V職域接種!$C:$C, 'Conv-vaccine'!$E1420, V職域接種!F:F)</f>
        <v>0</v>
      </c>
      <c r="P1420" s="92">
        <f>SUMIF(V職域接種!$C:$C, 'Conv-vaccine'!$E1420, V職域接種!G:G)</f>
        <v>0</v>
      </c>
      <c r="Q1420" s="92">
        <f>_xlfn.MAXIFS(V重複!F:F, V重複!$C:$C, 'Conv-vaccine'!$E1420)</f>
        <v>0</v>
      </c>
      <c r="R1420" s="92">
        <f>_xlfn.MAXIFS(V重複!G:G, V重複!$C:$C, 'Conv-vaccine'!$E1420)</f>
        <v>0</v>
      </c>
      <c r="S1420" s="117">
        <f>SUMIF('V3回目-総接種回数'!$A:$A, 'Conv-vaccine'!$E1420, 'V3回目-総接種回数'!D:D)</f>
        <v>0</v>
      </c>
    </row>
    <row r="1421" spans="1:19" ht="17.7">
      <c r="A1421" s="49">
        <v>44769</v>
      </c>
      <c r="B1421" s="109">
        <f>IF(COUNTIF($A$7:$A1421, $A1421)&gt;1, 0, IF($E1421="","",G1421+H1421+K1421+L1421+O1421-Q1421))</f>
        <v>0</v>
      </c>
      <c r="C1421" s="109">
        <f>IF(COUNTIF($A$7:$A1421, $A1421)&gt;1, 0, IF($E1421="", "", I1421+J1421+M1421+N1421+P1421-R1421))</f>
        <v>0</v>
      </c>
      <c r="D1421" s="109">
        <f>IF(COUNTIF($A$7:$A1421, $A1421)&gt;1, 0, S1421)</f>
        <v>0</v>
      </c>
      <c r="E1421" s="110">
        <v>44769</v>
      </c>
      <c r="F1421" s="91" t="str">
        <f>IFERROR(VLOOKUP($E1421, V医療従事者等!$A:$J, $F$4, FALSE), TEXT(E1421, "aaa"))</f>
        <v>水</v>
      </c>
      <c r="G1421" s="91">
        <f>IFERROR(VLOOKUP($E1421, V医療従事者等!$A:$J, $G$4, FALSE), 0)</f>
        <v>0</v>
      </c>
      <c r="H1421" s="91">
        <f>IFERROR(VLOOKUP($E1421, V医療従事者等!$A:$J, $H$4, FALSE), 0)</f>
        <v>0</v>
      </c>
      <c r="I1421" s="91">
        <f>IFERROR(VLOOKUP($E1421, V医療従事者等!$A:$J, $I$4, FALSE), 0)</f>
        <v>0</v>
      </c>
      <c r="J1421" s="91">
        <f>IFERROR(VLOOKUP($E1421, V医療従事者等!$A:$J, $J$4, FALSE), 0)</f>
        <v>0</v>
      </c>
      <c r="K1421" s="92">
        <f>IFERROR(VLOOKUP($E1421, V一般接種!$A:$G, K$4, FALSE), 0)</f>
        <v>0</v>
      </c>
      <c r="L1421" s="92">
        <f>IFERROR(VLOOKUP($E1421, V一般接種!$A:$G, L$4, FALSE), 0)</f>
        <v>0</v>
      </c>
      <c r="M1421" s="92">
        <f>IFERROR(VLOOKUP($E1421, V一般接種!$A:$G, M$4, FALSE), 0)</f>
        <v>0</v>
      </c>
      <c r="N1421" s="93">
        <f>IFERROR(VLOOKUP($E1421, V一般接種!$A:$G, N$4, FALSE), 0)</f>
        <v>0</v>
      </c>
      <c r="O1421" s="92">
        <f>SUMIF(V職域接種!$C:$C, 'Conv-vaccine'!$E1421, V職域接種!F:F)</f>
        <v>0</v>
      </c>
      <c r="P1421" s="92">
        <f>SUMIF(V職域接種!$C:$C, 'Conv-vaccine'!$E1421, V職域接種!G:G)</f>
        <v>0</v>
      </c>
      <c r="Q1421" s="92">
        <f>_xlfn.MAXIFS(V重複!F:F, V重複!$C:$C, 'Conv-vaccine'!$E1421)</f>
        <v>0</v>
      </c>
      <c r="R1421" s="92">
        <f>_xlfn.MAXIFS(V重複!G:G, V重複!$C:$C, 'Conv-vaccine'!$E1421)</f>
        <v>0</v>
      </c>
      <c r="S1421" s="117">
        <f>SUMIF('V3回目-総接種回数'!$A:$A, 'Conv-vaccine'!$E1421, 'V3回目-総接種回数'!D:D)</f>
        <v>0</v>
      </c>
    </row>
    <row r="1422" spans="1:19" ht="17.7">
      <c r="A1422" s="49">
        <v>44769</v>
      </c>
      <c r="B1422" s="109">
        <f>IF(COUNTIF($A$7:$A1422, $A1422)&gt;1, 0, IF($E1422="","",G1422+H1422+K1422+L1422+O1422-Q1422))</f>
        <v>0</v>
      </c>
      <c r="C1422" s="109">
        <f>IF(COUNTIF($A$7:$A1422, $A1422)&gt;1, 0, IF($E1422="", "", I1422+J1422+M1422+N1422+P1422-R1422))</f>
        <v>0</v>
      </c>
      <c r="D1422" s="109">
        <f>IF(COUNTIF($A$7:$A1422, $A1422)&gt;1, 0, S1422)</f>
        <v>0</v>
      </c>
      <c r="E1422" s="110">
        <v>44769</v>
      </c>
      <c r="F1422" s="91" t="str">
        <f>IFERROR(VLOOKUP($E1422, V医療従事者等!$A:$J, $F$4, FALSE), TEXT(E1422, "aaa"))</f>
        <v>水</v>
      </c>
      <c r="G1422" s="91">
        <f>IFERROR(VLOOKUP($E1422, V医療従事者等!$A:$J, $G$4, FALSE), 0)</f>
        <v>0</v>
      </c>
      <c r="H1422" s="91">
        <f>IFERROR(VLOOKUP($E1422, V医療従事者等!$A:$J, $H$4, FALSE), 0)</f>
        <v>0</v>
      </c>
      <c r="I1422" s="91">
        <f>IFERROR(VLOOKUP($E1422, V医療従事者等!$A:$J, $I$4, FALSE), 0)</f>
        <v>0</v>
      </c>
      <c r="J1422" s="91">
        <f>IFERROR(VLOOKUP($E1422, V医療従事者等!$A:$J, $J$4, FALSE), 0)</f>
        <v>0</v>
      </c>
      <c r="K1422" s="92">
        <f>IFERROR(VLOOKUP($E1422, V一般接種!$A:$G, K$4, FALSE), 0)</f>
        <v>0</v>
      </c>
      <c r="L1422" s="92">
        <f>IFERROR(VLOOKUP($E1422, V一般接種!$A:$G, L$4, FALSE), 0)</f>
        <v>0</v>
      </c>
      <c r="M1422" s="92">
        <f>IFERROR(VLOOKUP($E1422, V一般接種!$A:$G, M$4, FALSE), 0)</f>
        <v>0</v>
      </c>
      <c r="N1422" s="93">
        <f>IFERROR(VLOOKUP($E1422, V一般接種!$A:$G, N$4, FALSE), 0)</f>
        <v>0</v>
      </c>
      <c r="O1422" s="92">
        <f>SUMIF(V職域接種!$C:$C, 'Conv-vaccine'!$E1422, V職域接種!F:F)</f>
        <v>0</v>
      </c>
      <c r="P1422" s="92">
        <f>SUMIF(V職域接種!$C:$C, 'Conv-vaccine'!$E1422, V職域接種!G:G)</f>
        <v>0</v>
      </c>
      <c r="Q1422" s="92">
        <f>_xlfn.MAXIFS(V重複!F:F, V重複!$C:$C, 'Conv-vaccine'!$E1422)</f>
        <v>0</v>
      </c>
      <c r="R1422" s="92">
        <f>_xlfn.MAXIFS(V重複!G:G, V重複!$C:$C, 'Conv-vaccine'!$E1422)</f>
        <v>0</v>
      </c>
      <c r="S1422" s="117">
        <f>SUMIF('V3回目-総接種回数'!$A:$A, 'Conv-vaccine'!$E1422, 'V3回目-総接種回数'!D:D)</f>
        <v>0</v>
      </c>
    </row>
    <row r="1423" spans="1:19" ht="17.7">
      <c r="A1423" s="49">
        <v>44770</v>
      </c>
      <c r="B1423" s="109">
        <f>IF(COUNTIF($A$7:$A1423, $A1423)&gt;1, 0, IF($E1423="","",G1423+H1423+K1423+L1423+O1423-Q1423))</f>
        <v>0</v>
      </c>
      <c r="C1423" s="109">
        <f>IF(COUNTIF($A$7:$A1423, $A1423)&gt;1, 0, IF($E1423="", "", I1423+J1423+M1423+N1423+P1423-R1423))</f>
        <v>0</v>
      </c>
      <c r="D1423" s="109">
        <f>IF(COUNTIF($A$7:$A1423, $A1423)&gt;1, 0, S1423)</f>
        <v>0</v>
      </c>
      <c r="E1423" s="110">
        <v>44770</v>
      </c>
      <c r="F1423" s="91" t="str">
        <f>IFERROR(VLOOKUP($E1423, V医療従事者等!$A:$J, $F$4, FALSE), TEXT(E1423, "aaa"))</f>
        <v>木</v>
      </c>
      <c r="G1423" s="91">
        <f>IFERROR(VLOOKUP($E1423, V医療従事者等!$A:$J, $G$4, FALSE), 0)</f>
        <v>0</v>
      </c>
      <c r="H1423" s="91">
        <f>IFERROR(VLOOKUP($E1423, V医療従事者等!$A:$J, $H$4, FALSE), 0)</f>
        <v>0</v>
      </c>
      <c r="I1423" s="91">
        <f>IFERROR(VLOOKUP($E1423, V医療従事者等!$A:$J, $I$4, FALSE), 0)</f>
        <v>0</v>
      </c>
      <c r="J1423" s="91">
        <f>IFERROR(VLOOKUP($E1423, V医療従事者等!$A:$J, $J$4, FALSE), 0)</f>
        <v>0</v>
      </c>
      <c r="K1423" s="92">
        <f>IFERROR(VLOOKUP($E1423, V一般接種!$A:$G, K$4, FALSE), 0)</f>
        <v>0</v>
      </c>
      <c r="L1423" s="92">
        <f>IFERROR(VLOOKUP($E1423, V一般接種!$A:$G, L$4, FALSE), 0)</f>
        <v>0</v>
      </c>
      <c r="M1423" s="92">
        <f>IFERROR(VLOOKUP($E1423, V一般接種!$A:$G, M$4, FALSE), 0)</f>
        <v>0</v>
      </c>
      <c r="N1423" s="93">
        <f>IFERROR(VLOOKUP($E1423, V一般接種!$A:$G, N$4, FALSE), 0)</f>
        <v>0</v>
      </c>
      <c r="O1423" s="92">
        <f>SUMIF(V職域接種!$C:$C, 'Conv-vaccine'!$E1423, V職域接種!F:F)</f>
        <v>0</v>
      </c>
      <c r="P1423" s="92">
        <f>SUMIF(V職域接種!$C:$C, 'Conv-vaccine'!$E1423, V職域接種!G:G)</f>
        <v>0</v>
      </c>
      <c r="Q1423" s="92">
        <f>_xlfn.MAXIFS(V重複!F:F, V重複!$C:$C, 'Conv-vaccine'!$E1423)</f>
        <v>0</v>
      </c>
      <c r="R1423" s="92">
        <f>_xlfn.MAXIFS(V重複!G:G, V重複!$C:$C, 'Conv-vaccine'!$E1423)</f>
        <v>0</v>
      </c>
      <c r="S1423" s="117">
        <f>SUMIF('V3回目-総接種回数'!$A:$A, 'Conv-vaccine'!$E1423, 'V3回目-総接種回数'!D:D)</f>
        <v>0</v>
      </c>
    </row>
    <row r="1424" spans="1:19" ht="17.7">
      <c r="A1424" s="49">
        <v>44770</v>
      </c>
      <c r="B1424" s="109">
        <f>IF(COUNTIF($A$7:$A1424, $A1424)&gt;1, 0, IF($E1424="","",G1424+H1424+K1424+L1424+O1424-Q1424))</f>
        <v>0</v>
      </c>
      <c r="C1424" s="109">
        <f>IF(COUNTIF($A$7:$A1424, $A1424)&gt;1, 0, IF($E1424="", "", I1424+J1424+M1424+N1424+P1424-R1424))</f>
        <v>0</v>
      </c>
      <c r="D1424" s="109">
        <f>IF(COUNTIF($A$7:$A1424, $A1424)&gt;1, 0, S1424)</f>
        <v>0</v>
      </c>
      <c r="E1424" s="110">
        <v>44770</v>
      </c>
      <c r="F1424" s="91" t="str">
        <f>IFERROR(VLOOKUP($E1424, V医療従事者等!$A:$J, $F$4, FALSE), TEXT(E1424, "aaa"))</f>
        <v>木</v>
      </c>
      <c r="G1424" s="91">
        <f>IFERROR(VLOOKUP($E1424, V医療従事者等!$A:$J, $G$4, FALSE), 0)</f>
        <v>0</v>
      </c>
      <c r="H1424" s="91">
        <f>IFERROR(VLOOKUP($E1424, V医療従事者等!$A:$J, $H$4, FALSE), 0)</f>
        <v>0</v>
      </c>
      <c r="I1424" s="91">
        <f>IFERROR(VLOOKUP($E1424, V医療従事者等!$A:$J, $I$4, FALSE), 0)</f>
        <v>0</v>
      </c>
      <c r="J1424" s="91">
        <f>IFERROR(VLOOKUP($E1424, V医療従事者等!$A:$J, $J$4, FALSE), 0)</f>
        <v>0</v>
      </c>
      <c r="K1424" s="92">
        <f>IFERROR(VLOOKUP($E1424, V一般接種!$A:$G, K$4, FALSE), 0)</f>
        <v>0</v>
      </c>
      <c r="L1424" s="92">
        <f>IFERROR(VLOOKUP($E1424, V一般接種!$A:$G, L$4, FALSE), 0)</f>
        <v>0</v>
      </c>
      <c r="M1424" s="92">
        <f>IFERROR(VLOOKUP($E1424, V一般接種!$A:$G, M$4, FALSE), 0)</f>
        <v>0</v>
      </c>
      <c r="N1424" s="93">
        <f>IFERROR(VLOOKUP($E1424, V一般接種!$A:$G, N$4, FALSE), 0)</f>
        <v>0</v>
      </c>
      <c r="O1424" s="92">
        <f>SUMIF(V職域接種!$C:$C, 'Conv-vaccine'!$E1424, V職域接種!F:F)</f>
        <v>0</v>
      </c>
      <c r="P1424" s="92">
        <f>SUMIF(V職域接種!$C:$C, 'Conv-vaccine'!$E1424, V職域接種!G:G)</f>
        <v>0</v>
      </c>
      <c r="Q1424" s="92">
        <f>_xlfn.MAXIFS(V重複!F:F, V重複!$C:$C, 'Conv-vaccine'!$E1424)</f>
        <v>0</v>
      </c>
      <c r="R1424" s="92">
        <f>_xlfn.MAXIFS(V重複!G:G, V重複!$C:$C, 'Conv-vaccine'!$E1424)</f>
        <v>0</v>
      </c>
      <c r="S1424" s="117">
        <f>SUMIF('V3回目-総接種回数'!$A:$A, 'Conv-vaccine'!$E1424, 'V3回目-総接種回数'!D:D)</f>
        <v>0</v>
      </c>
    </row>
    <row r="1425" spans="1:19" ht="17.7">
      <c r="A1425" s="49">
        <v>44770</v>
      </c>
      <c r="B1425" s="109">
        <f>IF(COUNTIF($A$7:$A1425, $A1425)&gt;1, 0, IF($E1425="","",G1425+H1425+K1425+L1425+O1425-Q1425))</f>
        <v>0</v>
      </c>
      <c r="C1425" s="109">
        <f>IF(COUNTIF($A$7:$A1425, $A1425)&gt;1, 0, IF($E1425="", "", I1425+J1425+M1425+N1425+P1425-R1425))</f>
        <v>0</v>
      </c>
      <c r="D1425" s="109">
        <f>IF(COUNTIF($A$7:$A1425, $A1425)&gt;1, 0, S1425)</f>
        <v>0</v>
      </c>
      <c r="E1425" s="110">
        <v>44770</v>
      </c>
      <c r="F1425" s="91" t="str">
        <f>IFERROR(VLOOKUP($E1425, V医療従事者等!$A:$J, $F$4, FALSE), TEXT(E1425, "aaa"))</f>
        <v>木</v>
      </c>
      <c r="G1425" s="91">
        <f>IFERROR(VLOOKUP($E1425, V医療従事者等!$A:$J, $G$4, FALSE), 0)</f>
        <v>0</v>
      </c>
      <c r="H1425" s="91">
        <f>IFERROR(VLOOKUP($E1425, V医療従事者等!$A:$J, $H$4, FALSE), 0)</f>
        <v>0</v>
      </c>
      <c r="I1425" s="91">
        <f>IFERROR(VLOOKUP($E1425, V医療従事者等!$A:$J, $I$4, FALSE), 0)</f>
        <v>0</v>
      </c>
      <c r="J1425" s="91">
        <f>IFERROR(VLOOKUP($E1425, V医療従事者等!$A:$J, $J$4, FALSE), 0)</f>
        <v>0</v>
      </c>
      <c r="K1425" s="92">
        <f>IFERROR(VLOOKUP($E1425, V一般接種!$A:$G, K$4, FALSE), 0)</f>
        <v>0</v>
      </c>
      <c r="L1425" s="92">
        <f>IFERROR(VLOOKUP($E1425, V一般接種!$A:$G, L$4, FALSE), 0)</f>
        <v>0</v>
      </c>
      <c r="M1425" s="92">
        <f>IFERROR(VLOOKUP($E1425, V一般接種!$A:$G, M$4, FALSE), 0)</f>
        <v>0</v>
      </c>
      <c r="N1425" s="93">
        <f>IFERROR(VLOOKUP($E1425, V一般接種!$A:$G, N$4, FALSE), 0)</f>
        <v>0</v>
      </c>
      <c r="O1425" s="92">
        <f>SUMIF(V職域接種!$C:$C, 'Conv-vaccine'!$E1425, V職域接種!F:F)</f>
        <v>0</v>
      </c>
      <c r="P1425" s="92">
        <f>SUMIF(V職域接種!$C:$C, 'Conv-vaccine'!$E1425, V職域接種!G:G)</f>
        <v>0</v>
      </c>
      <c r="Q1425" s="92">
        <f>_xlfn.MAXIFS(V重複!F:F, V重複!$C:$C, 'Conv-vaccine'!$E1425)</f>
        <v>0</v>
      </c>
      <c r="R1425" s="92">
        <f>_xlfn.MAXIFS(V重複!G:G, V重複!$C:$C, 'Conv-vaccine'!$E1425)</f>
        <v>0</v>
      </c>
      <c r="S1425" s="117">
        <f>SUMIF('V3回目-総接種回数'!$A:$A, 'Conv-vaccine'!$E1425, 'V3回目-総接種回数'!D:D)</f>
        <v>0</v>
      </c>
    </row>
    <row r="1426" spans="1:19" ht="17.7">
      <c r="A1426" s="49">
        <v>44771</v>
      </c>
      <c r="B1426" s="109">
        <f>IF(COUNTIF($A$7:$A1426, $A1426)&gt;1, 0, IF($E1426="","",G1426+H1426+K1426+L1426+O1426-Q1426))</f>
        <v>0</v>
      </c>
      <c r="C1426" s="109">
        <f>IF(COUNTIF($A$7:$A1426, $A1426)&gt;1, 0, IF($E1426="", "", I1426+J1426+M1426+N1426+P1426-R1426))</f>
        <v>0</v>
      </c>
      <c r="D1426" s="109">
        <f>IF(COUNTIF($A$7:$A1426, $A1426)&gt;1, 0, S1426)</f>
        <v>0</v>
      </c>
      <c r="E1426" s="110">
        <v>44771</v>
      </c>
      <c r="F1426" s="91" t="str">
        <f>IFERROR(VLOOKUP($E1426, V医療従事者等!$A:$J, $F$4, FALSE), TEXT(E1426, "aaa"))</f>
        <v>金</v>
      </c>
      <c r="G1426" s="91">
        <f>IFERROR(VLOOKUP($E1426, V医療従事者等!$A:$J, $G$4, FALSE), 0)</f>
        <v>0</v>
      </c>
      <c r="H1426" s="91">
        <f>IFERROR(VLOOKUP($E1426, V医療従事者等!$A:$J, $H$4, FALSE), 0)</f>
        <v>0</v>
      </c>
      <c r="I1426" s="91">
        <f>IFERROR(VLOOKUP($E1426, V医療従事者等!$A:$J, $I$4, FALSE), 0)</f>
        <v>0</v>
      </c>
      <c r="J1426" s="91">
        <f>IFERROR(VLOOKUP($E1426, V医療従事者等!$A:$J, $J$4, FALSE), 0)</f>
        <v>0</v>
      </c>
      <c r="K1426" s="92">
        <f>IFERROR(VLOOKUP($E1426, V一般接種!$A:$G, K$4, FALSE), 0)</f>
        <v>0</v>
      </c>
      <c r="L1426" s="92">
        <f>IFERROR(VLOOKUP($E1426, V一般接種!$A:$G, L$4, FALSE), 0)</f>
        <v>0</v>
      </c>
      <c r="M1426" s="92">
        <f>IFERROR(VLOOKUP($E1426, V一般接種!$A:$G, M$4, FALSE), 0)</f>
        <v>0</v>
      </c>
      <c r="N1426" s="93">
        <f>IFERROR(VLOOKUP($E1426, V一般接種!$A:$G, N$4, FALSE), 0)</f>
        <v>0</v>
      </c>
      <c r="O1426" s="92">
        <f>SUMIF(V職域接種!$C:$C, 'Conv-vaccine'!$E1426, V職域接種!F:F)</f>
        <v>0</v>
      </c>
      <c r="P1426" s="92">
        <f>SUMIF(V職域接種!$C:$C, 'Conv-vaccine'!$E1426, V職域接種!G:G)</f>
        <v>0</v>
      </c>
      <c r="Q1426" s="92">
        <f>_xlfn.MAXIFS(V重複!F:F, V重複!$C:$C, 'Conv-vaccine'!$E1426)</f>
        <v>0</v>
      </c>
      <c r="R1426" s="92">
        <f>_xlfn.MAXIFS(V重複!G:G, V重複!$C:$C, 'Conv-vaccine'!$E1426)</f>
        <v>0</v>
      </c>
      <c r="S1426" s="117">
        <f>SUMIF('V3回目-総接種回数'!$A:$A, 'Conv-vaccine'!$E1426, 'V3回目-総接種回数'!D:D)</f>
        <v>0</v>
      </c>
    </row>
    <row r="1427" spans="1:19" ht="17.7">
      <c r="A1427" s="49">
        <v>44771</v>
      </c>
      <c r="B1427" s="109">
        <f>IF(COUNTIF($A$7:$A1427, $A1427)&gt;1, 0, IF($E1427="","",G1427+H1427+K1427+L1427+O1427-Q1427))</f>
        <v>0</v>
      </c>
      <c r="C1427" s="109">
        <f>IF(COUNTIF($A$7:$A1427, $A1427)&gt;1, 0, IF($E1427="", "", I1427+J1427+M1427+N1427+P1427-R1427))</f>
        <v>0</v>
      </c>
      <c r="D1427" s="109">
        <f>IF(COUNTIF($A$7:$A1427, $A1427)&gt;1, 0, S1427)</f>
        <v>0</v>
      </c>
      <c r="E1427" s="110">
        <v>44771</v>
      </c>
      <c r="F1427" s="91" t="str">
        <f>IFERROR(VLOOKUP($E1427, V医療従事者等!$A:$J, $F$4, FALSE), TEXT(E1427, "aaa"))</f>
        <v>金</v>
      </c>
      <c r="G1427" s="91">
        <f>IFERROR(VLOOKUP($E1427, V医療従事者等!$A:$J, $G$4, FALSE), 0)</f>
        <v>0</v>
      </c>
      <c r="H1427" s="91">
        <f>IFERROR(VLOOKUP($E1427, V医療従事者等!$A:$J, $H$4, FALSE), 0)</f>
        <v>0</v>
      </c>
      <c r="I1427" s="91">
        <f>IFERROR(VLOOKUP($E1427, V医療従事者等!$A:$J, $I$4, FALSE), 0)</f>
        <v>0</v>
      </c>
      <c r="J1427" s="91">
        <f>IFERROR(VLOOKUP($E1427, V医療従事者等!$A:$J, $J$4, FALSE), 0)</f>
        <v>0</v>
      </c>
      <c r="K1427" s="92">
        <f>IFERROR(VLOOKUP($E1427, V一般接種!$A:$G, K$4, FALSE), 0)</f>
        <v>0</v>
      </c>
      <c r="L1427" s="92">
        <f>IFERROR(VLOOKUP($E1427, V一般接種!$A:$G, L$4, FALSE), 0)</f>
        <v>0</v>
      </c>
      <c r="M1427" s="92">
        <f>IFERROR(VLOOKUP($E1427, V一般接種!$A:$G, M$4, FALSE), 0)</f>
        <v>0</v>
      </c>
      <c r="N1427" s="93">
        <f>IFERROR(VLOOKUP($E1427, V一般接種!$A:$G, N$4, FALSE), 0)</f>
        <v>0</v>
      </c>
      <c r="O1427" s="92">
        <f>SUMIF(V職域接種!$C:$C, 'Conv-vaccine'!$E1427, V職域接種!F:F)</f>
        <v>0</v>
      </c>
      <c r="P1427" s="92">
        <f>SUMIF(V職域接種!$C:$C, 'Conv-vaccine'!$E1427, V職域接種!G:G)</f>
        <v>0</v>
      </c>
      <c r="Q1427" s="92">
        <f>_xlfn.MAXIFS(V重複!F:F, V重複!$C:$C, 'Conv-vaccine'!$E1427)</f>
        <v>0</v>
      </c>
      <c r="R1427" s="92">
        <f>_xlfn.MAXIFS(V重複!G:G, V重複!$C:$C, 'Conv-vaccine'!$E1427)</f>
        <v>0</v>
      </c>
      <c r="S1427" s="117">
        <f>SUMIF('V3回目-総接種回数'!$A:$A, 'Conv-vaccine'!$E1427, 'V3回目-総接種回数'!D:D)</f>
        <v>0</v>
      </c>
    </row>
    <row r="1428" spans="1:19" ht="17.7">
      <c r="A1428" s="49">
        <v>44771</v>
      </c>
      <c r="B1428" s="109">
        <f>IF(COUNTIF($A$7:$A1428, $A1428)&gt;1, 0, IF($E1428="","",G1428+H1428+K1428+L1428+O1428-Q1428))</f>
        <v>0</v>
      </c>
      <c r="C1428" s="109">
        <f>IF(COUNTIF($A$7:$A1428, $A1428)&gt;1, 0, IF($E1428="", "", I1428+J1428+M1428+N1428+P1428-R1428))</f>
        <v>0</v>
      </c>
      <c r="D1428" s="109">
        <f>IF(COUNTIF($A$7:$A1428, $A1428)&gt;1, 0, S1428)</f>
        <v>0</v>
      </c>
      <c r="E1428" s="110">
        <v>44771</v>
      </c>
      <c r="F1428" s="91" t="str">
        <f>IFERROR(VLOOKUP($E1428, V医療従事者等!$A:$J, $F$4, FALSE), TEXT(E1428, "aaa"))</f>
        <v>金</v>
      </c>
      <c r="G1428" s="91">
        <f>IFERROR(VLOOKUP($E1428, V医療従事者等!$A:$J, $G$4, FALSE), 0)</f>
        <v>0</v>
      </c>
      <c r="H1428" s="91">
        <f>IFERROR(VLOOKUP($E1428, V医療従事者等!$A:$J, $H$4, FALSE), 0)</f>
        <v>0</v>
      </c>
      <c r="I1428" s="91">
        <f>IFERROR(VLOOKUP($E1428, V医療従事者等!$A:$J, $I$4, FALSE), 0)</f>
        <v>0</v>
      </c>
      <c r="J1428" s="91">
        <f>IFERROR(VLOOKUP($E1428, V医療従事者等!$A:$J, $J$4, FALSE), 0)</f>
        <v>0</v>
      </c>
      <c r="K1428" s="92">
        <f>IFERROR(VLOOKUP($E1428, V一般接種!$A:$G, K$4, FALSE), 0)</f>
        <v>0</v>
      </c>
      <c r="L1428" s="92">
        <f>IFERROR(VLOOKUP($E1428, V一般接種!$A:$G, L$4, FALSE), 0)</f>
        <v>0</v>
      </c>
      <c r="M1428" s="92">
        <f>IFERROR(VLOOKUP($E1428, V一般接種!$A:$G, M$4, FALSE), 0)</f>
        <v>0</v>
      </c>
      <c r="N1428" s="93">
        <f>IFERROR(VLOOKUP($E1428, V一般接種!$A:$G, N$4, FALSE), 0)</f>
        <v>0</v>
      </c>
      <c r="O1428" s="92">
        <f>SUMIF(V職域接種!$C:$C, 'Conv-vaccine'!$E1428, V職域接種!F:F)</f>
        <v>0</v>
      </c>
      <c r="P1428" s="92">
        <f>SUMIF(V職域接種!$C:$C, 'Conv-vaccine'!$E1428, V職域接種!G:G)</f>
        <v>0</v>
      </c>
      <c r="Q1428" s="92">
        <f>_xlfn.MAXIFS(V重複!F:F, V重複!$C:$C, 'Conv-vaccine'!$E1428)</f>
        <v>0</v>
      </c>
      <c r="R1428" s="92">
        <f>_xlfn.MAXIFS(V重複!G:G, V重複!$C:$C, 'Conv-vaccine'!$E1428)</f>
        <v>0</v>
      </c>
      <c r="S1428" s="117">
        <f>SUMIF('V3回目-総接種回数'!$A:$A, 'Conv-vaccine'!$E1428, 'V3回目-総接種回数'!D:D)</f>
        <v>0</v>
      </c>
    </row>
    <row r="1429" spans="1:19" ht="17.7">
      <c r="A1429" s="49">
        <v>44772</v>
      </c>
      <c r="B1429" s="109">
        <f>IF(COUNTIF($A$7:$A1429, $A1429)&gt;1, 0, IF($E1429="","",G1429+H1429+K1429+L1429+O1429-Q1429))</f>
        <v>0</v>
      </c>
      <c r="C1429" s="109">
        <f>IF(COUNTIF($A$7:$A1429, $A1429)&gt;1, 0, IF($E1429="", "", I1429+J1429+M1429+N1429+P1429-R1429))</f>
        <v>0</v>
      </c>
      <c r="D1429" s="109">
        <f>IF(COUNTIF($A$7:$A1429, $A1429)&gt;1, 0, S1429)</f>
        <v>0</v>
      </c>
      <c r="E1429" s="110">
        <v>44772</v>
      </c>
      <c r="F1429" s="91" t="str">
        <f>IFERROR(VLOOKUP($E1429, V医療従事者等!$A:$J, $F$4, FALSE), TEXT(E1429, "aaa"))</f>
        <v>土</v>
      </c>
      <c r="G1429" s="91">
        <f>IFERROR(VLOOKUP($E1429, V医療従事者等!$A:$J, $G$4, FALSE), 0)</f>
        <v>0</v>
      </c>
      <c r="H1429" s="91">
        <f>IFERROR(VLOOKUP($E1429, V医療従事者等!$A:$J, $H$4, FALSE), 0)</f>
        <v>0</v>
      </c>
      <c r="I1429" s="91">
        <f>IFERROR(VLOOKUP($E1429, V医療従事者等!$A:$J, $I$4, FALSE), 0)</f>
        <v>0</v>
      </c>
      <c r="J1429" s="91">
        <f>IFERROR(VLOOKUP($E1429, V医療従事者等!$A:$J, $J$4, FALSE), 0)</f>
        <v>0</v>
      </c>
      <c r="K1429" s="92">
        <f>IFERROR(VLOOKUP($E1429, V一般接種!$A:$G, K$4, FALSE), 0)</f>
        <v>0</v>
      </c>
      <c r="L1429" s="92">
        <f>IFERROR(VLOOKUP($E1429, V一般接種!$A:$G, L$4, FALSE), 0)</f>
        <v>0</v>
      </c>
      <c r="M1429" s="92">
        <f>IFERROR(VLOOKUP($E1429, V一般接種!$A:$G, M$4, FALSE), 0)</f>
        <v>0</v>
      </c>
      <c r="N1429" s="93">
        <f>IFERROR(VLOOKUP($E1429, V一般接種!$A:$G, N$4, FALSE), 0)</f>
        <v>0</v>
      </c>
      <c r="O1429" s="92">
        <f>SUMIF(V職域接種!$C:$C, 'Conv-vaccine'!$E1429, V職域接種!F:F)</f>
        <v>0</v>
      </c>
      <c r="P1429" s="92">
        <f>SUMIF(V職域接種!$C:$C, 'Conv-vaccine'!$E1429, V職域接種!G:G)</f>
        <v>0</v>
      </c>
      <c r="Q1429" s="92">
        <f>_xlfn.MAXIFS(V重複!F:F, V重複!$C:$C, 'Conv-vaccine'!$E1429)</f>
        <v>0</v>
      </c>
      <c r="R1429" s="92">
        <f>_xlfn.MAXIFS(V重複!G:G, V重複!$C:$C, 'Conv-vaccine'!$E1429)</f>
        <v>0</v>
      </c>
      <c r="S1429" s="117">
        <f>SUMIF('V3回目-総接種回数'!$A:$A, 'Conv-vaccine'!$E1429, 'V3回目-総接種回数'!D:D)</f>
        <v>0</v>
      </c>
    </row>
    <row r="1430" spans="1:19" ht="17.7">
      <c r="A1430" s="49">
        <v>44772</v>
      </c>
      <c r="B1430" s="109">
        <f>IF(COUNTIF($A$7:$A1430, $A1430)&gt;1, 0, IF($E1430="","",G1430+H1430+K1430+L1430+O1430-Q1430))</f>
        <v>0</v>
      </c>
      <c r="C1430" s="109">
        <f>IF(COUNTIF($A$7:$A1430, $A1430)&gt;1, 0, IF($E1430="", "", I1430+J1430+M1430+N1430+P1430-R1430))</f>
        <v>0</v>
      </c>
      <c r="D1430" s="109">
        <f>IF(COUNTIF($A$7:$A1430, $A1430)&gt;1, 0, S1430)</f>
        <v>0</v>
      </c>
      <c r="E1430" s="110">
        <v>44772</v>
      </c>
      <c r="F1430" s="91" t="str">
        <f>IFERROR(VLOOKUP($E1430, V医療従事者等!$A:$J, $F$4, FALSE), TEXT(E1430, "aaa"))</f>
        <v>土</v>
      </c>
      <c r="G1430" s="91">
        <f>IFERROR(VLOOKUP($E1430, V医療従事者等!$A:$J, $G$4, FALSE), 0)</f>
        <v>0</v>
      </c>
      <c r="H1430" s="91">
        <f>IFERROR(VLOOKUP($E1430, V医療従事者等!$A:$J, $H$4, FALSE), 0)</f>
        <v>0</v>
      </c>
      <c r="I1430" s="91">
        <f>IFERROR(VLOOKUP($E1430, V医療従事者等!$A:$J, $I$4, FALSE), 0)</f>
        <v>0</v>
      </c>
      <c r="J1430" s="91">
        <f>IFERROR(VLOOKUP($E1430, V医療従事者等!$A:$J, $J$4, FALSE), 0)</f>
        <v>0</v>
      </c>
      <c r="K1430" s="92">
        <f>IFERROR(VLOOKUP($E1430, V一般接種!$A:$G, K$4, FALSE), 0)</f>
        <v>0</v>
      </c>
      <c r="L1430" s="92">
        <f>IFERROR(VLOOKUP($E1430, V一般接種!$A:$G, L$4, FALSE), 0)</f>
        <v>0</v>
      </c>
      <c r="M1430" s="92">
        <f>IFERROR(VLOOKUP($E1430, V一般接種!$A:$G, M$4, FALSE), 0)</f>
        <v>0</v>
      </c>
      <c r="N1430" s="93">
        <f>IFERROR(VLOOKUP($E1430, V一般接種!$A:$G, N$4, FALSE), 0)</f>
        <v>0</v>
      </c>
      <c r="O1430" s="92">
        <f>SUMIF(V職域接種!$C:$C, 'Conv-vaccine'!$E1430, V職域接種!F:F)</f>
        <v>0</v>
      </c>
      <c r="P1430" s="92">
        <f>SUMIF(V職域接種!$C:$C, 'Conv-vaccine'!$E1430, V職域接種!G:G)</f>
        <v>0</v>
      </c>
      <c r="Q1430" s="92">
        <f>_xlfn.MAXIFS(V重複!F:F, V重複!$C:$C, 'Conv-vaccine'!$E1430)</f>
        <v>0</v>
      </c>
      <c r="R1430" s="92">
        <f>_xlfn.MAXIFS(V重複!G:G, V重複!$C:$C, 'Conv-vaccine'!$E1430)</f>
        <v>0</v>
      </c>
      <c r="S1430" s="117">
        <f>SUMIF('V3回目-総接種回数'!$A:$A, 'Conv-vaccine'!$E1430, 'V3回目-総接種回数'!D:D)</f>
        <v>0</v>
      </c>
    </row>
    <row r="1431" spans="1:19" ht="17.7">
      <c r="A1431" s="49">
        <v>44772</v>
      </c>
      <c r="B1431" s="109">
        <f>IF(COUNTIF($A$7:$A1431, $A1431)&gt;1, 0, IF($E1431="","",G1431+H1431+K1431+L1431+O1431-Q1431))</f>
        <v>0</v>
      </c>
      <c r="C1431" s="109">
        <f>IF(COUNTIF($A$7:$A1431, $A1431)&gt;1, 0, IF($E1431="", "", I1431+J1431+M1431+N1431+P1431-R1431))</f>
        <v>0</v>
      </c>
      <c r="D1431" s="109">
        <f>IF(COUNTIF($A$7:$A1431, $A1431)&gt;1, 0, S1431)</f>
        <v>0</v>
      </c>
      <c r="E1431" s="110">
        <v>44772</v>
      </c>
      <c r="F1431" s="91" t="str">
        <f>IFERROR(VLOOKUP($E1431, V医療従事者等!$A:$J, $F$4, FALSE), TEXT(E1431, "aaa"))</f>
        <v>土</v>
      </c>
      <c r="G1431" s="91">
        <f>IFERROR(VLOOKUP($E1431, V医療従事者等!$A:$J, $G$4, FALSE), 0)</f>
        <v>0</v>
      </c>
      <c r="H1431" s="91">
        <f>IFERROR(VLOOKUP($E1431, V医療従事者等!$A:$J, $H$4, FALSE), 0)</f>
        <v>0</v>
      </c>
      <c r="I1431" s="91">
        <f>IFERROR(VLOOKUP($E1431, V医療従事者等!$A:$J, $I$4, FALSE), 0)</f>
        <v>0</v>
      </c>
      <c r="J1431" s="91">
        <f>IFERROR(VLOOKUP($E1431, V医療従事者等!$A:$J, $J$4, FALSE), 0)</f>
        <v>0</v>
      </c>
      <c r="K1431" s="92">
        <f>IFERROR(VLOOKUP($E1431, V一般接種!$A:$G, K$4, FALSE), 0)</f>
        <v>0</v>
      </c>
      <c r="L1431" s="92">
        <f>IFERROR(VLOOKUP($E1431, V一般接種!$A:$G, L$4, FALSE), 0)</f>
        <v>0</v>
      </c>
      <c r="M1431" s="92">
        <f>IFERROR(VLOOKUP($E1431, V一般接種!$A:$G, M$4, FALSE), 0)</f>
        <v>0</v>
      </c>
      <c r="N1431" s="93">
        <f>IFERROR(VLOOKUP($E1431, V一般接種!$A:$G, N$4, FALSE), 0)</f>
        <v>0</v>
      </c>
      <c r="O1431" s="92">
        <f>SUMIF(V職域接種!$C:$C, 'Conv-vaccine'!$E1431, V職域接種!F:F)</f>
        <v>0</v>
      </c>
      <c r="P1431" s="92">
        <f>SUMIF(V職域接種!$C:$C, 'Conv-vaccine'!$E1431, V職域接種!G:G)</f>
        <v>0</v>
      </c>
      <c r="Q1431" s="92">
        <f>_xlfn.MAXIFS(V重複!F:F, V重複!$C:$C, 'Conv-vaccine'!$E1431)</f>
        <v>0</v>
      </c>
      <c r="R1431" s="92">
        <f>_xlfn.MAXIFS(V重複!G:G, V重複!$C:$C, 'Conv-vaccine'!$E1431)</f>
        <v>0</v>
      </c>
      <c r="S1431" s="117">
        <f>SUMIF('V3回目-総接種回数'!$A:$A, 'Conv-vaccine'!$E1431, 'V3回目-総接種回数'!D:D)</f>
        <v>0</v>
      </c>
    </row>
    <row r="1432" spans="1:19" ht="17.7">
      <c r="A1432" s="49">
        <v>44773</v>
      </c>
      <c r="B1432" s="109">
        <f>IF(COUNTIF($A$7:$A1432, $A1432)&gt;1, 0, IF($E1432="","",G1432+H1432+K1432+L1432+O1432-Q1432))</f>
        <v>0</v>
      </c>
      <c r="C1432" s="109">
        <f>IF(COUNTIF($A$7:$A1432, $A1432)&gt;1, 0, IF($E1432="", "", I1432+J1432+M1432+N1432+P1432-R1432))</f>
        <v>0</v>
      </c>
      <c r="D1432" s="109">
        <f>IF(COUNTIF($A$7:$A1432, $A1432)&gt;1, 0, S1432)</f>
        <v>0</v>
      </c>
      <c r="E1432" s="110">
        <v>44773</v>
      </c>
      <c r="F1432" s="91" t="str">
        <f>IFERROR(VLOOKUP($E1432, V医療従事者等!$A:$J, $F$4, FALSE), TEXT(E1432, "aaa"))</f>
        <v>日</v>
      </c>
      <c r="G1432" s="91">
        <f>IFERROR(VLOOKUP($E1432, V医療従事者等!$A:$J, $G$4, FALSE), 0)</f>
        <v>0</v>
      </c>
      <c r="H1432" s="91">
        <f>IFERROR(VLOOKUP($E1432, V医療従事者等!$A:$J, $H$4, FALSE), 0)</f>
        <v>0</v>
      </c>
      <c r="I1432" s="91">
        <f>IFERROR(VLOOKUP($E1432, V医療従事者等!$A:$J, $I$4, FALSE), 0)</f>
        <v>0</v>
      </c>
      <c r="J1432" s="91">
        <f>IFERROR(VLOOKUP($E1432, V医療従事者等!$A:$J, $J$4, FALSE), 0)</f>
        <v>0</v>
      </c>
      <c r="K1432" s="92">
        <f>IFERROR(VLOOKUP($E1432, V一般接種!$A:$G, K$4, FALSE), 0)</f>
        <v>0</v>
      </c>
      <c r="L1432" s="92">
        <f>IFERROR(VLOOKUP($E1432, V一般接種!$A:$G, L$4, FALSE), 0)</f>
        <v>0</v>
      </c>
      <c r="M1432" s="92">
        <f>IFERROR(VLOOKUP($E1432, V一般接種!$A:$G, M$4, FALSE), 0)</f>
        <v>0</v>
      </c>
      <c r="N1432" s="93">
        <f>IFERROR(VLOOKUP($E1432, V一般接種!$A:$G, N$4, FALSE), 0)</f>
        <v>0</v>
      </c>
      <c r="O1432" s="92">
        <f>SUMIF(V職域接種!$C:$C, 'Conv-vaccine'!$E1432, V職域接種!F:F)</f>
        <v>0</v>
      </c>
      <c r="P1432" s="92">
        <f>SUMIF(V職域接種!$C:$C, 'Conv-vaccine'!$E1432, V職域接種!G:G)</f>
        <v>0</v>
      </c>
      <c r="Q1432" s="92">
        <f>_xlfn.MAXIFS(V重複!F:F, V重複!$C:$C, 'Conv-vaccine'!$E1432)</f>
        <v>0</v>
      </c>
      <c r="R1432" s="92">
        <f>_xlfn.MAXIFS(V重複!G:G, V重複!$C:$C, 'Conv-vaccine'!$E1432)</f>
        <v>0</v>
      </c>
      <c r="S1432" s="117">
        <f>SUMIF('V3回目-総接種回数'!$A:$A, 'Conv-vaccine'!$E1432, 'V3回目-総接種回数'!D:D)</f>
        <v>0</v>
      </c>
    </row>
    <row r="1433" spans="1:19" ht="17.7">
      <c r="A1433" s="49">
        <v>44773</v>
      </c>
      <c r="B1433" s="109">
        <f>IF(COUNTIF($A$7:$A1433, $A1433)&gt;1, 0, IF($E1433="","",G1433+H1433+K1433+L1433+O1433-Q1433))</f>
        <v>0</v>
      </c>
      <c r="C1433" s="109">
        <f>IF(COUNTIF($A$7:$A1433, $A1433)&gt;1, 0, IF($E1433="", "", I1433+J1433+M1433+N1433+P1433-R1433))</f>
        <v>0</v>
      </c>
      <c r="D1433" s="109">
        <f>IF(COUNTIF($A$7:$A1433, $A1433)&gt;1, 0, S1433)</f>
        <v>0</v>
      </c>
      <c r="E1433" s="110">
        <v>44773</v>
      </c>
      <c r="F1433" s="91" t="str">
        <f>IFERROR(VLOOKUP($E1433, V医療従事者等!$A:$J, $F$4, FALSE), TEXT(E1433, "aaa"))</f>
        <v>日</v>
      </c>
      <c r="G1433" s="91">
        <f>IFERROR(VLOOKUP($E1433, V医療従事者等!$A:$J, $G$4, FALSE), 0)</f>
        <v>0</v>
      </c>
      <c r="H1433" s="91">
        <f>IFERROR(VLOOKUP($E1433, V医療従事者等!$A:$J, $H$4, FALSE), 0)</f>
        <v>0</v>
      </c>
      <c r="I1433" s="91">
        <f>IFERROR(VLOOKUP($E1433, V医療従事者等!$A:$J, $I$4, FALSE), 0)</f>
        <v>0</v>
      </c>
      <c r="J1433" s="91">
        <f>IFERROR(VLOOKUP($E1433, V医療従事者等!$A:$J, $J$4, FALSE), 0)</f>
        <v>0</v>
      </c>
      <c r="K1433" s="92">
        <f>IFERROR(VLOOKUP($E1433, V一般接種!$A:$G, K$4, FALSE), 0)</f>
        <v>0</v>
      </c>
      <c r="L1433" s="92">
        <f>IFERROR(VLOOKUP($E1433, V一般接種!$A:$G, L$4, FALSE), 0)</f>
        <v>0</v>
      </c>
      <c r="M1433" s="92">
        <f>IFERROR(VLOOKUP($E1433, V一般接種!$A:$G, M$4, FALSE), 0)</f>
        <v>0</v>
      </c>
      <c r="N1433" s="93">
        <f>IFERROR(VLOOKUP($E1433, V一般接種!$A:$G, N$4, FALSE), 0)</f>
        <v>0</v>
      </c>
      <c r="O1433" s="92">
        <f>SUMIF(V職域接種!$C:$C, 'Conv-vaccine'!$E1433, V職域接種!F:F)</f>
        <v>0</v>
      </c>
      <c r="P1433" s="92">
        <f>SUMIF(V職域接種!$C:$C, 'Conv-vaccine'!$E1433, V職域接種!G:G)</f>
        <v>0</v>
      </c>
      <c r="Q1433" s="92">
        <f>_xlfn.MAXIFS(V重複!F:F, V重複!$C:$C, 'Conv-vaccine'!$E1433)</f>
        <v>0</v>
      </c>
      <c r="R1433" s="92">
        <f>_xlfn.MAXIFS(V重複!G:G, V重複!$C:$C, 'Conv-vaccine'!$E1433)</f>
        <v>0</v>
      </c>
      <c r="S1433" s="117">
        <f>SUMIF('V3回目-総接種回数'!$A:$A, 'Conv-vaccine'!$E1433, 'V3回目-総接種回数'!D:D)</f>
        <v>0</v>
      </c>
    </row>
    <row r="1434" spans="1:19" ht="17.7">
      <c r="A1434" s="49">
        <v>44773</v>
      </c>
      <c r="B1434" s="109">
        <f>IF(COUNTIF($A$7:$A1434, $A1434)&gt;1, 0, IF($E1434="","",G1434+H1434+K1434+L1434+O1434-Q1434))</f>
        <v>0</v>
      </c>
      <c r="C1434" s="109">
        <f>IF(COUNTIF($A$7:$A1434, $A1434)&gt;1, 0, IF($E1434="", "", I1434+J1434+M1434+N1434+P1434-R1434))</f>
        <v>0</v>
      </c>
      <c r="D1434" s="109">
        <f>IF(COUNTIF($A$7:$A1434, $A1434)&gt;1, 0, S1434)</f>
        <v>0</v>
      </c>
      <c r="E1434" s="110">
        <v>44773</v>
      </c>
      <c r="F1434" s="91" t="str">
        <f>IFERROR(VLOOKUP($E1434, V医療従事者等!$A:$J, $F$4, FALSE), TEXT(E1434, "aaa"))</f>
        <v>日</v>
      </c>
      <c r="G1434" s="91">
        <f>IFERROR(VLOOKUP($E1434, V医療従事者等!$A:$J, $G$4, FALSE), 0)</f>
        <v>0</v>
      </c>
      <c r="H1434" s="91">
        <f>IFERROR(VLOOKUP($E1434, V医療従事者等!$A:$J, $H$4, FALSE), 0)</f>
        <v>0</v>
      </c>
      <c r="I1434" s="91">
        <f>IFERROR(VLOOKUP($E1434, V医療従事者等!$A:$J, $I$4, FALSE), 0)</f>
        <v>0</v>
      </c>
      <c r="J1434" s="91">
        <f>IFERROR(VLOOKUP($E1434, V医療従事者等!$A:$J, $J$4, FALSE), 0)</f>
        <v>0</v>
      </c>
      <c r="K1434" s="92">
        <f>IFERROR(VLOOKUP($E1434, V一般接種!$A:$G, K$4, FALSE), 0)</f>
        <v>0</v>
      </c>
      <c r="L1434" s="92">
        <f>IFERROR(VLOOKUP($E1434, V一般接種!$A:$G, L$4, FALSE), 0)</f>
        <v>0</v>
      </c>
      <c r="M1434" s="92">
        <f>IFERROR(VLOOKUP($E1434, V一般接種!$A:$G, M$4, FALSE), 0)</f>
        <v>0</v>
      </c>
      <c r="N1434" s="93">
        <f>IFERROR(VLOOKUP($E1434, V一般接種!$A:$G, N$4, FALSE), 0)</f>
        <v>0</v>
      </c>
      <c r="O1434" s="92">
        <f>SUMIF(V職域接種!$C:$C, 'Conv-vaccine'!$E1434, V職域接種!F:F)</f>
        <v>0</v>
      </c>
      <c r="P1434" s="92">
        <f>SUMIF(V職域接種!$C:$C, 'Conv-vaccine'!$E1434, V職域接種!G:G)</f>
        <v>0</v>
      </c>
      <c r="Q1434" s="92">
        <f>_xlfn.MAXIFS(V重複!F:F, V重複!$C:$C, 'Conv-vaccine'!$E1434)</f>
        <v>0</v>
      </c>
      <c r="R1434" s="92">
        <f>_xlfn.MAXIFS(V重複!G:G, V重複!$C:$C, 'Conv-vaccine'!$E1434)</f>
        <v>0</v>
      </c>
      <c r="S1434" s="117">
        <f>SUMIF('V3回目-総接種回数'!$A:$A, 'Conv-vaccine'!$E1434, 'V3回目-総接種回数'!D:D)</f>
        <v>0</v>
      </c>
    </row>
    <row r="1435" spans="1:19" ht="17.7">
      <c r="A1435" s="49">
        <v>44774</v>
      </c>
      <c r="B1435" s="109">
        <f>IF(COUNTIF($A$7:$A1435, $A1435)&gt;1, 0, IF($E1435="","",G1435+H1435+K1435+L1435+O1435-Q1435))</f>
        <v>0</v>
      </c>
      <c r="C1435" s="109">
        <f>IF(COUNTIF($A$7:$A1435, $A1435)&gt;1, 0, IF($E1435="", "", I1435+J1435+M1435+N1435+P1435-R1435))</f>
        <v>0</v>
      </c>
      <c r="D1435" s="109">
        <f>IF(COUNTIF($A$7:$A1435, $A1435)&gt;1, 0, S1435)</f>
        <v>0</v>
      </c>
      <c r="E1435" s="110">
        <v>44774</v>
      </c>
      <c r="F1435" s="91" t="str">
        <f>IFERROR(VLOOKUP($E1435, V医療従事者等!$A:$J, $F$4, FALSE), TEXT(E1435, "aaa"))</f>
        <v>月</v>
      </c>
      <c r="G1435" s="91">
        <f>IFERROR(VLOOKUP($E1435, V医療従事者等!$A:$J, $G$4, FALSE), 0)</f>
        <v>0</v>
      </c>
      <c r="H1435" s="91">
        <f>IFERROR(VLOOKUP($E1435, V医療従事者等!$A:$J, $H$4, FALSE), 0)</f>
        <v>0</v>
      </c>
      <c r="I1435" s="91">
        <f>IFERROR(VLOOKUP($E1435, V医療従事者等!$A:$J, $I$4, FALSE), 0)</f>
        <v>0</v>
      </c>
      <c r="J1435" s="91">
        <f>IFERROR(VLOOKUP($E1435, V医療従事者等!$A:$J, $J$4, FALSE), 0)</f>
        <v>0</v>
      </c>
      <c r="K1435" s="92">
        <f>IFERROR(VLOOKUP($E1435, V一般接種!$A:$G, K$4, FALSE), 0)</f>
        <v>0</v>
      </c>
      <c r="L1435" s="92">
        <f>IFERROR(VLOOKUP($E1435, V一般接種!$A:$G, L$4, FALSE), 0)</f>
        <v>0</v>
      </c>
      <c r="M1435" s="92">
        <f>IFERROR(VLOOKUP($E1435, V一般接種!$A:$G, M$4, FALSE), 0)</f>
        <v>0</v>
      </c>
      <c r="N1435" s="93">
        <f>IFERROR(VLOOKUP($E1435, V一般接種!$A:$G, N$4, FALSE), 0)</f>
        <v>0</v>
      </c>
      <c r="O1435" s="92">
        <f>SUMIF(V職域接種!$C:$C, 'Conv-vaccine'!$E1435, V職域接種!F:F)</f>
        <v>0</v>
      </c>
      <c r="P1435" s="92">
        <f>SUMIF(V職域接種!$C:$C, 'Conv-vaccine'!$E1435, V職域接種!G:G)</f>
        <v>0</v>
      </c>
      <c r="Q1435" s="92">
        <f>_xlfn.MAXIFS(V重複!F:F, V重複!$C:$C, 'Conv-vaccine'!$E1435)</f>
        <v>0</v>
      </c>
      <c r="R1435" s="92">
        <f>_xlfn.MAXIFS(V重複!G:G, V重複!$C:$C, 'Conv-vaccine'!$E1435)</f>
        <v>0</v>
      </c>
      <c r="S1435" s="117">
        <f>SUMIF('V3回目-総接種回数'!$A:$A, 'Conv-vaccine'!$E1435, 'V3回目-総接種回数'!D:D)</f>
        <v>0</v>
      </c>
    </row>
    <row r="1436" spans="1:19" ht="17.7">
      <c r="A1436" s="49">
        <v>44774</v>
      </c>
      <c r="B1436" s="109">
        <f>IF(COUNTIF($A$7:$A1436, $A1436)&gt;1, 0, IF($E1436="","",G1436+H1436+K1436+L1436+O1436-Q1436))</f>
        <v>0</v>
      </c>
      <c r="C1436" s="109">
        <f>IF(COUNTIF($A$7:$A1436, $A1436)&gt;1, 0, IF($E1436="", "", I1436+J1436+M1436+N1436+P1436-R1436))</f>
        <v>0</v>
      </c>
      <c r="D1436" s="109">
        <f>IF(COUNTIF($A$7:$A1436, $A1436)&gt;1, 0, S1436)</f>
        <v>0</v>
      </c>
      <c r="E1436" s="110">
        <v>44774</v>
      </c>
      <c r="F1436" s="91" t="str">
        <f>IFERROR(VLOOKUP($E1436, V医療従事者等!$A:$J, $F$4, FALSE), TEXT(E1436, "aaa"))</f>
        <v>月</v>
      </c>
      <c r="G1436" s="91">
        <f>IFERROR(VLOOKUP($E1436, V医療従事者等!$A:$J, $G$4, FALSE), 0)</f>
        <v>0</v>
      </c>
      <c r="H1436" s="91">
        <f>IFERROR(VLOOKUP($E1436, V医療従事者等!$A:$J, $H$4, FALSE), 0)</f>
        <v>0</v>
      </c>
      <c r="I1436" s="91">
        <f>IFERROR(VLOOKUP($E1436, V医療従事者等!$A:$J, $I$4, FALSE), 0)</f>
        <v>0</v>
      </c>
      <c r="J1436" s="91">
        <f>IFERROR(VLOOKUP($E1436, V医療従事者等!$A:$J, $J$4, FALSE), 0)</f>
        <v>0</v>
      </c>
      <c r="K1436" s="92">
        <f>IFERROR(VLOOKUP($E1436, V一般接種!$A:$G, K$4, FALSE), 0)</f>
        <v>0</v>
      </c>
      <c r="L1436" s="92">
        <f>IFERROR(VLOOKUP($E1436, V一般接種!$A:$G, L$4, FALSE), 0)</f>
        <v>0</v>
      </c>
      <c r="M1436" s="92">
        <f>IFERROR(VLOOKUP($E1436, V一般接種!$A:$G, M$4, FALSE), 0)</f>
        <v>0</v>
      </c>
      <c r="N1436" s="93">
        <f>IFERROR(VLOOKUP($E1436, V一般接種!$A:$G, N$4, FALSE), 0)</f>
        <v>0</v>
      </c>
      <c r="O1436" s="92">
        <f>SUMIF(V職域接種!$C:$C, 'Conv-vaccine'!$E1436, V職域接種!F:F)</f>
        <v>0</v>
      </c>
      <c r="P1436" s="92">
        <f>SUMIF(V職域接種!$C:$C, 'Conv-vaccine'!$E1436, V職域接種!G:G)</f>
        <v>0</v>
      </c>
      <c r="Q1436" s="92">
        <f>_xlfn.MAXIFS(V重複!F:F, V重複!$C:$C, 'Conv-vaccine'!$E1436)</f>
        <v>0</v>
      </c>
      <c r="R1436" s="92">
        <f>_xlfn.MAXIFS(V重複!G:G, V重複!$C:$C, 'Conv-vaccine'!$E1436)</f>
        <v>0</v>
      </c>
      <c r="S1436" s="117">
        <f>SUMIF('V3回目-総接種回数'!$A:$A, 'Conv-vaccine'!$E1436, 'V3回目-総接種回数'!D:D)</f>
        <v>0</v>
      </c>
    </row>
    <row r="1437" spans="1:19" ht="17.7">
      <c r="A1437" s="49">
        <v>44774</v>
      </c>
      <c r="B1437" s="109">
        <f>IF(COUNTIF($A$7:$A1437, $A1437)&gt;1, 0, IF($E1437="","",G1437+H1437+K1437+L1437+O1437-Q1437))</f>
        <v>0</v>
      </c>
      <c r="C1437" s="109">
        <f>IF(COUNTIF($A$7:$A1437, $A1437)&gt;1, 0, IF($E1437="", "", I1437+J1437+M1437+N1437+P1437-R1437))</f>
        <v>0</v>
      </c>
      <c r="D1437" s="109">
        <f>IF(COUNTIF($A$7:$A1437, $A1437)&gt;1, 0, S1437)</f>
        <v>0</v>
      </c>
      <c r="E1437" s="110">
        <v>44774</v>
      </c>
      <c r="F1437" s="91" t="str">
        <f>IFERROR(VLOOKUP($E1437, V医療従事者等!$A:$J, $F$4, FALSE), TEXT(E1437, "aaa"))</f>
        <v>月</v>
      </c>
      <c r="G1437" s="91">
        <f>IFERROR(VLOOKUP($E1437, V医療従事者等!$A:$J, $G$4, FALSE), 0)</f>
        <v>0</v>
      </c>
      <c r="H1437" s="91">
        <f>IFERROR(VLOOKUP($E1437, V医療従事者等!$A:$J, $H$4, FALSE), 0)</f>
        <v>0</v>
      </c>
      <c r="I1437" s="91">
        <f>IFERROR(VLOOKUP($E1437, V医療従事者等!$A:$J, $I$4, FALSE), 0)</f>
        <v>0</v>
      </c>
      <c r="J1437" s="91">
        <f>IFERROR(VLOOKUP($E1437, V医療従事者等!$A:$J, $J$4, FALSE), 0)</f>
        <v>0</v>
      </c>
      <c r="K1437" s="92">
        <f>IFERROR(VLOOKUP($E1437, V一般接種!$A:$G, K$4, FALSE), 0)</f>
        <v>0</v>
      </c>
      <c r="L1437" s="92">
        <f>IFERROR(VLOOKUP($E1437, V一般接種!$A:$G, L$4, FALSE), 0)</f>
        <v>0</v>
      </c>
      <c r="M1437" s="92">
        <f>IFERROR(VLOOKUP($E1437, V一般接種!$A:$G, M$4, FALSE), 0)</f>
        <v>0</v>
      </c>
      <c r="N1437" s="93">
        <f>IFERROR(VLOOKUP($E1437, V一般接種!$A:$G, N$4, FALSE), 0)</f>
        <v>0</v>
      </c>
      <c r="O1437" s="92">
        <f>SUMIF(V職域接種!$C:$C, 'Conv-vaccine'!$E1437, V職域接種!F:F)</f>
        <v>0</v>
      </c>
      <c r="P1437" s="92">
        <f>SUMIF(V職域接種!$C:$C, 'Conv-vaccine'!$E1437, V職域接種!G:G)</f>
        <v>0</v>
      </c>
      <c r="Q1437" s="92">
        <f>_xlfn.MAXIFS(V重複!F:F, V重複!$C:$C, 'Conv-vaccine'!$E1437)</f>
        <v>0</v>
      </c>
      <c r="R1437" s="92">
        <f>_xlfn.MAXIFS(V重複!G:G, V重複!$C:$C, 'Conv-vaccine'!$E1437)</f>
        <v>0</v>
      </c>
      <c r="S1437" s="117">
        <f>SUMIF('V3回目-総接種回数'!$A:$A, 'Conv-vaccine'!$E1437, 'V3回目-総接種回数'!D:D)</f>
        <v>0</v>
      </c>
    </row>
    <row r="1438" spans="1:19" ht="17.7">
      <c r="A1438" s="49">
        <v>44775</v>
      </c>
      <c r="B1438" s="109">
        <f>IF(COUNTIF($A$7:$A1438, $A1438)&gt;1, 0, IF($E1438="","",G1438+H1438+K1438+L1438+O1438-Q1438))</f>
        <v>0</v>
      </c>
      <c r="C1438" s="109">
        <f>IF(COUNTIF($A$7:$A1438, $A1438)&gt;1, 0, IF($E1438="", "", I1438+J1438+M1438+N1438+P1438-R1438))</f>
        <v>0</v>
      </c>
      <c r="D1438" s="109">
        <f>IF(COUNTIF($A$7:$A1438, $A1438)&gt;1, 0, S1438)</f>
        <v>0</v>
      </c>
      <c r="E1438" s="110">
        <v>44775</v>
      </c>
      <c r="F1438" s="91" t="str">
        <f>IFERROR(VLOOKUP($E1438, V医療従事者等!$A:$J, $F$4, FALSE), TEXT(E1438, "aaa"))</f>
        <v>火</v>
      </c>
      <c r="G1438" s="91">
        <f>IFERROR(VLOOKUP($E1438, V医療従事者等!$A:$J, $G$4, FALSE), 0)</f>
        <v>0</v>
      </c>
      <c r="H1438" s="91">
        <f>IFERROR(VLOOKUP($E1438, V医療従事者等!$A:$J, $H$4, FALSE), 0)</f>
        <v>0</v>
      </c>
      <c r="I1438" s="91">
        <f>IFERROR(VLOOKUP($E1438, V医療従事者等!$A:$J, $I$4, FALSE), 0)</f>
        <v>0</v>
      </c>
      <c r="J1438" s="91">
        <f>IFERROR(VLOOKUP($E1438, V医療従事者等!$A:$J, $J$4, FALSE), 0)</f>
        <v>0</v>
      </c>
      <c r="K1438" s="92">
        <f>IFERROR(VLOOKUP($E1438, V一般接種!$A:$G, K$4, FALSE), 0)</f>
        <v>0</v>
      </c>
      <c r="L1438" s="92">
        <f>IFERROR(VLOOKUP($E1438, V一般接種!$A:$G, L$4, FALSE), 0)</f>
        <v>0</v>
      </c>
      <c r="M1438" s="92">
        <f>IFERROR(VLOOKUP($E1438, V一般接種!$A:$G, M$4, FALSE), 0)</f>
        <v>0</v>
      </c>
      <c r="N1438" s="93">
        <f>IFERROR(VLOOKUP($E1438, V一般接種!$A:$G, N$4, FALSE), 0)</f>
        <v>0</v>
      </c>
      <c r="O1438" s="92">
        <f>SUMIF(V職域接種!$C:$C, 'Conv-vaccine'!$E1438, V職域接種!F:F)</f>
        <v>0</v>
      </c>
      <c r="P1438" s="92">
        <f>SUMIF(V職域接種!$C:$C, 'Conv-vaccine'!$E1438, V職域接種!G:G)</f>
        <v>0</v>
      </c>
      <c r="Q1438" s="92">
        <f>_xlfn.MAXIFS(V重複!F:F, V重複!$C:$C, 'Conv-vaccine'!$E1438)</f>
        <v>0</v>
      </c>
      <c r="R1438" s="92">
        <f>_xlfn.MAXIFS(V重複!G:G, V重複!$C:$C, 'Conv-vaccine'!$E1438)</f>
        <v>0</v>
      </c>
      <c r="S1438" s="117">
        <f>SUMIF('V3回目-総接種回数'!$A:$A, 'Conv-vaccine'!$E1438, 'V3回目-総接種回数'!D:D)</f>
        <v>0</v>
      </c>
    </row>
    <row r="1439" spans="1:19" ht="17.7">
      <c r="A1439" s="49">
        <v>44775</v>
      </c>
      <c r="B1439" s="109">
        <f>IF(COUNTIF($A$7:$A1439, $A1439)&gt;1, 0, IF($E1439="","",G1439+H1439+K1439+L1439+O1439-Q1439))</f>
        <v>0</v>
      </c>
      <c r="C1439" s="109">
        <f>IF(COUNTIF($A$7:$A1439, $A1439)&gt;1, 0, IF($E1439="", "", I1439+J1439+M1439+N1439+P1439-R1439))</f>
        <v>0</v>
      </c>
      <c r="D1439" s="109">
        <f>IF(COUNTIF($A$7:$A1439, $A1439)&gt;1, 0, S1439)</f>
        <v>0</v>
      </c>
      <c r="E1439" s="110">
        <v>44775</v>
      </c>
      <c r="F1439" s="91" t="str">
        <f>IFERROR(VLOOKUP($E1439, V医療従事者等!$A:$J, $F$4, FALSE), TEXT(E1439, "aaa"))</f>
        <v>火</v>
      </c>
      <c r="G1439" s="91">
        <f>IFERROR(VLOOKUP($E1439, V医療従事者等!$A:$J, $G$4, FALSE), 0)</f>
        <v>0</v>
      </c>
      <c r="H1439" s="91">
        <f>IFERROR(VLOOKUP($E1439, V医療従事者等!$A:$J, $H$4, FALSE), 0)</f>
        <v>0</v>
      </c>
      <c r="I1439" s="91">
        <f>IFERROR(VLOOKUP($E1439, V医療従事者等!$A:$J, $I$4, FALSE), 0)</f>
        <v>0</v>
      </c>
      <c r="J1439" s="91">
        <f>IFERROR(VLOOKUP($E1439, V医療従事者等!$A:$J, $J$4, FALSE), 0)</f>
        <v>0</v>
      </c>
      <c r="K1439" s="92">
        <f>IFERROR(VLOOKUP($E1439, V一般接種!$A:$G, K$4, FALSE), 0)</f>
        <v>0</v>
      </c>
      <c r="L1439" s="92">
        <f>IFERROR(VLOOKUP($E1439, V一般接種!$A:$G, L$4, FALSE), 0)</f>
        <v>0</v>
      </c>
      <c r="M1439" s="92">
        <f>IFERROR(VLOOKUP($E1439, V一般接種!$A:$G, M$4, FALSE), 0)</f>
        <v>0</v>
      </c>
      <c r="N1439" s="93">
        <f>IFERROR(VLOOKUP($E1439, V一般接種!$A:$G, N$4, FALSE), 0)</f>
        <v>0</v>
      </c>
      <c r="O1439" s="92">
        <f>SUMIF(V職域接種!$C:$C, 'Conv-vaccine'!$E1439, V職域接種!F:F)</f>
        <v>0</v>
      </c>
      <c r="P1439" s="92">
        <f>SUMIF(V職域接種!$C:$C, 'Conv-vaccine'!$E1439, V職域接種!G:G)</f>
        <v>0</v>
      </c>
      <c r="Q1439" s="92">
        <f>_xlfn.MAXIFS(V重複!F:F, V重複!$C:$C, 'Conv-vaccine'!$E1439)</f>
        <v>0</v>
      </c>
      <c r="R1439" s="92">
        <f>_xlfn.MAXIFS(V重複!G:G, V重複!$C:$C, 'Conv-vaccine'!$E1439)</f>
        <v>0</v>
      </c>
      <c r="S1439" s="117">
        <f>SUMIF('V3回目-総接種回数'!$A:$A, 'Conv-vaccine'!$E1439, 'V3回目-総接種回数'!D:D)</f>
        <v>0</v>
      </c>
    </row>
    <row r="1440" spans="1:19" ht="17.7">
      <c r="A1440" s="49">
        <v>44775</v>
      </c>
      <c r="B1440" s="109">
        <f>IF(COUNTIF($A$7:$A1440, $A1440)&gt;1, 0, IF($E1440="","",G1440+H1440+K1440+L1440+O1440-Q1440))</f>
        <v>0</v>
      </c>
      <c r="C1440" s="109">
        <f>IF(COUNTIF($A$7:$A1440, $A1440)&gt;1, 0, IF($E1440="", "", I1440+J1440+M1440+N1440+P1440-R1440))</f>
        <v>0</v>
      </c>
      <c r="D1440" s="109">
        <f>IF(COUNTIF($A$7:$A1440, $A1440)&gt;1, 0, S1440)</f>
        <v>0</v>
      </c>
      <c r="E1440" s="110">
        <v>44775</v>
      </c>
      <c r="F1440" s="91" t="str">
        <f>IFERROR(VLOOKUP($E1440, V医療従事者等!$A:$J, $F$4, FALSE), TEXT(E1440, "aaa"))</f>
        <v>火</v>
      </c>
      <c r="G1440" s="91">
        <f>IFERROR(VLOOKUP($E1440, V医療従事者等!$A:$J, $G$4, FALSE), 0)</f>
        <v>0</v>
      </c>
      <c r="H1440" s="91">
        <f>IFERROR(VLOOKUP($E1440, V医療従事者等!$A:$J, $H$4, FALSE), 0)</f>
        <v>0</v>
      </c>
      <c r="I1440" s="91">
        <f>IFERROR(VLOOKUP($E1440, V医療従事者等!$A:$J, $I$4, FALSE), 0)</f>
        <v>0</v>
      </c>
      <c r="J1440" s="91">
        <f>IFERROR(VLOOKUP($E1440, V医療従事者等!$A:$J, $J$4, FALSE), 0)</f>
        <v>0</v>
      </c>
      <c r="K1440" s="92">
        <f>IFERROR(VLOOKUP($E1440, V一般接種!$A:$G, K$4, FALSE), 0)</f>
        <v>0</v>
      </c>
      <c r="L1440" s="92">
        <f>IFERROR(VLOOKUP($E1440, V一般接種!$A:$G, L$4, FALSE), 0)</f>
        <v>0</v>
      </c>
      <c r="M1440" s="92">
        <f>IFERROR(VLOOKUP($E1440, V一般接種!$A:$G, M$4, FALSE), 0)</f>
        <v>0</v>
      </c>
      <c r="N1440" s="93">
        <f>IFERROR(VLOOKUP($E1440, V一般接種!$A:$G, N$4, FALSE), 0)</f>
        <v>0</v>
      </c>
      <c r="O1440" s="92">
        <f>SUMIF(V職域接種!$C:$C, 'Conv-vaccine'!$E1440, V職域接種!F:F)</f>
        <v>0</v>
      </c>
      <c r="P1440" s="92">
        <f>SUMIF(V職域接種!$C:$C, 'Conv-vaccine'!$E1440, V職域接種!G:G)</f>
        <v>0</v>
      </c>
      <c r="Q1440" s="92">
        <f>_xlfn.MAXIFS(V重複!F:F, V重複!$C:$C, 'Conv-vaccine'!$E1440)</f>
        <v>0</v>
      </c>
      <c r="R1440" s="92">
        <f>_xlfn.MAXIFS(V重複!G:G, V重複!$C:$C, 'Conv-vaccine'!$E1440)</f>
        <v>0</v>
      </c>
      <c r="S1440" s="117">
        <f>SUMIF('V3回目-総接種回数'!$A:$A, 'Conv-vaccine'!$E1440, 'V3回目-総接種回数'!D:D)</f>
        <v>0</v>
      </c>
    </row>
    <row r="1441" spans="1:19" ht="17.7">
      <c r="A1441" s="49">
        <v>44776</v>
      </c>
      <c r="B1441" s="109">
        <f>IF(COUNTIF($A$7:$A1441, $A1441)&gt;1, 0, IF($E1441="","",G1441+H1441+K1441+L1441+O1441-Q1441))</f>
        <v>0</v>
      </c>
      <c r="C1441" s="109">
        <f>IF(COUNTIF($A$7:$A1441, $A1441)&gt;1, 0, IF($E1441="", "", I1441+J1441+M1441+N1441+P1441-R1441))</f>
        <v>0</v>
      </c>
      <c r="D1441" s="109">
        <f>IF(COUNTIF($A$7:$A1441, $A1441)&gt;1, 0, S1441)</f>
        <v>0</v>
      </c>
      <c r="E1441" s="110">
        <v>44776</v>
      </c>
      <c r="F1441" s="91" t="str">
        <f>IFERROR(VLOOKUP($E1441, V医療従事者等!$A:$J, $F$4, FALSE), TEXT(E1441, "aaa"))</f>
        <v>水</v>
      </c>
      <c r="G1441" s="91">
        <f>IFERROR(VLOOKUP($E1441, V医療従事者等!$A:$J, $G$4, FALSE), 0)</f>
        <v>0</v>
      </c>
      <c r="H1441" s="91">
        <f>IFERROR(VLOOKUP($E1441, V医療従事者等!$A:$J, $H$4, FALSE), 0)</f>
        <v>0</v>
      </c>
      <c r="I1441" s="91">
        <f>IFERROR(VLOOKUP($E1441, V医療従事者等!$A:$J, $I$4, FALSE), 0)</f>
        <v>0</v>
      </c>
      <c r="J1441" s="91">
        <f>IFERROR(VLOOKUP($E1441, V医療従事者等!$A:$J, $J$4, FALSE), 0)</f>
        <v>0</v>
      </c>
      <c r="K1441" s="92">
        <f>IFERROR(VLOOKUP($E1441, V一般接種!$A:$G, K$4, FALSE), 0)</f>
        <v>0</v>
      </c>
      <c r="L1441" s="92">
        <f>IFERROR(VLOOKUP($E1441, V一般接種!$A:$G, L$4, FALSE), 0)</f>
        <v>0</v>
      </c>
      <c r="M1441" s="92">
        <f>IFERROR(VLOOKUP($E1441, V一般接種!$A:$G, M$4, FALSE), 0)</f>
        <v>0</v>
      </c>
      <c r="N1441" s="93">
        <f>IFERROR(VLOOKUP($E1441, V一般接種!$A:$G, N$4, FALSE), 0)</f>
        <v>0</v>
      </c>
      <c r="O1441" s="92">
        <f>SUMIF(V職域接種!$C:$C, 'Conv-vaccine'!$E1441, V職域接種!F:F)</f>
        <v>0</v>
      </c>
      <c r="P1441" s="92">
        <f>SUMIF(V職域接種!$C:$C, 'Conv-vaccine'!$E1441, V職域接種!G:G)</f>
        <v>0</v>
      </c>
      <c r="Q1441" s="92">
        <f>_xlfn.MAXIFS(V重複!F:F, V重複!$C:$C, 'Conv-vaccine'!$E1441)</f>
        <v>0</v>
      </c>
      <c r="R1441" s="92">
        <f>_xlfn.MAXIFS(V重複!G:G, V重複!$C:$C, 'Conv-vaccine'!$E1441)</f>
        <v>0</v>
      </c>
      <c r="S1441" s="117">
        <f>SUMIF('V3回目-総接種回数'!$A:$A, 'Conv-vaccine'!$E1441, 'V3回目-総接種回数'!D:D)</f>
        <v>0</v>
      </c>
    </row>
    <row r="1442" spans="1:19" ht="17.7">
      <c r="A1442" s="49">
        <v>44776</v>
      </c>
      <c r="B1442" s="109">
        <f>IF(COUNTIF($A$7:$A1442, $A1442)&gt;1, 0, IF($E1442="","",G1442+H1442+K1442+L1442+O1442-Q1442))</f>
        <v>0</v>
      </c>
      <c r="C1442" s="109">
        <f>IF(COUNTIF($A$7:$A1442, $A1442)&gt;1, 0, IF($E1442="", "", I1442+J1442+M1442+N1442+P1442-R1442))</f>
        <v>0</v>
      </c>
      <c r="D1442" s="109">
        <f>IF(COUNTIF($A$7:$A1442, $A1442)&gt;1, 0, S1442)</f>
        <v>0</v>
      </c>
      <c r="E1442" s="110">
        <v>44776</v>
      </c>
      <c r="F1442" s="91" t="str">
        <f>IFERROR(VLOOKUP($E1442, V医療従事者等!$A:$J, $F$4, FALSE), TEXT(E1442, "aaa"))</f>
        <v>水</v>
      </c>
      <c r="G1442" s="91">
        <f>IFERROR(VLOOKUP($E1442, V医療従事者等!$A:$J, $G$4, FALSE), 0)</f>
        <v>0</v>
      </c>
      <c r="H1442" s="91">
        <f>IFERROR(VLOOKUP($E1442, V医療従事者等!$A:$J, $H$4, FALSE), 0)</f>
        <v>0</v>
      </c>
      <c r="I1442" s="91">
        <f>IFERROR(VLOOKUP($E1442, V医療従事者等!$A:$J, $I$4, FALSE), 0)</f>
        <v>0</v>
      </c>
      <c r="J1442" s="91">
        <f>IFERROR(VLOOKUP($E1442, V医療従事者等!$A:$J, $J$4, FALSE), 0)</f>
        <v>0</v>
      </c>
      <c r="K1442" s="92">
        <f>IFERROR(VLOOKUP($E1442, V一般接種!$A:$G, K$4, FALSE), 0)</f>
        <v>0</v>
      </c>
      <c r="L1442" s="92">
        <f>IFERROR(VLOOKUP($E1442, V一般接種!$A:$G, L$4, FALSE), 0)</f>
        <v>0</v>
      </c>
      <c r="M1442" s="92">
        <f>IFERROR(VLOOKUP($E1442, V一般接種!$A:$G, M$4, FALSE), 0)</f>
        <v>0</v>
      </c>
      <c r="N1442" s="93">
        <f>IFERROR(VLOOKUP($E1442, V一般接種!$A:$G, N$4, FALSE), 0)</f>
        <v>0</v>
      </c>
      <c r="O1442" s="92">
        <f>SUMIF(V職域接種!$C:$C, 'Conv-vaccine'!$E1442, V職域接種!F:F)</f>
        <v>0</v>
      </c>
      <c r="P1442" s="92">
        <f>SUMIF(V職域接種!$C:$C, 'Conv-vaccine'!$E1442, V職域接種!G:G)</f>
        <v>0</v>
      </c>
      <c r="Q1442" s="92">
        <f>_xlfn.MAXIFS(V重複!F:F, V重複!$C:$C, 'Conv-vaccine'!$E1442)</f>
        <v>0</v>
      </c>
      <c r="R1442" s="92">
        <f>_xlfn.MAXIFS(V重複!G:G, V重複!$C:$C, 'Conv-vaccine'!$E1442)</f>
        <v>0</v>
      </c>
      <c r="S1442" s="117">
        <f>SUMIF('V3回目-総接種回数'!$A:$A, 'Conv-vaccine'!$E1442, 'V3回目-総接種回数'!D:D)</f>
        <v>0</v>
      </c>
    </row>
    <row r="1443" spans="1:19" ht="17.7">
      <c r="A1443" s="49">
        <v>44776</v>
      </c>
      <c r="B1443" s="109">
        <f>IF(COUNTIF($A$7:$A1443, $A1443)&gt;1, 0, IF($E1443="","",G1443+H1443+K1443+L1443+O1443-Q1443))</f>
        <v>0</v>
      </c>
      <c r="C1443" s="109">
        <f>IF(COUNTIF($A$7:$A1443, $A1443)&gt;1, 0, IF($E1443="", "", I1443+J1443+M1443+N1443+P1443-R1443))</f>
        <v>0</v>
      </c>
      <c r="D1443" s="109">
        <f>IF(COUNTIF($A$7:$A1443, $A1443)&gt;1, 0, S1443)</f>
        <v>0</v>
      </c>
      <c r="E1443" s="110">
        <v>44776</v>
      </c>
      <c r="F1443" s="91" t="str">
        <f>IFERROR(VLOOKUP($E1443, V医療従事者等!$A:$J, $F$4, FALSE), TEXT(E1443, "aaa"))</f>
        <v>水</v>
      </c>
      <c r="G1443" s="91">
        <f>IFERROR(VLOOKUP($E1443, V医療従事者等!$A:$J, $G$4, FALSE), 0)</f>
        <v>0</v>
      </c>
      <c r="H1443" s="91">
        <f>IFERROR(VLOOKUP($E1443, V医療従事者等!$A:$J, $H$4, FALSE), 0)</f>
        <v>0</v>
      </c>
      <c r="I1443" s="91">
        <f>IFERROR(VLOOKUP($E1443, V医療従事者等!$A:$J, $I$4, FALSE), 0)</f>
        <v>0</v>
      </c>
      <c r="J1443" s="91">
        <f>IFERROR(VLOOKUP($E1443, V医療従事者等!$A:$J, $J$4, FALSE), 0)</f>
        <v>0</v>
      </c>
      <c r="K1443" s="92">
        <f>IFERROR(VLOOKUP($E1443, V一般接種!$A:$G, K$4, FALSE), 0)</f>
        <v>0</v>
      </c>
      <c r="L1443" s="92">
        <f>IFERROR(VLOOKUP($E1443, V一般接種!$A:$G, L$4, FALSE), 0)</f>
        <v>0</v>
      </c>
      <c r="M1443" s="92">
        <f>IFERROR(VLOOKUP($E1443, V一般接種!$A:$G, M$4, FALSE), 0)</f>
        <v>0</v>
      </c>
      <c r="N1443" s="93">
        <f>IFERROR(VLOOKUP($E1443, V一般接種!$A:$G, N$4, FALSE), 0)</f>
        <v>0</v>
      </c>
      <c r="O1443" s="92">
        <f>SUMIF(V職域接種!$C:$C, 'Conv-vaccine'!$E1443, V職域接種!F:F)</f>
        <v>0</v>
      </c>
      <c r="P1443" s="92">
        <f>SUMIF(V職域接種!$C:$C, 'Conv-vaccine'!$E1443, V職域接種!G:G)</f>
        <v>0</v>
      </c>
      <c r="Q1443" s="92">
        <f>_xlfn.MAXIFS(V重複!F:F, V重複!$C:$C, 'Conv-vaccine'!$E1443)</f>
        <v>0</v>
      </c>
      <c r="R1443" s="92">
        <f>_xlfn.MAXIFS(V重複!G:G, V重複!$C:$C, 'Conv-vaccine'!$E1443)</f>
        <v>0</v>
      </c>
      <c r="S1443" s="117">
        <f>SUMIF('V3回目-総接種回数'!$A:$A, 'Conv-vaccine'!$E1443, 'V3回目-総接種回数'!D:D)</f>
        <v>0</v>
      </c>
    </row>
    <row r="1444" spans="1:19" ht="17.7">
      <c r="A1444" s="49">
        <v>44777</v>
      </c>
      <c r="B1444" s="109">
        <f>IF(COUNTIF($A$7:$A1444, $A1444)&gt;1, 0, IF($E1444="","",G1444+H1444+K1444+L1444+O1444-Q1444))</f>
        <v>0</v>
      </c>
      <c r="C1444" s="109">
        <f>IF(COUNTIF($A$7:$A1444, $A1444)&gt;1, 0, IF($E1444="", "", I1444+J1444+M1444+N1444+P1444-R1444))</f>
        <v>0</v>
      </c>
      <c r="D1444" s="109">
        <f>IF(COUNTIF($A$7:$A1444, $A1444)&gt;1, 0, S1444)</f>
        <v>0</v>
      </c>
      <c r="E1444" s="110">
        <v>44777</v>
      </c>
      <c r="F1444" s="91" t="str">
        <f>IFERROR(VLOOKUP($E1444, V医療従事者等!$A:$J, $F$4, FALSE), TEXT(E1444, "aaa"))</f>
        <v>木</v>
      </c>
      <c r="G1444" s="91">
        <f>IFERROR(VLOOKUP($E1444, V医療従事者等!$A:$J, $G$4, FALSE), 0)</f>
        <v>0</v>
      </c>
      <c r="H1444" s="91">
        <f>IFERROR(VLOOKUP($E1444, V医療従事者等!$A:$J, $H$4, FALSE), 0)</f>
        <v>0</v>
      </c>
      <c r="I1444" s="91">
        <f>IFERROR(VLOOKUP($E1444, V医療従事者等!$A:$J, $I$4, FALSE), 0)</f>
        <v>0</v>
      </c>
      <c r="J1444" s="91">
        <f>IFERROR(VLOOKUP($E1444, V医療従事者等!$A:$J, $J$4, FALSE), 0)</f>
        <v>0</v>
      </c>
      <c r="K1444" s="92">
        <f>IFERROR(VLOOKUP($E1444, V一般接種!$A:$G, K$4, FALSE), 0)</f>
        <v>0</v>
      </c>
      <c r="L1444" s="92">
        <f>IFERROR(VLOOKUP($E1444, V一般接種!$A:$G, L$4, FALSE), 0)</f>
        <v>0</v>
      </c>
      <c r="M1444" s="92">
        <f>IFERROR(VLOOKUP($E1444, V一般接種!$A:$G, M$4, FALSE), 0)</f>
        <v>0</v>
      </c>
      <c r="N1444" s="93">
        <f>IFERROR(VLOOKUP($E1444, V一般接種!$A:$G, N$4, FALSE), 0)</f>
        <v>0</v>
      </c>
      <c r="O1444" s="92">
        <f>SUMIF(V職域接種!$C:$C, 'Conv-vaccine'!$E1444, V職域接種!F:F)</f>
        <v>0</v>
      </c>
      <c r="P1444" s="92">
        <f>SUMIF(V職域接種!$C:$C, 'Conv-vaccine'!$E1444, V職域接種!G:G)</f>
        <v>0</v>
      </c>
      <c r="Q1444" s="92">
        <f>_xlfn.MAXIFS(V重複!F:F, V重複!$C:$C, 'Conv-vaccine'!$E1444)</f>
        <v>0</v>
      </c>
      <c r="R1444" s="92">
        <f>_xlfn.MAXIFS(V重複!G:G, V重複!$C:$C, 'Conv-vaccine'!$E1444)</f>
        <v>0</v>
      </c>
      <c r="S1444" s="117">
        <f>SUMIF('V3回目-総接種回数'!$A:$A, 'Conv-vaccine'!$E1444, 'V3回目-総接種回数'!D:D)</f>
        <v>0</v>
      </c>
    </row>
    <row r="1445" spans="1:19" ht="17.7">
      <c r="A1445" s="49">
        <v>44777</v>
      </c>
      <c r="B1445" s="109">
        <f>IF(COUNTIF($A$7:$A1445, $A1445)&gt;1, 0, IF($E1445="","",G1445+H1445+K1445+L1445+O1445-Q1445))</f>
        <v>0</v>
      </c>
      <c r="C1445" s="109">
        <f>IF(COUNTIF($A$7:$A1445, $A1445)&gt;1, 0, IF($E1445="", "", I1445+J1445+M1445+N1445+P1445-R1445))</f>
        <v>0</v>
      </c>
      <c r="D1445" s="109">
        <f>IF(COUNTIF($A$7:$A1445, $A1445)&gt;1, 0, S1445)</f>
        <v>0</v>
      </c>
      <c r="E1445" s="110">
        <v>44777</v>
      </c>
      <c r="F1445" s="91" t="str">
        <f>IFERROR(VLOOKUP($E1445, V医療従事者等!$A:$J, $F$4, FALSE), TEXT(E1445, "aaa"))</f>
        <v>木</v>
      </c>
      <c r="G1445" s="91">
        <f>IFERROR(VLOOKUP($E1445, V医療従事者等!$A:$J, $G$4, FALSE), 0)</f>
        <v>0</v>
      </c>
      <c r="H1445" s="91">
        <f>IFERROR(VLOOKUP($E1445, V医療従事者等!$A:$J, $H$4, FALSE), 0)</f>
        <v>0</v>
      </c>
      <c r="I1445" s="91">
        <f>IFERROR(VLOOKUP($E1445, V医療従事者等!$A:$J, $I$4, FALSE), 0)</f>
        <v>0</v>
      </c>
      <c r="J1445" s="91">
        <f>IFERROR(VLOOKUP($E1445, V医療従事者等!$A:$J, $J$4, FALSE), 0)</f>
        <v>0</v>
      </c>
      <c r="K1445" s="92">
        <f>IFERROR(VLOOKUP($E1445, V一般接種!$A:$G, K$4, FALSE), 0)</f>
        <v>0</v>
      </c>
      <c r="L1445" s="92">
        <f>IFERROR(VLOOKUP($E1445, V一般接種!$A:$G, L$4, FALSE), 0)</f>
        <v>0</v>
      </c>
      <c r="M1445" s="92">
        <f>IFERROR(VLOOKUP($E1445, V一般接種!$A:$G, M$4, FALSE), 0)</f>
        <v>0</v>
      </c>
      <c r="N1445" s="93">
        <f>IFERROR(VLOOKUP($E1445, V一般接種!$A:$G, N$4, FALSE), 0)</f>
        <v>0</v>
      </c>
      <c r="O1445" s="92">
        <f>SUMIF(V職域接種!$C:$C, 'Conv-vaccine'!$E1445, V職域接種!F:F)</f>
        <v>0</v>
      </c>
      <c r="P1445" s="92">
        <f>SUMIF(V職域接種!$C:$C, 'Conv-vaccine'!$E1445, V職域接種!G:G)</f>
        <v>0</v>
      </c>
      <c r="Q1445" s="92">
        <f>_xlfn.MAXIFS(V重複!F:F, V重複!$C:$C, 'Conv-vaccine'!$E1445)</f>
        <v>0</v>
      </c>
      <c r="R1445" s="92">
        <f>_xlfn.MAXIFS(V重複!G:G, V重複!$C:$C, 'Conv-vaccine'!$E1445)</f>
        <v>0</v>
      </c>
      <c r="S1445" s="117">
        <f>SUMIF('V3回目-総接種回数'!$A:$A, 'Conv-vaccine'!$E1445, 'V3回目-総接種回数'!D:D)</f>
        <v>0</v>
      </c>
    </row>
    <row r="1446" spans="1:19" ht="17.7">
      <c r="A1446" s="49">
        <v>44777</v>
      </c>
      <c r="B1446" s="109">
        <f>IF(COUNTIF($A$7:$A1446, $A1446)&gt;1, 0, IF($E1446="","",G1446+H1446+K1446+L1446+O1446-Q1446))</f>
        <v>0</v>
      </c>
      <c r="C1446" s="109">
        <f>IF(COUNTIF($A$7:$A1446, $A1446)&gt;1, 0, IF($E1446="", "", I1446+J1446+M1446+N1446+P1446-R1446))</f>
        <v>0</v>
      </c>
      <c r="D1446" s="109">
        <f>IF(COUNTIF($A$7:$A1446, $A1446)&gt;1, 0, S1446)</f>
        <v>0</v>
      </c>
      <c r="E1446" s="110">
        <v>44777</v>
      </c>
      <c r="F1446" s="91" t="str">
        <f>IFERROR(VLOOKUP($E1446, V医療従事者等!$A:$J, $F$4, FALSE), TEXT(E1446, "aaa"))</f>
        <v>木</v>
      </c>
      <c r="G1446" s="91">
        <f>IFERROR(VLOOKUP($E1446, V医療従事者等!$A:$J, $G$4, FALSE), 0)</f>
        <v>0</v>
      </c>
      <c r="H1446" s="91">
        <f>IFERROR(VLOOKUP($E1446, V医療従事者等!$A:$J, $H$4, FALSE), 0)</f>
        <v>0</v>
      </c>
      <c r="I1446" s="91">
        <f>IFERROR(VLOOKUP($E1446, V医療従事者等!$A:$J, $I$4, FALSE), 0)</f>
        <v>0</v>
      </c>
      <c r="J1446" s="91">
        <f>IFERROR(VLOOKUP($E1446, V医療従事者等!$A:$J, $J$4, FALSE), 0)</f>
        <v>0</v>
      </c>
      <c r="K1446" s="92">
        <f>IFERROR(VLOOKUP($E1446, V一般接種!$A:$G, K$4, FALSE), 0)</f>
        <v>0</v>
      </c>
      <c r="L1446" s="92">
        <f>IFERROR(VLOOKUP($E1446, V一般接種!$A:$G, L$4, FALSE), 0)</f>
        <v>0</v>
      </c>
      <c r="M1446" s="92">
        <f>IFERROR(VLOOKUP($E1446, V一般接種!$A:$G, M$4, FALSE), 0)</f>
        <v>0</v>
      </c>
      <c r="N1446" s="93">
        <f>IFERROR(VLOOKUP($E1446, V一般接種!$A:$G, N$4, FALSE), 0)</f>
        <v>0</v>
      </c>
      <c r="O1446" s="92">
        <f>SUMIF(V職域接種!$C:$C, 'Conv-vaccine'!$E1446, V職域接種!F:F)</f>
        <v>0</v>
      </c>
      <c r="P1446" s="92">
        <f>SUMIF(V職域接種!$C:$C, 'Conv-vaccine'!$E1446, V職域接種!G:G)</f>
        <v>0</v>
      </c>
      <c r="Q1446" s="92">
        <f>_xlfn.MAXIFS(V重複!F:F, V重複!$C:$C, 'Conv-vaccine'!$E1446)</f>
        <v>0</v>
      </c>
      <c r="R1446" s="92">
        <f>_xlfn.MAXIFS(V重複!G:G, V重複!$C:$C, 'Conv-vaccine'!$E1446)</f>
        <v>0</v>
      </c>
      <c r="S1446" s="117">
        <f>SUMIF('V3回目-総接種回数'!$A:$A, 'Conv-vaccine'!$E1446, 'V3回目-総接種回数'!D:D)</f>
        <v>0</v>
      </c>
    </row>
    <row r="1447" spans="1:19" ht="17.7">
      <c r="A1447" s="49">
        <v>44778</v>
      </c>
      <c r="B1447" s="109">
        <f>IF(COUNTIF($A$7:$A1447, $A1447)&gt;1, 0, IF($E1447="","",G1447+H1447+K1447+L1447+O1447-Q1447))</f>
        <v>0</v>
      </c>
      <c r="C1447" s="109">
        <f>IF(COUNTIF($A$7:$A1447, $A1447)&gt;1, 0, IF($E1447="", "", I1447+J1447+M1447+N1447+P1447-R1447))</f>
        <v>0</v>
      </c>
      <c r="D1447" s="109">
        <f>IF(COUNTIF($A$7:$A1447, $A1447)&gt;1, 0, S1447)</f>
        <v>0</v>
      </c>
      <c r="E1447" s="110">
        <v>44778</v>
      </c>
      <c r="F1447" s="91" t="str">
        <f>IFERROR(VLOOKUP($E1447, V医療従事者等!$A:$J, $F$4, FALSE), TEXT(E1447, "aaa"))</f>
        <v>金</v>
      </c>
      <c r="G1447" s="91">
        <f>IFERROR(VLOOKUP($E1447, V医療従事者等!$A:$J, $G$4, FALSE), 0)</f>
        <v>0</v>
      </c>
      <c r="H1447" s="91">
        <f>IFERROR(VLOOKUP($E1447, V医療従事者等!$A:$J, $H$4, FALSE), 0)</f>
        <v>0</v>
      </c>
      <c r="I1447" s="91">
        <f>IFERROR(VLOOKUP($E1447, V医療従事者等!$A:$J, $I$4, FALSE), 0)</f>
        <v>0</v>
      </c>
      <c r="J1447" s="91">
        <f>IFERROR(VLOOKUP($E1447, V医療従事者等!$A:$J, $J$4, FALSE), 0)</f>
        <v>0</v>
      </c>
      <c r="K1447" s="92">
        <f>IFERROR(VLOOKUP($E1447, V一般接種!$A:$G, K$4, FALSE), 0)</f>
        <v>0</v>
      </c>
      <c r="L1447" s="92">
        <f>IFERROR(VLOOKUP($E1447, V一般接種!$A:$G, L$4, FALSE), 0)</f>
        <v>0</v>
      </c>
      <c r="M1447" s="92">
        <f>IFERROR(VLOOKUP($E1447, V一般接種!$A:$G, M$4, FALSE), 0)</f>
        <v>0</v>
      </c>
      <c r="N1447" s="93">
        <f>IFERROR(VLOOKUP($E1447, V一般接種!$A:$G, N$4, FALSE), 0)</f>
        <v>0</v>
      </c>
      <c r="O1447" s="92">
        <f>SUMIF(V職域接種!$C:$C, 'Conv-vaccine'!$E1447, V職域接種!F:F)</f>
        <v>0</v>
      </c>
      <c r="P1447" s="92">
        <f>SUMIF(V職域接種!$C:$C, 'Conv-vaccine'!$E1447, V職域接種!G:G)</f>
        <v>0</v>
      </c>
      <c r="Q1447" s="92">
        <f>_xlfn.MAXIFS(V重複!F:F, V重複!$C:$C, 'Conv-vaccine'!$E1447)</f>
        <v>0</v>
      </c>
      <c r="R1447" s="92">
        <f>_xlfn.MAXIFS(V重複!G:G, V重複!$C:$C, 'Conv-vaccine'!$E1447)</f>
        <v>0</v>
      </c>
      <c r="S1447" s="117">
        <f>SUMIF('V3回目-総接種回数'!$A:$A, 'Conv-vaccine'!$E1447, 'V3回目-総接種回数'!D:D)</f>
        <v>0</v>
      </c>
    </row>
    <row r="1448" spans="1:19" ht="17.7">
      <c r="A1448" s="49">
        <v>44778</v>
      </c>
      <c r="B1448" s="109">
        <f>IF(COUNTIF($A$7:$A1448, $A1448)&gt;1, 0, IF($E1448="","",G1448+H1448+K1448+L1448+O1448-Q1448))</f>
        <v>0</v>
      </c>
      <c r="C1448" s="109">
        <f>IF(COUNTIF($A$7:$A1448, $A1448)&gt;1, 0, IF($E1448="", "", I1448+J1448+M1448+N1448+P1448-R1448))</f>
        <v>0</v>
      </c>
      <c r="D1448" s="109">
        <f>IF(COUNTIF($A$7:$A1448, $A1448)&gt;1, 0, S1448)</f>
        <v>0</v>
      </c>
      <c r="E1448" s="110">
        <v>44778</v>
      </c>
      <c r="F1448" s="91" t="str">
        <f>IFERROR(VLOOKUP($E1448, V医療従事者等!$A:$J, $F$4, FALSE), TEXT(E1448, "aaa"))</f>
        <v>金</v>
      </c>
      <c r="G1448" s="91">
        <f>IFERROR(VLOOKUP($E1448, V医療従事者等!$A:$J, $G$4, FALSE), 0)</f>
        <v>0</v>
      </c>
      <c r="H1448" s="91">
        <f>IFERROR(VLOOKUP($E1448, V医療従事者等!$A:$J, $H$4, FALSE), 0)</f>
        <v>0</v>
      </c>
      <c r="I1448" s="91">
        <f>IFERROR(VLOOKUP($E1448, V医療従事者等!$A:$J, $I$4, FALSE), 0)</f>
        <v>0</v>
      </c>
      <c r="J1448" s="91">
        <f>IFERROR(VLOOKUP($E1448, V医療従事者等!$A:$J, $J$4, FALSE), 0)</f>
        <v>0</v>
      </c>
      <c r="K1448" s="92">
        <f>IFERROR(VLOOKUP($E1448, V一般接種!$A:$G, K$4, FALSE), 0)</f>
        <v>0</v>
      </c>
      <c r="L1448" s="92">
        <f>IFERROR(VLOOKUP($E1448, V一般接種!$A:$G, L$4, FALSE), 0)</f>
        <v>0</v>
      </c>
      <c r="M1448" s="92">
        <f>IFERROR(VLOOKUP($E1448, V一般接種!$A:$G, M$4, FALSE), 0)</f>
        <v>0</v>
      </c>
      <c r="N1448" s="93">
        <f>IFERROR(VLOOKUP($E1448, V一般接種!$A:$G, N$4, FALSE), 0)</f>
        <v>0</v>
      </c>
      <c r="O1448" s="92">
        <f>SUMIF(V職域接種!$C:$C, 'Conv-vaccine'!$E1448, V職域接種!F:F)</f>
        <v>0</v>
      </c>
      <c r="P1448" s="92">
        <f>SUMIF(V職域接種!$C:$C, 'Conv-vaccine'!$E1448, V職域接種!G:G)</f>
        <v>0</v>
      </c>
      <c r="Q1448" s="92">
        <f>_xlfn.MAXIFS(V重複!F:F, V重複!$C:$C, 'Conv-vaccine'!$E1448)</f>
        <v>0</v>
      </c>
      <c r="R1448" s="92">
        <f>_xlfn.MAXIFS(V重複!G:G, V重複!$C:$C, 'Conv-vaccine'!$E1448)</f>
        <v>0</v>
      </c>
      <c r="S1448" s="117">
        <f>SUMIF('V3回目-総接種回数'!$A:$A, 'Conv-vaccine'!$E1448, 'V3回目-総接種回数'!D:D)</f>
        <v>0</v>
      </c>
    </row>
    <row r="1449" spans="1:19" ht="17.7">
      <c r="A1449" s="49">
        <v>44778</v>
      </c>
      <c r="B1449" s="109">
        <f>IF(COUNTIF($A$7:$A1449, $A1449)&gt;1, 0, IF($E1449="","",G1449+H1449+K1449+L1449+O1449-Q1449))</f>
        <v>0</v>
      </c>
      <c r="C1449" s="109">
        <f>IF(COUNTIF($A$7:$A1449, $A1449)&gt;1, 0, IF($E1449="", "", I1449+J1449+M1449+N1449+P1449-R1449))</f>
        <v>0</v>
      </c>
      <c r="D1449" s="109">
        <f>IF(COUNTIF($A$7:$A1449, $A1449)&gt;1, 0, S1449)</f>
        <v>0</v>
      </c>
      <c r="E1449" s="110">
        <v>44778</v>
      </c>
      <c r="F1449" s="91" t="str">
        <f>IFERROR(VLOOKUP($E1449, V医療従事者等!$A:$J, $F$4, FALSE), TEXT(E1449, "aaa"))</f>
        <v>金</v>
      </c>
      <c r="G1449" s="91">
        <f>IFERROR(VLOOKUP($E1449, V医療従事者等!$A:$J, $G$4, FALSE), 0)</f>
        <v>0</v>
      </c>
      <c r="H1449" s="91">
        <f>IFERROR(VLOOKUP($E1449, V医療従事者等!$A:$J, $H$4, FALSE), 0)</f>
        <v>0</v>
      </c>
      <c r="I1449" s="91">
        <f>IFERROR(VLOOKUP($E1449, V医療従事者等!$A:$J, $I$4, FALSE), 0)</f>
        <v>0</v>
      </c>
      <c r="J1449" s="91">
        <f>IFERROR(VLOOKUP($E1449, V医療従事者等!$A:$J, $J$4, FALSE), 0)</f>
        <v>0</v>
      </c>
      <c r="K1449" s="92">
        <f>IFERROR(VLOOKUP($E1449, V一般接種!$A:$G, K$4, FALSE), 0)</f>
        <v>0</v>
      </c>
      <c r="L1449" s="92">
        <f>IFERROR(VLOOKUP($E1449, V一般接種!$A:$G, L$4, FALSE), 0)</f>
        <v>0</v>
      </c>
      <c r="M1449" s="92">
        <f>IFERROR(VLOOKUP($E1449, V一般接種!$A:$G, M$4, FALSE), 0)</f>
        <v>0</v>
      </c>
      <c r="N1449" s="93">
        <f>IFERROR(VLOOKUP($E1449, V一般接種!$A:$G, N$4, FALSE), 0)</f>
        <v>0</v>
      </c>
      <c r="O1449" s="92">
        <f>SUMIF(V職域接種!$C:$C, 'Conv-vaccine'!$E1449, V職域接種!F:F)</f>
        <v>0</v>
      </c>
      <c r="P1449" s="92">
        <f>SUMIF(V職域接種!$C:$C, 'Conv-vaccine'!$E1449, V職域接種!G:G)</f>
        <v>0</v>
      </c>
      <c r="Q1449" s="92">
        <f>_xlfn.MAXIFS(V重複!F:F, V重複!$C:$C, 'Conv-vaccine'!$E1449)</f>
        <v>0</v>
      </c>
      <c r="R1449" s="92">
        <f>_xlfn.MAXIFS(V重複!G:G, V重複!$C:$C, 'Conv-vaccine'!$E1449)</f>
        <v>0</v>
      </c>
      <c r="S1449" s="117">
        <f>SUMIF('V3回目-総接種回数'!$A:$A, 'Conv-vaccine'!$E1449, 'V3回目-総接種回数'!D:D)</f>
        <v>0</v>
      </c>
    </row>
    <row r="1450" spans="1:19" ht="17.7">
      <c r="A1450" s="49">
        <v>44779</v>
      </c>
      <c r="B1450" s="109">
        <f>IF(COUNTIF($A$7:$A1450, $A1450)&gt;1, 0, IF($E1450="","",G1450+H1450+K1450+L1450+O1450-Q1450))</f>
        <v>0</v>
      </c>
      <c r="C1450" s="109">
        <f>IF(COUNTIF($A$7:$A1450, $A1450)&gt;1, 0, IF($E1450="", "", I1450+J1450+M1450+N1450+P1450-R1450))</f>
        <v>0</v>
      </c>
      <c r="D1450" s="109">
        <f>IF(COUNTIF($A$7:$A1450, $A1450)&gt;1, 0, S1450)</f>
        <v>0</v>
      </c>
      <c r="E1450" s="110">
        <v>44779</v>
      </c>
      <c r="F1450" s="91" t="str">
        <f>IFERROR(VLOOKUP($E1450, V医療従事者等!$A:$J, $F$4, FALSE), TEXT(E1450, "aaa"))</f>
        <v>土</v>
      </c>
      <c r="G1450" s="91">
        <f>IFERROR(VLOOKUP($E1450, V医療従事者等!$A:$J, $G$4, FALSE), 0)</f>
        <v>0</v>
      </c>
      <c r="H1450" s="91">
        <f>IFERROR(VLOOKUP($E1450, V医療従事者等!$A:$J, $H$4, FALSE), 0)</f>
        <v>0</v>
      </c>
      <c r="I1450" s="91">
        <f>IFERROR(VLOOKUP($E1450, V医療従事者等!$A:$J, $I$4, FALSE), 0)</f>
        <v>0</v>
      </c>
      <c r="J1450" s="91">
        <f>IFERROR(VLOOKUP($E1450, V医療従事者等!$A:$J, $J$4, FALSE), 0)</f>
        <v>0</v>
      </c>
      <c r="K1450" s="92">
        <f>IFERROR(VLOOKUP($E1450, V一般接種!$A:$G, K$4, FALSE), 0)</f>
        <v>0</v>
      </c>
      <c r="L1450" s="92">
        <f>IFERROR(VLOOKUP($E1450, V一般接種!$A:$G, L$4, FALSE), 0)</f>
        <v>0</v>
      </c>
      <c r="M1450" s="92">
        <f>IFERROR(VLOOKUP($E1450, V一般接種!$A:$G, M$4, FALSE), 0)</f>
        <v>0</v>
      </c>
      <c r="N1450" s="93">
        <f>IFERROR(VLOOKUP($E1450, V一般接種!$A:$G, N$4, FALSE), 0)</f>
        <v>0</v>
      </c>
      <c r="O1450" s="92">
        <f>SUMIF(V職域接種!$C:$C, 'Conv-vaccine'!$E1450, V職域接種!F:F)</f>
        <v>0</v>
      </c>
      <c r="P1450" s="92">
        <f>SUMIF(V職域接種!$C:$C, 'Conv-vaccine'!$E1450, V職域接種!G:G)</f>
        <v>0</v>
      </c>
      <c r="Q1450" s="92">
        <f>_xlfn.MAXIFS(V重複!F:F, V重複!$C:$C, 'Conv-vaccine'!$E1450)</f>
        <v>0</v>
      </c>
      <c r="R1450" s="92">
        <f>_xlfn.MAXIFS(V重複!G:G, V重複!$C:$C, 'Conv-vaccine'!$E1450)</f>
        <v>0</v>
      </c>
      <c r="S1450" s="117">
        <f>SUMIF('V3回目-総接種回数'!$A:$A, 'Conv-vaccine'!$E1450, 'V3回目-総接種回数'!D:D)</f>
        <v>0</v>
      </c>
    </row>
    <row r="1451" spans="1:19" ht="17.7">
      <c r="A1451" s="49">
        <v>44779</v>
      </c>
      <c r="B1451" s="109">
        <f>IF(COUNTIF($A$7:$A1451, $A1451)&gt;1, 0, IF($E1451="","",G1451+H1451+K1451+L1451+O1451-Q1451))</f>
        <v>0</v>
      </c>
      <c r="C1451" s="109">
        <f>IF(COUNTIF($A$7:$A1451, $A1451)&gt;1, 0, IF($E1451="", "", I1451+J1451+M1451+N1451+P1451-R1451))</f>
        <v>0</v>
      </c>
      <c r="D1451" s="109">
        <f>IF(COUNTIF($A$7:$A1451, $A1451)&gt;1, 0, S1451)</f>
        <v>0</v>
      </c>
      <c r="E1451" s="110">
        <v>44779</v>
      </c>
      <c r="F1451" s="91" t="str">
        <f>IFERROR(VLOOKUP($E1451, V医療従事者等!$A:$J, $F$4, FALSE), TEXT(E1451, "aaa"))</f>
        <v>土</v>
      </c>
      <c r="G1451" s="91">
        <f>IFERROR(VLOOKUP($E1451, V医療従事者等!$A:$J, $G$4, FALSE), 0)</f>
        <v>0</v>
      </c>
      <c r="H1451" s="91">
        <f>IFERROR(VLOOKUP($E1451, V医療従事者等!$A:$J, $H$4, FALSE), 0)</f>
        <v>0</v>
      </c>
      <c r="I1451" s="91">
        <f>IFERROR(VLOOKUP($E1451, V医療従事者等!$A:$J, $I$4, FALSE), 0)</f>
        <v>0</v>
      </c>
      <c r="J1451" s="91">
        <f>IFERROR(VLOOKUP($E1451, V医療従事者等!$A:$J, $J$4, FALSE), 0)</f>
        <v>0</v>
      </c>
      <c r="K1451" s="92">
        <f>IFERROR(VLOOKUP($E1451, V一般接種!$A:$G, K$4, FALSE), 0)</f>
        <v>0</v>
      </c>
      <c r="L1451" s="92">
        <f>IFERROR(VLOOKUP($E1451, V一般接種!$A:$G, L$4, FALSE), 0)</f>
        <v>0</v>
      </c>
      <c r="M1451" s="92">
        <f>IFERROR(VLOOKUP($E1451, V一般接種!$A:$G, M$4, FALSE), 0)</f>
        <v>0</v>
      </c>
      <c r="N1451" s="93">
        <f>IFERROR(VLOOKUP($E1451, V一般接種!$A:$G, N$4, FALSE), 0)</f>
        <v>0</v>
      </c>
      <c r="O1451" s="92">
        <f>SUMIF(V職域接種!$C:$C, 'Conv-vaccine'!$E1451, V職域接種!F:F)</f>
        <v>0</v>
      </c>
      <c r="P1451" s="92">
        <f>SUMIF(V職域接種!$C:$C, 'Conv-vaccine'!$E1451, V職域接種!G:G)</f>
        <v>0</v>
      </c>
      <c r="Q1451" s="92">
        <f>_xlfn.MAXIFS(V重複!F:F, V重複!$C:$C, 'Conv-vaccine'!$E1451)</f>
        <v>0</v>
      </c>
      <c r="R1451" s="92">
        <f>_xlfn.MAXIFS(V重複!G:G, V重複!$C:$C, 'Conv-vaccine'!$E1451)</f>
        <v>0</v>
      </c>
      <c r="S1451" s="117">
        <f>SUMIF('V3回目-総接種回数'!$A:$A, 'Conv-vaccine'!$E1451, 'V3回目-総接種回数'!D:D)</f>
        <v>0</v>
      </c>
    </row>
    <row r="1452" spans="1:19" ht="17.7">
      <c r="A1452" s="49">
        <v>44779</v>
      </c>
      <c r="B1452" s="109">
        <f>IF(COUNTIF($A$7:$A1452, $A1452)&gt;1, 0, IF($E1452="","",G1452+H1452+K1452+L1452+O1452-Q1452))</f>
        <v>0</v>
      </c>
      <c r="C1452" s="109">
        <f>IF(COUNTIF($A$7:$A1452, $A1452)&gt;1, 0, IF($E1452="", "", I1452+J1452+M1452+N1452+P1452-R1452))</f>
        <v>0</v>
      </c>
      <c r="D1452" s="109">
        <f>IF(COUNTIF($A$7:$A1452, $A1452)&gt;1, 0, S1452)</f>
        <v>0</v>
      </c>
      <c r="E1452" s="110">
        <v>44779</v>
      </c>
      <c r="F1452" s="91" t="str">
        <f>IFERROR(VLOOKUP($E1452, V医療従事者等!$A:$J, $F$4, FALSE), TEXT(E1452, "aaa"))</f>
        <v>土</v>
      </c>
      <c r="G1452" s="91">
        <f>IFERROR(VLOOKUP($E1452, V医療従事者等!$A:$J, $G$4, FALSE), 0)</f>
        <v>0</v>
      </c>
      <c r="H1452" s="91">
        <f>IFERROR(VLOOKUP($E1452, V医療従事者等!$A:$J, $H$4, FALSE), 0)</f>
        <v>0</v>
      </c>
      <c r="I1452" s="91">
        <f>IFERROR(VLOOKUP($E1452, V医療従事者等!$A:$J, $I$4, FALSE), 0)</f>
        <v>0</v>
      </c>
      <c r="J1452" s="91">
        <f>IFERROR(VLOOKUP($E1452, V医療従事者等!$A:$J, $J$4, FALSE), 0)</f>
        <v>0</v>
      </c>
      <c r="K1452" s="92">
        <f>IFERROR(VLOOKUP($E1452, V一般接種!$A:$G, K$4, FALSE), 0)</f>
        <v>0</v>
      </c>
      <c r="L1452" s="92">
        <f>IFERROR(VLOOKUP($E1452, V一般接種!$A:$G, L$4, FALSE), 0)</f>
        <v>0</v>
      </c>
      <c r="M1452" s="92">
        <f>IFERROR(VLOOKUP($E1452, V一般接種!$A:$G, M$4, FALSE), 0)</f>
        <v>0</v>
      </c>
      <c r="N1452" s="93">
        <f>IFERROR(VLOOKUP($E1452, V一般接種!$A:$G, N$4, FALSE), 0)</f>
        <v>0</v>
      </c>
      <c r="O1452" s="92">
        <f>SUMIF(V職域接種!$C:$C, 'Conv-vaccine'!$E1452, V職域接種!F:F)</f>
        <v>0</v>
      </c>
      <c r="P1452" s="92">
        <f>SUMIF(V職域接種!$C:$C, 'Conv-vaccine'!$E1452, V職域接種!G:G)</f>
        <v>0</v>
      </c>
      <c r="Q1452" s="92">
        <f>_xlfn.MAXIFS(V重複!F:F, V重複!$C:$C, 'Conv-vaccine'!$E1452)</f>
        <v>0</v>
      </c>
      <c r="R1452" s="92">
        <f>_xlfn.MAXIFS(V重複!G:G, V重複!$C:$C, 'Conv-vaccine'!$E1452)</f>
        <v>0</v>
      </c>
      <c r="S1452" s="117">
        <f>SUMIF('V3回目-総接種回数'!$A:$A, 'Conv-vaccine'!$E1452, 'V3回目-総接種回数'!D:D)</f>
        <v>0</v>
      </c>
    </row>
    <row r="1453" spans="1:19" ht="17.7">
      <c r="A1453" s="49">
        <v>44780</v>
      </c>
      <c r="B1453" s="109">
        <f>IF(COUNTIF($A$7:$A1453, $A1453)&gt;1, 0, IF($E1453="","",G1453+H1453+K1453+L1453+O1453-Q1453))</f>
        <v>0</v>
      </c>
      <c r="C1453" s="109">
        <f>IF(COUNTIF($A$7:$A1453, $A1453)&gt;1, 0, IF($E1453="", "", I1453+J1453+M1453+N1453+P1453-R1453))</f>
        <v>0</v>
      </c>
      <c r="D1453" s="109">
        <f>IF(COUNTIF($A$7:$A1453, $A1453)&gt;1, 0, S1453)</f>
        <v>0</v>
      </c>
      <c r="E1453" s="110">
        <v>44780</v>
      </c>
      <c r="F1453" s="91" t="str">
        <f>IFERROR(VLOOKUP($E1453, V医療従事者等!$A:$J, $F$4, FALSE), TEXT(E1453, "aaa"))</f>
        <v>日</v>
      </c>
      <c r="G1453" s="91">
        <f>IFERROR(VLOOKUP($E1453, V医療従事者等!$A:$J, $G$4, FALSE), 0)</f>
        <v>0</v>
      </c>
      <c r="H1453" s="91">
        <f>IFERROR(VLOOKUP($E1453, V医療従事者等!$A:$J, $H$4, FALSE), 0)</f>
        <v>0</v>
      </c>
      <c r="I1453" s="91">
        <f>IFERROR(VLOOKUP($E1453, V医療従事者等!$A:$J, $I$4, FALSE), 0)</f>
        <v>0</v>
      </c>
      <c r="J1453" s="91">
        <f>IFERROR(VLOOKUP($E1453, V医療従事者等!$A:$J, $J$4, FALSE), 0)</f>
        <v>0</v>
      </c>
      <c r="K1453" s="92">
        <f>IFERROR(VLOOKUP($E1453, V一般接種!$A:$G, K$4, FALSE), 0)</f>
        <v>0</v>
      </c>
      <c r="L1453" s="92">
        <f>IFERROR(VLOOKUP($E1453, V一般接種!$A:$G, L$4, FALSE), 0)</f>
        <v>0</v>
      </c>
      <c r="M1453" s="92">
        <f>IFERROR(VLOOKUP($E1453, V一般接種!$A:$G, M$4, FALSE), 0)</f>
        <v>0</v>
      </c>
      <c r="N1453" s="93">
        <f>IFERROR(VLOOKUP($E1453, V一般接種!$A:$G, N$4, FALSE), 0)</f>
        <v>0</v>
      </c>
      <c r="O1453" s="92">
        <f>SUMIF(V職域接種!$C:$C, 'Conv-vaccine'!$E1453, V職域接種!F:F)</f>
        <v>0</v>
      </c>
      <c r="P1453" s="92">
        <f>SUMIF(V職域接種!$C:$C, 'Conv-vaccine'!$E1453, V職域接種!G:G)</f>
        <v>0</v>
      </c>
      <c r="Q1453" s="92">
        <f>_xlfn.MAXIFS(V重複!F:F, V重複!$C:$C, 'Conv-vaccine'!$E1453)</f>
        <v>0</v>
      </c>
      <c r="R1453" s="92">
        <f>_xlfn.MAXIFS(V重複!G:G, V重複!$C:$C, 'Conv-vaccine'!$E1453)</f>
        <v>0</v>
      </c>
      <c r="S1453" s="117">
        <f>SUMIF('V3回目-総接種回数'!$A:$A, 'Conv-vaccine'!$E1453, 'V3回目-総接種回数'!D:D)</f>
        <v>0</v>
      </c>
    </row>
    <row r="1454" spans="1:19" ht="17.7">
      <c r="A1454" s="49">
        <v>44780</v>
      </c>
      <c r="B1454" s="109">
        <f>IF(COUNTIF($A$7:$A1454, $A1454)&gt;1, 0, IF($E1454="","",G1454+H1454+K1454+L1454+O1454-Q1454))</f>
        <v>0</v>
      </c>
      <c r="C1454" s="109">
        <f>IF(COUNTIF($A$7:$A1454, $A1454)&gt;1, 0, IF($E1454="", "", I1454+J1454+M1454+N1454+P1454-R1454))</f>
        <v>0</v>
      </c>
      <c r="D1454" s="109">
        <f>IF(COUNTIF($A$7:$A1454, $A1454)&gt;1, 0, S1454)</f>
        <v>0</v>
      </c>
      <c r="E1454" s="110">
        <v>44780</v>
      </c>
      <c r="F1454" s="91" t="str">
        <f>IFERROR(VLOOKUP($E1454, V医療従事者等!$A:$J, $F$4, FALSE), TEXT(E1454, "aaa"))</f>
        <v>日</v>
      </c>
      <c r="G1454" s="91">
        <f>IFERROR(VLOOKUP($E1454, V医療従事者等!$A:$J, $G$4, FALSE), 0)</f>
        <v>0</v>
      </c>
      <c r="H1454" s="91">
        <f>IFERROR(VLOOKUP($E1454, V医療従事者等!$A:$J, $H$4, FALSE), 0)</f>
        <v>0</v>
      </c>
      <c r="I1454" s="91">
        <f>IFERROR(VLOOKUP($E1454, V医療従事者等!$A:$J, $I$4, FALSE), 0)</f>
        <v>0</v>
      </c>
      <c r="J1454" s="91">
        <f>IFERROR(VLOOKUP($E1454, V医療従事者等!$A:$J, $J$4, FALSE), 0)</f>
        <v>0</v>
      </c>
      <c r="K1454" s="92">
        <f>IFERROR(VLOOKUP($E1454, V一般接種!$A:$G, K$4, FALSE), 0)</f>
        <v>0</v>
      </c>
      <c r="L1454" s="92">
        <f>IFERROR(VLOOKUP($E1454, V一般接種!$A:$G, L$4, FALSE), 0)</f>
        <v>0</v>
      </c>
      <c r="M1454" s="92">
        <f>IFERROR(VLOOKUP($E1454, V一般接種!$A:$G, M$4, FALSE), 0)</f>
        <v>0</v>
      </c>
      <c r="N1454" s="93">
        <f>IFERROR(VLOOKUP($E1454, V一般接種!$A:$G, N$4, FALSE), 0)</f>
        <v>0</v>
      </c>
      <c r="O1454" s="92">
        <f>SUMIF(V職域接種!$C:$C, 'Conv-vaccine'!$E1454, V職域接種!F:F)</f>
        <v>0</v>
      </c>
      <c r="P1454" s="92">
        <f>SUMIF(V職域接種!$C:$C, 'Conv-vaccine'!$E1454, V職域接種!G:G)</f>
        <v>0</v>
      </c>
      <c r="Q1454" s="92">
        <f>_xlfn.MAXIFS(V重複!F:F, V重複!$C:$C, 'Conv-vaccine'!$E1454)</f>
        <v>0</v>
      </c>
      <c r="R1454" s="92">
        <f>_xlfn.MAXIFS(V重複!G:G, V重複!$C:$C, 'Conv-vaccine'!$E1454)</f>
        <v>0</v>
      </c>
      <c r="S1454" s="117">
        <f>SUMIF('V3回目-総接種回数'!$A:$A, 'Conv-vaccine'!$E1454, 'V3回目-総接種回数'!D:D)</f>
        <v>0</v>
      </c>
    </row>
    <row r="1455" spans="1:19" ht="17.7">
      <c r="A1455" s="49">
        <v>44780</v>
      </c>
      <c r="B1455" s="109">
        <f>IF(COUNTIF($A$7:$A1455, $A1455)&gt;1, 0, IF($E1455="","",G1455+H1455+K1455+L1455+O1455-Q1455))</f>
        <v>0</v>
      </c>
      <c r="C1455" s="109">
        <f>IF(COUNTIF($A$7:$A1455, $A1455)&gt;1, 0, IF($E1455="", "", I1455+J1455+M1455+N1455+P1455-R1455))</f>
        <v>0</v>
      </c>
      <c r="D1455" s="109">
        <f>IF(COUNTIF($A$7:$A1455, $A1455)&gt;1, 0, S1455)</f>
        <v>0</v>
      </c>
      <c r="E1455" s="110">
        <v>44780</v>
      </c>
      <c r="F1455" s="91" t="str">
        <f>IFERROR(VLOOKUP($E1455, V医療従事者等!$A:$J, $F$4, FALSE), TEXT(E1455, "aaa"))</f>
        <v>日</v>
      </c>
      <c r="G1455" s="91">
        <f>IFERROR(VLOOKUP($E1455, V医療従事者等!$A:$J, $G$4, FALSE), 0)</f>
        <v>0</v>
      </c>
      <c r="H1455" s="91">
        <f>IFERROR(VLOOKUP($E1455, V医療従事者等!$A:$J, $H$4, FALSE), 0)</f>
        <v>0</v>
      </c>
      <c r="I1455" s="91">
        <f>IFERROR(VLOOKUP($E1455, V医療従事者等!$A:$J, $I$4, FALSE), 0)</f>
        <v>0</v>
      </c>
      <c r="J1455" s="91">
        <f>IFERROR(VLOOKUP($E1455, V医療従事者等!$A:$J, $J$4, FALSE), 0)</f>
        <v>0</v>
      </c>
      <c r="K1455" s="92">
        <f>IFERROR(VLOOKUP($E1455, V一般接種!$A:$G, K$4, FALSE), 0)</f>
        <v>0</v>
      </c>
      <c r="L1455" s="92">
        <f>IFERROR(VLOOKUP($E1455, V一般接種!$A:$G, L$4, FALSE), 0)</f>
        <v>0</v>
      </c>
      <c r="M1455" s="92">
        <f>IFERROR(VLOOKUP($E1455, V一般接種!$A:$G, M$4, FALSE), 0)</f>
        <v>0</v>
      </c>
      <c r="N1455" s="93">
        <f>IFERROR(VLOOKUP($E1455, V一般接種!$A:$G, N$4, FALSE), 0)</f>
        <v>0</v>
      </c>
      <c r="O1455" s="92">
        <f>SUMIF(V職域接種!$C:$C, 'Conv-vaccine'!$E1455, V職域接種!F:F)</f>
        <v>0</v>
      </c>
      <c r="P1455" s="92">
        <f>SUMIF(V職域接種!$C:$C, 'Conv-vaccine'!$E1455, V職域接種!G:G)</f>
        <v>0</v>
      </c>
      <c r="Q1455" s="92">
        <f>_xlfn.MAXIFS(V重複!F:F, V重複!$C:$C, 'Conv-vaccine'!$E1455)</f>
        <v>0</v>
      </c>
      <c r="R1455" s="92">
        <f>_xlfn.MAXIFS(V重複!G:G, V重複!$C:$C, 'Conv-vaccine'!$E1455)</f>
        <v>0</v>
      </c>
      <c r="S1455" s="117">
        <f>SUMIF('V3回目-総接種回数'!$A:$A, 'Conv-vaccine'!$E1455, 'V3回目-総接種回数'!D:D)</f>
        <v>0</v>
      </c>
    </row>
    <row r="1456" spans="1:19" ht="17.7">
      <c r="A1456" s="49">
        <v>44781</v>
      </c>
      <c r="B1456" s="109">
        <f>IF(COUNTIF($A$7:$A1456, $A1456)&gt;1, 0, IF($E1456="","",G1456+H1456+K1456+L1456+O1456-Q1456))</f>
        <v>0</v>
      </c>
      <c r="C1456" s="109">
        <f>IF(COUNTIF($A$7:$A1456, $A1456)&gt;1, 0, IF($E1456="", "", I1456+J1456+M1456+N1456+P1456-R1456))</f>
        <v>0</v>
      </c>
      <c r="D1456" s="109">
        <f>IF(COUNTIF($A$7:$A1456, $A1456)&gt;1, 0, S1456)</f>
        <v>0</v>
      </c>
      <c r="E1456" s="110">
        <v>44781</v>
      </c>
      <c r="F1456" s="91" t="str">
        <f>IFERROR(VLOOKUP($E1456, V医療従事者等!$A:$J, $F$4, FALSE), TEXT(E1456, "aaa"))</f>
        <v>月</v>
      </c>
      <c r="G1456" s="91">
        <f>IFERROR(VLOOKUP($E1456, V医療従事者等!$A:$J, $G$4, FALSE), 0)</f>
        <v>0</v>
      </c>
      <c r="H1456" s="91">
        <f>IFERROR(VLOOKUP($E1456, V医療従事者等!$A:$J, $H$4, FALSE), 0)</f>
        <v>0</v>
      </c>
      <c r="I1456" s="91">
        <f>IFERROR(VLOOKUP($E1456, V医療従事者等!$A:$J, $I$4, FALSE), 0)</f>
        <v>0</v>
      </c>
      <c r="J1456" s="91">
        <f>IFERROR(VLOOKUP($E1456, V医療従事者等!$A:$J, $J$4, FALSE), 0)</f>
        <v>0</v>
      </c>
      <c r="K1456" s="92">
        <f>IFERROR(VLOOKUP($E1456, V一般接種!$A:$G, K$4, FALSE), 0)</f>
        <v>0</v>
      </c>
      <c r="L1456" s="92">
        <f>IFERROR(VLOOKUP($E1456, V一般接種!$A:$G, L$4, FALSE), 0)</f>
        <v>0</v>
      </c>
      <c r="M1456" s="92">
        <f>IFERROR(VLOOKUP($E1456, V一般接種!$A:$G, M$4, FALSE), 0)</f>
        <v>0</v>
      </c>
      <c r="N1456" s="93">
        <f>IFERROR(VLOOKUP($E1456, V一般接種!$A:$G, N$4, FALSE), 0)</f>
        <v>0</v>
      </c>
      <c r="O1456" s="92">
        <f>SUMIF(V職域接種!$C:$C, 'Conv-vaccine'!$E1456, V職域接種!F:F)</f>
        <v>0</v>
      </c>
      <c r="P1456" s="92">
        <f>SUMIF(V職域接種!$C:$C, 'Conv-vaccine'!$E1456, V職域接種!G:G)</f>
        <v>0</v>
      </c>
      <c r="Q1456" s="92">
        <f>_xlfn.MAXIFS(V重複!F:F, V重複!$C:$C, 'Conv-vaccine'!$E1456)</f>
        <v>0</v>
      </c>
      <c r="R1456" s="92">
        <f>_xlfn.MAXIFS(V重複!G:G, V重複!$C:$C, 'Conv-vaccine'!$E1456)</f>
        <v>0</v>
      </c>
      <c r="S1456" s="117">
        <f>SUMIF('V3回目-総接種回数'!$A:$A, 'Conv-vaccine'!$E1456, 'V3回目-総接種回数'!D:D)</f>
        <v>0</v>
      </c>
    </row>
    <row r="1457" spans="1:19" ht="17.7">
      <c r="A1457" s="49">
        <v>44781</v>
      </c>
      <c r="B1457" s="109">
        <f>IF(COUNTIF($A$7:$A1457, $A1457)&gt;1, 0, IF($E1457="","",G1457+H1457+K1457+L1457+O1457-Q1457))</f>
        <v>0</v>
      </c>
      <c r="C1457" s="109">
        <f>IF(COUNTIF($A$7:$A1457, $A1457)&gt;1, 0, IF($E1457="", "", I1457+J1457+M1457+N1457+P1457-R1457))</f>
        <v>0</v>
      </c>
      <c r="D1457" s="109">
        <f>IF(COUNTIF($A$7:$A1457, $A1457)&gt;1, 0, S1457)</f>
        <v>0</v>
      </c>
      <c r="E1457" s="110">
        <v>44781</v>
      </c>
      <c r="F1457" s="91" t="str">
        <f>IFERROR(VLOOKUP($E1457, V医療従事者等!$A:$J, $F$4, FALSE), TEXT(E1457, "aaa"))</f>
        <v>月</v>
      </c>
      <c r="G1457" s="91">
        <f>IFERROR(VLOOKUP($E1457, V医療従事者等!$A:$J, $G$4, FALSE), 0)</f>
        <v>0</v>
      </c>
      <c r="H1457" s="91">
        <f>IFERROR(VLOOKUP($E1457, V医療従事者等!$A:$J, $H$4, FALSE), 0)</f>
        <v>0</v>
      </c>
      <c r="I1457" s="91">
        <f>IFERROR(VLOOKUP($E1457, V医療従事者等!$A:$J, $I$4, FALSE), 0)</f>
        <v>0</v>
      </c>
      <c r="J1457" s="91">
        <f>IFERROR(VLOOKUP($E1457, V医療従事者等!$A:$J, $J$4, FALSE), 0)</f>
        <v>0</v>
      </c>
      <c r="K1457" s="92">
        <f>IFERROR(VLOOKUP($E1457, V一般接種!$A:$G, K$4, FALSE), 0)</f>
        <v>0</v>
      </c>
      <c r="L1457" s="92">
        <f>IFERROR(VLOOKUP($E1457, V一般接種!$A:$G, L$4, FALSE), 0)</f>
        <v>0</v>
      </c>
      <c r="M1457" s="92">
        <f>IFERROR(VLOOKUP($E1457, V一般接種!$A:$G, M$4, FALSE), 0)</f>
        <v>0</v>
      </c>
      <c r="N1457" s="93">
        <f>IFERROR(VLOOKUP($E1457, V一般接種!$A:$G, N$4, FALSE), 0)</f>
        <v>0</v>
      </c>
      <c r="O1457" s="92">
        <f>SUMIF(V職域接種!$C:$C, 'Conv-vaccine'!$E1457, V職域接種!F:F)</f>
        <v>0</v>
      </c>
      <c r="P1457" s="92">
        <f>SUMIF(V職域接種!$C:$C, 'Conv-vaccine'!$E1457, V職域接種!G:G)</f>
        <v>0</v>
      </c>
      <c r="Q1457" s="92">
        <f>_xlfn.MAXIFS(V重複!F:F, V重複!$C:$C, 'Conv-vaccine'!$E1457)</f>
        <v>0</v>
      </c>
      <c r="R1457" s="92">
        <f>_xlfn.MAXIFS(V重複!G:G, V重複!$C:$C, 'Conv-vaccine'!$E1457)</f>
        <v>0</v>
      </c>
      <c r="S1457" s="117">
        <f>SUMIF('V3回目-総接種回数'!$A:$A, 'Conv-vaccine'!$E1457, 'V3回目-総接種回数'!D:D)</f>
        <v>0</v>
      </c>
    </row>
    <row r="1458" spans="1:19" ht="17.7">
      <c r="A1458" s="49">
        <v>44781</v>
      </c>
      <c r="B1458" s="109">
        <f>IF(COUNTIF($A$7:$A1458, $A1458)&gt;1, 0, IF($E1458="","",G1458+H1458+K1458+L1458+O1458-Q1458))</f>
        <v>0</v>
      </c>
      <c r="C1458" s="109">
        <f>IF(COUNTIF($A$7:$A1458, $A1458)&gt;1, 0, IF($E1458="", "", I1458+J1458+M1458+N1458+P1458-R1458))</f>
        <v>0</v>
      </c>
      <c r="D1458" s="109">
        <f>IF(COUNTIF($A$7:$A1458, $A1458)&gt;1, 0, S1458)</f>
        <v>0</v>
      </c>
      <c r="E1458" s="110">
        <v>44781</v>
      </c>
      <c r="F1458" s="91" t="str">
        <f>IFERROR(VLOOKUP($E1458, V医療従事者等!$A:$J, $F$4, FALSE), TEXT(E1458, "aaa"))</f>
        <v>月</v>
      </c>
      <c r="G1458" s="91">
        <f>IFERROR(VLOOKUP($E1458, V医療従事者等!$A:$J, $G$4, FALSE), 0)</f>
        <v>0</v>
      </c>
      <c r="H1458" s="91">
        <f>IFERROR(VLOOKUP($E1458, V医療従事者等!$A:$J, $H$4, FALSE), 0)</f>
        <v>0</v>
      </c>
      <c r="I1458" s="91">
        <f>IFERROR(VLOOKUP($E1458, V医療従事者等!$A:$J, $I$4, FALSE), 0)</f>
        <v>0</v>
      </c>
      <c r="J1458" s="91">
        <f>IFERROR(VLOOKUP($E1458, V医療従事者等!$A:$J, $J$4, FALSE), 0)</f>
        <v>0</v>
      </c>
      <c r="K1458" s="92">
        <f>IFERROR(VLOOKUP($E1458, V一般接種!$A:$G, K$4, FALSE), 0)</f>
        <v>0</v>
      </c>
      <c r="L1458" s="92">
        <f>IFERROR(VLOOKUP($E1458, V一般接種!$A:$G, L$4, FALSE), 0)</f>
        <v>0</v>
      </c>
      <c r="M1458" s="92">
        <f>IFERROR(VLOOKUP($E1458, V一般接種!$A:$G, M$4, FALSE), 0)</f>
        <v>0</v>
      </c>
      <c r="N1458" s="93">
        <f>IFERROR(VLOOKUP($E1458, V一般接種!$A:$G, N$4, FALSE), 0)</f>
        <v>0</v>
      </c>
      <c r="O1458" s="92">
        <f>SUMIF(V職域接種!$C:$C, 'Conv-vaccine'!$E1458, V職域接種!F:F)</f>
        <v>0</v>
      </c>
      <c r="P1458" s="92">
        <f>SUMIF(V職域接種!$C:$C, 'Conv-vaccine'!$E1458, V職域接種!G:G)</f>
        <v>0</v>
      </c>
      <c r="Q1458" s="92">
        <f>_xlfn.MAXIFS(V重複!F:F, V重複!$C:$C, 'Conv-vaccine'!$E1458)</f>
        <v>0</v>
      </c>
      <c r="R1458" s="92">
        <f>_xlfn.MAXIFS(V重複!G:G, V重複!$C:$C, 'Conv-vaccine'!$E1458)</f>
        <v>0</v>
      </c>
      <c r="S1458" s="117">
        <f>SUMIF('V3回目-総接種回数'!$A:$A, 'Conv-vaccine'!$E1458, 'V3回目-総接種回数'!D:D)</f>
        <v>0</v>
      </c>
    </row>
    <row r="1459" spans="1:19" ht="17.7">
      <c r="A1459" s="49">
        <v>44782</v>
      </c>
      <c r="B1459" s="109">
        <f>IF(COUNTIF($A$7:$A1459, $A1459)&gt;1, 0, IF($E1459="","",G1459+H1459+K1459+L1459+O1459-Q1459))</f>
        <v>0</v>
      </c>
      <c r="C1459" s="109">
        <f>IF(COUNTIF($A$7:$A1459, $A1459)&gt;1, 0, IF($E1459="", "", I1459+J1459+M1459+N1459+P1459-R1459))</f>
        <v>0</v>
      </c>
      <c r="D1459" s="109">
        <f>IF(COUNTIF($A$7:$A1459, $A1459)&gt;1, 0, S1459)</f>
        <v>0</v>
      </c>
      <c r="E1459" s="110">
        <v>44782</v>
      </c>
      <c r="F1459" s="91" t="str">
        <f>IFERROR(VLOOKUP($E1459, V医療従事者等!$A:$J, $F$4, FALSE), TEXT(E1459, "aaa"))</f>
        <v>火</v>
      </c>
      <c r="G1459" s="91">
        <f>IFERROR(VLOOKUP($E1459, V医療従事者等!$A:$J, $G$4, FALSE), 0)</f>
        <v>0</v>
      </c>
      <c r="H1459" s="91">
        <f>IFERROR(VLOOKUP($E1459, V医療従事者等!$A:$J, $H$4, FALSE), 0)</f>
        <v>0</v>
      </c>
      <c r="I1459" s="91">
        <f>IFERROR(VLOOKUP($E1459, V医療従事者等!$A:$J, $I$4, FALSE), 0)</f>
        <v>0</v>
      </c>
      <c r="J1459" s="91">
        <f>IFERROR(VLOOKUP($E1459, V医療従事者等!$A:$J, $J$4, FALSE), 0)</f>
        <v>0</v>
      </c>
      <c r="K1459" s="92">
        <f>IFERROR(VLOOKUP($E1459, V一般接種!$A:$G, K$4, FALSE), 0)</f>
        <v>0</v>
      </c>
      <c r="L1459" s="92">
        <f>IFERROR(VLOOKUP($E1459, V一般接種!$A:$G, L$4, FALSE), 0)</f>
        <v>0</v>
      </c>
      <c r="M1459" s="92">
        <f>IFERROR(VLOOKUP($E1459, V一般接種!$A:$G, M$4, FALSE), 0)</f>
        <v>0</v>
      </c>
      <c r="N1459" s="93">
        <f>IFERROR(VLOOKUP($E1459, V一般接種!$A:$G, N$4, FALSE), 0)</f>
        <v>0</v>
      </c>
      <c r="O1459" s="92">
        <f>SUMIF(V職域接種!$C:$C, 'Conv-vaccine'!$E1459, V職域接種!F:F)</f>
        <v>0</v>
      </c>
      <c r="P1459" s="92">
        <f>SUMIF(V職域接種!$C:$C, 'Conv-vaccine'!$E1459, V職域接種!G:G)</f>
        <v>0</v>
      </c>
      <c r="Q1459" s="92">
        <f>_xlfn.MAXIFS(V重複!F:F, V重複!$C:$C, 'Conv-vaccine'!$E1459)</f>
        <v>0</v>
      </c>
      <c r="R1459" s="92">
        <f>_xlfn.MAXIFS(V重複!G:G, V重複!$C:$C, 'Conv-vaccine'!$E1459)</f>
        <v>0</v>
      </c>
      <c r="S1459" s="117">
        <f>SUMIF('V3回目-総接種回数'!$A:$A, 'Conv-vaccine'!$E1459, 'V3回目-総接種回数'!D:D)</f>
        <v>0</v>
      </c>
    </row>
    <row r="1460" spans="1:19" ht="17.7">
      <c r="A1460" s="49">
        <v>44782</v>
      </c>
      <c r="B1460" s="109">
        <f>IF(COUNTIF($A$7:$A1460, $A1460)&gt;1, 0, IF($E1460="","",G1460+H1460+K1460+L1460+O1460-Q1460))</f>
        <v>0</v>
      </c>
      <c r="C1460" s="109">
        <f>IF(COUNTIF($A$7:$A1460, $A1460)&gt;1, 0, IF($E1460="", "", I1460+J1460+M1460+N1460+P1460-R1460))</f>
        <v>0</v>
      </c>
      <c r="D1460" s="109">
        <f>IF(COUNTIF($A$7:$A1460, $A1460)&gt;1, 0, S1460)</f>
        <v>0</v>
      </c>
      <c r="E1460" s="110">
        <v>44782</v>
      </c>
      <c r="F1460" s="91" t="str">
        <f>IFERROR(VLOOKUP($E1460, V医療従事者等!$A:$J, $F$4, FALSE), TEXT(E1460, "aaa"))</f>
        <v>火</v>
      </c>
      <c r="G1460" s="91">
        <f>IFERROR(VLOOKUP($E1460, V医療従事者等!$A:$J, $G$4, FALSE), 0)</f>
        <v>0</v>
      </c>
      <c r="H1460" s="91">
        <f>IFERROR(VLOOKUP($E1460, V医療従事者等!$A:$J, $H$4, FALSE), 0)</f>
        <v>0</v>
      </c>
      <c r="I1460" s="91">
        <f>IFERROR(VLOOKUP($E1460, V医療従事者等!$A:$J, $I$4, FALSE), 0)</f>
        <v>0</v>
      </c>
      <c r="J1460" s="91">
        <f>IFERROR(VLOOKUP($E1460, V医療従事者等!$A:$J, $J$4, FALSE), 0)</f>
        <v>0</v>
      </c>
      <c r="K1460" s="92">
        <f>IFERROR(VLOOKUP($E1460, V一般接種!$A:$G, K$4, FALSE), 0)</f>
        <v>0</v>
      </c>
      <c r="L1460" s="92">
        <f>IFERROR(VLOOKUP($E1460, V一般接種!$A:$G, L$4, FALSE), 0)</f>
        <v>0</v>
      </c>
      <c r="M1460" s="92">
        <f>IFERROR(VLOOKUP($E1460, V一般接種!$A:$G, M$4, FALSE), 0)</f>
        <v>0</v>
      </c>
      <c r="N1460" s="93">
        <f>IFERROR(VLOOKUP($E1460, V一般接種!$A:$G, N$4, FALSE), 0)</f>
        <v>0</v>
      </c>
      <c r="O1460" s="92">
        <f>SUMIF(V職域接種!$C:$C, 'Conv-vaccine'!$E1460, V職域接種!F:F)</f>
        <v>0</v>
      </c>
      <c r="P1460" s="92">
        <f>SUMIF(V職域接種!$C:$C, 'Conv-vaccine'!$E1460, V職域接種!G:G)</f>
        <v>0</v>
      </c>
      <c r="Q1460" s="92">
        <f>_xlfn.MAXIFS(V重複!F:F, V重複!$C:$C, 'Conv-vaccine'!$E1460)</f>
        <v>0</v>
      </c>
      <c r="R1460" s="92">
        <f>_xlfn.MAXIFS(V重複!G:G, V重複!$C:$C, 'Conv-vaccine'!$E1460)</f>
        <v>0</v>
      </c>
      <c r="S1460" s="117">
        <f>SUMIF('V3回目-総接種回数'!$A:$A, 'Conv-vaccine'!$E1460, 'V3回目-総接種回数'!D:D)</f>
        <v>0</v>
      </c>
    </row>
    <row r="1461" spans="1:19" ht="17.7">
      <c r="A1461" s="49">
        <v>44782</v>
      </c>
      <c r="B1461" s="109">
        <f>IF(COUNTIF($A$7:$A1461, $A1461)&gt;1, 0, IF($E1461="","",G1461+H1461+K1461+L1461+O1461-Q1461))</f>
        <v>0</v>
      </c>
      <c r="C1461" s="109">
        <f>IF(COUNTIF($A$7:$A1461, $A1461)&gt;1, 0, IF($E1461="", "", I1461+J1461+M1461+N1461+P1461-R1461))</f>
        <v>0</v>
      </c>
      <c r="D1461" s="109">
        <f>IF(COUNTIF($A$7:$A1461, $A1461)&gt;1, 0, S1461)</f>
        <v>0</v>
      </c>
      <c r="E1461" s="110">
        <v>44782</v>
      </c>
      <c r="F1461" s="91" t="str">
        <f>IFERROR(VLOOKUP($E1461, V医療従事者等!$A:$J, $F$4, FALSE), TEXT(E1461, "aaa"))</f>
        <v>火</v>
      </c>
      <c r="G1461" s="91">
        <f>IFERROR(VLOOKUP($E1461, V医療従事者等!$A:$J, $G$4, FALSE), 0)</f>
        <v>0</v>
      </c>
      <c r="H1461" s="91">
        <f>IFERROR(VLOOKUP($E1461, V医療従事者等!$A:$J, $H$4, FALSE), 0)</f>
        <v>0</v>
      </c>
      <c r="I1461" s="91">
        <f>IFERROR(VLOOKUP($E1461, V医療従事者等!$A:$J, $I$4, FALSE), 0)</f>
        <v>0</v>
      </c>
      <c r="J1461" s="91">
        <f>IFERROR(VLOOKUP($E1461, V医療従事者等!$A:$J, $J$4, FALSE), 0)</f>
        <v>0</v>
      </c>
      <c r="K1461" s="92">
        <f>IFERROR(VLOOKUP($E1461, V一般接種!$A:$G, K$4, FALSE), 0)</f>
        <v>0</v>
      </c>
      <c r="L1461" s="92">
        <f>IFERROR(VLOOKUP($E1461, V一般接種!$A:$G, L$4, FALSE), 0)</f>
        <v>0</v>
      </c>
      <c r="M1461" s="92">
        <f>IFERROR(VLOOKUP($E1461, V一般接種!$A:$G, M$4, FALSE), 0)</f>
        <v>0</v>
      </c>
      <c r="N1461" s="93">
        <f>IFERROR(VLOOKUP($E1461, V一般接種!$A:$G, N$4, FALSE), 0)</f>
        <v>0</v>
      </c>
      <c r="O1461" s="92">
        <f>SUMIF(V職域接種!$C:$C, 'Conv-vaccine'!$E1461, V職域接種!F:F)</f>
        <v>0</v>
      </c>
      <c r="P1461" s="92">
        <f>SUMIF(V職域接種!$C:$C, 'Conv-vaccine'!$E1461, V職域接種!G:G)</f>
        <v>0</v>
      </c>
      <c r="Q1461" s="92">
        <f>_xlfn.MAXIFS(V重複!F:F, V重複!$C:$C, 'Conv-vaccine'!$E1461)</f>
        <v>0</v>
      </c>
      <c r="R1461" s="92">
        <f>_xlfn.MAXIFS(V重複!G:G, V重複!$C:$C, 'Conv-vaccine'!$E1461)</f>
        <v>0</v>
      </c>
      <c r="S1461" s="117">
        <f>SUMIF('V3回目-総接種回数'!$A:$A, 'Conv-vaccine'!$E1461, 'V3回目-総接種回数'!D:D)</f>
        <v>0</v>
      </c>
    </row>
    <row r="1462" spans="1:19" ht="17.7">
      <c r="A1462" s="49">
        <v>44783</v>
      </c>
      <c r="B1462" s="109">
        <f>IF(COUNTIF($A$7:$A1462, $A1462)&gt;1, 0, IF($E1462="","",G1462+H1462+K1462+L1462+O1462-Q1462))</f>
        <v>0</v>
      </c>
      <c r="C1462" s="109">
        <f>IF(COUNTIF($A$7:$A1462, $A1462)&gt;1, 0, IF($E1462="", "", I1462+J1462+M1462+N1462+P1462-R1462))</f>
        <v>0</v>
      </c>
      <c r="D1462" s="109">
        <f>IF(COUNTIF($A$7:$A1462, $A1462)&gt;1, 0, S1462)</f>
        <v>0</v>
      </c>
      <c r="E1462" s="110">
        <v>44783</v>
      </c>
      <c r="F1462" s="91" t="str">
        <f>IFERROR(VLOOKUP($E1462, V医療従事者等!$A:$J, $F$4, FALSE), TEXT(E1462, "aaa"))</f>
        <v>水</v>
      </c>
      <c r="G1462" s="91">
        <f>IFERROR(VLOOKUP($E1462, V医療従事者等!$A:$J, $G$4, FALSE), 0)</f>
        <v>0</v>
      </c>
      <c r="H1462" s="91">
        <f>IFERROR(VLOOKUP($E1462, V医療従事者等!$A:$J, $H$4, FALSE), 0)</f>
        <v>0</v>
      </c>
      <c r="I1462" s="91">
        <f>IFERROR(VLOOKUP($E1462, V医療従事者等!$A:$J, $I$4, FALSE), 0)</f>
        <v>0</v>
      </c>
      <c r="J1462" s="91">
        <f>IFERROR(VLOOKUP($E1462, V医療従事者等!$A:$J, $J$4, FALSE), 0)</f>
        <v>0</v>
      </c>
      <c r="K1462" s="92">
        <f>IFERROR(VLOOKUP($E1462, V一般接種!$A:$G, K$4, FALSE), 0)</f>
        <v>0</v>
      </c>
      <c r="L1462" s="92">
        <f>IFERROR(VLOOKUP($E1462, V一般接種!$A:$G, L$4, FALSE), 0)</f>
        <v>0</v>
      </c>
      <c r="M1462" s="92">
        <f>IFERROR(VLOOKUP($E1462, V一般接種!$A:$G, M$4, FALSE), 0)</f>
        <v>0</v>
      </c>
      <c r="N1462" s="93">
        <f>IFERROR(VLOOKUP($E1462, V一般接種!$A:$G, N$4, FALSE), 0)</f>
        <v>0</v>
      </c>
      <c r="O1462" s="92">
        <f>SUMIF(V職域接種!$C:$C, 'Conv-vaccine'!$E1462, V職域接種!F:F)</f>
        <v>0</v>
      </c>
      <c r="P1462" s="92">
        <f>SUMIF(V職域接種!$C:$C, 'Conv-vaccine'!$E1462, V職域接種!G:G)</f>
        <v>0</v>
      </c>
      <c r="Q1462" s="92">
        <f>_xlfn.MAXIFS(V重複!F:F, V重複!$C:$C, 'Conv-vaccine'!$E1462)</f>
        <v>0</v>
      </c>
      <c r="R1462" s="92">
        <f>_xlfn.MAXIFS(V重複!G:G, V重複!$C:$C, 'Conv-vaccine'!$E1462)</f>
        <v>0</v>
      </c>
      <c r="S1462" s="117">
        <f>SUMIF('V3回目-総接種回数'!$A:$A, 'Conv-vaccine'!$E1462, 'V3回目-総接種回数'!D:D)</f>
        <v>0</v>
      </c>
    </row>
    <row r="1463" spans="1:19" ht="17.7">
      <c r="A1463" s="49">
        <v>44783</v>
      </c>
      <c r="B1463" s="109">
        <f>IF(COUNTIF($A$7:$A1463, $A1463)&gt;1, 0, IF($E1463="","",G1463+H1463+K1463+L1463+O1463-Q1463))</f>
        <v>0</v>
      </c>
      <c r="C1463" s="109">
        <f>IF(COUNTIF($A$7:$A1463, $A1463)&gt;1, 0, IF($E1463="", "", I1463+J1463+M1463+N1463+P1463-R1463))</f>
        <v>0</v>
      </c>
      <c r="D1463" s="109">
        <f>IF(COUNTIF($A$7:$A1463, $A1463)&gt;1, 0, S1463)</f>
        <v>0</v>
      </c>
      <c r="E1463" s="110">
        <v>44783</v>
      </c>
      <c r="F1463" s="91" t="str">
        <f>IFERROR(VLOOKUP($E1463, V医療従事者等!$A:$J, $F$4, FALSE), TEXT(E1463, "aaa"))</f>
        <v>水</v>
      </c>
      <c r="G1463" s="91">
        <f>IFERROR(VLOOKUP($E1463, V医療従事者等!$A:$J, $G$4, FALSE), 0)</f>
        <v>0</v>
      </c>
      <c r="H1463" s="91">
        <f>IFERROR(VLOOKUP($E1463, V医療従事者等!$A:$J, $H$4, FALSE), 0)</f>
        <v>0</v>
      </c>
      <c r="I1463" s="91">
        <f>IFERROR(VLOOKUP($E1463, V医療従事者等!$A:$J, $I$4, FALSE), 0)</f>
        <v>0</v>
      </c>
      <c r="J1463" s="91">
        <f>IFERROR(VLOOKUP($E1463, V医療従事者等!$A:$J, $J$4, FALSE), 0)</f>
        <v>0</v>
      </c>
      <c r="K1463" s="92">
        <f>IFERROR(VLOOKUP($E1463, V一般接種!$A:$G, K$4, FALSE), 0)</f>
        <v>0</v>
      </c>
      <c r="L1463" s="92">
        <f>IFERROR(VLOOKUP($E1463, V一般接種!$A:$G, L$4, FALSE), 0)</f>
        <v>0</v>
      </c>
      <c r="M1463" s="92">
        <f>IFERROR(VLOOKUP($E1463, V一般接種!$A:$G, M$4, FALSE), 0)</f>
        <v>0</v>
      </c>
      <c r="N1463" s="93">
        <f>IFERROR(VLOOKUP($E1463, V一般接種!$A:$G, N$4, FALSE), 0)</f>
        <v>0</v>
      </c>
      <c r="O1463" s="92">
        <f>SUMIF(V職域接種!$C:$C, 'Conv-vaccine'!$E1463, V職域接種!F:F)</f>
        <v>0</v>
      </c>
      <c r="P1463" s="92">
        <f>SUMIF(V職域接種!$C:$C, 'Conv-vaccine'!$E1463, V職域接種!G:G)</f>
        <v>0</v>
      </c>
      <c r="Q1463" s="92">
        <f>_xlfn.MAXIFS(V重複!F:F, V重複!$C:$C, 'Conv-vaccine'!$E1463)</f>
        <v>0</v>
      </c>
      <c r="R1463" s="92">
        <f>_xlfn.MAXIFS(V重複!G:G, V重複!$C:$C, 'Conv-vaccine'!$E1463)</f>
        <v>0</v>
      </c>
      <c r="S1463" s="117">
        <f>SUMIF('V3回目-総接種回数'!$A:$A, 'Conv-vaccine'!$E1463, 'V3回目-総接種回数'!D:D)</f>
        <v>0</v>
      </c>
    </row>
    <row r="1464" spans="1:19" ht="17.7">
      <c r="A1464" s="49">
        <v>44783</v>
      </c>
      <c r="B1464" s="109">
        <f>IF(COUNTIF($A$7:$A1464, $A1464)&gt;1, 0, IF($E1464="","",G1464+H1464+K1464+L1464+O1464-Q1464))</f>
        <v>0</v>
      </c>
      <c r="C1464" s="109">
        <f>IF(COUNTIF($A$7:$A1464, $A1464)&gt;1, 0, IF($E1464="", "", I1464+J1464+M1464+N1464+P1464-R1464))</f>
        <v>0</v>
      </c>
      <c r="D1464" s="109">
        <f>IF(COUNTIF($A$7:$A1464, $A1464)&gt;1, 0, S1464)</f>
        <v>0</v>
      </c>
      <c r="E1464" s="110">
        <v>44783</v>
      </c>
      <c r="F1464" s="91" t="str">
        <f>IFERROR(VLOOKUP($E1464, V医療従事者等!$A:$J, $F$4, FALSE), TEXT(E1464, "aaa"))</f>
        <v>水</v>
      </c>
      <c r="G1464" s="91">
        <f>IFERROR(VLOOKUP($E1464, V医療従事者等!$A:$J, $G$4, FALSE), 0)</f>
        <v>0</v>
      </c>
      <c r="H1464" s="91">
        <f>IFERROR(VLOOKUP($E1464, V医療従事者等!$A:$J, $H$4, FALSE), 0)</f>
        <v>0</v>
      </c>
      <c r="I1464" s="91">
        <f>IFERROR(VLOOKUP($E1464, V医療従事者等!$A:$J, $I$4, FALSE), 0)</f>
        <v>0</v>
      </c>
      <c r="J1464" s="91">
        <f>IFERROR(VLOOKUP($E1464, V医療従事者等!$A:$J, $J$4, FALSE), 0)</f>
        <v>0</v>
      </c>
      <c r="K1464" s="92">
        <f>IFERROR(VLOOKUP($E1464, V一般接種!$A:$G, K$4, FALSE), 0)</f>
        <v>0</v>
      </c>
      <c r="L1464" s="92">
        <f>IFERROR(VLOOKUP($E1464, V一般接種!$A:$G, L$4, FALSE), 0)</f>
        <v>0</v>
      </c>
      <c r="M1464" s="92">
        <f>IFERROR(VLOOKUP($E1464, V一般接種!$A:$G, M$4, FALSE), 0)</f>
        <v>0</v>
      </c>
      <c r="N1464" s="93">
        <f>IFERROR(VLOOKUP($E1464, V一般接種!$A:$G, N$4, FALSE), 0)</f>
        <v>0</v>
      </c>
      <c r="O1464" s="92">
        <f>SUMIF(V職域接種!$C:$C, 'Conv-vaccine'!$E1464, V職域接種!F:F)</f>
        <v>0</v>
      </c>
      <c r="P1464" s="92">
        <f>SUMIF(V職域接種!$C:$C, 'Conv-vaccine'!$E1464, V職域接種!G:G)</f>
        <v>0</v>
      </c>
      <c r="Q1464" s="92">
        <f>_xlfn.MAXIFS(V重複!F:F, V重複!$C:$C, 'Conv-vaccine'!$E1464)</f>
        <v>0</v>
      </c>
      <c r="R1464" s="92">
        <f>_xlfn.MAXIFS(V重複!G:G, V重複!$C:$C, 'Conv-vaccine'!$E1464)</f>
        <v>0</v>
      </c>
      <c r="S1464" s="117">
        <f>SUMIF('V3回目-総接種回数'!$A:$A, 'Conv-vaccine'!$E1464, 'V3回目-総接種回数'!D:D)</f>
        <v>0</v>
      </c>
    </row>
    <row r="1465" spans="1:19" ht="17.7">
      <c r="A1465" s="49">
        <v>44784</v>
      </c>
      <c r="B1465" s="109">
        <f>IF(COUNTIF($A$7:$A1465, $A1465)&gt;1, 0, IF($E1465="","",G1465+H1465+K1465+L1465+O1465-Q1465))</f>
        <v>0</v>
      </c>
      <c r="C1465" s="109">
        <f>IF(COUNTIF($A$7:$A1465, $A1465)&gt;1, 0, IF($E1465="", "", I1465+J1465+M1465+N1465+P1465-R1465))</f>
        <v>0</v>
      </c>
      <c r="D1465" s="109">
        <f>IF(COUNTIF($A$7:$A1465, $A1465)&gt;1, 0, S1465)</f>
        <v>0</v>
      </c>
      <c r="E1465" s="110">
        <v>44784</v>
      </c>
      <c r="F1465" s="91" t="str">
        <f>IFERROR(VLOOKUP($E1465, V医療従事者等!$A:$J, $F$4, FALSE), TEXT(E1465, "aaa"))</f>
        <v>木</v>
      </c>
      <c r="G1465" s="91">
        <f>IFERROR(VLOOKUP($E1465, V医療従事者等!$A:$J, $G$4, FALSE), 0)</f>
        <v>0</v>
      </c>
      <c r="H1465" s="91">
        <f>IFERROR(VLOOKUP($E1465, V医療従事者等!$A:$J, $H$4, FALSE), 0)</f>
        <v>0</v>
      </c>
      <c r="I1465" s="91">
        <f>IFERROR(VLOOKUP($E1465, V医療従事者等!$A:$J, $I$4, FALSE), 0)</f>
        <v>0</v>
      </c>
      <c r="J1465" s="91">
        <f>IFERROR(VLOOKUP($E1465, V医療従事者等!$A:$J, $J$4, FALSE), 0)</f>
        <v>0</v>
      </c>
      <c r="K1465" s="92">
        <f>IFERROR(VLOOKUP($E1465, V一般接種!$A:$G, K$4, FALSE), 0)</f>
        <v>0</v>
      </c>
      <c r="L1465" s="92">
        <f>IFERROR(VLOOKUP($E1465, V一般接種!$A:$G, L$4, FALSE), 0)</f>
        <v>0</v>
      </c>
      <c r="M1465" s="92">
        <f>IFERROR(VLOOKUP($E1465, V一般接種!$A:$G, M$4, FALSE), 0)</f>
        <v>0</v>
      </c>
      <c r="N1465" s="93">
        <f>IFERROR(VLOOKUP($E1465, V一般接種!$A:$G, N$4, FALSE), 0)</f>
        <v>0</v>
      </c>
      <c r="O1465" s="92">
        <f>SUMIF(V職域接種!$C:$C, 'Conv-vaccine'!$E1465, V職域接種!F:F)</f>
        <v>0</v>
      </c>
      <c r="P1465" s="92">
        <f>SUMIF(V職域接種!$C:$C, 'Conv-vaccine'!$E1465, V職域接種!G:G)</f>
        <v>0</v>
      </c>
      <c r="Q1465" s="92">
        <f>_xlfn.MAXIFS(V重複!F:F, V重複!$C:$C, 'Conv-vaccine'!$E1465)</f>
        <v>0</v>
      </c>
      <c r="R1465" s="92">
        <f>_xlfn.MAXIFS(V重複!G:G, V重複!$C:$C, 'Conv-vaccine'!$E1465)</f>
        <v>0</v>
      </c>
      <c r="S1465" s="117">
        <f>SUMIF('V3回目-総接種回数'!$A:$A, 'Conv-vaccine'!$E1465, 'V3回目-総接種回数'!D:D)</f>
        <v>0</v>
      </c>
    </row>
    <row r="1466" spans="1:19" ht="17.7">
      <c r="A1466" s="49">
        <v>44784</v>
      </c>
      <c r="B1466" s="109">
        <f>IF(COUNTIF($A$7:$A1466, $A1466)&gt;1, 0, IF($E1466="","",G1466+H1466+K1466+L1466+O1466-Q1466))</f>
        <v>0</v>
      </c>
      <c r="C1466" s="109">
        <f>IF(COUNTIF($A$7:$A1466, $A1466)&gt;1, 0, IF($E1466="", "", I1466+J1466+M1466+N1466+P1466-R1466))</f>
        <v>0</v>
      </c>
      <c r="D1466" s="109">
        <f>IF(COUNTIF($A$7:$A1466, $A1466)&gt;1, 0, S1466)</f>
        <v>0</v>
      </c>
      <c r="E1466" s="110">
        <v>44784</v>
      </c>
      <c r="F1466" s="91" t="str">
        <f>IFERROR(VLOOKUP($E1466, V医療従事者等!$A:$J, $F$4, FALSE), TEXT(E1466, "aaa"))</f>
        <v>木</v>
      </c>
      <c r="G1466" s="91">
        <f>IFERROR(VLOOKUP($E1466, V医療従事者等!$A:$J, $G$4, FALSE), 0)</f>
        <v>0</v>
      </c>
      <c r="H1466" s="91">
        <f>IFERROR(VLOOKUP($E1466, V医療従事者等!$A:$J, $H$4, FALSE), 0)</f>
        <v>0</v>
      </c>
      <c r="I1466" s="91">
        <f>IFERROR(VLOOKUP($E1466, V医療従事者等!$A:$J, $I$4, FALSE), 0)</f>
        <v>0</v>
      </c>
      <c r="J1466" s="91">
        <f>IFERROR(VLOOKUP($E1466, V医療従事者等!$A:$J, $J$4, FALSE), 0)</f>
        <v>0</v>
      </c>
      <c r="K1466" s="92">
        <f>IFERROR(VLOOKUP($E1466, V一般接種!$A:$G, K$4, FALSE), 0)</f>
        <v>0</v>
      </c>
      <c r="L1466" s="92">
        <f>IFERROR(VLOOKUP($E1466, V一般接種!$A:$G, L$4, FALSE), 0)</f>
        <v>0</v>
      </c>
      <c r="M1466" s="92">
        <f>IFERROR(VLOOKUP($E1466, V一般接種!$A:$G, M$4, FALSE), 0)</f>
        <v>0</v>
      </c>
      <c r="N1466" s="93">
        <f>IFERROR(VLOOKUP($E1466, V一般接種!$A:$G, N$4, FALSE), 0)</f>
        <v>0</v>
      </c>
      <c r="O1466" s="92">
        <f>SUMIF(V職域接種!$C:$C, 'Conv-vaccine'!$E1466, V職域接種!F:F)</f>
        <v>0</v>
      </c>
      <c r="P1466" s="92">
        <f>SUMIF(V職域接種!$C:$C, 'Conv-vaccine'!$E1466, V職域接種!G:G)</f>
        <v>0</v>
      </c>
      <c r="Q1466" s="92">
        <f>_xlfn.MAXIFS(V重複!F:F, V重複!$C:$C, 'Conv-vaccine'!$E1466)</f>
        <v>0</v>
      </c>
      <c r="R1466" s="92">
        <f>_xlfn.MAXIFS(V重複!G:G, V重複!$C:$C, 'Conv-vaccine'!$E1466)</f>
        <v>0</v>
      </c>
      <c r="S1466" s="117">
        <f>SUMIF('V3回目-総接種回数'!$A:$A, 'Conv-vaccine'!$E1466, 'V3回目-総接種回数'!D:D)</f>
        <v>0</v>
      </c>
    </row>
    <row r="1467" spans="1:19" ht="17.7">
      <c r="A1467" s="49">
        <v>44784</v>
      </c>
      <c r="B1467" s="109">
        <f>IF(COUNTIF($A$7:$A1467, $A1467)&gt;1, 0, IF($E1467="","",G1467+H1467+K1467+L1467+O1467-Q1467))</f>
        <v>0</v>
      </c>
      <c r="C1467" s="109">
        <f>IF(COUNTIF($A$7:$A1467, $A1467)&gt;1, 0, IF($E1467="", "", I1467+J1467+M1467+N1467+P1467-R1467))</f>
        <v>0</v>
      </c>
      <c r="D1467" s="109">
        <f>IF(COUNTIF($A$7:$A1467, $A1467)&gt;1, 0, S1467)</f>
        <v>0</v>
      </c>
      <c r="E1467" s="110">
        <v>44784</v>
      </c>
      <c r="F1467" s="91" t="str">
        <f>IFERROR(VLOOKUP($E1467, V医療従事者等!$A:$J, $F$4, FALSE), TEXT(E1467, "aaa"))</f>
        <v>木</v>
      </c>
      <c r="G1467" s="91">
        <f>IFERROR(VLOOKUP($E1467, V医療従事者等!$A:$J, $G$4, FALSE), 0)</f>
        <v>0</v>
      </c>
      <c r="H1467" s="91">
        <f>IFERROR(VLOOKUP($E1467, V医療従事者等!$A:$J, $H$4, FALSE), 0)</f>
        <v>0</v>
      </c>
      <c r="I1467" s="91">
        <f>IFERROR(VLOOKUP($E1467, V医療従事者等!$A:$J, $I$4, FALSE), 0)</f>
        <v>0</v>
      </c>
      <c r="J1467" s="91">
        <f>IFERROR(VLOOKUP($E1467, V医療従事者等!$A:$J, $J$4, FALSE), 0)</f>
        <v>0</v>
      </c>
      <c r="K1467" s="92">
        <f>IFERROR(VLOOKUP($E1467, V一般接種!$A:$G, K$4, FALSE), 0)</f>
        <v>0</v>
      </c>
      <c r="L1467" s="92">
        <f>IFERROR(VLOOKUP($E1467, V一般接種!$A:$G, L$4, FALSE), 0)</f>
        <v>0</v>
      </c>
      <c r="M1467" s="92">
        <f>IFERROR(VLOOKUP($E1467, V一般接種!$A:$G, M$4, FALSE), 0)</f>
        <v>0</v>
      </c>
      <c r="N1467" s="93">
        <f>IFERROR(VLOOKUP($E1467, V一般接種!$A:$G, N$4, FALSE), 0)</f>
        <v>0</v>
      </c>
      <c r="O1467" s="92">
        <f>SUMIF(V職域接種!$C:$C, 'Conv-vaccine'!$E1467, V職域接種!F:F)</f>
        <v>0</v>
      </c>
      <c r="P1467" s="92">
        <f>SUMIF(V職域接種!$C:$C, 'Conv-vaccine'!$E1467, V職域接種!G:G)</f>
        <v>0</v>
      </c>
      <c r="Q1467" s="92">
        <f>_xlfn.MAXIFS(V重複!F:F, V重複!$C:$C, 'Conv-vaccine'!$E1467)</f>
        <v>0</v>
      </c>
      <c r="R1467" s="92">
        <f>_xlfn.MAXIFS(V重複!G:G, V重複!$C:$C, 'Conv-vaccine'!$E1467)</f>
        <v>0</v>
      </c>
      <c r="S1467" s="117">
        <f>SUMIF('V3回目-総接種回数'!$A:$A, 'Conv-vaccine'!$E1467, 'V3回目-総接種回数'!D:D)</f>
        <v>0</v>
      </c>
    </row>
    <row r="1468" spans="1:19" ht="17.7">
      <c r="A1468" s="49">
        <v>44785</v>
      </c>
      <c r="B1468" s="109">
        <f>IF(COUNTIF($A$7:$A1468, $A1468)&gt;1, 0, IF($E1468="","",G1468+H1468+K1468+L1468+O1468-Q1468))</f>
        <v>0</v>
      </c>
      <c r="C1468" s="109">
        <f>IF(COUNTIF($A$7:$A1468, $A1468)&gt;1, 0, IF($E1468="", "", I1468+J1468+M1468+N1468+P1468-R1468))</f>
        <v>0</v>
      </c>
      <c r="D1468" s="109">
        <f>IF(COUNTIF($A$7:$A1468, $A1468)&gt;1, 0, S1468)</f>
        <v>0</v>
      </c>
      <c r="E1468" s="110">
        <v>44785</v>
      </c>
      <c r="F1468" s="91" t="str">
        <f>IFERROR(VLOOKUP($E1468, V医療従事者等!$A:$J, $F$4, FALSE), TEXT(E1468, "aaa"))</f>
        <v>金</v>
      </c>
      <c r="G1468" s="91">
        <f>IFERROR(VLOOKUP($E1468, V医療従事者等!$A:$J, $G$4, FALSE), 0)</f>
        <v>0</v>
      </c>
      <c r="H1468" s="91">
        <f>IFERROR(VLOOKUP($E1468, V医療従事者等!$A:$J, $H$4, FALSE), 0)</f>
        <v>0</v>
      </c>
      <c r="I1468" s="91">
        <f>IFERROR(VLOOKUP($E1468, V医療従事者等!$A:$J, $I$4, FALSE), 0)</f>
        <v>0</v>
      </c>
      <c r="J1468" s="91">
        <f>IFERROR(VLOOKUP($E1468, V医療従事者等!$A:$J, $J$4, FALSE), 0)</f>
        <v>0</v>
      </c>
      <c r="K1468" s="92">
        <f>IFERROR(VLOOKUP($E1468, V一般接種!$A:$G, K$4, FALSE), 0)</f>
        <v>0</v>
      </c>
      <c r="L1468" s="92">
        <f>IFERROR(VLOOKUP($E1468, V一般接種!$A:$G, L$4, FALSE), 0)</f>
        <v>0</v>
      </c>
      <c r="M1468" s="92">
        <f>IFERROR(VLOOKUP($E1468, V一般接種!$A:$G, M$4, FALSE), 0)</f>
        <v>0</v>
      </c>
      <c r="N1468" s="93">
        <f>IFERROR(VLOOKUP($E1468, V一般接種!$A:$G, N$4, FALSE), 0)</f>
        <v>0</v>
      </c>
      <c r="O1468" s="92">
        <f>SUMIF(V職域接種!$C:$C, 'Conv-vaccine'!$E1468, V職域接種!F:F)</f>
        <v>0</v>
      </c>
      <c r="P1468" s="92">
        <f>SUMIF(V職域接種!$C:$C, 'Conv-vaccine'!$E1468, V職域接種!G:G)</f>
        <v>0</v>
      </c>
      <c r="Q1468" s="92">
        <f>_xlfn.MAXIFS(V重複!F:F, V重複!$C:$C, 'Conv-vaccine'!$E1468)</f>
        <v>0</v>
      </c>
      <c r="R1468" s="92">
        <f>_xlfn.MAXIFS(V重複!G:G, V重複!$C:$C, 'Conv-vaccine'!$E1468)</f>
        <v>0</v>
      </c>
      <c r="S1468" s="117">
        <f>SUMIF('V3回目-総接種回数'!$A:$A, 'Conv-vaccine'!$E1468, 'V3回目-総接種回数'!D:D)</f>
        <v>0</v>
      </c>
    </row>
    <row r="1469" spans="1:19" ht="17.7">
      <c r="A1469" s="49">
        <v>44785</v>
      </c>
      <c r="B1469" s="109">
        <f>IF(COUNTIF($A$7:$A1469, $A1469)&gt;1, 0, IF($E1469="","",G1469+H1469+K1469+L1469+O1469-Q1469))</f>
        <v>0</v>
      </c>
      <c r="C1469" s="109">
        <f>IF(COUNTIF($A$7:$A1469, $A1469)&gt;1, 0, IF($E1469="", "", I1469+J1469+M1469+N1469+P1469-R1469))</f>
        <v>0</v>
      </c>
      <c r="D1469" s="109">
        <f>IF(COUNTIF($A$7:$A1469, $A1469)&gt;1, 0, S1469)</f>
        <v>0</v>
      </c>
      <c r="E1469" s="110">
        <v>44785</v>
      </c>
      <c r="F1469" s="91" t="str">
        <f>IFERROR(VLOOKUP($E1469, V医療従事者等!$A:$J, $F$4, FALSE), TEXT(E1469, "aaa"))</f>
        <v>金</v>
      </c>
      <c r="G1469" s="91">
        <f>IFERROR(VLOOKUP($E1469, V医療従事者等!$A:$J, $G$4, FALSE), 0)</f>
        <v>0</v>
      </c>
      <c r="H1469" s="91">
        <f>IFERROR(VLOOKUP($E1469, V医療従事者等!$A:$J, $H$4, FALSE), 0)</f>
        <v>0</v>
      </c>
      <c r="I1469" s="91">
        <f>IFERROR(VLOOKUP($E1469, V医療従事者等!$A:$J, $I$4, FALSE), 0)</f>
        <v>0</v>
      </c>
      <c r="J1469" s="91">
        <f>IFERROR(VLOOKUP($E1469, V医療従事者等!$A:$J, $J$4, FALSE), 0)</f>
        <v>0</v>
      </c>
      <c r="K1469" s="92">
        <f>IFERROR(VLOOKUP($E1469, V一般接種!$A:$G, K$4, FALSE), 0)</f>
        <v>0</v>
      </c>
      <c r="L1469" s="92">
        <f>IFERROR(VLOOKUP($E1469, V一般接種!$A:$G, L$4, FALSE), 0)</f>
        <v>0</v>
      </c>
      <c r="M1469" s="92">
        <f>IFERROR(VLOOKUP($E1469, V一般接種!$A:$G, M$4, FALSE), 0)</f>
        <v>0</v>
      </c>
      <c r="N1469" s="93">
        <f>IFERROR(VLOOKUP($E1469, V一般接種!$A:$G, N$4, FALSE), 0)</f>
        <v>0</v>
      </c>
      <c r="O1469" s="92">
        <f>SUMIF(V職域接種!$C:$C, 'Conv-vaccine'!$E1469, V職域接種!F:F)</f>
        <v>0</v>
      </c>
      <c r="P1469" s="92">
        <f>SUMIF(V職域接種!$C:$C, 'Conv-vaccine'!$E1469, V職域接種!G:G)</f>
        <v>0</v>
      </c>
      <c r="Q1469" s="92">
        <f>_xlfn.MAXIFS(V重複!F:F, V重複!$C:$C, 'Conv-vaccine'!$E1469)</f>
        <v>0</v>
      </c>
      <c r="R1469" s="92">
        <f>_xlfn.MAXIFS(V重複!G:G, V重複!$C:$C, 'Conv-vaccine'!$E1469)</f>
        <v>0</v>
      </c>
      <c r="S1469" s="117">
        <f>SUMIF('V3回目-総接種回数'!$A:$A, 'Conv-vaccine'!$E1469, 'V3回目-総接種回数'!D:D)</f>
        <v>0</v>
      </c>
    </row>
    <row r="1470" spans="1:19" ht="17.7">
      <c r="A1470" s="49">
        <v>44785</v>
      </c>
      <c r="B1470" s="109">
        <f>IF(COUNTIF($A$7:$A1470, $A1470)&gt;1, 0, IF($E1470="","",G1470+H1470+K1470+L1470+O1470-Q1470))</f>
        <v>0</v>
      </c>
      <c r="C1470" s="109">
        <f>IF(COUNTIF($A$7:$A1470, $A1470)&gt;1, 0, IF($E1470="", "", I1470+J1470+M1470+N1470+P1470-R1470))</f>
        <v>0</v>
      </c>
      <c r="D1470" s="109">
        <f>IF(COUNTIF($A$7:$A1470, $A1470)&gt;1, 0, S1470)</f>
        <v>0</v>
      </c>
      <c r="E1470" s="110">
        <v>44785</v>
      </c>
      <c r="F1470" s="91" t="str">
        <f>IFERROR(VLOOKUP($E1470, V医療従事者等!$A:$J, $F$4, FALSE), TEXT(E1470, "aaa"))</f>
        <v>金</v>
      </c>
      <c r="G1470" s="91">
        <f>IFERROR(VLOOKUP($E1470, V医療従事者等!$A:$J, $G$4, FALSE), 0)</f>
        <v>0</v>
      </c>
      <c r="H1470" s="91">
        <f>IFERROR(VLOOKUP($E1470, V医療従事者等!$A:$J, $H$4, FALSE), 0)</f>
        <v>0</v>
      </c>
      <c r="I1470" s="91">
        <f>IFERROR(VLOOKUP($E1470, V医療従事者等!$A:$J, $I$4, FALSE), 0)</f>
        <v>0</v>
      </c>
      <c r="J1470" s="91">
        <f>IFERROR(VLOOKUP($E1470, V医療従事者等!$A:$J, $J$4, FALSE), 0)</f>
        <v>0</v>
      </c>
      <c r="K1470" s="92">
        <f>IFERROR(VLOOKUP($E1470, V一般接種!$A:$G, K$4, FALSE), 0)</f>
        <v>0</v>
      </c>
      <c r="L1470" s="92">
        <f>IFERROR(VLOOKUP($E1470, V一般接種!$A:$G, L$4, FALSE), 0)</f>
        <v>0</v>
      </c>
      <c r="M1470" s="92">
        <f>IFERROR(VLOOKUP($E1470, V一般接種!$A:$G, M$4, FALSE), 0)</f>
        <v>0</v>
      </c>
      <c r="N1470" s="93">
        <f>IFERROR(VLOOKUP($E1470, V一般接種!$A:$G, N$4, FALSE), 0)</f>
        <v>0</v>
      </c>
      <c r="O1470" s="92">
        <f>SUMIF(V職域接種!$C:$C, 'Conv-vaccine'!$E1470, V職域接種!F:F)</f>
        <v>0</v>
      </c>
      <c r="P1470" s="92">
        <f>SUMIF(V職域接種!$C:$C, 'Conv-vaccine'!$E1470, V職域接種!G:G)</f>
        <v>0</v>
      </c>
      <c r="Q1470" s="92">
        <f>_xlfn.MAXIFS(V重複!F:F, V重複!$C:$C, 'Conv-vaccine'!$E1470)</f>
        <v>0</v>
      </c>
      <c r="R1470" s="92">
        <f>_xlfn.MAXIFS(V重複!G:G, V重複!$C:$C, 'Conv-vaccine'!$E1470)</f>
        <v>0</v>
      </c>
      <c r="S1470" s="117">
        <f>SUMIF('V3回目-総接種回数'!$A:$A, 'Conv-vaccine'!$E1470, 'V3回目-総接種回数'!D:D)</f>
        <v>0</v>
      </c>
    </row>
    <row r="1471" spans="1:19" ht="17.7">
      <c r="A1471" s="49">
        <v>44786</v>
      </c>
      <c r="B1471" s="109">
        <f>IF(COUNTIF($A$7:$A1471, $A1471)&gt;1, 0, IF($E1471="","",G1471+H1471+K1471+L1471+O1471-Q1471))</f>
        <v>0</v>
      </c>
      <c r="C1471" s="109">
        <f>IF(COUNTIF($A$7:$A1471, $A1471)&gt;1, 0, IF($E1471="", "", I1471+J1471+M1471+N1471+P1471-R1471))</f>
        <v>0</v>
      </c>
      <c r="D1471" s="109">
        <f>IF(COUNTIF($A$7:$A1471, $A1471)&gt;1, 0, S1471)</f>
        <v>0</v>
      </c>
      <c r="E1471" s="110">
        <v>44786</v>
      </c>
      <c r="F1471" s="91" t="str">
        <f>IFERROR(VLOOKUP($E1471, V医療従事者等!$A:$J, $F$4, FALSE), TEXT(E1471, "aaa"))</f>
        <v>土</v>
      </c>
      <c r="G1471" s="91">
        <f>IFERROR(VLOOKUP($E1471, V医療従事者等!$A:$J, $G$4, FALSE), 0)</f>
        <v>0</v>
      </c>
      <c r="H1471" s="91">
        <f>IFERROR(VLOOKUP($E1471, V医療従事者等!$A:$J, $H$4, FALSE), 0)</f>
        <v>0</v>
      </c>
      <c r="I1471" s="91">
        <f>IFERROR(VLOOKUP($E1471, V医療従事者等!$A:$J, $I$4, FALSE), 0)</f>
        <v>0</v>
      </c>
      <c r="J1471" s="91">
        <f>IFERROR(VLOOKUP($E1471, V医療従事者等!$A:$J, $J$4, FALSE), 0)</f>
        <v>0</v>
      </c>
      <c r="K1471" s="92">
        <f>IFERROR(VLOOKUP($E1471, V一般接種!$A:$G, K$4, FALSE), 0)</f>
        <v>0</v>
      </c>
      <c r="L1471" s="92">
        <f>IFERROR(VLOOKUP($E1471, V一般接種!$A:$G, L$4, FALSE), 0)</f>
        <v>0</v>
      </c>
      <c r="M1471" s="92">
        <f>IFERROR(VLOOKUP($E1471, V一般接種!$A:$G, M$4, FALSE), 0)</f>
        <v>0</v>
      </c>
      <c r="N1471" s="93">
        <f>IFERROR(VLOOKUP($E1471, V一般接種!$A:$G, N$4, FALSE), 0)</f>
        <v>0</v>
      </c>
      <c r="O1471" s="92">
        <f>SUMIF(V職域接種!$C:$C, 'Conv-vaccine'!$E1471, V職域接種!F:F)</f>
        <v>0</v>
      </c>
      <c r="P1471" s="92">
        <f>SUMIF(V職域接種!$C:$C, 'Conv-vaccine'!$E1471, V職域接種!G:G)</f>
        <v>0</v>
      </c>
      <c r="Q1471" s="92">
        <f>_xlfn.MAXIFS(V重複!F:F, V重複!$C:$C, 'Conv-vaccine'!$E1471)</f>
        <v>0</v>
      </c>
      <c r="R1471" s="92">
        <f>_xlfn.MAXIFS(V重複!G:G, V重複!$C:$C, 'Conv-vaccine'!$E1471)</f>
        <v>0</v>
      </c>
      <c r="S1471" s="117">
        <f>SUMIF('V3回目-総接種回数'!$A:$A, 'Conv-vaccine'!$E1471, 'V3回目-総接種回数'!D:D)</f>
        <v>0</v>
      </c>
    </row>
    <row r="1472" spans="1:19" ht="17.7">
      <c r="A1472" s="49">
        <v>44786</v>
      </c>
      <c r="B1472" s="109">
        <f>IF(COUNTIF($A$7:$A1472, $A1472)&gt;1, 0, IF($E1472="","",G1472+H1472+K1472+L1472+O1472-Q1472))</f>
        <v>0</v>
      </c>
      <c r="C1472" s="109">
        <f>IF(COUNTIF($A$7:$A1472, $A1472)&gt;1, 0, IF($E1472="", "", I1472+J1472+M1472+N1472+P1472-R1472))</f>
        <v>0</v>
      </c>
      <c r="D1472" s="109">
        <f>IF(COUNTIF($A$7:$A1472, $A1472)&gt;1, 0, S1472)</f>
        <v>0</v>
      </c>
      <c r="E1472" s="110">
        <v>44786</v>
      </c>
      <c r="F1472" s="91" t="str">
        <f>IFERROR(VLOOKUP($E1472, V医療従事者等!$A:$J, $F$4, FALSE), TEXT(E1472, "aaa"))</f>
        <v>土</v>
      </c>
      <c r="G1472" s="91">
        <f>IFERROR(VLOOKUP($E1472, V医療従事者等!$A:$J, $G$4, FALSE), 0)</f>
        <v>0</v>
      </c>
      <c r="H1472" s="91">
        <f>IFERROR(VLOOKUP($E1472, V医療従事者等!$A:$J, $H$4, FALSE), 0)</f>
        <v>0</v>
      </c>
      <c r="I1472" s="91">
        <f>IFERROR(VLOOKUP($E1472, V医療従事者等!$A:$J, $I$4, FALSE), 0)</f>
        <v>0</v>
      </c>
      <c r="J1472" s="91">
        <f>IFERROR(VLOOKUP($E1472, V医療従事者等!$A:$J, $J$4, FALSE), 0)</f>
        <v>0</v>
      </c>
      <c r="K1472" s="92">
        <f>IFERROR(VLOOKUP($E1472, V一般接種!$A:$G, K$4, FALSE), 0)</f>
        <v>0</v>
      </c>
      <c r="L1472" s="92">
        <f>IFERROR(VLOOKUP($E1472, V一般接種!$A:$G, L$4, FALSE), 0)</f>
        <v>0</v>
      </c>
      <c r="M1472" s="92">
        <f>IFERROR(VLOOKUP($E1472, V一般接種!$A:$G, M$4, FALSE), 0)</f>
        <v>0</v>
      </c>
      <c r="N1472" s="93">
        <f>IFERROR(VLOOKUP($E1472, V一般接種!$A:$G, N$4, FALSE), 0)</f>
        <v>0</v>
      </c>
      <c r="O1472" s="92">
        <f>SUMIF(V職域接種!$C:$C, 'Conv-vaccine'!$E1472, V職域接種!F:F)</f>
        <v>0</v>
      </c>
      <c r="P1472" s="92">
        <f>SUMIF(V職域接種!$C:$C, 'Conv-vaccine'!$E1472, V職域接種!G:G)</f>
        <v>0</v>
      </c>
      <c r="Q1472" s="92">
        <f>_xlfn.MAXIFS(V重複!F:F, V重複!$C:$C, 'Conv-vaccine'!$E1472)</f>
        <v>0</v>
      </c>
      <c r="R1472" s="92">
        <f>_xlfn.MAXIFS(V重複!G:G, V重複!$C:$C, 'Conv-vaccine'!$E1472)</f>
        <v>0</v>
      </c>
      <c r="S1472" s="117">
        <f>SUMIF('V3回目-総接種回数'!$A:$A, 'Conv-vaccine'!$E1472, 'V3回目-総接種回数'!D:D)</f>
        <v>0</v>
      </c>
    </row>
    <row r="1473" spans="1:19" ht="17.7">
      <c r="A1473" s="49">
        <v>44786</v>
      </c>
      <c r="B1473" s="109">
        <f>IF(COUNTIF($A$7:$A1473, $A1473)&gt;1, 0, IF($E1473="","",G1473+H1473+K1473+L1473+O1473-Q1473))</f>
        <v>0</v>
      </c>
      <c r="C1473" s="109">
        <f>IF(COUNTIF($A$7:$A1473, $A1473)&gt;1, 0, IF($E1473="", "", I1473+J1473+M1473+N1473+P1473-R1473))</f>
        <v>0</v>
      </c>
      <c r="D1473" s="109">
        <f>IF(COUNTIF($A$7:$A1473, $A1473)&gt;1, 0, S1473)</f>
        <v>0</v>
      </c>
      <c r="E1473" s="110">
        <v>44786</v>
      </c>
      <c r="F1473" s="91" t="str">
        <f>IFERROR(VLOOKUP($E1473, V医療従事者等!$A:$J, $F$4, FALSE), TEXT(E1473, "aaa"))</f>
        <v>土</v>
      </c>
      <c r="G1473" s="91">
        <f>IFERROR(VLOOKUP($E1473, V医療従事者等!$A:$J, $G$4, FALSE), 0)</f>
        <v>0</v>
      </c>
      <c r="H1473" s="91">
        <f>IFERROR(VLOOKUP($E1473, V医療従事者等!$A:$J, $H$4, FALSE), 0)</f>
        <v>0</v>
      </c>
      <c r="I1473" s="91">
        <f>IFERROR(VLOOKUP($E1473, V医療従事者等!$A:$J, $I$4, FALSE), 0)</f>
        <v>0</v>
      </c>
      <c r="J1473" s="91">
        <f>IFERROR(VLOOKUP($E1473, V医療従事者等!$A:$J, $J$4, FALSE), 0)</f>
        <v>0</v>
      </c>
      <c r="K1473" s="92">
        <f>IFERROR(VLOOKUP($E1473, V一般接種!$A:$G, K$4, FALSE), 0)</f>
        <v>0</v>
      </c>
      <c r="L1473" s="92">
        <f>IFERROR(VLOOKUP($E1473, V一般接種!$A:$G, L$4, FALSE), 0)</f>
        <v>0</v>
      </c>
      <c r="M1473" s="92">
        <f>IFERROR(VLOOKUP($E1473, V一般接種!$A:$G, M$4, FALSE), 0)</f>
        <v>0</v>
      </c>
      <c r="N1473" s="93">
        <f>IFERROR(VLOOKUP($E1473, V一般接種!$A:$G, N$4, FALSE), 0)</f>
        <v>0</v>
      </c>
      <c r="O1473" s="92">
        <f>SUMIF(V職域接種!$C:$C, 'Conv-vaccine'!$E1473, V職域接種!F:F)</f>
        <v>0</v>
      </c>
      <c r="P1473" s="92">
        <f>SUMIF(V職域接種!$C:$C, 'Conv-vaccine'!$E1473, V職域接種!G:G)</f>
        <v>0</v>
      </c>
      <c r="Q1473" s="92">
        <f>_xlfn.MAXIFS(V重複!F:F, V重複!$C:$C, 'Conv-vaccine'!$E1473)</f>
        <v>0</v>
      </c>
      <c r="R1473" s="92">
        <f>_xlfn.MAXIFS(V重複!G:G, V重複!$C:$C, 'Conv-vaccine'!$E1473)</f>
        <v>0</v>
      </c>
      <c r="S1473" s="117">
        <f>SUMIF('V3回目-総接種回数'!$A:$A, 'Conv-vaccine'!$E1473, 'V3回目-総接種回数'!D:D)</f>
        <v>0</v>
      </c>
    </row>
    <row r="1474" spans="1:19" ht="17.7">
      <c r="A1474" s="49">
        <v>44787</v>
      </c>
      <c r="B1474" s="109">
        <f>IF(COUNTIF($A$7:$A1474, $A1474)&gt;1, 0, IF($E1474="","",G1474+H1474+K1474+L1474+O1474-Q1474))</f>
        <v>0</v>
      </c>
      <c r="C1474" s="109">
        <f>IF(COUNTIF($A$7:$A1474, $A1474)&gt;1, 0, IF($E1474="", "", I1474+J1474+M1474+N1474+P1474-R1474))</f>
        <v>0</v>
      </c>
      <c r="D1474" s="109">
        <f>IF(COUNTIF($A$7:$A1474, $A1474)&gt;1, 0, S1474)</f>
        <v>0</v>
      </c>
      <c r="E1474" s="110">
        <v>44787</v>
      </c>
      <c r="F1474" s="91" t="str">
        <f>IFERROR(VLOOKUP($E1474, V医療従事者等!$A:$J, $F$4, FALSE), TEXT(E1474, "aaa"))</f>
        <v>日</v>
      </c>
      <c r="G1474" s="91">
        <f>IFERROR(VLOOKUP($E1474, V医療従事者等!$A:$J, $G$4, FALSE), 0)</f>
        <v>0</v>
      </c>
      <c r="H1474" s="91">
        <f>IFERROR(VLOOKUP($E1474, V医療従事者等!$A:$J, $H$4, FALSE), 0)</f>
        <v>0</v>
      </c>
      <c r="I1474" s="91">
        <f>IFERROR(VLOOKUP($E1474, V医療従事者等!$A:$J, $I$4, FALSE), 0)</f>
        <v>0</v>
      </c>
      <c r="J1474" s="91">
        <f>IFERROR(VLOOKUP($E1474, V医療従事者等!$A:$J, $J$4, FALSE), 0)</f>
        <v>0</v>
      </c>
      <c r="K1474" s="92">
        <f>IFERROR(VLOOKUP($E1474, V一般接種!$A:$G, K$4, FALSE), 0)</f>
        <v>0</v>
      </c>
      <c r="L1474" s="92">
        <f>IFERROR(VLOOKUP($E1474, V一般接種!$A:$G, L$4, FALSE), 0)</f>
        <v>0</v>
      </c>
      <c r="M1474" s="92">
        <f>IFERROR(VLOOKUP($E1474, V一般接種!$A:$G, M$4, FALSE), 0)</f>
        <v>0</v>
      </c>
      <c r="N1474" s="93">
        <f>IFERROR(VLOOKUP($E1474, V一般接種!$A:$G, N$4, FALSE), 0)</f>
        <v>0</v>
      </c>
      <c r="O1474" s="92">
        <f>SUMIF(V職域接種!$C:$C, 'Conv-vaccine'!$E1474, V職域接種!F:F)</f>
        <v>0</v>
      </c>
      <c r="P1474" s="92">
        <f>SUMIF(V職域接種!$C:$C, 'Conv-vaccine'!$E1474, V職域接種!G:G)</f>
        <v>0</v>
      </c>
      <c r="Q1474" s="92">
        <f>_xlfn.MAXIFS(V重複!F:F, V重複!$C:$C, 'Conv-vaccine'!$E1474)</f>
        <v>0</v>
      </c>
      <c r="R1474" s="92">
        <f>_xlfn.MAXIFS(V重複!G:G, V重複!$C:$C, 'Conv-vaccine'!$E1474)</f>
        <v>0</v>
      </c>
      <c r="S1474" s="117">
        <f>SUMIF('V3回目-総接種回数'!$A:$A, 'Conv-vaccine'!$E1474, 'V3回目-総接種回数'!D:D)</f>
        <v>0</v>
      </c>
    </row>
    <row r="1475" spans="1:19" ht="17.7">
      <c r="A1475" s="49">
        <v>44787</v>
      </c>
      <c r="B1475" s="109">
        <f>IF(COUNTIF($A$7:$A1475, $A1475)&gt;1, 0, IF($E1475="","",G1475+H1475+K1475+L1475+O1475-Q1475))</f>
        <v>0</v>
      </c>
      <c r="C1475" s="109">
        <f>IF(COUNTIF($A$7:$A1475, $A1475)&gt;1, 0, IF($E1475="", "", I1475+J1475+M1475+N1475+P1475-R1475))</f>
        <v>0</v>
      </c>
      <c r="D1475" s="109">
        <f>IF(COUNTIF($A$7:$A1475, $A1475)&gt;1, 0, S1475)</f>
        <v>0</v>
      </c>
      <c r="E1475" s="110">
        <v>44787</v>
      </c>
      <c r="F1475" s="91" t="str">
        <f>IFERROR(VLOOKUP($E1475, V医療従事者等!$A:$J, $F$4, FALSE), TEXT(E1475, "aaa"))</f>
        <v>日</v>
      </c>
      <c r="G1475" s="91">
        <f>IFERROR(VLOOKUP($E1475, V医療従事者等!$A:$J, $G$4, FALSE), 0)</f>
        <v>0</v>
      </c>
      <c r="H1475" s="91">
        <f>IFERROR(VLOOKUP($E1475, V医療従事者等!$A:$J, $H$4, FALSE), 0)</f>
        <v>0</v>
      </c>
      <c r="I1475" s="91">
        <f>IFERROR(VLOOKUP($E1475, V医療従事者等!$A:$J, $I$4, FALSE), 0)</f>
        <v>0</v>
      </c>
      <c r="J1475" s="91">
        <f>IFERROR(VLOOKUP($E1475, V医療従事者等!$A:$J, $J$4, FALSE), 0)</f>
        <v>0</v>
      </c>
      <c r="K1475" s="92">
        <f>IFERROR(VLOOKUP($E1475, V一般接種!$A:$G, K$4, FALSE), 0)</f>
        <v>0</v>
      </c>
      <c r="L1475" s="92">
        <f>IFERROR(VLOOKUP($E1475, V一般接種!$A:$G, L$4, FALSE), 0)</f>
        <v>0</v>
      </c>
      <c r="M1475" s="92">
        <f>IFERROR(VLOOKUP($E1475, V一般接種!$A:$G, M$4, FALSE), 0)</f>
        <v>0</v>
      </c>
      <c r="N1475" s="93">
        <f>IFERROR(VLOOKUP($E1475, V一般接種!$A:$G, N$4, FALSE), 0)</f>
        <v>0</v>
      </c>
      <c r="O1475" s="92">
        <f>SUMIF(V職域接種!$C:$C, 'Conv-vaccine'!$E1475, V職域接種!F:F)</f>
        <v>0</v>
      </c>
      <c r="P1475" s="92">
        <f>SUMIF(V職域接種!$C:$C, 'Conv-vaccine'!$E1475, V職域接種!G:G)</f>
        <v>0</v>
      </c>
      <c r="Q1475" s="92">
        <f>_xlfn.MAXIFS(V重複!F:F, V重複!$C:$C, 'Conv-vaccine'!$E1475)</f>
        <v>0</v>
      </c>
      <c r="R1475" s="92">
        <f>_xlfn.MAXIFS(V重複!G:G, V重複!$C:$C, 'Conv-vaccine'!$E1475)</f>
        <v>0</v>
      </c>
      <c r="S1475" s="117">
        <f>SUMIF('V3回目-総接種回数'!$A:$A, 'Conv-vaccine'!$E1475, 'V3回目-総接種回数'!D:D)</f>
        <v>0</v>
      </c>
    </row>
    <row r="1476" spans="1:19" ht="17.7">
      <c r="A1476" s="49">
        <v>44787</v>
      </c>
      <c r="B1476" s="109">
        <f>IF(COUNTIF($A$7:$A1476, $A1476)&gt;1, 0, IF($E1476="","",G1476+H1476+K1476+L1476+O1476-Q1476))</f>
        <v>0</v>
      </c>
      <c r="C1476" s="109">
        <f>IF(COUNTIF($A$7:$A1476, $A1476)&gt;1, 0, IF($E1476="", "", I1476+J1476+M1476+N1476+P1476-R1476))</f>
        <v>0</v>
      </c>
      <c r="D1476" s="109">
        <f>IF(COUNTIF($A$7:$A1476, $A1476)&gt;1, 0, S1476)</f>
        <v>0</v>
      </c>
      <c r="E1476" s="110">
        <v>44787</v>
      </c>
      <c r="F1476" s="91" t="str">
        <f>IFERROR(VLOOKUP($E1476, V医療従事者等!$A:$J, $F$4, FALSE), TEXT(E1476, "aaa"))</f>
        <v>日</v>
      </c>
      <c r="G1476" s="91">
        <f>IFERROR(VLOOKUP($E1476, V医療従事者等!$A:$J, $G$4, FALSE), 0)</f>
        <v>0</v>
      </c>
      <c r="H1476" s="91">
        <f>IFERROR(VLOOKUP($E1476, V医療従事者等!$A:$J, $H$4, FALSE), 0)</f>
        <v>0</v>
      </c>
      <c r="I1476" s="91">
        <f>IFERROR(VLOOKUP($E1476, V医療従事者等!$A:$J, $I$4, FALSE), 0)</f>
        <v>0</v>
      </c>
      <c r="J1476" s="91">
        <f>IFERROR(VLOOKUP($E1476, V医療従事者等!$A:$J, $J$4, FALSE), 0)</f>
        <v>0</v>
      </c>
      <c r="K1476" s="92">
        <f>IFERROR(VLOOKUP($E1476, V一般接種!$A:$G, K$4, FALSE), 0)</f>
        <v>0</v>
      </c>
      <c r="L1476" s="92">
        <f>IFERROR(VLOOKUP($E1476, V一般接種!$A:$G, L$4, FALSE), 0)</f>
        <v>0</v>
      </c>
      <c r="M1476" s="92">
        <f>IFERROR(VLOOKUP($E1476, V一般接種!$A:$G, M$4, FALSE), 0)</f>
        <v>0</v>
      </c>
      <c r="N1476" s="93">
        <f>IFERROR(VLOOKUP($E1476, V一般接種!$A:$G, N$4, FALSE), 0)</f>
        <v>0</v>
      </c>
      <c r="O1476" s="92">
        <f>SUMIF(V職域接種!$C:$C, 'Conv-vaccine'!$E1476, V職域接種!F:F)</f>
        <v>0</v>
      </c>
      <c r="P1476" s="92">
        <f>SUMIF(V職域接種!$C:$C, 'Conv-vaccine'!$E1476, V職域接種!G:G)</f>
        <v>0</v>
      </c>
      <c r="Q1476" s="92">
        <f>_xlfn.MAXIFS(V重複!F:F, V重複!$C:$C, 'Conv-vaccine'!$E1476)</f>
        <v>0</v>
      </c>
      <c r="R1476" s="92">
        <f>_xlfn.MAXIFS(V重複!G:G, V重複!$C:$C, 'Conv-vaccine'!$E1476)</f>
        <v>0</v>
      </c>
      <c r="S1476" s="117">
        <f>SUMIF('V3回目-総接種回数'!$A:$A, 'Conv-vaccine'!$E1476, 'V3回目-総接種回数'!D:D)</f>
        <v>0</v>
      </c>
    </row>
    <row r="1477" spans="1:19" ht="17.7">
      <c r="A1477" s="49">
        <v>44788</v>
      </c>
      <c r="B1477" s="109">
        <f>IF(COUNTIF($A$7:$A1477, $A1477)&gt;1, 0, IF($E1477="","",G1477+H1477+K1477+L1477+O1477-Q1477))</f>
        <v>0</v>
      </c>
      <c r="C1477" s="109">
        <f>IF(COUNTIF($A$7:$A1477, $A1477)&gt;1, 0, IF($E1477="", "", I1477+J1477+M1477+N1477+P1477-R1477))</f>
        <v>0</v>
      </c>
      <c r="D1477" s="109">
        <f>IF(COUNTIF($A$7:$A1477, $A1477)&gt;1, 0, S1477)</f>
        <v>0</v>
      </c>
      <c r="E1477" s="110">
        <v>44788</v>
      </c>
      <c r="F1477" s="91" t="str">
        <f>IFERROR(VLOOKUP($E1477, V医療従事者等!$A:$J, $F$4, FALSE), TEXT(E1477, "aaa"))</f>
        <v>月</v>
      </c>
      <c r="G1477" s="91">
        <f>IFERROR(VLOOKUP($E1477, V医療従事者等!$A:$J, $G$4, FALSE), 0)</f>
        <v>0</v>
      </c>
      <c r="H1477" s="91">
        <f>IFERROR(VLOOKUP($E1477, V医療従事者等!$A:$J, $H$4, FALSE), 0)</f>
        <v>0</v>
      </c>
      <c r="I1477" s="91">
        <f>IFERROR(VLOOKUP($E1477, V医療従事者等!$A:$J, $I$4, FALSE), 0)</f>
        <v>0</v>
      </c>
      <c r="J1477" s="91">
        <f>IFERROR(VLOOKUP($E1477, V医療従事者等!$A:$J, $J$4, FALSE), 0)</f>
        <v>0</v>
      </c>
      <c r="K1477" s="92">
        <f>IFERROR(VLOOKUP($E1477, V一般接種!$A:$G, K$4, FALSE), 0)</f>
        <v>0</v>
      </c>
      <c r="L1477" s="92">
        <f>IFERROR(VLOOKUP($E1477, V一般接種!$A:$G, L$4, FALSE), 0)</f>
        <v>0</v>
      </c>
      <c r="M1477" s="92">
        <f>IFERROR(VLOOKUP($E1477, V一般接種!$A:$G, M$4, FALSE), 0)</f>
        <v>0</v>
      </c>
      <c r="N1477" s="93">
        <f>IFERROR(VLOOKUP($E1477, V一般接種!$A:$G, N$4, FALSE), 0)</f>
        <v>0</v>
      </c>
      <c r="O1477" s="92">
        <f>SUMIF(V職域接種!$C:$C, 'Conv-vaccine'!$E1477, V職域接種!F:F)</f>
        <v>0</v>
      </c>
      <c r="P1477" s="92">
        <f>SUMIF(V職域接種!$C:$C, 'Conv-vaccine'!$E1477, V職域接種!G:G)</f>
        <v>0</v>
      </c>
      <c r="Q1477" s="92">
        <f>_xlfn.MAXIFS(V重複!F:F, V重複!$C:$C, 'Conv-vaccine'!$E1477)</f>
        <v>0</v>
      </c>
      <c r="R1477" s="92">
        <f>_xlfn.MAXIFS(V重複!G:G, V重複!$C:$C, 'Conv-vaccine'!$E1477)</f>
        <v>0</v>
      </c>
      <c r="S1477" s="117">
        <f>SUMIF('V3回目-総接種回数'!$A:$A, 'Conv-vaccine'!$E1477, 'V3回目-総接種回数'!D:D)</f>
        <v>0</v>
      </c>
    </row>
    <row r="1478" spans="1:19" ht="17.7">
      <c r="A1478" s="49">
        <v>44788</v>
      </c>
      <c r="B1478" s="109">
        <f>IF(COUNTIF($A$7:$A1478, $A1478)&gt;1, 0, IF($E1478="","",G1478+H1478+K1478+L1478+O1478-Q1478))</f>
        <v>0</v>
      </c>
      <c r="C1478" s="109">
        <f>IF(COUNTIF($A$7:$A1478, $A1478)&gt;1, 0, IF($E1478="", "", I1478+J1478+M1478+N1478+P1478-R1478))</f>
        <v>0</v>
      </c>
      <c r="D1478" s="109">
        <f>IF(COUNTIF($A$7:$A1478, $A1478)&gt;1, 0, S1478)</f>
        <v>0</v>
      </c>
      <c r="E1478" s="110">
        <v>44788</v>
      </c>
      <c r="F1478" s="91" t="str">
        <f>IFERROR(VLOOKUP($E1478, V医療従事者等!$A:$J, $F$4, FALSE), TEXT(E1478, "aaa"))</f>
        <v>月</v>
      </c>
      <c r="G1478" s="91">
        <f>IFERROR(VLOOKUP($E1478, V医療従事者等!$A:$J, $G$4, FALSE), 0)</f>
        <v>0</v>
      </c>
      <c r="H1478" s="91">
        <f>IFERROR(VLOOKUP($E1478, V医療従事者等!$A:$J, $H$4, FALSE), 0)</f>
        <v>0</v>
      </c>
      <c r="I1478" s="91">
        <f>IFERROR(VLOOKUP($E1478, V医療従事者等!$A:$J, $I$4, FALSE), 0)</f>
        <v>0</v>
      </c>
      <c r="J1478" s="91">
        <f>IFERROR(VLOOKUP($E1478, V医療従事者等!$A:$J, $J$4, FALSE), 0)</f>
        <v>0</v>
      </c>
      <c r="K1478" s="92">
        <f>IFERROR(VLOOKUP($E1478, V一般接種!$A:$G, K$4, FALSE), 0)</f>
        <v>0</v>
      </c>
      <c r="L1478" s="92">
        <f>IFERROR(VLOOKUP($E1478, V一般接種!$A:$G, L$4, FALSE), 0)</f>
        <v>0</v>
      </c>
      <c r="M1478" s="92">
        <f>IFERROR(VLOOKUP($E1478, V一般接種!$A:$G, M$4, FALSE), 0)</f>
        <v>0</v>
      </c>
      <c r="N1478" s="93">
        <f>IFERROR(VLOOKUP($E1478, V一般接種!$A:$G, N$4, FALSE), 0)</f>
        <v>0</v>
      </c>
      <c r="O1478" s="92">
        <f>SUMIF(V職域接種!$C:$C, 'Conv-vaccine'!$E1478, V職域接種!F:F)</f>
        <v>0</v>
      </c>
      <c r="P1478" s="92">
        <f>SUMIF(V職域接種!$C:$C, 'Conv-vaccine'!$E1478, V職域接種!G:G)</f>
        <v>0</v>
      </c>
      <c r="Q1478" s="92">
        <f>_xlfn.MAXIFS(V重複!F:F, V重複!$C:$C, 'Conv-vaccine'!$E1478)</f>
        <v>0</v>
      </c>
      <c r="R1478" s="92">
        <f>_xlfn.MAXIFS(V重複!G:G, V重複!$C:$C, 'Conv-vaccine'!$E1478)</f>
        <v>0</v>
      </c>
      <c r="S1478" s="117">
        <f>SUMIF('V3回目-総接種回数'!$A:$A, 'Conv-vaccine'!$E1478, 'V3回目-総接種回数'!D:D)</f>
        <v>0</v>
      </c>
    </row>
    <row r="1479" spans="1:19" ht="17.7">
      <c r="A1479" s="49">
        <v>44788</v>
      </c>
      <c r="B1479" s="109">
        <f>IF(COUNTIF($A$7:$A1479, $A1479)&gt;1, 0, IF($E1479="","",G1479+H1479+K1479+L1479+O1479-Q1479))</f>
        <v>0</v>
      </c>
      <c r="C1479" s="109">
        <f>IF(COUNTIF($A$7:$A1479, $A1479)&gt;1, 0, IF($E1479="", "", I1479+J1479+M1479+N1479+P1479-R1479))</f>
        <v>0</v>
      </c>
      <c r="D1479" s="109">
        <f>IF(COUNTIF($A$7:$A1479, $A1479)&gt;1, 0, S1479)</f>
        <v>0</v>
      </c>
      <c r="E1479" s="110">
        <v>44788</v>
      </c>
      <c r="F1479" s="91" t="str">
        <f>IFERROR(VLOOKUP($E1479, V医療従事者等!$A:$J, $F$4, FALSE), TEXT(E1479, "aaa"))</f>
        <v>月</v>
      </c>
      <c r="G1479" s="91">
        <f>IFERROR(VLOOKUP($E1479, V医療従事者等!$A:$J, $G$4, FALSE), 0)</f>
        <v>0</v>
      </c>
      <c r="H1479" s="91">
        <f>IFERROR(VLOOKUP($E1479, V医療従事者等!$A:$J, $H$4, FALSE), 0)</f>
        <v>0</v>
      </c>
      <c r="I1479" s="91">
        <f>IFERROR(VLOOKUP($E1479, V医療従事者等!$A:$J, $I$4, FALSE), 0)</f>
        <v>0</v>
      </c>
      <c r="J1479" s="91">
        <f>IFERROR(VLOOKUP($E1479, V医療従事者等!$A:$J, $J$4, FALSE), 0)</f>
        <v>0</v>
      </c>
      <c r="K1479" s="92">
        <f>IFERROR(VLOOKUP($E1479, V一般接種!$A:$G, K$4, FALSE), 0)</f>
        <v>0</v>
      </c>
      <c r="L1479" s="92">
        <f>IFERROR(VLOOKUP($E1479, V一般接種!$A:$G, L$4, FALSE), 0)</f>
        <v>0</v>
      </c>
      <c r="M1479" s="92">
        <f>IFERROR(VLOOKUP($E1479, V一般接種!$A:$G, M$4, FALSE), 0)</f>
        <v>0</v>
      </c>
      <c r="N1479" s="93">
        <f>IFERROR(VLOOKUP($E1479, V一般接種!$A:$G, N$4, FALSE), 0)</f>
        <v>0</v>
      </c>
      <c r="O1479" s="92">
        <f>SUMIF(V職域接種!$C:$C, 'Conv-vaccine'!$E1479, V職域接種!F:F)</f>
        <v>0</v>
      </c>
      <c r="P1479" s="92">
        <f>SUMIF(V職域接種!$C:$C, 'Conv-vaccine'!$E1479, V職域接種!G:G)</f>
        <v>0</v>
      </c>
      <c r="Q1479" s="92">
        <f>_xlfn.MAXIFS(V重複!F:F, V重複!$C:$C, 'Conv-vaccine'!$E1479)</f>
        <v>0</v>
      </c>
      <c r="R1479" s="92">
        <f>_xlfn.MAXIFS(V重複!G:G, V重複!$C:$C, 'Conv-vaccine'!$E1479)</f>
        <v>0</v>
      </c>
      <c r="S1479" s="117">
        <f>SUMIF('V3回目-総接種回数'!$A:$A, 'Conv-vaccine'!$E1479, 'V3回目-総接種回数'!D:D)</f>
        <v>0</v>
      </c>
    </row>
    <row r="1480" spans="1:19" ht="17.7">
      <c r="A1480" s="49">
        <v>44789</v>
      </c>
      <c r="B1480" s="109">
        <f>IF(COUNTIF($A$7:$A1480, $A1480)&gt;1, 0, IF($E1480="","",G1480+H1480+K1480+L1480+O1480-Q1480))</f>
        <v>0</v>
      </c>
      <c r="C1480" s="109">
        <f>IF(COUNTIF($A$7:$A1480, $A1480)&gt;1, 0, IF($E1480="", "", I1480+J1480+M1480+N1480+P1480-R1480))</f>
        <v>0</v>
      </c>
      <c r="D1480" s="109">
        <f>IF(COUNTIF($A$7:$A1480, $A1480)&gt;1, 0, S1480)</f>
        <v>0</v>
      </c>
      <c r="E1480" s="110">
        <v>44789</v>
      </c>
      <c r="F1480" s="91" t="str">
        <f>IFERROR(VLOOKUP($E1480, V医療従事者等!$A:$J, $F$4, FALSE), TEXT(E1480, "aaa"))</f>
        <v>火</v>
      </c>
      <c r="G1480" s="91">
        <f>IFERROR(VLOOKUP($E1480, V医療従事者等!$A:$J, $G$4, FALSE), 0)</f>
        <v>0</v>
      </c>
      <c r="H1480" s="91">
        <f>IFERROR(VLOOKUP($E1480, V医療従事者等!$A:$J, $H$4, FALSE), 0)</f>
        <v>0</v>
      </c>
      <c r="I1480" s="91">
        <f>IFERROR(VLOOKUP($E1480, V医療従事者等!$A:$J, $I$4, FALSE), 0)</f>
        <v>0</v>
      </c>
      <c r="J1480" s="91">
        <f>IFERROR(VLOOKUP($E1480, V医療従事者等!$A:$J, $J$4, FALSE), 0)</f>
        <v>0</v>
      </c>
      <c r="K1480" s="92">
        <f>IFERROR(VLOOKUP($E1480, V一般接種!$A:$G, K$4, FALSE), 0)</f>
        <v>0</v>
      </c>
      <c r="L1480" s="92">
        <f>IFERROR(VLOOKUP($E1480, V一般接種!$A:$G, L$4, FALSE), 0)</f>
        <v>0</v>
      </c>
      <c r="M1480" s="92">
        <f>IFERROR(VLOOKUP($E1480, V一般接種!$A:$G, M$4, FALSE), 0)</f>
        <v>0</v>
      </c>
      <c r="N1480" s="93">
        <f>IFERROR(VLOOKUP($E1480, V一般接種!$A:$G, N$4, FALSE), 0)</f>
        <v>0</v>
      </c>
      <c r="O1480" s="92">
        <f>SUMIF(V職域接種!$C:$C, 'Conv-vaccine'!$E1480, V職域接種!F:F)</f>
        <v>0</v>
      </c>
      <c r="P1480" s="92">
        <f>SUMIF(V職域接種!$C:$C, 'Conv-vaccine'!$E1480, V職域接種!G:G)</f>
        <v>0</v>
      </c>
      <c r="Q1480" s="92">
        <f>_xlfn.MAXIFS(V重複!F:F, V重複!$C:$C, 'Conv-vaccine'!$E1480)</f>
        <v>0</v>
      </c>
      <c r="R1480" s="92">
        <f>_xlfn.MAXIFS(V重複!G:G, V重複!$C:$C, 'Conv-vaccine'!$E1480)</f>
        <v>0</v>
      </c>
      <c r="S1480" s="117">
        <f>SUMIF('V3回目-総接種回数'!$A:$A, 'Conv-vaccine'!$E1480, 'V3回目-総接種回数'!D:D)</f>
        <v>0</v>
      </c>
    </row>
    <row r="1481" spans="1:19" ht="17.7">
      <c r="A1481" s="49">
        <v>44789</v>
      </c>
      <c r="B1481" s="109">
        <f>IF(COUNTIF($A$7:$A1481, $A1481)&gt;1, 0, IF($E1481="","",G1481+H1481+K1481+L1481+O1481-Q1481))</f>
        <v>0</v>
      </c>
      <c r="C1481" s="109">
        <f>IF(COUNTIF($A$7:$A1481, $A1481)&gt;1, 0, IF($E1481="", "", I1481+J1481+M1481+N1481+P1481-R1481))</f>
        <v>0</v>
      </c>
      <c r="D1481" s="109">
        <f>IF(COUNTIF($A$7:$A1481, $A1481)&gt;1, 0, S1481)</f>
        <v>0</v>
      </c>
      <c r="E1481" s="110">
        <v>44789</v>
      </c>
      <c r="F1481" s="91" t="str">
        <f>IFERROR(VLOOKUP($E1481, V医療従事者等!$A:$J, $F$4, FALSE), TEXT(E1481, "aaa"))</f>
        <v>火</v>
      </c>
      <c r="G1481" s="91">
        <f>IFERROR(VLOOKUP($E1481, V医療従事者等!$A:$J, $G$4, FALSE), 0)</f>
        <v>0</v>
      </c>
      <c r="H1481" s="91">
        <f>IFERROR(VLOOKUP($E1481, V医療従事者等!$A:$J, $H$4, FALSE), 0)</f>
        <v>0</v>
      </c>
      <c r="I1481" s="91">
        <f>IFERROR(VLOOKUP($E1481, V医療従事者等!$A:$J, $I$4, FALSE), 0)</f>
        <v>0</v>
      </c>
      <c r="J1481" s="91">
        <f>IFERROR(VLOOKUP($E1481, V医療従事者等!$A:$J, $J$4, FALSE), 0)</f>
        <v>0</v>
      </c>
      <c r="K1481" s="92">
        <f>IFERROR(VLOOKUP($E1481, V一般接種!$A:$G, K$4, FALSE), 0)</f>
        <v>0</v>
      </c>
      <c r="L1481" s="92">
        <f>IFERROR(VLOOKUP($E1481, V一般接種!$A:$G, L$4, FALSE), 0)</f>
        <v>0</v>
      </c>
      <c r="M1481" s="92">
        <f>IFERROR(VLOOKUP($E1481, V一般接種!$A:$G, M$4, FALSE), 0)</f>
        <v>0</v>
      </c>
      <c r="N1481" s="93">
        <f>IFERROR(VLOOKUP($E1481, V一般接種!$A:$G, N$4, FALSE), 0)</f>
        <v>0</v>
      </c>
      <c r="O1481" s="92">
        <f>SUMIF(V職域接種!$C:$C, 'Conv-vaccine'!$E1481, V職域接種!F:F)</f>
        <v>0</v>
      </c>
      <c r="P1481" s="92">
        <f>SUMIF(V職域接種!$C:$C, 'Conv-vaccine'!$E1481, V職域接種!G:G)</f>
        <v>0</v>
      </c>
      <c r="Q1481" s="92">
        <f>_xlfn.MAXIFS(V重複!F:F, V重複!$C:$C, 'Conv-vaccine'!$E1481)</f>
        <v>0</v>
      </c>
      <c r="R1481" s="92">
        <f>_xlfn.MAXIFS(V重複!G:G, V重複!$C:$C, 'Conv-vaccine'!$E1481)</f>
        <v>0</v>
      </c>
      <c r="S1481" s="117">
        <f>SUMIF('V3回目-総接種回数'!$A:$A, 'Conv-vaccine'!$E1481, 'V3回目-総接種回数'!D:D)</f>
        <v>0</v>
      </c>
    </row>
    <row r="1482" spans="1:19" ht="17.7">
      <c r="A1482" s="49">
        <v>44789</v>
      </c>
      <c r="B1482" s="109">
        <f>IF(COUNTIF($A$7:$A1482, $A1482)&gt;1, 0, IF($E1482="","",G1482+H1482+K1482+L1482+O1482-Q1482))</f>
        <v>0</v>
      </c>
      <c r="C1482" s="109">
        <f>IF(COUNTIF($A$7:$A1482, $A1482)&gt;1, 0, IF($E1482="", "", I1482+J1482+M1482+N1482+P1482-R1482))</f>
        <v>0</v>
      </c>
      <c r="D1482" s="109">
        <f>IF(COUNTIF($A$7:$A1482, $A1482)&gt;1, 0, S1482)</f>
        <v>0</v>
      </c>
      <c r="E1482" s="110">
        <v>44789</v>
      </c>
      <c r="F1482" s="91" t="str">
        <f>IFERROR(VLOOKUP($E1482, V医療従事者等!$A:$J, $F$4, FALSE), TEXT(E1482, "aaa"))</f>
        <v>火</v>
      </c>
      <c r="G1482" s="91">
        <f>IFERROR(VLOOKUP($E1482, V医療従事者等!$A:$J, $G$4, FALSE), 0)</f>
        <v>0</v>
      </c>
      <c r="H1482" s="91">
        <f>IFERROR(VLOOKUP($E1482, V医療従事者等!$A:$J, $H$4, FALSE), 0)</f>
        <v>0</v>
      </c>
      <c r="I1482" s="91">
        <f>IFERROR(VLOOKUP($E1482, V医療従事者等!$A:$J, $I$4, FALSE), 0)</f>
        <v>0</v>
      </c>
      <c r="J1482" s="91">
        <f>IFERROR(VLOOKUP($E1482, V医療従事者等!$A:$J, $J$4, FALSE), 0)</f>
        <v>0</v>
      </c>
      <c r="K1482" s="92">
        <f>IFERROR(VLOOKUP($E1482, V一般接種!$A:$G, K$4, FALSE), 0)</f>
        <v>0</v>
      </c>
      <c r="L1482" s="92">
        <f>IFERROR(VLOOKUP($E1482, V一般接種!$A:$G, L$4, FALSE), 0)</f>
        <v>0</v>
      </c>
      <c r="M1482" s="92">
        <f>IFERROR(VLOOKUP($E1482, V一般接種!$A:$G, M$4, FALSE), 0)</f>
        <v>0</v>
      </c>
      <c r="N1482" s="93">
        <f>IFERROR(VLOOKUP($E1482, V一般接種!$A:$G, N$4, FALSE), 0)</f>
        <v>0</v>
      </c>
      <c r="O1482" s="92">
        <f>SUMIF(V職域接種!$C:$C, 'Conv-vaccine'!$E1482, V職域接種!F:F)</f>
        <v>0</v>
      </c>
      <c r="P1482" s="92">
        <f>SUMIF(V職域接種!$C:$C, 'Conv-vaccine'!$E1482, V職域接種!G:G)</f>
        <v>0</v>
      </c>
      <c r="Q1482" s="92">
        <f>_xlfn.MAXIFS(V重複!F:F, V重複!$C:$C, 'Conv-vaccine'!$E1482)</f>
        <v>0</v>
      </c>
      <c r="R1482" s="92">
        <f>_xlfn.MAXIFS(V重複!G:G, V重複!$C:$C, 'Conv-vaccine'!$E1482)</f>
        <v>0</v>
      </c>
      <c r="S1482" s="117">
        <f>SUMIF('V3回目-総接種回数'!$A:$A, 'Conv-vaccine'!$E1482, 'V3回目-総接種回数'!D:D)</f>
        <v>0</v>
      </c>
    </row>
    <row r="1483" spans="1:19" ht="17.7">
      <c r="A1483" s="49">
        <v>44790</v>
      </c>
      <c r="B1483" s="109">
        <f>IF(COUNTIF($A$7:$A1483, $A1483)&gt;1, 0, IF($E1483="","",G1483+H1483+K1483+L1483+O1483-Q1483))</f>
        <v>0</v>
      </c>
      <c r="C1483" s="109">
        <f>IF(COUNTIF($A$7:$A1483, $A1483)&gt;1, 0, IF($E1483="", "", I1483+J1483+M1483+N1483+P1483-R1483))</f>
        <v>0</v>
      </c>
      <c r="D1483" s="109">
        <f>IF(COUNTIF($A$7:$A1483, $A1483)&gt;1, 0, S1483)</f>
        <v>0</v>
      </c>
      <c r="E1483" s="110">
        <v>44790</v>
      </c>
      <c r="F1483" s="91" t="str">
        <f>IFERROR(VLOOKUP($E1483, V医療従事者等!$A:$J, $F$4, FALSE), TEXT(E1483, "aaa"))</f>
        <v>水</v>
      </c>
      <c r="G1483" s="91">
        <f>IFERROR(VLOOKUP($E1483, V医療従事者等!$A:$J, $G$4, FALSE), 0)</f>
        <v>0</v>
      </c>
      <c r="H1483" s="91">
        <f>IFERROR(VLOOKUP($E1483, V医療従事者等!$A:$J, $H$4, FALSE), 0)</f>
        <v>0</v>
      </c>
      <c r="I1483" s="91">
        <f>IFERROR(VLOOKUP($E1483, V医療従事者等!$A:$J, $I$4, FALSE), 0)</f>
        <v>0</v>
      </c>
      <c r="J1483" s="91">
        <f>IFERROR(VLOOKUP($E1483, V医療従事者等!$A:$J, $J$4, FALSE), 0)</f>
        <v>0</v>
      </c>
      <c r="K1483" s="92">
        <f>IFERROR(VLOOKUP($E1483, V一般接種!$A:$G, K$4, FALSE), 0)</f>
        <v>0</v>
      </c>
      <c r="L1483" s="92">
        <f>IFERROR(VLOOKUP($E1483, V一般接種!$A:$G, L$4, FALSE), 0)</f>
        <v>0</v>
      </c>
      <c r="M1483" s="92">
        <f>IFERROR(VLOOKUP($E1483, V一般接種!$A:$G, M$4, FALSE), 0)</f>
        <v>0</v>
      </c>
      <c r="N1483" s="93">
        <f>IFERROR(VLOOKUP($E1483, V一般接種!$A:$G, N$4, FALSE), 0)</f>
        <v>0</v>
      </c>
      <c r="O1483" s="92">
        <f>SUMIF(V職域接種!$C:$C, 'Conv-vaccine'!$E1483, V職域接種!F:F)</f>
        <v>0</v>
      </c>
      <c r="P1483" s="92">
        <f>SUMIF(V職域接種!$C:$C, 'Conv-vaccine'!$E1483, V職域接種!G:G)</f>
        <v>0</v>
      </c>
      <c r="Q1483" s="92">
        <f>_xlfn.MAXIFS(V重複!F:F, V重複!$C:$C, 'Conv-vaccine'!$E1483)</f>
        <v>0</v>
      </c>
      <c r="R1483" s="92">
        <f>_xlfn.MAXIFS(V重複!G:G, V重複!$C:$C, 'Conv-vaccine'!$E1483)</f>
        <v>0</v>
      </c>
      <c r="S1483" s="117">
        <f>SUMIF('V3回目-総接種回数'!$A:$A, 'Conv-vaccine'!$E1483, 'V3回目-総接種回数'!D:D)</f>
        <v>0</v>
      </c>
    </row>
    <row r="1484" spans="1:19" ht="17.7">
      <c r="A1484" s="49">
        <v>44790</v>
      </c>
      <c r="B1484" s="109">
        <f>IF(COUNTIF($A$7:$A1484, $A1484)&gt;1, 0, IF($E1484="","",G1484+H1484+K1484+L1484+O1484-Q1484))</f>
        <v>0</v>
      </c>
      <c r="C1484" s="109">
        <f>IF(COUNTIF($A$7:$A1484, $A1484)&gt;1, 0, IF($E1484="", "", I1484+J1484+M1484+N1484+P1484-R1484))</f>
        <v>0</v>
      </c>
      <c r="D1484" s="109">
        <f>IF(COUNTIF($A$7:$A1484, $A1484)&gt;1, 0, S1484)</f>
        <v>0</v>
      </c>
      <c r="E1484" s="110">
        <v>44790</v>
      </c>
      <c r="F1484" s="91" t="str">
        <f>IFERROR(VLOOKUP($E1484, V医療従事者等!$A:$J, $F$4, FALSE), TEXT(E1484, "aaa"))</f>
        <v>水</v>
      </c>
      <c r="G1484" s="91">
        <f>IFERROR(VLOOKUP($E1484, V医療従事者等!$A:$J, $G$4, FALSE), 0)</f>
        <v>0</v>
      </c>
      <c r="H1484" s="91">
        <f>IFERROR(VLOOKUP($E1484, V医療従事者等!$A:$J, $H$4, FALSE), 0)</f>
        <v>0</v>
      </c>
      <c r="I1484" s="91">
        <f>IFERROR(VLOOKUP($E1484, V医療従事者等!$A:$J, $I$4, FALSE), 0)</f>
        <v>0</v>
      </c>
      <c r="J1484" s="91">
        <f>IFERROR(VLOOKUP($E1484, V医療従事者等!$A:$J, $J$4, FALSE), 0)</f>
        <v>0</v>
      </c>
      <c r="K1484" s="92">
        <f>IFERROR(VLOOKUP($E1484, V一般接種!$A:$G, K$4, FALSE), 0)</f>
        <v>0</v>
      </c>
      <c r="L1484" s="92">
        <f>IFERROR(VLOOKUP($E1484, V一般接種!$A:$G, L$4, FALSE), 0)</f>
        <v>0</v>
      </c>
      <c r="M1484" s="92">
        <f>IFERROR(VLOOKUP($E1484, V一般接種!$A:$G, M$4, FALSE), 0)</f>
        <v>0</v>
      </c>
      <c r="N1484" s="93">
        <f>IFERROR(VLOOKUP($E1484, V一般接種!$A:$G, N$4, FALSE), 0)</f>
        <v>0</v>
      </c>
      <c r="O1484" s="92">
        <f>SUMIF(V職域接種!$C:$C, 'Conv-vaccine'!$E1484, V職域接種!F:F)</f>
        <v>0</v>
      </c>
      <c r="P1484" s="92">
        <f>SUMIF(V職域接種!$C:$C, 'Conv-vaccine'!$E1484, V職域接種!G:G)</f>
        <v>0</v>
      </c>
      <c r="Q1484" s="92">
        <f>_xlfn.MAXIFS(V重複!F:F, V重複!$C:$C, 'Conv-vaccine'!$E1484)</f>
        <v>0</v>
      </c>
      <c r="R1484" s="92">
        <f>_xlfn.MAXIFS(V重複!G:G, V重複!$C:$C, 'Conv-vaccine'!$E1484)</f>
        <v>0</v>
      </c>
      <c r="S1484" s="117">
        <f>SUMIF('V3回目-総接種回数'!$A:$A, 'Conv-vaccine'!$E1484, 'V3回目-総接種回数'!D:D)</f>
        <v>0</v>
      </c>
    </row>
    <row r="1485" spans="1:19" ht="17.7">
      <c r="A1485" s="49">
        <v>44790</v>
      </c>
      <c r="B1485" s="109">
        <f>IF(COUNTIF($A$7:$A1485, $A1485)&gt;1, 0, IF($E1485="","",G1485+H1485+K1485+L1485+O1485-Q1485))</f>
        <v>0</v>
      </c>
      <c r="C1485" s="109">
        <f>IF(COUNTIF($A$7:$A1485, $A1485)&gt;1, 0, IF($E1485="", "", I1485+J1485+M1485+N1485+P1485-R1485))</f>
        <v>0</v>
      </c>
      <c r="D1485" s="109">
        <f>IF(COUNTIF($A$7:$A1485, $A1485)&gt;1, 0, S1485)</f>
        <v>0</v>
      </c>
      <c r="E1485" s="110">
        <v>44790</v>
      </c>
      <c r="F1485" s="91" t="str">
        <f>IFERROR(VLOOKUP($E1485, V医療従事者等!$A:$J, $F$4, FALSE), TEXT(E1485, "aaa"))</f>
        <v>水</v>
      </c>
      <c r="G1485" s="91">
        <f>IFERROR(VLOOKUP($E1485, V医療従事者等!$A:$J, $G$4, FALSE), 0)</f>
        <v>0</v>
      </c>
      <c r="H1485" s="91">
        <f>IFERROR(VLOOKUP($E1485, V医療従事者等!$A:$J, $H$4, FALSE), 0)</f>
        <v>0</v>
      </c>
      <c r="I1485" s="91">
        <f>IFERROR(VLOOKUP($E1485, V医療従事者等!$A:$J, $I$4, FALSE), 0)</f>
        <v>0</v>
      </c>
      <c r="J1485" s="91">
        <f>IFERROR(VLOOKUP($E1485, V医療従事者等!$A:$J, $J$4, FALSE), 0)</f>
        <v>0</v>
      </c>
      <c r="K1485" s="92">
        <f>IFERROR(VLOOKUP($E1485, V一般接種!$A:$G, K$4, FALSE), 0)</f>
        <v>0</v>
      </c>
      <c r="L1485" s="92">
        <f>IFERROR(VLOOKUP($E1485, V一般接種!$A:$G, L$4, FALSE), 0)</f>
        <v>0</v>
      </c>
      <c r="M1485" s="92">
        <f>IFERROR(VLOOKUP($E1485, V一般接種!$A:$G, M$4, FALSE), 0)</f>
        <v>0</v>
      </c>
      <c r="N1485" s="93">
        <f>IFERROR(VLOOKUP($E1485, V一般接種!$A:$G, N$4, FALSE), 0)</f>
        <v>0</v>
      </c>
      <c r="O1485" s="92">
        <f>SUMIF(V職域接種!$C:$C, 'Conv-vaccine'!$E1485, V職域接種!F:F)</f>
        <v>0</v>
      </c>
      <c r="P1485" s="92">
        <f>SUMIF(V職域接種!$C:$C, 'Conv-vaccine'!$E1485, V職域接種!G:G)</f>
        <v>0</v>
      </c>
      <c r="Q1485" s="92">
        <f>_xlfn.MAXIFS(V重複!F:F, V重複!$C:$C, 'Conv-vaccine'!$E1485)</f>
        <v>0</v>
      </c>
      <c r="R1485" s="92">
        <f>_xlfn.MAXIFS(V重複!G:G, V重複!$C:$C, 'Conv-vaccine'!$E1485)</f>
        <v>0</v>
      </c>
      <c r="S1485" s="117">
        <f>SUMIF('V3回目-総接種回数'!$A:$A, 'Conv-vaccine'!$E1485, 'V3回目-総接種回数'!D:D)</f>
        <v>0</v>
      </c>
    </row>
    <row r="1486" spans="1:19" ht="17.7">
      <c r="A1486" s="49">
        <v>44791</v>
      </c>
      <c r="B1486" s="109">
        <f>IF(COUNTIF($A$7:$A1486, $A1486)&gt;1, 0, IF($E1486="","",G1486+H1486+K1486+L1486+O1486-Q1486))</f>
        <v>0</v>
      </c>
      <c r="C1486" s="109">
        <f>IF(COUNTIF($A$7:$A1486, $A1486)&gt;1, 0, IF($E1486="", "", I1486+J1486+M1486+N1486+P1486-R1486))</f>
        <v>0</v>
      </c>
      <c r="D1486" s="109">
        <f>IF(COUNTIF($A$7:$A1486, $A1486)&gt;1, 0, S1486)</f>
        <v>0</v>
      </c>
      <c r="E1486" s="110">
        <v>44791</v>
      </c>
      <c r="F1486" s="91" t="str">
        <f>IFERROR(VLOOKUP($E1486, V医療従事者等!$A:$J, $F$4, FALSE), TEXT(E1486, "aaa"))</f>
        <v>木</v>
      </c>
      <c r="G1486" s="91">
        <f>IFERROR(VLOOKUP($E1486, V医療従事者等!$A:$J, $G$4, FALSE), 0)</f>
        <v>0</v>
      </c>
      <c r="H1486" s="91">
        <f>IFERROR(VLOOKUP($E1486, V医療従事者等!$A:$J, $H$4, FALSE), 0)</f>
        <v>0</v>
      </c>
      <c r="I1486" s="91">
        <f>IFERROR(VLOOKUP($E1486, V医療従事者等!$A:$J, $I$4, FALSE), 0)</f>
        <v>0</v>
      </c>
      <c r="J1486" s="91">
        <f>IFERROR(VLOOKUP($E1486, V医療従事者等!$A:$J, $J$4, FALSE), 0)</f>
        <v>0</v>
      </c>
      <c r="K1486" s="92">
        <f>IFERROR(VLOOKUP($E1486, V一般接種!$A:$G, K$4, FALSE), 0)</f>
        <v>0</v>
      </c>
      <c r="L1486" s="92">
        <f>IFERROR(VLOOKUP($E1486, V一般接種!$A:$G, L$4, FALSE), 0)</f>
        <v>0</v>
      </c>
      <c r="M1486" s="92">
        <f>IFERROR(VLOOKUP($E1486, V一般接種!$A:$G, M$4, FALSE), 0)</f>
        <v>0</v>
      </c>
      <c r="N1486" s="93">
        <f>IFERROR(VLOOKUP($E1486, V一般接種!$A:$G, N$4, FALSE), 0)</f>
        <v>0</v>
      </c>
      <c r="O1486" s="92">
        <f>SUMIF(V職域接種!$C:$C, 'Conv-vaccine'!$E1486, V職域接種!F:F)</f>
        <v>0</v>
      </c>
      <c r="P1486" s="92">
        <f>SUMIF(V職域接種!$C:$C, 'Conv-vaccine'!$E1486, V職域接種!G:G)</f>
        <v>0</v>
      </c>
      <c r="Q1486" s="92">
        <f>_xlfn.MAXIFS(V重複!F:F, V重複!$C:$C, 'Conv-vaccine'!$E1486)</f>
        <v>0</v>
      </c>
      <c r="R1486" s="92">
        <f>_xlfn.MAXIFS(V重複!G:G, V重複!$C:$C, 'Conv-vaccine'!$E1486)</f>
        <v>0</v>
      </c>
      <c r="S1486" s="117">
        <f>SUMIF('V3回目-総接種回数'!$A:$A, 'Conv-vaccine'!$E1486, 'V3回目-総接種回数'!D:D)</f>
        <v>0</v>
      </c>
    </row>
    <row r="1487" spans="1:19" ht="17.7">
      <c r="A1487" s="49">
        <v>44791</v>
      </c>
      <c r="B1487" s="109">
        <f>IF(COUNTIF($A$7:$A1487, $A1487)&gt;1, 0, IF($E1487="","",G1487+H1487+K1487+L1487+O1487-Q1487))</f>
        <v>0</v>
      </c>
      <c r="C1487" s="109">
        <f>IF(COUNTIF($A$7:$A1487, $A1487)&gt;1, 0, IF($E1487="", "", I1487+J1487+M1487+N1487+P1487-R1487))</f>
        <v>0</v>
      </c>
      <c r="D1487" s="109">
        <f>IF(COUNTIF($A$7:$A1487, $A1487)&gt;1, 0, S1487)</f>
        <v>0</v>
      </c>
      <c r="E1487" s="110">
        <v>44791</v>
      </c>
      <c r="F1487" s="91" t="str">
        <f>IFERROR(VLOOKUP($E1487, V医療従事者等!$A:$J, $F$4, FALSE), TEXT(E1487, "aaa"))</f>
        <v>木</v>
      </c>
      <c r="G1487" s="91">
        <f>IFERROR(VLOOKUP($E1487, V医療従事者等!$A:$J, $G$4, FALSE), 0)</f>
        <v>0</v>
      </c>
      <c r="H1487" s="91">
        <f>IFERROR(VLOOKUP($E1487, V医療従事者等!$A:$J, $H$4, FALSE), 0)</f>
        <v>0</v>
      </c>
      <c r="I1487" s="91">
        <f>IFERROR(VLOOKUP($E1487, V医療従事者等!$A:$J, $I$4, FALSE), 0)</f>
        <v>0</v>
      </c>
      <c r="J1487" s="91">
        <f>IFERROR(VLOOKUP($E1487, V医療従事者等!$A:$J, $J$4, FALSE), 0)</f>
        <v>0</v>
      </c>
      <c r="K1487" s="92">
        <f>IFERROR(VLOOKUP($E1487, V一般接種!$A:$G, K$4, FALSE), 0)</f>
        <v>0</v>
      </c>
      <c r="L1487" s="92">
        <f>IFERROR(VLOOKUP($E1487, V一般接種!$A:$G, L$4, FALSE), 0)</f>
        <v>0</v>
      </c>
      <c r="M1487" s="92">
        <f>IFERROR(VLOOKUP($E1487, V一般接種!$A:$G, M$4, FALSE), 0)</f>
        <v>0</v>
      </c>
      <c r="N1487" s="93">
        <f>IFERROR(VLOOKUP($E1487, V一般接種!$A:$G, N$4, FALSE), 0)</f>
        <v>0</v>
      </c>
      <c r="O1487" s="92">
        <f>SUMIF(V職域接種!$C:$C, 'Conv-vaccine'!$E1487, V職域接種!F:F)</f>
        <v>0</v>
      </c>
      <c r="P1487" s="92">
        <f>SUMIF(V職域接種!$C:$C, 'Conv-vaccine'!$E1487, V職域接種!G:G)</f>
        <v>0</v>
      </c>
      <c r="Q1487" s="92">
        <f>_xlfn.MAXIFS(V重複!F:F, V重複!$C:$C, 'Conv-vaccine'!$E1487)</f>
        <v>0</v>
      </c>
      <c r="R1487" s="92">
        <f>_xlfn.MAXIFS(V重複!G:G, V重複!$C:$C, 'Conv-vaccine'!$E1487)</f>
        <v>0</v>
      </c>
      <c r="S1487" s="117">
        <f>SUMIF('V3回目-総接種回数'!$A:$A, 'Conv-vaccine'!$E1487, 'V3回目-総接種回数'!D:D)</f>
        <v>0</v>
      </c>
    </row>
    <row r="1488" spans="1:19" ht="17.7">
      <c r="A1488" s="49">
        <v>44791</v>
      </c>
      <c r="B1488" s="109">
        <f>IF(COUNTIF($A$7:$A1488, $A1488)&gt;1, 0, IF($E1488="","",G1488+H1488+K1488+L1488+O1488-Q1488))</f>
        <v>0</v>
      </c>
      <c r="C1488" s="109">
        <f>IF(COUNTIF($A$7:$A1488, $A1488)&gt;1, 0, IF($E1488="", "", I1488+J1488+M1488+N1488+P1488-R1488))</f>
        <v>0</v>
      </c>
      <c r="D1488" s="109">
        <f>IF(COUNTIF($A$7:$A1488, $A1488)&gt;1, 0, S1488)</f>
        <v>0</v>
      </c>
      <c r="E1488" s="110">
        <v>44791</v>
      </c>
      <c r="F1488" s="91" t="str">
        <f>IFERROR(VLOOKUP($E1488, V医療従事者等!$A:$J, $F$4, FALSE), TEXT(E1488, "aaa"))</f>
        <v>木</v>
      </c>
      <c r="G1488" s="91">
        <f>IFERROR(VLOOKUP($E1488, V医療従事者等!$A:$J, $G$4, FALSE), 0)</f>
        <v>0</v>
      </c>
      <c r="H1488" s="91">
        <f>IFERROR(VLOOKUP($E1488, V医療従事者等!$A:$J, $H$4, FALSE), 0)</f>
        <v>0</v>
      </c>
      <c r="I1488" s="91">
        <f>IFERROR(VLOOKUP($E1488, V医療従事者等!$A:$J, $I$4, FALSE), 0)</f>
        <v>0</v>
      </c>
      <c r="J1488" s="91">
        <f>IFERROR(VLOOKUP($E1488, V医療従事者等!$A:$J, $J$4, FALSE), 0)</f>
        <v>0</v>
      </c>
      <c r="K1488" s="92">
        <f>IFERROR(VLOOKUP($E1488, V一般接種!$A:$G, K$4, FALSE), 0)</f>
        <v>0</v>
      </c>
      <c r="L1488" s="92">
        <f>IFERROR(VLOOKUP($E1488, V一般接種!$A:$G, L$4, FALSE), 0)</f>
        <v>0</v>
      </c>
      <c r="M1488" s="92">
        <f>IFERROR(VLOOKUP($E1488, V一般接種!$A:$G, M$4, FALSE), 0)</f>
        <v>0</v>
      </c>
      <c r="N1488" s="93">
        <f>IFERROR(VLOOKUP($E1488, V一般接種!$A:$G, N$4, FALSE), 0)</f>
        <v>0</v>
      </c>
      <c r="O1488" s="92">
        <f>SUMIF(V職域接種!$C:$C, 'Conv-vaccine'!$E1488, V職域接種!F:F)</f>
        <v>0</v>
      </c>
      <c r="P1488" s="92">
        <f>SUMIF(V職域接種!$C:$C, 'Conv-vaccine'!$E1488, V職域接種!G:G)</f>
        <v>0</v>
      </c>
      <c r="Q1488" s="92">
        <f>_xlfn.MAXIFS(V重複!F:F, V重複!$C:$C, 'Conv-vaccine'!$E1488)</f>
        <v>0</v>
      </c>
      <c r="R1488" s="92">
        <f>_xlfn.MAXIFS(V重複!G:G, V重複!$C:$C, 'Conv-vaccine'!$E1488)</f>
        <v>0</v>
      </c>
      <c r="S1488" s="117">
        <f>SUMIF('V3回目-総接種回数'!$A:$A, 'Conv-vaccine'!$E1488, 'V3回目-総接種回数'!D:D)</f>
        <v>0</v>
      </c>
    </row>
    <row r="1489" spans="1:19" ht="17.7">
      <c r="A1489" s="49">
        <v>44792</v>
      </c>
      <c r="B1489" s="109">
        <f>IF(COUNTIF($A$7:$A1489, $A1489)&gt;1, 0, IF($E1489="","",G1489+H1489+K1489+L1489+O1489-Q1489))</f>
        <v>0</v>
      </c>
      <c r="C1489" s="109">
        <f>IF(COUNTIF($A$7:$A1489, $A1489)&gt;1, 0, IF($E1489="", "", I1489+J1489+M1489+N1489+P1489-R1489))</f>
        <v>0</v>
      </c>
      <c r="D1489" s="109">
        <f>IF(COUNTIF($A$7:$A1489, $A1489)&gt;1, 0, S1489)</f>
        <v>0</v>
      </c>
      <c r="E1489" s="110">
        <v>44792</v>
      </c>
      <c r="F1489" s="91" t="str">
        <f>IFERROR(VLOOKUP($E1489, V医療従事者等!$A:$J, $F$4, FALSE), TEXT(E1489, "aaa"))</f>
        <v>金</v>
      </c>
      <c r="G1489" s="91">
        <f>IFERROR(VLOOKUP($E1489, V医療従事者等!$A:$J, $G$4, FALSE), 0)</f>
        <v>0</v>
      </c>
      <c r="H1489" s="91">
        <f>IFERROR(VLOOKUP($E1489, V医療従事者等!$A:$J, $H$4, FALSE), 0)</f>
        <v>0</v>
      </c>
      <c r="I1489" s="91">
        <f>IFERROR(VLOOKUP($E1489, V医療従事者等!$A:$J, $I$4, FALSE), 0)</f>
        <v>0</v>
      </c>
      <c r="J1489" s="91">
        <f>IFERROR(VLOOKUP($E1489, V医療従事者等!$A:$J, $J$4, FALSE), 0)</f>
        <v>0</v>
      </c>
      <c r="K1489" s="92">
        <f>IFERROR(VLOOKUP($E1489, V一般接種!$A:$G, K$4, FALSE), 0)</f>
        <v>0</v>
      </c>
      <c r="L1489" s="92">
        <f>IFERROR(VLOOKUP($E1489, V一般接種!$A:$G, L$4, FALSE), 0)</f>
        <v>0</v>
      </c>
      <c r="M1489" s="92">
        <f>IFERROR(VLOOKUP($E1489, V一般接種!$A:$G, M$4, FALSE), 0)</f>
        <v>0</v>
      </c>
      <c r="N1489" s="93">
        <f>IFERROR(VLOOKUP($E1489, V一般接種!$A:$G, N$4, FALSE), 0)</f>
        <v>0</v>
      </c>
      <c r="O1489" s="92">
        <f>SUMIF(V職域接種!$C:$C, 'Conv-vaccine'!$E1489, V職域接種!F:F)</f>
        <v>0</v>
      </c>
      <c r="P1489" s="92">
        <f>SUMIF(V職域接種!$C:$C, 'Conv-vaccine'!$E1489, V職域接種!G:G)</f>
        <v>0</v>
      </c>
      <c r="Q1489" s="92">
        <f>_xlfn.MAXIFS(V重複!F:F, V重複!$C:$C, 'Conv-vaccine'!$E1489)</f>
        <v>0</v>
      </c>
      <c r="R1489" s="92">
        <f>_xlfn.MAXIFS(V重複!G:G, V重複!$C:$C, 'Conv-vaccine'!$E1489)</f>
        <v>0</v>
      </c>
      <c r="S1489" s="117">
        <f>SUMIF('V3回目-総接種回数'!$A:$A, 'Conv-vaccine'!$E1489, 'V3回目-総接種回数'!D:D)</f>
        <v>0</v>
      </c>
    </row>
    <row r="1490" spans="1:19" ht="17.7">
      <c r="A1490" s="49">
        <v>44792</v>
      </c>
      <c r="B1490" s="109">
        <f>IF(COUNTIF($A$7:$A1490, $A1490)&gt;1, 0, IF($E1490="","",G1490+H1490+K1490+L1490+O1490-Q1490))</f>
        <v>0</v>
      </c>
      <c r="C1490" s="109">
        <f>IF(COUNTIF($A$7:$A1490, $A1490)&gt;1, 0, IF($E1490="", "", I1490+J1490+M1490+N1490+P1490-R1490))</f>
        <v>0</v>
      </c>
      <c r="D1490" s="109">
        <f>IF(COUNTIF($A$7:$A1490, $A1490)&gt;1, 0, S1490)</f>
        <v>0</v>
      </c>
      <c r="E1490" s="110">
        <v>44792</v>
      </c>
      <c r="F1490" s="91" t="str">
        <f>IFERROR(VLOOKUP($E1490, V医療従事者等!$A:$J, $F$4, FALSE), TEXT(E1490, "aaa"))</f>
        <v>金</v>
      </c>
      <c r="G1490" s="91">
        <f>IFERROR(VLOOKUP($E1490, V医療従事者等!$A:$J, $G$4, FALSE), 0)</f>
        <v>0</v>
      </c>
      <c r="H1490" s="91">
        <f>IFERROR(VLOOKUP($E1490, V医療従事者等!$A:$J, $H$4, FALSE), 0)</f>
        <v>0</v>
      </c>
      <c r="I1490" s="91">
        <f>IFERROR(VLOOKUP($E1490, V医療従事者等!$A:$J, $I$4, FALSE), 0)</f>
        <v>0</v>
      </c>
      <c r="J1490" s="91">
        <f>IFERROR(VLOOKUP($E1490, V医療従事者等!$A:$J, $J$4, FALSE), 0)</f>
        <v>0</v>
      </c>
      <c r="K1490" s="92">
        <f>IFERROR(VLOOKUP($E1490, V一般接種!$A:$G, K$4, FALSE), 0)</f>
        <v>0</v>
      </c>
      <c r="L1490" s="92">
        <f>IFERROR(VLOOKUP($E1490, V一般接種!$A:$G, L$4, FALSE), 0)</f>
        <v>0</v>
      </c>
      <c r="M1490" s="92">
        <f>IFERROR(VLOOKUP($E1490, V一般接種!$A:$G, M$4, FALSE), 0)</f>
        <v>0</v>
      </c>
      <c r="N1490" s="93">
        <f>IFERROR(VLOOKUP($E1490, V一般接種!$A:$G, N$4, FALSE), 0)</f>
        <v>0</v>
      </c>
      <c r="O1490" s="92">
        <f>SUMIF(V職域接種!$C:$C, 'Conv-vaccine'!$E1490, V職域接種!F:F)</f>
        <v>0</v>
      </c>
      <c r="P1490" s="92">
        <f>SUMIF(V職域接種!$C:$C, 'Conv-vaccine'!$E1490, V職域接種!G:G)</f>
        <v>0</v>
      </c>
      <c r="Q1490" s="92">
        <f>_xlfn.MAXIFS(V重複!F:F, V重複!$C:$C, 'Conv-vaccine'!$E1490)</f>
        <v>0</v>
      </c>
      <c r="R1490" s="92">
        <f>_xlfn.MAXIFS(V重複!G:G, V重複!$C:$C, 'Conv-vaccine'!$E1490)</f>
        <v>0</v>
      </c>
      <c r="S1490" s="117">
        <f>SUMIF('V3回目-総接種回数'!$A:$A, 'Conv-vaccine'!$E1490, 'V3回目-総接種回数'!D:D)</f>
        <v>0</v>
      </c>
    </row>
    <row r="1491" spans="1:19" ht="17.7">
      <c r="A1491" s="49">
        <v>44792</v>
      </c>
      <c r="B1491" s="109">
        <f>IF(COUNTIF($A$7:$A1491, $A1491)&gt;1, 0, IF($E1491="","",G1491+H1491+K1491+L1491+O1491-Q1491))</f>
        <v>0</v>
      </c>
      <c r="C1491" s="109">
        <f>IF(COUNTIF($A$7:$A1491, $A1491)&gt;1, 0, IF($E1491="", "", I1491+J1491+M1491+N1491+P1491-R1491))</f>
        <v>0</v>
      </c>
      <c r="D1491" s="109">
        <f>IF(COUNTIF($A$7:$A1491, $A1491)&gt;1, 0, S1491)</f>
        <v>0</v>
      </c>
      <c r="E1491" s="110">
        <v>44792</v>
      </c>
      <c r="F1491" s="91" t="str">
        <f>IFERROR(VLOOKUP($E1491, V医療従事者等!$A:$J, $F$4, FALSE), TEXT(E1491, "aaa"))</f>
        <v>金</v>
      </c>
      <c r="G1491" s="91">
        <f>IFERROR(VLOOKUP($E1491, V医療従事者等!$A:$J, $G$4, FALSE), 0)</f>
        <v>0</v>
      </c>
      <c r="H1491" s="91">
        <f>IFERROR(VLOOKUP($E1491, V医療従事者等!$A:$J, $H$4, FALSE), 0)</f>
        <v>0</v>
      </c>
      <c r="I1491" s="91">
        <f>IFERROR(VLOOKUP($E1491, V医療従事者等!$A:$J, $I$4, FALSE), 0)</f>
        <v>0</v>
      </c>
      <c r="J1491" s="91">
        <f>IFERROR(VLOOKUP($E1491, V医療従事者等!$A:$J, $J$4, FALSE), 0)</f>
        <v>0</v>
      </c>
      <c r="K1491" s="92">
        <f>IFERROR(VLOOKUP($E1491, V一般接種!$A:$G, K$4, FALSE), 0)</f>
        <v>0</v>
      </c>
      <c r="L1491" s="92">
        <f>IFERROR(VLOOKUP($E1491, V一般接種!$A:$G, L$4, FALSE), 0)</f>
        <v>0</v>
      </c>
      <c r="M1491" s="92">
        <f>IFERROR(VLOOKUP($E1491, V一般接種!$A:$G, M$4, FALSE), 0)</f>
        <v>0</v>
      </c>
      <c r="N1491" s="93">
        <f>IFERROR(VLOOKUP($E1491, V一般接種!$A:$G, N$4, FALSE), 0)</f>
        <v>0</v>
      </c>
      <c r="O1491" s="92">
        <f>SUMIF(V職域接種!$C:$C, 'Conv-vaccine'!$E1491, V職域接種!F:F)</f>
        <v>0</v>
      </c>
      <c r="P1491" s="92">
        <f>SUMIF(V職域接種!$C:$C, 'Conv-vaccine'!$E1491, V職域接種!G:G)</f>
        <v>0</v>
      </c>
      <c r="Q1491" s="92">
        <f>_xlfn.MAXIFS(V重複!F:F, V重複!$C:$C, 'Conv-vaccine'!$E1491)</f>
        <v>0</v>
      </c>
      <c r="R1491" s="92">
        <f>_xlfn.MAXIFS(V重複!G:G, V重複!$C:$C, 'Conv-vaccine'!$E1491)</f>
        <v>0</v>
      </c>
      <c r="S1491" s="117">
        <f>SUMIF('V3回目-総接種回数'!$A:$A, 'Conv-vaccine'!$E1491, 'V3回目-総接種回数'!D:D)</f>
        <v>0</v>
      </c>
    </row>
    <row r="1492" spans="1:19" ht="17.7">
      <c r="A1492" s="49">
        <v>44793</v>
      </c>
      <c r="B1492" s="109">
        <f>IF(COUNTIF($A$7:$A1492, $A1492)&gt;1, 0, IF($E1492="","",G1492+H1492+K1492+L1492+O1492-Q1492))</f>
        <v>0</v>
      </c>
      <c r="C1492" s="109">
        <f>IF(COUNTIF($A$7:$A1492, $A1492)&gt;1, 0, IF($E1492="", "", I1492+J1492+M1492+N1492+P1492-R1492))</f>
        <v>0</v>
      </c>
      <c r="D1492" s="109">
        <f>IF(COUNTIF($A$7:$A1492, $A1492)&gt;1, 0, S1492)</f>
        <v>0</v>
      </c>
      <c r="E1492" s="110">
        <v>44793</v>
      </c>
      <c r="F1492" s="91" t="str">
        <f>IFERROR(VLOOKUP($E1492, V医療従事者等!$A:$J, $F$4, FALSE), TEXT(E1492, "aaa"))</f>
        <v>土</v>
      </c>
      <c r="G1492" s="91">
        <f>IFERROR(VLOOKUP($E1492, V医療従事者等!$A:$J, $G$4, FALSE), 0)</f>
        <v>0</v>
      </c>
      <c r="H1492" s="91">
        <f>IFERROR(VLOOKUP($E1492, V医療従事者等!$A:$J, $H$4, FALSE), 0)</f>
        <v>0</v>
      </c>
      <c r="I1492" s="91">
        <f>IFERROR(VLOOKUP($E1492, V医療従事者等!$A:$J, $I$4, FALSE), 0)</f>
        <v>0</v>
      </c>
      <c r="J1492" s="91">
        <f>IFERROR(VLOOKUP($E1492, V医療従事者等!$A:$J, $J$4, FALSE), 0)</f>
        <v>0</v>
      </c>
      <c r="K1492" s="92">
        <f>IFERROR(VLOOKUP($E1492, V一般接種!$A:$G, K$4, FALSE), 0)</f>
        <v>0</v>
      </c>
      <c r="L1492" s="92">
        <f>IFERROR(VLOOKUP($E1492, V一般接種!$A:$G, L$4, FALSE), 0)</f>
        <v>0</v>
      </c>
      <c r="M1492" s="92">
        <f>IFERROR(VLOOKUP($E1492, V一般接種!$A:$G, M$4, FALSE), 0)</f>
        <v>0</v>
      </c>
      <c r="N1492" s="93">
        <f>IFERROR(VLOOKUP($E1492, V一般接種!$A:$G, N$4, FALSE), 0)</f>
        <v>0</v>
      </c>
      <c r="O1492" s="92">
        <f>SUMIF(V職域接種!$C:$C, 'Conv-vaccine'!$E1492, V職域接種!F:F)</f>
        <v>0</v>
      </c>
      <c r="P1492" s="92">
        <f>SUMIF(V職域接種!$C:$C, 'Conv-vaccine'!$E1492, V職域接種!G:G)</f>
        <v>0</v>
      </c>
      <c r="Q1492" s="92">
        <f>_xlfn.MAXIFS(V重複!F:F, V重複!$C:$C, 'Conv-vaccine'!$E1492)</f>
        <v>0</v>
      </c>
      <c r="R1492" s="92">
        <f>_xlfn.MAXIFS(V重複!G:G, V重複!$C:$C, 'Conv-vaccine'!$E1492)</f>
        <v>0</v>
      </c>
      <c r="S1492" s="117">
        <f>SUMIF('V3回目-総接種回数'!$A:$A, 'Conv-vaccine'!$E1492, 'V3回目-総接種回数'!D:D)</f>
        <v>0</v>
      </c>
    </row>
    <row r="1493" spans="1:19" ht="17.7">
      <c r="A1493" s="49">
        <v>44793</v>
      </c>
      <c r="B1493" s="109">
        <f>IF(COUNTIF($A$7:$A1493, $A1493)&gt;1, 0, IF($E1493="","",G1493+H1493+K1493+L1493+O1493-Q1493))</f>
        <v>0</v>
      </c>
      <c r="C1493" s="109">
        <f>IF(COUNTIF($A$7:$A1493, $A1493)&gt;1, 0, IF($E1493="", "", I1493+J1493+M1493+N1493+P1493-R1493))</f>
        <v>0</v>
      </c>
      <c r="D1493" s="109">
        <f>IF(COUNTIF($A$7:$A1493, $A1493)&gt;1, 0, S1493)</f>
        <v>0</v>
      </c>
      <c r="E1493" s="110">
        <v>44793</v>
      </c>
      <c r="F1493" s="91" t="str">
        <f>IFERROR(VLOOKUP($E1493, V医療従事者等!$A:$J, $F$4, FALSE), TEXT(E1493, "aaa"))</f>
        <v>土</v>
      </c>
      <c r="G1493" s="91">
        <f>IFERROR(VLOOKUP($E1493, V医療従事者等!$A:$J, $G$4, FALSE), 0)</f>
        <v>0</v>
      </c>
      <c r="H1493" s="91">
        <f>IFERROR(VLOOKUP($E1493, V医療従事者等!$A:$J, $H$4, FALSE), 0)</f>
        <v>0</v>
      </c>
      <c r="I1493" s="91">
        <f>IFERROR(VLOOKUP($E1493, V医療従事者等!$A:$J, $I$4, FALSE), 0)</f>
        <v>0</v>
      </c>
      <c r="J1493" s="91">
        <f>IFERROR(VLOOKUP($E1493, V医療従事者等!$A:$J, $J$4, FALSE), 0)</f>
        <v>0</v>
      </c>
      <c r="K1493" s="92">
        <f>IFERROR(VLOOKUP($E1493, V一般接種!$A:$G, K$4, FALSE), 0)</f>
        <v>0</v>
      </c>
      <c r="L1493" s="92">
        <f>IFERROR(VLOOKUP($E1493, V一般接種!$A:$G, L$4, FALSE), 0)</f>
        <v>0</v>
      </c>
      <c r="M1493" s="92">
        <f>IFERROR(VLOOKUP($E1493, V一般接種!$A:$G, M$4, FALSE), 0)</f>
        <v>0</v>
      </c>
      <c r="N1493" s="93">
        <f>IFERROR(VLOOKUP($E1493, V一般接種!$A:$G, N$4, FALSE), 0)</f>
        <v>0</v>
      </c>
      <c r="O1493" s="92">
        <f>SUMIF(V職域接種!$C:$C, 'Conv-vaccine'!$E1493, V職域接種!F:F)</f>
        <v>0</v>
      </c>
      <c r="P1493" s="92">
        <f>SUMIF(V職域接種!$C:$C, 'Conv-vaccine'!$E1493, V職域接種!G:G)</f>
        <v>0</v>
      </c>
      <c r="Q1493" s="92">
        <f>_xlfn.MAXIFS(V重複!F:F, V重複!$C:$C, 'Conv-vaccine'!$E1493)</f>
        <v>0</v>
      </c>
      <c r="R1493" s="92">
        <f>_xlfn.MAXIFS(V重複!G:G, V重複!$C:$C, 'Conv-vaccine'!$E1493)</f>
        <v>0</v>
      </c>
      <c r="S1493" s="117">
        <f>SUMIF('V3回目-総接種回数'!$A:$A, 'Conv-vaccine'!$E1493, 'V3回目-総接種回数'!D:D)</f>
        <v>0</v>
      </c>
    </row>
    <row r="1494" spans="1:19" ht="17.7">
      <c r="A1494" s="49">
        <v>44793</v>
      </c>
      <c r="B1494" s="109">
        <f>IF(COUNTIF($A$7:$A1494, $A1494)&gt;1, 0, IF($E1494="","",G1494+H1494+K1494+L1494+O1494-Q1494))</f>
        <v>0</v>
      </c>
      <c r="C1494" s="109">
        <f>IF(COUNTIF($A$7:$A1494, $A1494)&gt;1, 0, IF($E1494="", "", I1494+J1494+M1494+N1494+P1494-R1494))</f>
        <v>0</v>
      </c>
      <c r="D1494" s="109">
        <f>IF(COUNTIF($A$7:$A1494, $A1494)&gt;1, 0, S1494)</f>
        <v>0</v>
      </c>
      <c r="E1494" s="110">
        <v>44793</v>
      </c>
      <c r="F1494" s="91" t="str">
        <f>IFERROR(VLOOKUP($E1494, V医療従事者等!$A:$J, $F$4, FALSE), TEXT(E1494, "aaa"))</f>
        <v>土</v>
      </c>
      <c r="G1494" s="91">
        <f>IFERROR(VLOOKUP($E1494, V医療従事者等!$A:$J, $G$4, FALSE), 0)</f>
        <v>0</v>
      </c>
      <c r="H1494" s="91">
        <f>IFERROR(VLOOKUP($E1494, V医療従事者等!$A:$J, $H$4, FALSE), 0)</f>
        <v>0</v>
      </c>
      <c r="I1494" s="91">
        <f>IFERROR(VLOOKUP($E1494, V医療従事者等!$A:$J, $I$4, FALSE), 0)</f>
        <v>0</v>
      </c>
      <c r="J1494" s="91">
        <f>IFERROR(VLOOKUP($E1494, V医療従事者等!$A:$J, $J$4, FALSE), 0)</f>
        <v>0</v>
      </c>
      <c r="K1494" s="92">
        <f>IFERROR(VLOOKUP($E1494, V一般接種!$A:$G, K$4, FALSE), 0)</f>
        <v>0</v>
      </c>
      <c r="L1494" s="92">
        <f>IFERROR(VLOOKUP($E1494, V一般接種!$A:$G, L$4, FALSE), 0)</f>
        <v>0</v>
      </c>
      <c r="M1494" s="92">
        <f>IFERROR(VLOOKUP($E1494, V一般接種!$A:$G, M$4, FALSE), 0)</f>
        <v>0</v>
      </c>
      <c r="N1494" s="93">
        <f>IFERROR(VLOOKUP($E1494, V一般接種!$A:$G, N$4, FALSE), 0)</f>
        <v>0</v>
      </c>
      <c r="O1494" s="92">
        <f>SUMIF(V職域接種!$C:$C, 'Conv-vaccine'!$E1494, V職域接種!F:F)</f>
        <v>0</v>
      </c>
      <c r="P1494" s="92">
        <f>SUMIF(V職域接種!$C:$C, 'Conv-vaccine'!$E1494, V職域接種!G:G)</f>
        <v>0</v>
      </c>
      <c r="Q1494" s="92">
        <f>_xlfn.MAXIFS(V重複!F:F, V重複!$C:$C, 'Conv-vaccine'!$E1494)</f>
        <v>0</v>
      </c>
      <c r="R1494" s="92">
        <f>_xlfn.MAXIFS(V重複!G:G, V重複!$C:$C, 'Conv-vaccine'!$E1494)</f>
        <v>0</v>
      </c>
      <c r="S1494" s="117">
        <f>SUMIF('V3回目-総接種回数'!$A:$A, 'Conv-vaccine'!$E1494, 'V3回目-総接種回数'!D:D)</f>
        <v>0</v>
      </c>
    </row>
    <row r="1495" spans="1:19" ht="17.7">
      <c r="A1495" s="49">
        <v>44794</v>
      </c>
      <c r="B1495" s="109">
        <f>IF(COUNTIF($A$7:$A1495, $A1495)&gt;1, 0, IF($E1495="","",G1495+H1495+K1495+L1495+O1495-Q1495))</f>
        <v>0</v>
      </c>
      <c r="C1495" s="109">
        <f>IF(COUNTIF($A$7:$A1495, $A1495)&gt;1, 0, IF($E1495="", "", I1495+J1495+M1495+N1495+P1495-R1495))</f>
        <v>0</v>
      </c>
      <c r="D1495" s="109">
        <f>IF(COUNTIF($A$7:$A1495, $A1495)&gt;1, 0, S1495)</f>
        <v>0</v>
      </c>
      <c r="E1495" s="110">
        <v>44794</v>
      </c>
      <c r="F1495" s="91" t="str">
        <f>IFERROR(VLOOKUP($E1495, V医療従事者等!$A:$J, $F$4, FALSE), TEXT(E1495, "aaa"))</f>
        <v>日</v>
      </c>
      <c r="G1495" s="91">
        <f>IFERROR(VLOOKUP($E1495, V医療従事者等!$A:$J, $G$4, FALSE), 0)</f>
        <v>0</v>
      </c>
      <c r="H1495" s="91">
        <f>IFERROR(VLOOKUP($E1495, V医療従事者等!$A:$J, $H$4, FALSE), 0)</f>
        <v>0</v>
      </c>
      <c r="I1495" s="91">
        <f>IFERROR(VLOOKUP($E1495, V医療従事者等!$A:$J, $I$4, FALSE), 0)</f>
        <v>0</v>
      </c>
      <c r="J1495" s="91">
        <f>IFERROR(VLOOKUP($E1495, V医療従事者等!$A:$J, $J$4, FALSE), 0)</f>
        <v>0</v>
      </c>
      <c r="K1495" s="92">
        <f>IFERROR(VLOOKUP($E1495, V一般接種!$A:$G, K$4, FALSE), 0)</f>
        <v>0</v>
      </c>
      <c r="L1495" s="92">
        <f>IFERROR(VLOOKUP($E1495, V一般接種!$A:$G, L$4, FALSE), 0)</f>
        <v>0</v>
      </c>
      <c r="M1495" s="92">
        <f>IFERROR(VLOOKUP($E1495, V一般接種!$A:$G, M$4, FALSE), 0)</f>
        <v>0</v>
      </c>
      <c r="N1495" s="93">
        <f>IFERROR(VLOOKUP($E1495, V一般接種!$A:$G, N$4, FALSE), 0)</f>
        <v>0</v>
      </c>
      <c r="O1495" s="92">
        <f>SUMIF(V職域接種!$C:$C, 'Conv-vaccine'!$E1495, V職域接種!F:F)</f>
        <v>0</v>
      </c>
      <c r="P1495" s="92">
        <f>SUMIF(V職域接種!$C:$C, 'Conv-vaccine'!$E1495, V職域接種!G:G)</f>
        <v>0</v>
      </c>
      <c r="Q1495" s="92">
        <f>_xlfn.MAXIFS(V重複!F:F, V重複!$C:$C, 'Conv-vaccine'!$E1495)</f>
        <v>0</v>
      </c>
      <c r="R1495" s="92">
        <f>_xlfn.MAXIFS(V重複!G:G, V重複!$C:$C, 'Conv-vaccine'!$E1495)</f>
        <v>0</v>
      </c>
      <c r="S1495" s="117">
        <f>SUMIF('V3回目-総接種回数'!$A:$A, 'Conv-vaccine'!$E1495, 'V3回目-総接種回数'!D:D)</f>
        <v>0</v>
      </c>
    </row>
    <row r="1496" spans="1:19" ht="17.7">
      <c r="A1496" s="49">
        <v>44794</v>
      </c>
      <c r="B1496" s="109">
        <f>IF(COUNTIF($A$7:$A1496, $A1496)&gt;1, 0, IF($E1496="","",G1496+H1496+K1496+L1496+O1496-Q1496))</f>
        <v>0</v>
      </c>
      <c r="C1496" s="109">
        <f>IF(COUNTIF($A$7:$A1496, $A1496)&gt;1, 0, IF($E1496="", "", I1496+J1496+M1496+N1496+P1496-R1496))</f>
        <v>0</v>
      </c>
      <c r="D1496" s="109">
        <f>IF(COUNTIF($A$7:$A1496, $A1496)&gt;1, 0, S1496)</f>
        <v>0</v>
      </c>
      <c r="E1496" s="110">
        <v>44794</v>
      </c>
      <c r="F1496" s="91" t="str">
        <f>IFERROR(VLOOKUP($E1496, V医療従事者等!$A:$J, $F$4, FALSE), TEXT(E1496, "aaa"))</f>
        <v>日</v>
      </c>
      <c r="G1496" s="91">
        <f>IFERROR(VLOOKUP($E1496, V医療従事者等!$A:$J, $G$4, FALSE), 0)</f>
        <v>0</v>
      </c>
      <c r="H1496" s="91">
        <f>IFERROR(VLOOKUP($E1496, V医療従事者等!$A:$J, $H$4, FALSE), 0)</f>
        <v>0</v>
      </c>
      <c r="I1496" s="91">
        <f>IFERROR(VLOOKUP($E1496, V医療従事者等!$A:$J, $I$4, FALSE), 0)</f>
        <v>0</v>
      </c>
      <c r="J1496" s="91">
        <f>IFERROR(VLOOKUP($E1496, V医療従事者等!$A:$J, $J$4, FALSE), 0)</f>
        <v>0</v>
      </c>
      <c r="K1496" s="92">
        <f>IFERROR(VLOOKUP($E1496, V一般接種!$A:$G, K$4, FALSE), 0)</f>
        <v>0</v>
      </c>
      <c r="L1496" s="92">
        <f>IFERROR(VLOOKUP($E1496, V一般接種!$A:$G, L$4, FALSE), 0)</f>
        <v>0</v>
      </c>
      <c r="M1496" s="92">
        <f>IFERROR(VLOOKUP($E1496, V一般接種!$A:$G, M$4, FALSE), 0)</f>
        <v>0</v>
      </c>
      <c r="N1496" s="93">
        <f>IFERROR(VLOOKUP($E1496, V一般接種!$A:$G, N$4, FALSE), 0)</f>
        <v>0</v>
      </c>
      <c r="O1496" s="92">
        <f>SUMIF(V職域接種!$C:$C, 'Conv-vaccine'!$E1496, V職域接種!F:F)</f>
        <v>0</v>
      </c>
      <c r="P1496" s="92">
        <f>SUMIF(V職域接種!$C:$C, 'Conv-vaccine'!$E1496, V職域接種!G:G)</f>
        <v>0</v>
      </c>
      <c r="Q1496" s="92">
        <f>_xlfn.MAXIFS(V重複!F:F, V重複!$C:$C, 'Conv-vaccine'!$E1496)</f>
        <v>0</v>
      </c>
      <c r="R1496" s="92">
        <f>_xlfn.MAXIFS(V重複!G:G, V重複!$C:$C, 'Conv-vaccine'!$E1496)</f>
        <v>0</v>
      </c>
      <c r="S1496" s="117">
        <f>SUMIF('V3回目-総接種回数'!$A:$A, 'Conv-vaccine'!$E1496, 'V3回目-総接種回数'!D:D)</f>
        <v>0</v>
      </c>
    </row>
    <row r="1497" spans="1:19" ht="17.7">
      <c r="A1497" s="49">
        <v>44794</v>
      </c>
      <c r="B1497" s="109">
        <f>IF(COUNTIF($A$7:$A1497, $A1497)&gt;1, 0, IF($E1497="","",G1497+H1497+K1497+L1497+O1497-Q1497))</f>
        <v>0</v>
      </c>
      <c r="C1497" s="109">
        <f>IF(COUNTIF($A$7:$A1497, $A1497)&gt;1, 0, IF($E1497="", "", I1497+J1497+M1497+N1497+P1497-R1497))</f>
        <v>0</v>
      </c>
      <c r="D1497" s="109">
        <f>IF(COUNTIF($A$7:$A1497, $A1497)&gt;1, 0, S1497)</f>
        <v>0</v>
      </c>
      <c r="E1497" s="110">
        <v>44794</v>
      </c>
      <c r="F1497" s="91" t="str">
        <f>IFERROR(VLOOKUP($E1497, V医療従事者等!$A:$J, $F$4, FALSE), TEXT(E1497, "aaa"))</f>
        <v>日</v>
      </c>
      <c r="G1497" s="91">
        <f>IFERROR(VLOOKUP($E1497, V医療従事者等!$A:$J, $G$4, FALSE), 0)</f>
        <v>0</v>
      </c>
      <c r="H1497" s="91">
        <f>IFERROR(VLOOKUP($E1497, V医療従事者等!$A:$J, $H$4, FALSE), 0)</f>
        <v>0</v>
      </c>
      <c r="I1497" s="91">
        <f>IFERROR(VLOOKUP($E1497, V医療従事者等!$A:$J, $I$4, FALSE), 0)</f>
        <v>0</v>
      </c>
      <c r="J1497" s="91">
        <f>IFERROR(VLOOKUP($E1497, V医療従事者等!$A:$J, $J$4, FALSE), 0)</f>
        <v>0</v>
      </c>
      <c r="K1497" s="92">
        <f>IFERROR(VLOOKUP($E1497, V一般接種!$A:$G, K$4, FALSE), 0)</f>
        <v>0</v>
      </c>
      <c r="L1497" s="92">
        <f>IFERROR(VLOOKUP($E1497, V一般接種!$A:$G, L$4, FALSE), 0)</f>
        <v>0</v>
      </c>
      <c r="M1497" s="92">
        <f>IFERROR(VLOOKUP($E1497, V一般接種!$A:$G, M$4, FALSE), 0)</f>
        <v>0</v>
      </c>
      <c r="N1497" s="93">
        <f>IFERROR(VLOOKUP($E1497, V一般接種!$A:$G, N$4, FALSE), 0)</f>
        <v>0</v>
      </c>
      <c r="O1497" s="92">
        <f>SUMIF(V職域接種!$C:$C, 'Conv-vaccine'!$E1497, V職域接種!F:F)</f>
        <v>0</v>
      </c>
      <c r="P1497" s="92">
        <f>SUMIF(V職域接種!$C:$C, 'Conv-vaccine'!$E1497, V職域接種!G:G)</f>
        <v>0</v>
      </c>
      <c r="Q1497" s="92">
        <f>_xlfn.MAXIFS(V重複!F:F, V重複!$C:$C, 'Conv-vaccine'!$E1497)</f>
        <v>0</v>
      </c>
      <c r="R1497" s="92">
        <f>_xlfn.MAXIFS(V重複!G:G, V重複!$C:$C, 'Conv-vaccine'!$E1497)</f>
        <v>0</v>
      </c>
      <c r="S1497" s="117">
        <f>SUMIF('V3回目-総接種回数'!$A:$A, 'Conv-vaccine'!$E1497, 'V3回目-総接種回数'!D:D)</f>
        <v>0</v>
      </c>
    </row>
    <row r="1498" spans="1:19" ht="17.7">
      <c r="A1498" s="49">
        <v>44795</v>
      </c>
      <c r="B1498" s="109">
        <f>IF(COUNTIF($A$7:$A1498, $A1498)&gt;1, 0, IF($E1498="","",G1498+H1498+K1498+L1498+O1498-Q1498))</f>
        <v>0</v>
      </c>
      <c r="C1498" s="109">
        <f>IF(COUNTIF($A$7:$A1498, $A1498)&gt;1, 0, IF($E1498="", "", I1498+J1498+M1498+N1498+P1498-R1498))</f>
        <v>0</v>
      </c>
      <c r="D1498" s="109">
        <f>IF(COUNTIF($A$7:$A1498, $A1498)&gt;1, 0, S1498)</f>
        <v>0</v>
      </c>
      <c r="E1498" s="110">
        <v>44795</v>
      </c>
      <c r="F1498" s="91" t="str">
        <f>IFERROR(VLOOKUP($E1498, V医療従事者等!$A:$J, $F$4, FALSE), TEXT(E1498, "aaa"))</f>
        <v>月</v>
      </c>
      <c r="G1498" s="91">
        <f>IFERROR(VLOOKUP($E1498, V医療従事者等!$A:$J, $G$4, FALSE), 0)</f>
        <v>0</v>
      </c>
      <c r="H1498" s="91">
        <f>IFERROR(VLOOKUP($E1498, V医療従事者等!$A:$J, $H$4, FALSE), 0)</f>
        <v>0</v>
      </c>
      <c r="I1498" s="91">
        <f>IFERROR(VLOOKUP($E1498, V医療従事者等!$A:$J, $I$4, FALSE), 0)</f>
        <v>0</v>
      </c>
      <c r="J1498" s="91">
        <f>IFERROR(VLOOKUP($E1498, V医療従事者等!$A:$J, $J$4, FALSE), 0)</f>
        <v>0</v>
      </c>
      <c r="K1498" s="92">
        <f>IFERROR(VLOOKUP($E1498, V一般接種!$A:$G, K$4, FALSE), 0)</f>
        <v>0</v>
      </c>
      <c r="L1498" s="92">
        <f>IFERROR(VLOOKUP($E1498, V一般接種!$A:$G, L$4, FALSE), 0)</f>
        <v>0</v>
      </c>
      <c r="M1498" s="92">
        <f>IFERROR(VLOOKUP($E1498, V一般接種!$A:$G, M$4, FALSE), 0)</f>
        <v>0</v>
      </c>
      <c r="N1498" s="93">
        <f>IFERROR(VLOOKUP($E1498, V一般接種!$A:$G, N$4, FALSE), 0)</f>
        <v>0</v>
      </c>
      <c r="O1498" s="92">
        <f>SUMIF(V職域接種!$C:$C, 'Conv-vaccine'!$E1498, V職域接種!F:F)</f>
        <v>0</v>
      </c>
      <c r="P1498" s="92">
        <f>SUMIF(V職域接種!$C:$C, 'Conv-vaccine'!$E1498, V職域接種!G:G)</f>
        <v>0</v>
      </c>
      <c r="Q1498" s="92">
        <f>_xlfn.MAXIFS(V重複!F:F, V重複!$C:$C, 'Conv-vaccine'!$E1498)</f>
        <v>0</v>
      </c>
      <c r="R1498" s="92">
        <f>_xlfn.MAXIFS(V重複!G:G, V重複!$C:$C, 'Conv-vaccine'!$E1498)</f>
        <v>0</v>
      </c>
      <c r="S1498" s="117">
        <f>SUMIF('V3回目-総接種回数'!$A:$A, 'Conv-vaccine'!$E1498, 'V3回目-総接種回数'!D:D)</f>
        <v>0</v>
      </c>
    </row>
    <row r="1499" spans="1:19" ht="17.7">
      <c r="A1499" s="49">
        <v>44795</v>
      </c>
      <c r="B1499" s="109">
        <f>IF(COUNTIF($A$7:$A1499, $A1499)&gt;1, 0, IF($E1499="","",G1499+H1499+K1499+L1499+O1499-Q1499))</f>
        <v>0</v>
      </c>
      <c r="C1499" s="109">
        <f>IF(COUNTIF($A$7:$A1499, $A1499)&gt;1, 0, IF($E1499="", "", I1499+J1499+M1499+N1499+P1499-R1499))</f>
        <v>0</v>
      </c>
      <c r="D1499" s="109">
        <f>IF(COUNTIF($A$7:$A1499, $A1499)&gt;1, 0, S1499)</f>
        <v>0</v>
      </c>
      <c r="E1499" s="110">
        <v>44795</v>
      </c>
      <c r="F1499" s="91" t="str">
        <f>IFERROR(VLOOKUP($E1499, V医療従事者等!$A:$J, $F$4, FALSE), TEXT(E1499, "aaa"))</f>
        <v>月</v>
      </c>
      <c r="G1499" s="91">
        <f>IFERROR(VLOOKUP($E1499, V医療従事者等!$A:$J, $G$4, FALSE), 0)</f>
        <v>0</v>
      </c>
      <c r="H1499" s="91">
        <f>IFERROR(VLOOKUP($E1499, V医療従事者等!$A:$J, $H$4, FALSE), 0)</f>
        <v>0</v>
      </c>
      <c r="I1499" s="91">
        <f>IFERROR(VLOOKUP($E1499, V医療従事者等!$A:$J, $I$4, FALSE), 0)</f>
        <v>0</v>
      </c>
      <c r="J1499" s="91">
        <f>IFERROR(VLOOKUP($E1499, V医療従事者等!$A:$J, $J$4, FALSE), 0)</f>
        <v>0</v>
      </c>
      <c r="K1499" s="92">
        <f>IFERROR(VLOOKUP($E1499, V一般接種!$A:$G, K$4, FALSE), 0)</f>
        <v>0</v>
      </c>
      <c r="L1499" s="92">
        <f>IFERROR(VLOOKUP($E1499, V一般接種!$A:$G, L$4, FALSE), 0)</f>
        <v>0</v>
      </c>
      <c r="M1499" s="92">
        <f>IFERROR(VLOOKUP($E1499, V一般接種!$A:$G, M$4, FALSE), 0)</f>
        <v>0</v>
      </c>
      <c r="N1499" s="93">
        <f>IFERROR(VLOOKUP($E1499, V一般接種!$A:$G, N$4, FALSE), 0)</f>
        <v>0</v>
      </c>
      <c r="O1499" s="92">
        <f>SUMIF(V職域接種!$C:$C, 'Conv-vaccine'!$E1499, V職域接種!F:F)</f>
        <v>0</v>
      </c>
      <c r="P1499" s="92">
        <f>SUMIF(V職域接種!$C:$C, 'Conv-vaccine'!$E1499, V職域接種!G:G)</f>
        <v>0</v>
      </c>
      <c r="Q1499" s="92">
        <f>_xlfn.MAXIFS(V重複!F:F, V重複!$C:$C, 'Conv-vaccine'!$E1499)</f>
        <v>0</v>
      </c>
      <c r="R1499" s="92">
        <f>_xlfn.MAXIFS(V重複!G:G, V重複!$C:$C, 'Conv-vaccine'!$E1499)</f>
        <v>0</v>
      </c>
      <c r="S1499" s="117">
        <f>SUMIF('V3回目-総接種回数'!$A:$A, 'Conv-vaccine'!$E1499, 'V3回目-総接種回数'!D:D)</f>
        <v>0</v>
      </c>
    </row>
    <row r="1500" spans="1:19" ht="17.7">
      <c r="A1500" s="49">
        <v>44795</v>
      </c>
      <c r="B1500" s="109">
        <f>IF(COUNTIF($A$7:$A1500, $A1500)&gt;1, 0, IF($E1500="","",G1500+H1500+K1500+L1500+O1500-Q1500))</f>
        <v>0</v>
      </c>
      <c r="C1500" s="109">
        <f>IF(COUNTIF($A$7:$A1500, $A1500)&gt;1, 0, IF($E1500="", "", I1500+J1500+M1500+N1500+P1500-R1500))</f>
        <v>0</v>
      </c>
      <c r="D1500" s="109">
        <f>IF(COUNTIF($A$7:$A1500, $A1500)&gt;1, 0, S1500)</f>
        <v>0</v>
      </c>
      <c r="E1500" s="110">
        <v>44795</v>
      </c>
      <c r="F1500" s="91" t="str">
        <f>IFERROR(VLOOKUP($E1500, V医療従事者等!$A:$J, $F$4, FALSE), TEXT(E1500, "aaa"))</f>
        <v>月</v>
      </c>
      <c r="G1500" s="91">
        <f>IFERROR(VLOOKUP($E1500, V医療従事者等!$A:$J, $G$4, FALSE), 0)</f>
        <v>0</v>
      </c>
      <c r="H1500" s="91">
        <f>IFERROR(VLOOKUP($E1500, V医療従事者等!$A:$J, $H$4, FALSE), 0)</f>
        <v>0</v>
      </c>
      <c r="I1500" s="91">
        <f>IFERROR(VLOOKUP($E1500, V医療従事者等!$A:$J, $I$4, FALSE), 0)</f>
        <v>0</v>
      </c>
      <c r="J1500" s="91">
        <f>IFERROR(VLOOKUP($E1500, V医療従事者等!$A:$J, $J$4, FALSE), 0)</f>
        <v>0</v>
      </c>
      <c r="K1500" s="92">
        <f>IFERROR(VLOOKUP($E1500, V一般接種!$A:$G, K$4, FALSE), 0)</f>
        <v>0</v>
      </c>
      <c r="L1500" s="92">
        <f>IFERROR(VLOOKUP($E1500, V一般接種!$A:$G, L$4, FALSE), 0)</f>
        <v>0</v>
      </c>
      <c r="M1500" s="92">
        <f>IFERROR(VLOOKUP($E1500, V一般接種!$A:$G, M$4, FALSE), 0)</f>
        <v>0</v>
      </c>
      <c r="N1500" s="93">
        <f>IFERROR(VLOOKUP($E1500, V一般接種!$A:$G, N$4, FALSE), 0)</f>
        <v>0</v>
      </c>
      <c r="O1500" s="92">
        <f>SUMIF(V職域接種!$C:$C, 'Conv-vaccine'!$E1500, V職域接種!F:F)</f>
        <v>0</v>
      </c>
      <c r="P1500" s="92">
        <f>SUMIF(V職域接種!$C:$C, 'Conv-vaccine'!$E1500, V職域接種!G:G)</f>
        <v>0</v>
      </c>
      <c r="Q1500" s="92">
        <f>_xlfn.MAXIFS(V重複!F:F, V重複!$C:$C, 'Conv-vaccine'!$E1500)</f>
        <v>0</v>
      </c>
      <c r="R1500" s="92">
        <f>_xlfn.MAXIFS(V重複!G:G, V重複!$C:$C, 'Conv-vaccine'!$E1500)</f>
        <v>0</v>
      </c>
      <c r="S1500" s="117">
        <f>SUMIF('V3回目-総接種回数'!$A:$A, 'Conv-vaccine'!$E1500, 'V3回目-総接種回数'!D:D)</f>
        <v>0</v>
      </c>
    </row>
    <row r="1501" spans="1:19" ht="17.7">
      <c r="A1501" s="49">
        <v>44796</v>
      </c>
      <c r="B1501" s="109">
        <f>IF(COUNTIF($A$7:$A1501, $A1501)&gt;1, 0, IF($E1501="","",G1501+H1501+K1501+L1501+O1501-Q1501))</f>
        <v>0</v>
      </c>
      <c r="C1501" s="109">
        <f>IF(COUNTIF($A$7:$A1501, $A1501)&gt;1, 0, IF($E1501="", "", I1501+J1501+M1501+N1501+P1501-R1501))</f>
        <v>0</v>
      </c>
      <c r="D1501" s="109">
        <f>IF(COUNTIF($A$7:$A1501, $A1501)&gt;1, 0, S1501)</f>
        <v>0</v>
      </c>
      <c r="E1501" s="110">
        <v>44796</v>
      </c>
      <c r="F1501" s="91" t="str">
        <f>IFERROR(VLOOKUP($E1501, V医療従事者等!$A:$J, $F$4, FALSE), TEXT(E1501, "aaa"))</f>
        <v>火</v>
      </c>
      <c r="G1501" s="91">
        <f>IFERROR(VLOOKUP($E1501, V医療従事者等!$A:$J, $G$4, FALSE), 0)</f>
        <v>0</v>
      </c>
      <c r="H1501" s="91">
        <f>IFERROR(VLOOKUP($E1501, V医療従事者等!$A:$J, $H$4, FALSE), 0)</f>
        <v>0</v>
      </c>
      <c r="I1501" s="91">
        <f>IFERROR(VLOOKUP($E1501, V医療従事者等!$A:$J, $I$4, FALSE), 0)</f>
        <v>0</v>
      </c>
      <c r="J1501" s="91">
        <f>IFERROR(VLOOKUP($E1501, V医療従事者等!$A:$J, $J$4, FALSE), 0)</f>
        <v>0</v>
      </c>
      <c r="K1501" s="92">
        <f>IFERROR(VLOOKUP($E1501, V一般接種!$A:$G, K$4, FALSE), 0)</f>
        <v>0</v>
      </c>
      <c r="L1501" s="92">
        <f>IFERROR(VLOOKUP($E1501, V一般接種!$A:$G, L$4, FALSE), 0)</f>
        <v>0</v>
      </c>
      <c r="M1501" s="92">
        <f>IFERROR(VLOOKUP($E1501, V一般接種!$A:$G, M$4, FALSE), 0)</f>
        <v>0</v>
      </c>
      <c r="N1501" s="93">
        <f>IFERROR(VLOOKUP($E1501, V一般接種!$A:$G, N$4, FALSE), 0)</f>
        <v>0</v>
      </c>
      <c r="O1501" s="92">
        <f>SUMIF(V職域接種!$C:$C, 'Conv-vaccine'!$E1501, V職域接種!F:F)</f>
        <v>0</v>
      </c>
      <c r="P1501" s="92">
        <f>SUMIF(V職域接種!$C:$C, 'Conv-vaccine'!$E1501, V職域接種!G:G)</f>
        <v>0</v>
      </c>
      <c r="Q1501" s="92">
        <f>_xlfn.MAXIFS(V重複!F:F, V重複!$C:$C, 'Conv-vaccine'!$E1501)</f>
        <v>0</v>
      </c>
      <c r="R1501" s="92">
        <f>_xlfn.MAXIFS(V重複!G:G, V重複!$C:$C, 'Conv-vaccine'!$E1501)</f>
        <v>0</v>
      </c>
      <c r="S1501" s="117">
        <f>SUMIF('V3回目-総接種回数'!$A:$A, 'Conv-vaccine'!$E1501, 'V3回目-総接種回数'!D:D)</f>
        <v>0</v>
      </c>
    </row>
    <row r="1502" spans="1:19" ht="17.7">
      <c r="A1502" s="49">
        <v>44796</v>
      </c>
      <c r="B1502" s="109">
        <f>IF(COUNTIF($A$7:$A1502, $A1502)&gt;1, 0, IF($E1502="","",G1502+H1502+K1502+L1502+O1502-Q1502))</f>
        <v>0</v>
      </c>
      <c r="C1502" s="109">
        <f>IF(COUNTIF($A$7:$A1502, $A1502)&gt;1, 0, IF($E1502="", "", I1502+J1502+M1502+N1502+P1502-R1502))</f>
        <v>0</v>
      </c>
      <c r="D1502" s="109">
        <f>IF(COUNTIF($A$7:$A1502, $A1502)&gt;1, 0, S1502)</f>
        <v>0</v>
      </c>
      <c r="E1502" s="110">
        <v>44796</v>
      </c>
      <c r="F1502" s="91" t="str">
        <f>IFERROR(VLOOKUP($E1502, V医療従事者等!$A:$J, $F$4, FALSE), TEXT(E1502, "aaa"))</f>
        <v>火</v>
      </c>
      <c r="G1502" s="91">
        <f>IFERROR(VLOOKUP($E1502, V医療従事者等!$A:$J, $G$4, FALSE), 0)</f>
        <v>0</v>
      </c>
      <c r="H1502" s="91">
        <f>IFERROR(VLOOKUP($E1502, V医療従事者等!$A:$J, $H$4, FALSE), 0)</f>
        <v>0</v>
      </c>
      <c r="I1502" s="91">
        <f>IFERROR(VLOOKUP($E1502, V医療従事者等!$A:$J, $I$4, FALSE), 0)</f>
        <v>0</v>
      </c>
      <c r="J1502" s="91">
        <f>IFERROR(VLOOKUP($E1502, V医療従事者等!$A:$J, $J$4, FALSE), 0)</f>
        <v>0</v>
      </c>
      <c r="K1502" s="92">
        <f>IFERROR(VLOOKUP($E1502, V一般接種!$A:$G, K$4, FALSE), 0)</f>
        <v>0</v>
      </c>
      <c r="L1502" s="92">
        <f>IFERROR(VLOOKUP($E1502, V一般接種!$A:$G, L$4, FALSE), 0)</f>
        <v>0</v>
      </c>
      <c r="M1502" s="92">
        <f>IFERROR(VLOOKUP($E1502, V一般接種!$A:$G, M$4, FALSE), 0)</f>
        <v>0</v>
      </c>
      <c r="N1502" s="93">
        <f>IFERROR(VLOOKUP($E1502, V一般接種!$A:$G, N$4, FALSE), 0)</f>
        <v>0</v>
      </c>
      <c r="O1502" s="92">
        <f>SUMIF(V職域接種!$C:$C, 'Conv-vaccine'!$E1502, V職域接種!F:F)</f>
        <v>0</v>
      </c>
      <c r="P1502" s="92">
        <f>SUMIF(V職域接種!$C:$C, 'Conv-vaccine'!$E1502, V職域接種!G:G)</f>
        <v>0</v>
      </c>
      <c r="Q1502" s="92">
        <f>_xlfn.MAXIFS(V重複!F:F, V重複!$C:$C, 'Conv-vaccine'!$E1502)</f>
        <v>0</v>
      </c>
      <c r="R1502" s="92">
        <f>_xlfn.MAXIFS(V重複!G:G, V重複!$C:$C, 'Conv-vaccine'!$E1502)</f>
        <v>0</v>
      </c>
      <c r="S1502" s="117">
        <f>SUMIF('V3回目-総接種回数'!$A:$A, 'Conv-vaccine'!$E1502, 'V3回目-総接種回数'!D:D)</f>
        <v>0</v>
      </c>
    </row>
    <row r="1503" spans="1:19" ht="17.7">
      <c r="A1503" s="49">
        <v>44796</v>
      </c>
      <c r="B1503" s="109">
        <f>IF(COUNTIF($A$7:$A1503, $A1503)&gt;1, 0, IF($E1503="","",G1503+H1503+K1503+L1503+O1503-Q1503))</f>
        <v>0</v>
      </c>
      <c r="C1503" s="109">
        <f>IF(COUNTIF($A$7:$A1503, $A1503)&gt;1, 0, IF($E1503="", "", I1503+J1503+M1503+N1503+P1503-R1503))</f>
        <v>0</v>
      </c>
      <c r="D1503" s="109">
        <f>IF(COUNTIF($A$7:$A1503, $A1503)&gt;1, 0, S1503)</f>
        <v>0</v>
      </c>
      <c r="E1503" s="110">
        <v>44796</v>
      </c>
      <c r="F1503" s="91" t="str">
        <f>IFERROR(VLOOKUP($E1503, V医療従事者等!$A:$J, $F$4, FALSE), TEXT(E1503, "aaa"))</f>
        <v>火</v>
      </c>
      <c r="G1503" s="91">
        <f>IFERROR(VLOOKUP($E1503, V医療従事者等!$A:$J, $G$4, FALSE), 0)</f>
        <v>0</v>
      </c>
      <c r="H1503" s="91">
        <f>IFERROR(VLOOKUP($E1503, V医療従事者等!$A:$J, $H$4, FALSE), 0)</f>
        <v>0</v>
      </c>
      <c r="I1503" s="91">
        <f>IFERROR(VLOOKUP($E1503, V医療従事者等!$A:$J, $I$4, FALSE), 0)</f>
        <v>0</v>
      </c>
      <c r="J1503" s="91">
        <f>IFERROR(VLOOKUP($E1503, V医療従事者等!$A:$J, $J$4, FALSE), 0)</f>
        <v>0</v>
      </c>
      <c r="K1503" s="92">
        <f>IFERROR(VLOOKUP($E1503, V一般接種!$A:$G, K$4, FALSE), 0)</f>
        <v>0</v>
      </c>
      <c r="L1503" s="92">
        <f>IFERROR(VLOOKUP($E1503, V一般接種!$A:$G, L$4, FALSE), 0)</f>
        <v>0</v>
      </c>
      <c r="M1503" s="92">
        <f>IFERROR(VLOOKUP($E1503, V一般接種!$A:$G, M$4, FALSE), 0)</f>
        <v>0</v>
      </c>
      <c r="N1503" s="93">
        <f>IFERROR(VLOOKUP($E1503, V一般接種!$A:$G, N$4, FALSE), 0)</f>
        <v>0</v>
      </c>
      <c r="O1503" s="92">
        <f>SUMIF(V職域接種!$C:$C, 'Conv-vaccine'!$E1503, V職域接種!F:F)</f>
        <v>0</v>
      </c>
      <c r="P1503" s="92">
        <f>SUMIF(V職域接種!$C:$C, 'Conv-vaccine'!$E1503, V職域接種!G:G)</f>
        <v>0</v>
      </c>
      <c r="Q1503" s="92">
        <f>_xlfn.MAXIFS(V重複!F:F, V重複!$C:$C, 'Conv-vaccine'!$E1503)</f>
        <v>0</v>
      </c>
      <c r="R1503" s="92">
        <f>_xlfn.MAXIFS(V重複!G:G, V重複!$C:$C, 'Conv-vaccine'!$E1503)</f>
        <v>0</v>
      </c>
      <c r="S1503" s="117">
        <f>SUMIF('V3回目-総接種回数'!$A:$A, 'Conv-vaccine'!$E1503, 'V3回目-総接種回数'!D:D)</f>
        <v>0</v>
      </c>
    </row>
    <row r="1504" spans="1:19" ht="17.7">
      <c r="A1504" s="49">
        <v>44797</v>
      </c>
      <c r="B1504" s="109">
        <f>IF(COUNTIF($A$7:$A1504, $A1504)&gt;1, 0, IF($E1504="","",G1504+H1504+K1504+L1504+O1504-Q1504))</f>
        <v>0</v>
      </c>
      <c r="C1504" s="109">
        <f>IF(COUNTIF($A$7:$A1504, $A1504)&gt;1, 0, IF($E1504="", "", I1504+J1504+M1504+N1504+P1504-R1504))</f>
        <v>0</v>
      </c>
      <c r="D1504" s="109">
        <f>IF(COUNTIF($A$7:$A1504, $A1504)&gt;1, 0, S1504)</f>
        <v>0</v>
      </c>
      <c r="E1504" s="110">
        <v>44797</v>
      </c>
      <c r="F1504" s="91" t="str">
        <f>IFERROR(VLOOKUP($E1504, V医療従事者等!$A:$J, $F$4, FALSE), TEXT(E1504, "aaa"))</f>
        <v>水</v>
      </c>
      <c r="G1504" s="91">
        <f>IFERROR(VLOOKUP($E1504, V医療従事者等!$A:$J, $G$4, FALSE), 0)</f>
        <v>0</v>
      </c>
      <c r="H1504" s="91">
        <f>IFERROR(VLOOKUP($E1504, V医療従事者等!$A:$J, $H$4, FALSE), 0)</f>
        <v>0</v>
      </c>
      <c r="I1504" s="91">
        <f>IFERROR(VLOOKUP($E1504, V医療従事者等!$A:$J, $I$4, FALSE), 0)</f>
        <v>0</v>
      </c>
      <c r="J1504" s="91">
        <f>IFERROR(VLOOKUP($E1504, V医療従事者等!$A:$J, $J$4, FALSE), 0)</f>
        <v>0</v>
      </c>
      <c r="K1504" s="92">
        <f>IFERROR(VLOOKUP($E1504, V一般接種!$A:$G, K$4, FALSE), 0)</f>
        <v>0</v>
      </c>
      <c r="L1504" s="92">
        <f>IFERROR(VLOOKUP($E1504, V一般接種!$A:$G, L$4, FALSE), 0)</f>
        <v>0</v>
      </c>
      <c r="M1504" s="92">
        <f>IFERROR(VLOOKUP($E1504, V一般接種!$A:$G, M$4, FALSE), 0)</f>
        <v>0</v>
      </c>
      <c r="N1504" s="93">
        <f>IFERROR(VLOOKUP($E1504, V一般接種!$A:$G, N$4, FALSE), 0)</f>
        <v>0</v>
      </c>
      <c r="O1504" s="92">
        <f>SUMIF(V職域接種!$C:$C, 'Conv-vaccine'!$E1504, V職域接種!F:F)</f>
        <v>0</v>
      </c>
      <c r="P1504" s="92">
        <f>SUMIF(V職域接種!$C:$C, 'Conv-vaccine'!$E1504, V職域接種!G:G)</f>
        <v>0</v>
      </c>
      <c r="Q1504" s="92">
        <f>_xlfn.MAXIFS(V重複!F:F, V重複!$C:$C, 'Conv-vaccine'!$E1504)</f>
        <v>0</v>
      </c>
      <c r="R1504" s="92">
        <f>_xlfn.MAXIFS(V重複!G:G, V重複!$C:$C, 'Conv-vaccine'!$E1504)</f>
        <v>0</v>
      </c>
      <c r="S1504" s="117">
        <f>SUMIF('V3回目-総接種回数'!$A:$A, 'Conv-vaccine'!$E1504, 'V3回目-総接種回数'!D:D)</f>
        <v>0</v>
      </c>
    </row>
    <row r="1505" spans="1:19" ht="17.7">
      <c r="A1505" s="49">
        <v>44797</v>
      </c>
      <c r="B1505" s="109">
        <f>IF(COUNTIF($A$7:$A1505, $A1505)&gt;1, 0, IF($E1505="","",G1505+H1505+K1505+L1505+O1505-Q1505))</f>
        <v>0</v>
      </c>
      <c r="C1505" s="109">
        <f>IF(COUNTIF($A$7:$A1505, $A1505)&gt;1, 0, IF($E1505="", "", I1505+J1505+M1505+N1505+P1505-R1505))</f>
        <v>0</v>
      </c>
      <c r="D1505" s="109">
        <f>IF(COUNTIF($A$7:$A1505, $A1505)&gt;1, 0, S1505)</f>
        <v>0</v>
      </c>
      <c r="E1505" s="110">
        <v>44797</v>
      </c>
      <c r="F1505" s="91" t="str">
        <f>IFERROR(VLOOKUP($E1505, V医療従事者等!$A:$J, $F$4, FALSE), TEXT(E1505, "aaa"))</f>
        <v>水</v>
      </c>
      <c r="G1505" s="91">
        <f>IFERROR(VLOOKUP($E1505, V医療従事者等!$A:$J, $G$4, FALSE), 0)</f>
        <v>0</v>
      </c>
      <c r="H1505" s="91">
        <f>IFERROR(VLOOKUP($E1505, V医療従事者等!$A:$J, $H$4, FALSE), 0)</f>
        <v>0</v>
      </c>
      <c r="I1505" s="91">
        <f>IFERROR(VLOOKUP($E1505, V医療従事者等!$A:$J, $I$4, FALSE), 0)</f>
        <v>0</v>
      </c>
      <c r="J1505" s="91">
        <f>IFERROR(VLOOKUP($E1505, V医療従事者等!$A:$J, $J$4, FALSE), 0)</f>
        <v>0</v>
      </c>
      <c r="K1505" s="92">
        <f>IFERROR(VLOOKUP($E1505, V一般接種!$A:$G, K$4, FALSE), 0)</f>
        <v>0</v>
      </c>
      <c r="L1505" s="92">
        <f>IFERROR(VLOOKUP($E1505, V一般接種!$A:$G, L$4, FALSE), 0)</f>
        <v>0</v>
      </c>
      <c r="M1505" s="92">
        <f>IFERROR(VLOOKUP($E1505, V一般接種!$A:$G, M$4, FALSE), 0)</f>
        <v>0</v>
      </c>
      <c r="N1505" s="93">
        <f>IFERROR(VLOOKUP($E1505, V一般接種!$A:$G, N$4, FALSE), 0)</f>
        <v>0</v>
      </c>
      <c r="O1505" s="92">
        <f>SUMIF(V職域接種!$C:$C, 'Conv-vaccine'!$E1505, V職域接種!F:F)</f>
        <v>0</v>
      </c>
      <c r="P1505" s="92">
        <f>SUMIF(V職域接種!$C:$C, 'Conv-vaccine'!$E1505, V職域接種!G:G)</f>
        <v>0</v>
      </c>
      <c r="Q1505" s="92">
        <f>_xlfn.MAXIFS(V重複!F:F, V重複!$C:$C, 'Conv-vaccine'!$E1505)</f>
        <v>0</v>
      </c>
      <c r="R1505" s="92">
        <f>_xlfn.MAXIFS(V重複!G:G, V重複!$C:$C, 'Conv-vaccine'!$E1505)</f>
        <v>0</v>
      </c>
      <c r="S1505" s="117">
        <f>SUMIF('V3回目-総接種回数'!$A:$A, 'Conv-vaccine'!$E1505, 'V3回目-総接種回数'!D:D)</f>
        <v>0</v>
      </c>
    </row>
    <row r="1506" spans="1:19" ht="17.7">
      <c r="A1506" s="49">
        <v>44797</v>
      </c>
      <c r="B1506" s="109">
        <f>IF(COUNTIF($A$7:$A1506, $A1506)&gt;1, 0, IF($E1506="","",G1506+H1506+K1506+L1506+O1506-Q1506))</f>
        <v>0</v>
      </c>
      <c r="C1506" s="109">
        <f>IF(COUNTIF($A$7:$A1506, $A1506)&gt;1, 0, IF($E1506="", "", I1506+J1506+M1506+N1506+P1506-R1506))</f>
        <v>0</v>
      </c>
      <c r="D1506" s="109">
        <f>IF(COUNTIF($A$7:$A1506, $A1506)&gt;1, 0, S1506)</f>
        <v>0</v>
      </c>
      <c r="E1506" s="110">
        <v>44797</v>
      </c>
      <c r="F1506" s="91" t="str">
        <f>IFERROR(VLOOKUP($E1506, V医療従事者等!$A:$J, $F$4, FALSE), TEXT(E1506, "aaa"))</f>
        <v>水</v>
      </c>
      <c r="G1506" s="91">
        <f>IFERROR(VLOOKUP($E1506, V医療従事者等!$A:$J, $G$4, FALSE), 0)</f>
        <v>0</v>
      </c>
      <c r="H1506" s="91">
        <f>IFERROR(VLOOKUP($E1506, V医療従事者等!$A:$J, $H$4, FALSE), 0)</f>
        <v>0</v>
      </c>
      <c r="I1506" s="91">
        <f>IFERROR(VLOOKUP($E1506, V医療従事者等!$A:$J, $I$4, FALSE), 0)</f>
        <v>0</v>
      </c>
      <c r="J1506" s="91">
        <f>IFERROR(VLOOKUP($E1506, V医療従事者等!$A:$J, $J$4, FALSE), 0)</f>
        <v>0</v>
      </c>
      <c r="K1506" s="92">
        <f>IFERROR(VLOOKUP($E1506, V一般接種!$A:$G, K$4, FALSE), 0)</f>
        <v>0</v>
      </c>
      <c r="L1506" s="92">
        <f>IFERROR(VLOOKUP($E1506, V一般接種!$A:$G, L$4, FALSE), 0)</f>
        <v>0</v>
      </c>
      <c r="M1506" s="92">
        <f>IFERROR(VLOOKUP($E1506, V一般接種!$A:$G, M$4, FALSE), 0)</f>
        <v>0</v>
      </c>
      <c r="N1506" s="93">
        <f>IFERROR(VLOOKUP($E1506, V一般接種!$A:$G, N$4, FALSE), 0)</f>
        <v>0</v>
      </c>
      <c r="O1506" s="92">
        <f>SUMIF(V職域接種!$C:$C, 'Conv-vaccine'!$E1506, V職域接種!F:F)</f>
        <v>0</v>
      </c>
      <c r="P1506" s="92">
        <f>SUMIF(V職域接種!$C:$C, 'Conv-vaccine'!$E1506, V職域接種!G:G)</f>
        <v>0</v>
      </c>
      <c r="Q1506" s="92">
        <f>_xlfn.MAXIFS(V重複!F:F, V重複!$C:$C, 'Conv-vaccine'!$E1506)</f>
        <v>0</v>
      </c>
      <c r="R1506" s="92">
        <f>_xlfn.MAXIFS(V重複!G:G, V重複!$C:$C, 'Conv-vaccine'!$E1506)</f>
        <v>0</v>
      </c>
      <c r="S1506" s="117">
        <f>SUMIF('V3回目-総接種回数'!$A:$A, 'Conv-vaccine'!$E1506, 'V3回目-総接種回数'!D:D)</f>
        <v>0</v>
      </c>
    </row>
    <row r="1507" spans="1:19" ht="17.7">
      <c r="A1507" s="49">
        <v>44798</v>
      </c>
      <c r="B1507" s="109">
        <f>IF(COUNTIF($A$7:$A1507, $A1507)&gt;1, 0, IF($E1507="","",G1507+H1507+K1507+L1507+O1507-Q1507))</f>
        <v>0</v>
      </c>
      <c r="C1507" s="109">
        <f>IF(COUNTIF($A$7:$A1507, $A1507)&gt;1, 0, IF($E1507="", "", I1507+J1507+M1507+N1507+P1507-R1507))</f>
        <v>0</v>
      </c>
      <c r="D1507" s="109">
        <f>IF(COUNTIF($A$7:$A1507, $A1507)&gt;1, 0, S1507)</f>
        <v>0</v>
      </c>
      <c r="E1507" s="110">
        <v>44798</v>
      </c>
      <c r="F1507" s="91" t="str">
        <f>IFERROR(VLOOKUP($E1507, V医療従事者等!$A:$J, $F$4, FALSE), TEXT(E1507, "aaa"))</f>
        <v>木</v>
      </c>
      <c r="G1507" s="91">
        <f>IFERROR(VLOOKUP($E1507, V医療従事者等!$A:$J, $G$4, FALSE), 0)</f>
        <v>0</v>
      </c>
      <c r="H1507" s="91">
        <f>IFERROR(VLOOKUP($E1507, V医療従事者等!$A:$J, $H$4, FALSE), 0)</f>
        <v>0</v>
      </c>
      <c r="I1507" s="91">
        <f>IFERROR(VLOOKUP($E1507, V医療従事者等!$A:$J, $I$4, FALSE), 0)</f>
        <v>0</v>
      </c>
      <c r="J1507" s="91">
        <f>IFERROR(VLOOKUP($E1507, V医療従事者等!$A:$J, $J$4, FALSE), 0)</f>
        <v>0</v>
      </c>
      <c r="K1507" s="92">
        <f>IFERROR(VLOOKUP($E1507, V一般接種!$A:$G, K$4, FALSE), 0)</f>
        <v>0</v>
      </c>
      <c r="L1507" s="92">
        <f>IFERROR(VLOOKUP($E1507, V一般接種!$A:$G, L$4, FALSE), 0)</f>
        <v>0</v>
      </c>
      <c r="M1507" s="92">
        <f>IFERROR(VLOOKUP($E1507, V一般接種!$A:$G, M$4, FALSE), 0)</f>
        <v>0</v>
      </c>
      <c r="N1507" s="93">
        <f>IFERROR(VLOOKUP($E1507, V一般接種!$A:$G, N$4, FALSE), 0)</f>
        <v>0</v>
      </c>
      <c r="O1507" s="92">
        <f>SUMIF(V職域接種!$C:$C, 'Conv-vaccine'!$E1507, V職域接種!F:F)</f>
        <v>0</v>
      </c>
      <c r="P1507" s="92">
        <f>SUMIF(V職域接種!$C:$C, 'Conv-vaccine'!$E1507, V職域接種!G:G)</f>
        <v>0</v>
      </c>
      <c r="Q1507" s="92">
        <f>_xlfn.MAXIFS(V重複!F:F, V重複!$C:$C, 'Conv-vaccine'!$E1507)</f>
        <v>0</v>
      </c>
      <c r="R1507" s="92">
        <f>_xlfn.MAXIFS(V重複!G:G, V重複!$C:$C, 'Conv-vaccine'!$E1507)</f>
        <v>0</v>
      </c>
      <c r="S1507" s="117">
        <f>SUMIF('V3回目-総接種回数'!$A:$A, 'Conv-vaccine'!$E1507, 'V3回目-総接種回数'!D:D)</f>
        <v>0</v>
      </c>
    </row>
    <row r="1508" spans="1:19" ht="17.7">
      <c r="A1508" s="49">
        <v>44798</v>
      </c>
      <c r="B1508" s="109">
        <f>IF(COUNTIF($A$7:$A1508, $A1508)&gt;1, 0, IF($E1508="","",G1508+H1508+K1508+L1508+O1508-Q1508))</f>
        <v>0</v>
      </c>
      <c r="C1508" s="109">
        <f>IF(COUNTIF($A$7:$A1508, $A1508)&gt;1, 0, IF($E1508="", "", I1508+J1508+M1508+N1508+P1508-R1508))</f>
        <v>0</v>
      </c>
      <c r="D1508" s="109">
        <f>IF(COUNTIF($A$7:$A1508, $A1508)&gt;1, 0, S1508)</f>
        <v>0</v>
      </c>
      <c r="E1508" s="110">
        <v>44798</v>
      </c>
      <c r="F1508" s="91" t="str">
        <f>IFERROR(VLOOKUP($E1508, V医療従事者等!$A:$J, $F$4, FALSE), TEXT(E1508, "aaa"))</f>
        <v>木</v>
      </c>
      <c r="G1508" s="91">
        <f>IFERROR(VLOOKUP($E1508, V医療従事者等!$A:$J, $G$4, FALSE), 0)</f>
        <v>0</v>
      </c>
      <c r="H1508" s="91">
        <f>IFERROR(VLOOKUP($E1508, V医療従事者等!$A:$J, $H$4, FALSE), 0)</f>
        <v>0</v>
      </c>
      <c r="I1508" s="91">
        <f>IFERROR(VLOOKUP($E1508, V医療従事者等!$A:$J, $I$4, FALSE), 0)</f>
        <v>0</v>
      </c>
      <c r="J1508" s="91">
        <f>IFERROR(VLOOKUP($E1508, V医療従事者等!$A:$J, $J$4, FALSE), 0)</f>
        <v>0</v>
      </c>
      <c r="K1508" s="92">
        <f>IFERROR(VLOOKUP($E1508, V一般接種!$A:$G, K$4, FALSE), 0)</f>
        <v>0</v>
      </c>
      <c r="L1508" s="92">
        <f>IFERROR(VLOOKUP($E1508, V一般接種!$A:$G, L$4, FALSE), 0)</f>
        <v>0</v>
      </c>
      <c r="M1508" s="92">
        <f>IFERROR(VLOOKUP($E1508, V一般接種!$A:$G, M$4, FALSE), 0)</f>
        <v>0</v>
      </c>
      <c r="N1508" s="93">
        <f>IFERROR(VLOOKUP($E1508, V一般接種!$A:$G, N$4, FALSE), 0)</f>
        <v>0</v>
      </c>
      <c r="O1508" s="92">
        <f>SUMIF(V職域接種!$C:$C, 'Conv-vaccine'!$E1508, V職域接種!F:F)</f>
        <v>0</v>
      </c>
      <c r="P1508" s="92">
        <f>SUMIF(V職域接種!$C:$C, 'Conv-vaccine'!$E1508, V職域接種!G:G)</f>
        <v>0</v>
      </c>
      <c r="Q1508" s="92">
        <f>_xlfn.MAXIFS(V重複!F:F, V重複!$C:$C, 'Conv-vaccine'!$E1508)</f>
        <v>0</v>
      </c>
      <c r="R1508" s="92">
        <f>_xlfn.MAXIFS(V重複!G:G, V重複!$C:$C, 'Conv-vaccine'!$E1508)</f>
        <v>0</v>
      </c>
      <c r="S1508" s="117">
        <f>SUMIF('V3回目-総接種回数'!$A:$A, 'Conv-vaccine'!$E1508, 'V3回目-総接種回数'!D:D)</f>
        <v>0</v>
      </c>
    </row>
    <row r="1509" spans="1:19" ht="17.7">
      <c r="A1509" s="49">
        <v>44798</v>
      </c>
      <c r="B1509" s="109">
        <f>IF(COUNTIF($A$7:$A1509, $A1509)&gt;1, 0, IF($E1509="","",G1509+H1509+K1509+L1509+O1509-Q1509))</f>
        <v>0</v>
      </c>
      <c r="C1509" s="109">
        <f>IF(COUNTIF($A$7:$A1509, $A1509)&gt;1, 0, IF($E1509="", "", I1509+J1509+M1509+N1509+P1509-R1509))</f>
        <v>0</v>
      </c>
      <c r="D1509" s="109">
        <f>IF(COUNTIF($A$7:$A1509, $A1509)&gt;1, 0, S1509)</f>
        <v>0</v>
      </c>
      <c r="E1509" s="110">
        <v>44798</v>
      </c>
      <c r="F1509" s="91" t="str">
        <f>IFERROR(VLOOKUP($E1509, V医療従事者等!$A:$J, $F$4, FALSE), TEXT(E1509, "aaa"))</f>
        <v>木</v>
      </c>
      <c r="G1509" s="91">
        <f>IFERROR(VLOOKUP($E1509, V医療従事者等!$A:$J, $G$4, FALSE), 0)</f>
        <v>0</v>
      </c>
      <c r="H1509" s="91">
        <f>IFERROR(VLOOKUP($E1509, V医療従事者等!$A:$J, $H$4, FALSE), 0)</f>
        <v>0</v>
      </c>
      <c r="I1509" s="91">
        <f>IFERROR(VLOOKUP($E1509, V医療従事者等!$A:$J, $I$4, FALSE), 0)</f>
        <v>0</v>
      </c>
      <c r="J1509" s="91">
        <f>IFERROR(VLOOKUP($E1509, V医療従事者等!$A:$J, $J$4, FALSE), 0)</f>
        <v>0</v>
      </c>
      <c r="K1509" s="92">
        <f>IFERROR(VLOOKUP($E1509, V一般接種!$A:$G, K$4, FALSE), 0)</f>
        <v>0</v>
      </c>
      <c r="L1509" s="92">
        <f>IFERROR(VLOOKUP($E1509, V一般接種!$A:$G, L$4, FALSE), 0)</f>
        <v>0</v>
      </c>
      <c r="M1509" s="92">
        <f>IFERROR(VLOOKUP($E1509, V一般接種!$A:$G, M$4, FALSE), 0)</f>
        <v>0</v>
      </c>
      <c r="N1509" s="93">
        <f>IFERROR(VLOOKUP($E1509, V一般接種!$A:$G, N$4, FALSE), 0)</f>
        <v>0</v>
      </c>
      <c r="O1509" s="92">
        <f>SUMIF(V職域接種!$C:$C, 'Conv-vaccine'!$E1509, V職域接種!F:F)</f>
        <v>0</v>
      </c>
      <c r="P1509" s="92">
        <f>SUMIF(V職域接種!$C:$C, 'Conv-vaccine'!$E1509, V職域接種!G:G)</f>
        <v>0</v>
      </c>
      <c r="Q1509" s="92">
        <f>_xlfn.MAXIFS(V重複!F:F, V重複!$C:$C, 'Conv-vaccine'!$E1509)</f>
        <v>0</v>
      </c>
      <c r="R1509" s="92">
        <f>_xlfn.MAXIFS(V重複!G:G, V重複!$C:$C, 'Conv-vaccine'!$E1509)</f>
        <v>0</v>
      </c>
      <c r="S1509" s="117">
        <f>SUMIF('V3回目-総接種回数'!$A:$A, 'Conv-vaccine'!$E1509, 'V3回目-総接種回数'!D:D)</f>
        <v>0</v>
      </c>
    </row>
    <row r="1510" spans="1:19" ht="17.7">
      <c r="A1510" s="49">
        <v>44799</v>
      </c>
      <c r="B1510" s="109">
        <f>IF(COUNTIF($A$7:$A1510, $A1510)&gt;1, 0, IF($E1510="","",G1510+H1510+K1510+L1510+O1510-Q1510))</f>
        <v>0</v>
      </c>
      <c r="C1510" s="109">
        <f>IF(COUNTIF($A$7:$A1510, $A1510)&gt;1, 0, IF($E1510="", "", I1510+J1510+M1510+N1510+P1510-R1510))</f>
        <v>0</v>
      </c>
      <c r="D1510" s="109">
        <f>IF(COUNTIF($A$7:$A1510, $A1510)&gt;1, 0, S1510)</f>
        <v>0</v>
      </c>
      <c r="E1510" s="110">
        <v>44799</v>
      </c>
      <c r="F1510" s="91" t="str">
        <f>IFERROR(VLOOKUP($E1510, V医療従事者等!$A:$J, $F$4, FALSE), TEXT(E1510, "aaa"))</f>
        <v>金</v>
      </c>
      <c r="G1510" s="91">
        <f>IFERROR(VLOOKUP($E1510, V医療従事者等!$A:$J, $G$4, FALSE), 0)</f>
        <v>0</v>
      </c>
      <c r="H1510" s="91">
        <f>IFERROR(VLOOKUP($E1510, V医療従事者等!$A:$J, $H$4, FALSE), 0)</f>
        <v>0</v>
      </c>
      <c r="I1510" s="91">
        <f>IFERROR(VLOOKUP($E1510, V医療従事者等!$A:$J, $I$4, FALSE), 0)</f>
        <v>0</v>
      </c>
      <c r="J1510" s="91">
        <f>IFERROR(VLOOKUP($E1510, V医療従事者等!$A:$J, $J$4, FALSE), 0)</f>
        <v>0</v>
      </c>
      <c r="K1510" s="92">
        <f>IFERROR(VLOOKUP($E1510, V一般接種!$A:$G, K$4, FALSE), 0)</f>
        <v>0</v>
      </c>
      <c r="L1510" s="92">
        <f>IFERROR(VLOOKUP($E1510, V一般接種!$A:$G, L$4, FALSE), 0)</f>
        <v>0</v>
      </c>
      <c r="M1510" s="92">
        <f>IFERROR(VLOOKUP($E1510, V一般接種!$A:$G, M$4, FALSE), 0)</f>
        <v>0</v>
      </c>
      <c r="N1510" s="93">
        <f>IFERROR(VLOOKUP($E1510, V一般接種!$A:$G, N$4, FALSE), 0)</f>
        <v>0</v>
      </c>
      <c r="O1510" s="92">
        <f>SUMIF(V職域接種!$C:$C, 'Conv-vaccine'!$E1510, V職域接種!F:F)</f>
        <v>0</v>
      </c>
      <c r="P1510" s="92">
        <f>SUMIF(V職域接種!$C:$C, 'Conv-vaccine'!$E1510, V職域接種!G:G)</f>
        <v>0</v>
      </c>
      <c r="Q1510" s="92">
        <f>_xlfn.MAXIFS(V重複!F:F, V重複!$C:$C, 'Conv-vaccine'!$E1510)</f>
        <v>0</v>
      </c>
      <c r="R1510" s="92">
        <f>_xlfn.MAXIFS(V重複!G:G, V重複!$C:$C, 'Conv-vaccine'!$E1510)</f>
        <v>0</v>
      </c>
      <c r="S1510" s="117">
        <f>SUMIF('V3回目-総接種回数'!$A:$A, 'Conv-vaccine'!$E1510, 'V3回目-総接種回数'!D:D)</f>
        <v>0</v>
      </c>
    </row>
    <row r="1511" spans="1:19" ht="17.7">
      <c r="A1511" s="49">
        <v>44799</v>
      </c>
      <c r="B1511" s="109">
        <f>IF(COUNTIF($A$7:$A1511, $A1511)&gt;1, 0, IF($E1511="","",G1511+H1511+K1511+L1511+O1511-Q1511))</f>
        <v>0</v>
      </c>
      <c r="C1511" s="109">
        <f>IF(COUNTIF($A$7:$A1511, $A1511)&gt;1, 0, IF($E1511="", "", I1511+J1511+M1511+N1511+P1511-R1511))</f>
        <v>0</v>
      </c>
      <c r="D1511" s="109">
        <f>IF(COUNTIF($A$7:$A1511, $A1511)&gt;1, 0, S1511)</f>
        <v>0</v>
      </c>
      <c r="E1511" s="110">
        <v>44799</v>
      </c>
      <c r="F1511" s="91" t="str">
        <f>IFERROR(VLOOKUP($E1511, V医療従事者等!$A:$J, $F$4, FALSE), TEXT(E1511, "aaa"))</f>
        <v>金</v>
      </c>
      <c r="G1511" s="91">
        <f>IFERROR(VLOOKUP($E1511, V医療従事者等!$A:$J, $G$4, FALSE), 0)</f>
        <v>0</v>
      </c>
      <c r="H1511" s="91">
        <f>IFERROR(VLOOKUP($E1511, V医療従事者等!$A:$J, $H$4, FALSE), 0)</f>
        <v>0</v>
      </c>
      <c r="I1511" s="91">
        <f>IFERROR(VLOOKUP($E1511, V医療従事者等!$A:$J, $I$4, FALSE), 0)</f>
        <v>0</v>
      </c>
      <c r="J1511" s="91">
        <f>IFERROR(VLOOKUP($E1511, V医療従事者等!$A:$J, $J$4, FALSE), 0)</f>
        <v>0</v>
      </c>
      <c r="K1511" s="92">
        <f>IFERROR(VLOOKUP($E1511, V一般接種!$A:$G, K$4, FALSE), 0)</f>
        <v>0</v>
      </c>
      <c r="L1511" s="92">
        <f>IFERROR(VLOOKUP($E1511, V一般接種!$A:$G, L$4, FALSE), 0)</f>
        <v>0</v>
      </c>
      <c r="M1511" s="92">
        <f>IFERROR(VLOOKUP($E1511, V一般接種!$A:$G, M$4, FALSE), 0)</f>
        <v>0</v>
      </c>
      <c r="N1511" s="93">
        <f>IFERROR(VLOOKUP($E1511, V一般接種!$A:$G, N$4, FALSE), 0)</f>
        <v>0</v>
      </c>
      <c r="O1511" s="92">
        <f>SUMIF(V職域接種!$C:$C, 'Conv-vaccine'!$E1511, V職域接種!F:F)</f>
        <v>0</v>
      </c>
      <c r="P1511" s="92">
        <f>SUMIF(V職域接種!$C:$C, 'Conv-vaccine'!$E1511, V職域接種!G:G)</f>
        <v>0</v>
      </c>
      <c r="Q1511" s="92">
        <f>_xlfn.MAXIFS(V重複!F:F, V重複!$C:$C, 'Conv-vaccine'!$E1511)</f>
        <v>0</v>
      </c>
      <c r="R1511" s="92">
        <f>_xlfn.MAXIFS(V重複!G:G, V重複!$C:$C, 'Conv-vaccine'!$E1511)</f>
        <v>0</v>
      </c>
      <c r="S1511" s="117">
        <f>SUMIF('V3回目-総接種回数'!$A:$A, 'Conv-vaccine'!$E1511, 'V3回目-総接種回数'!D:D)</f>
        <v>0</v>
      </c>
    </row>
    <row r="1512" spans="1:19" ht="17.7">
      <c r="A1512" s="49">
        <v>44799</v>
      </c>
      <c r="B1512" s="109">
        <f>IF(COUNTIF($A$7:$A1512, $A1512)&gt;1, 0, IF($E1512="","",G1512+H1512+K1512+L1512+O1512-Q1512))</f>
        <v>0</v>
      </c>
      <c r="C1512" s="109">
        <f>IF(COUNTIF($A$7:$A1512, $A1512)&gt;1, 0, IF($E1512="", "", I1512+J1512+M1512+N1512+P1512-R1512))</f>
        <v>0</v>
      </c>
      <c r="D1512" s="109">
        <f>IF(COUNTIF($A$7:$A1512, $A1512)&gt;1, 0, S1512)</f>
        <v>0</v>
      </c>
      <c r="E1512" s="110">
        <v>44799</v>
      </c>
      <c r="F1512" s="91" t="str">
        <f>IFERROR(VLOOKUP($E1512, V医療従事者等!$A:$J, $F$4, FALSE), TEXT(E1512, "aaa"))</f>
        <v>金</v>
      </c>
      <c r="G1512" s="91">
        <f>IFERROR(VLOOKUP($E1512, V医療従事者等!$A:$J, $G$4, FALSE), 0)</f>
        <v>0</v>
      </c>
      <c r="H1512" s="91">
        <f>IFERROR(VLOOKUP($E1512, V医療従事者等!$A:$J, $H$4, FALSE), 0)</f>
        <v>0</v>
      </c>
      <c r="I1512" s="91">
        <f>IFERROR(VLOOKUP($E1512, V医療従事者等!$A:$J, $I$4, FALSE), 0)</f>
        <v>0</v>
      </c>
      <c r="J1512" s="91">
        <f>IFERROR(VLOOKUP($E1512, V医療従事者等!$A:$J, $J$4, FALSE), 0)</f>
        <v>0</v>
      </c>
      <c r="K1512" s="92">
        <f>IFERROR(VLOOKUP($E1512, V一般接種!$A:$G, K$4, FALSE), 0)</f>
        <v>0</v>
      </c>
      <c r="L1512" s="92">
        <f>IFERROR(VLOOKUP($E1512, V一般接種!$A:$G, L$4, FALSE), 0)</f>
        <v>0</v>
      </c>
      <c r="M1512" s="92">
        <f>IFERROR(VLOOKUP($E1512, V一般接種!$A:$G, M$4, FALSE), 0)</f>
        <v>0</v>
      </c>
      <c r="N1512" s="93">
        <f>IFERROR(VLOOKUP($E1512, V一般接種!$A:$G, N$4, FALSE), 0)</f>
        <v>0</v>
      </c>
      <c r="O1512" s="92">
        <f>SUMIF(V職域接種!$C:$C, 'Conv-vaccine'!$E1512, V職域接種!F:F)</f>
        <v>0</v>
      </c>
      <c r="P1512" s="92">
        <f>SUMIF(V職域接種!$C:$C, 'Conv-vaccine'!$E1512, V職域接種!G:G)</f>
        <v>0</v>
      </c>
      <c r="Q1512" s="92">
        <f>_xlfn.MAXIFS(V重複!F:F, V重複!$C:$C, 'Conv-vaccine'!$E1512)</f>
        <v>0</v>
      </c>
      <c r="R1512" s="92">
        <f>_xlfn.MAXIFS(V重複!G:G, V重複!$C:$C, 'Conv-vaccine'!$E1512)</f>
        <v>0</v>
      </c>
      <c r="S1512" s="117">
        <f>SUMIF('V3回目-総接種回数'!$A:$A, 'Conv-vaccine'!$E1512, 'V3回目-総接種回数'!D:D)</f>
        <v>0</v>
      </c>
    </row>
    <row r="1513" spans="1:19" ht="17.7">
      <c r="A1513" s="49">
        <v>44800</v>
      </c>
      <c r="B1513" s="109">
        <f>IF(COUNTIF($A$7:$A1513, $A1513)&gt;1, 0, IF($E1513="","",G1513+H1513+K1513+L1513+O1513-Q1513))</f>
        <v>0</v>
      </c>
      <c r="C1513" s="109">
        <f>IF(COUNTIF($A$7:$A1513, $A1513)&gt;1, 0, IF($E1513="", "", I1513+J1513+M1513+N1513+P1513-R1513))</f>
        <v>0</v>
      </c>
      <c r="D1513" s="109">
        <f>IF(COUNTIF($A$7:$A1513, $A1513)&gt;1, 0, S1513)</f>
        <v>0</v>
      </c>
      <c r="E1513" s="110">
        <v>44800</v>
      </c>
      <c r="F1513" s="91" t="str">
        <f>IFERROR(VLOOKUP($E1513, V医療従事者等!$A:$J, $F$4, FALSE), TEXT(E1513, "aaa"))</f>
        <v>土</v>
      </c>
      <c r="G1513" s="91">
        <f>IFERROR(VLOOKUP($E1513, V医療従事者等!$A:$J, $G$4, FALSE), 0)</f>
        <v>0</v>
      </c>
      <c r="H1513" s="91">
        <f>IFERROR(VLOOKUP($E1513, V医療従事者等!$A:$J, $H$4, FALSE), 0)</f>
        <v>0</v>
      </c>
      <c r="I1513" s="91">
        <f>IFERROR(VLOOKUP($E1513, V医療従事者等!$A:$J, $I$4, FALSE), 0)</f>
        <v>0</v>
      </c>
      <c r="J1513" s="91">
        <f>IFERROR(VLOOKUP($E1513, V医療従事者等!$A:$J, $J$4, FALSE), 0)</f>
        <v>0</v>
      </c>
      <c r="K1513" s="92">
        <f>IFERROR(VLOOKUP($E1513, V一般接種!$A:$G, K$4, FALSE), 0)</f>
        <v>0</v>
      </c>
      <c r="L1513" s="92">
        <f>IFERROR(VLOOKUP($E1513, V一般接種!$A:$G, L$4, FALSE), 0)</f>
        <v>0</v>
      </c>
      <c r="M1513" s="92">
        <f>IFERROR(VLOOKUP($E1513, V一般接種!$A:$G, M$4, FALSE), 0)</f>
        <v>0</v>
      </c>
      <c r="N1513" s="93">
        <f>IFERROR(VLOOKUP($E1513, V一般接種!$A:$G, N$4, FALSE), 0)</f>
        <v>0</v>
      </c>
      <c r="O1513" s="92">
        <f>SUMIF(V職域接種!$C:$C, 'Conv-vaccine'!$E1513, V職域接種!F:F)</f>
        <v>0</v>
      </c>
      <c r="P1513" s="92">
        <f>SUMIF(V職域接種!$C:$C, 'Conv-vaccine'!$E1513, V職域接種!G:G)</f>
        <v>0</v>
      </c>
      <c r="Q1513" s="92">
        <f>_xlfn.MAXIFS(V重複!F:F, V重複!$C:$C, 'Conv-vaccine'!$E1513)</f>
        <v>0</v>
      </c>
      <c r="R1513" s="92">
        <f>_xlfn.MAXIFS(V重複!G:G, V重複!$C:$C, 'Conv-vaccine'!$E1513)</f>
        <v>0</v>
      </c>
      <c r="S1513" s="117">
        <f>SUMIF('V3回目-総接種回数'!$A:$A, 'Conv-vaccine'!$E1513, 'V3回目-総接種回数'!D:D)</f>
        <v>0</v>
      </c>
    </row>
    <row r="1514" spans="1:19" ht="17.7">
      <c r="A1514" s="49">
        <v>44800</v>
      </c>
      <c r="B1514" s="109">
        <f>IF(COUNTIF($A$7:$A1514, $A1514)&gt;1, 0, IF($E1514="","",G1514+H1514+K1514+L1514+O1514-Q1514))</f>
        <v>0</v>
      </c>
      <c r="C1514" s="109">
        <f>IF(COUNTIF($A$7:$A1514, $A1514)&gt;1, 0, IF($E1514="", "", I1514+J1514+M1514+N1514+P1514-R1514))</f>
        <v>0</v>
      </c>
      <c r="D1514" s="109">
        <f>IF(COUNTIF($A$7:$A1514, $A1514)&gt;1, 0, S1514)</f>
        <v>0</v>
      </c>
      <c r="E1514" s="110">
        <v>44800</v>
      </c>
      <c r="F1514" s="91" t="str">
        <f>IFERROR(VLOOKUP($E1514, V医療従事者等!$A:$J, $F$4, FALSE), TEXT(E1514, "aaa"))</f>
        <v>土</v>
      </c>
      <c r="G1514" s="91">
        <f>IFERROR(VLOOKUP($E1514, V医療従事者等!$A:$J, $G$4, FALSE), 0)</f>
        <v>0</v>
      </c>
      <c r="H1514" s="91">
        <f>IFERROR(VLOOKUP($E1514, V医療従事者等!$A:$J, $H$4, FALSE), 0)</f>
        <v>0</v>
      </c>
      <c r="I1514" s="91">
        <f>IFERROR(VLOOKUP($E1514, V医療従事者等!$A:$J, $I$4, FALSE), 0)</f>
        <v>0</v>
      </c>
      <c r="J1514" s="91">
        <f>IFERROR(VLOOKUP($E1514, V医療従事者等!$A:$J, $J$4, FALSE), 0)</f>
        <v>0</v>
      </c>
      <c r="K1514" s="92">
        <f>IFERROR(VLOOKUP($E1514, V一般接種!$A:$G, K$4, FALSE), 0)</f>
        <v>0</v>
      </c>
      <c r="L1514" s="92">
        <f>IFERROR(VLOOKUP($E1514, V一般接種!$A:$G, L$4, FALSE), 0)</f>
        <v>0</v>
      </c>
      <c r="M1514" s="92">
        <f>IFERROR(VLOOKUP($E1514, V一般接種!$A:$G, M$4, FALSE), 0)</f>
        <v>0</v>
      </c>
      <c r="N1514" s="93">
        <f>IFERROR(VLOOKUP($E1514, V一般接種!$A:$G, N$4, FALSE), 0)</f>
        <v>0</v>
      </c>
      <c r="O1514" s="92">
        <f>SUMIF(V職域接種!$C:$C, 'Conv-vaccine'!$E1514, V職域接種!F:F)</f>
        <v>0</v>
      </c>
      <c r="P1514" s="92">
        <f>SUMIF(V職域接種!$C:$C, 'Conv-vaccine'!$E1514, V職域接種!G:G)</f>
        <v>0</v>
      </c>
      <c r="Q1514" s="92">
        <f>_xlfn.MAXIFS(V重複!F:F, V重複!$C:$C, 'Conv-vaccine'!$E1514)</f>
        <v>0</v>
      </c>
      <c r="R1514" s="92">
        <f>_xlfn.MAXIFS(V重複!G:G, V重複!$C:$C, 'Conv-vaccine'!$E1514)</f>
        <v>0</v>
      </c>
      <c r="S1514" s="117">
        <f>SUMIF('V3回目-総接種回数'!$A:$A, 'Conv-vaccine'!$E1514, 'V3回目-総接種回数'!D:D)</f>
        <v>0</v>
      </c>
    </row>
    <row r="1515" spans="1:19" ht="17.7">
      <c r="A1515" s="49">
        <v>44800</v>
      </c>
      <c r="B1515" s="109">
        <f>IF(COUNTIF($A$7:$A1515, $A1515)&gt;1, 0, IF($E1515="","",G1515+H1515+K1515+L1515+O1515-Q1515))</f>
        <v>0</v>
      </c>
      <c r="C1515" s="109">
        <f>IF(COUNTIF($A$7:$A1515, $A1515)&gt;1, 0, IF($E1515="", "", I1515+J1515+M1515+N1515+P1515-R1515))</f>
        <v>0</v>
      </c>
      <c r="D1515" s="109">
        <f>IF(COUNTIF($A$7:$A1515, $A1515)&gt;1, 0, S1515)</f>
        <v>0</v>
      </c>
      <c r="E1515" s="110">
        <v>44800</v>
      </c>
      <c r="F1515" s="91" t="str">
        <f>IFERROR(VLOOKUP($E1515, V医療従事者等!$A:$J, $F$4, FALSE), TEXT(E1515, "aaa"))</f>
        <v>土</v>
      </c>
      <c r="G1515" s="91">
        <f>IFERROR(VLOOKUP($E1515, V医療従事者等!$A:$J, $G$4, FALSE), 0)</f>
        <v>0</v>
      </c>
      <c r="H1515" s="91">
        <f>IFERROR(VLOOKUP($E1515, V医療従事者等!$A:$J, $H$4, FALSE), 0)</f>
        <v>0</v>
      </c>
      <c r="I1515" s="91">
        <f>IFERROR(VLOOKUP($E1515, V医療従事者等!$A:$J, $I$4, FALSE), 0)</f>
        <v>0</v>
      </c>
      <c r="J1515" s="91">
        <f>IFERROR(VLOOKUP($E1515, V医療従事者等!$A:$J, $J$4, FALSE), 0)</f>
        <v>0</v>
      </c>
      <c r="K1515" s="92">
        <f>IFERROR(VLOOKUP($E1515, V一般接種!$A:$G, K$4, FALSE), 0)</f>
        <v>0</v>
      </c>
      <c r="L1515" s="92">
        <f>IFERROR(VLOOKUP($E1515, V一般接種!$A:$G, L$4, FALSE), 0)</f>
        <v>0</v>
      </c>
      <c r="M1515" s="92">
        <f>IFERROR(VLOOKUP($E1515, V一般接種!$A:$G, M$4, FALSE), 0)</f>
        <v>0</v>
      </c>
      <c r="N1515" s="93">
        <f>IFERROR(VLOOKUP($E1515, V一般接種!$A:$G, N$4, FALSE), 0)</f>
        <v>0</v>
      </c>
      <c r="O1515" s="92">
        <f>SUMIF(V職域接種!$C:$C, 'Conv-vaccine'!$E1515, V職域接種!F:F)</f>
        <v>0</v>
      </c>
      <c r="P1515" s="92">
        <f>SUMIF(V職域接種!$C:$C, 'Conv-vaccine'!$E1515, V職域接種!G:G)</f>
        <v>0</v>
      </c>
      <c r="Q1515" s="92">
        <f>_xlfn.MAXIFS(V重複!F:F, V重複!$C:$C, 'Conv-vaccine'!$E1515)</f>
        <v>0</v>
      </c>
      <c r="R1515" s="92">
        <f>_xlfn.MAXIFS(V重複!G:G, V重複!$C:$C, 'Conv-vaccine'!$E1515)</f>
        <v>0</v>
      </c>
      <c r="S1515" s="117">
        <f>SUMIF('V3回目-総接種回数'!$A:$A, 'Conv-vaccine'!$E1515, 'V3回目-総接種回数'!D:D)</f>
        <v>0</v>
      </c>
    </row>
    <row r="1516" spans="1:19" ht="17.7">
      <c r="A1516" s="49">
        <v>44801</v>
      </c>
      <c r="B1516" s="109">
        <f>IF(COUNTIF($A$7:$A1516, $A1516)&gt;1, 0, IF($E1516="","",G1516+H1516+K1516+L1516+O1516-Q1516))</f>
        <v>0</v>
      </c>
      <c r="C1516" s="109">
        <f>IF(COUNTIF($A$7:$A1516, $A1516)&gt;1, 0, IF($E1516="", "", I1516+J1516+M1516+N1516+P1516-R1516))</f>
        <v>0</v>
      </c>
      <c r="D1516" s="109">
        <f>IF(COUNTIF($A$7:$A1516, $A1516)&gt;1, 0, S1516)</f>
        <v>0</v>
      </c>
      <c r="E1516" s="110">
        <v>44801</v>
      </c>
      <c r="F1516" s="91" t="str">
        <f>IFERROR(VLOOKUP($E1516, V医療従事者等!$A:$J, $F$4, FALSE), TEXT(E1516, "aaa"))</f>
        <v>日</v>
      </c>
      <c r="G1516" s="91">
        <f>IFERROR(VLOOKUP($E1516, V医療従事者等!$A:$J, $G$4, FALSE), 0)</f>
        <v>0</v>
      </c>
      <c r="H1516" s="91">
        <f>IFERROR(VLOOKUP($E1516, V医療従事者等!$A:$J, $H$4, FALSE), 0)</f>
        <v>0</v>
      </c>
      <c r="I1516" s="91">
        <f>IFERROR(VLOOKUP($E1516, V医療従事者等!$A:$J, $I$4, FALSE), 0)</f>
        <v>0</v>
      </c>
      <c r="J1516" s="91">
        <f>IFERROR(VLOOKUP($E1516, V医療従事者等!$A:$J, $J$4, FALSE), 0)</f>
        <v>0</v>
      </c>
      <c r="K1516" s="92">
        <f>IFERROR(VLOOKUP($E1516, V一般接種!$A:$G, K$4, FALSE), 0)</f>
        <v>0</v>
      </c>
      <c r="L1516" s="92">
        <f>IFERROR(VLOOKUP($E1516, V一般接種!$A:$G, L$4, FALSE), 0)</f>
        <v>0</v>
      </c>
      <c r="M1516" s="92">
        <f>IFERROR(VLOOKUP($E1516, V一般接種!$A:$G, M$4, FALSE), 0)</f>
        <v>0</v>
      </c>
      <c r="N1516" s="93">
        <f>IFERROR(VLOOKUP($E1516, V一般接種!$A:$G, N$4, FALSE), 0)</f>
        <v>0</v>
      </c>
      <c r="O1516" s="92">
        <f>SUMIF(V職域接種!$C:$C, 'Conv-vaccine'!$E1516, V職域接種!F:F)</f>
        <v>0</v>
      </c>
      <c r="P1516" s="92">
        <f>SUMIF(V職域接種!$C:$C, 'Conv-vaccine'!$E1516, V職域接種!G:G)</f>
        <v>0</v>
      </c>
      <c r="Q1516" s="92">
        <f>_xlfn.MAXIFS(V重複!F:F, V重複!$C:$C, 'Conv-vaccine'!$E1516)</f>
        <v>0</v>
      </c>
      <c r="R1516" s="92">
        <f>_xlfn.MAXIFS(V重複!G:G, V重複!$C:$C, 'Conv-vaccine'!$E1516)</f>
        <v>0</v>
      </c>
      <c r="S1516" s="117">
        <f>SUMIF('V3回目-総接種回数'!$A:$A, 'Conv-vaccine'!$E1516, 'V3回目-総接種回数'!D:D)</f>
        <v>0</v>
      </c>
    </row>
    <row r="1517" spans="1:19" ht="17.7">
      <c r="A1517" s="49">
        <v>44801</v>
      </c>
      <c r="B1517" s="109">
        <f>IF(COUNTIF($A$7:$A1517, $A1517)&gt;1, 0, IF($E1517="","",G1517+H1517+K1517+L1517+O1517-Q1517))</f>
        <v>0</v>
      </c>
      <c r="C1517" s="109">
        <f>IF(COUNTIF($A$7:$A1517, $A1517)&gt;1, 0, IF($E1517="", "", I1517+J1517+M1517+N1517+P1517-R1517))</f>
        <v>0</v>
      </c>
      <c r="D1517" s="109">
        <f>IF(COUNTIF($A$7:$A1517, $A1517)&gt;1, 0, S1517)</f>
        <v>0</v>
      </c>
      <c r="E1517" s="110">
        <v>44801</v>
      </c>
      <c r="F1517" s="91" t="str">
        <f>IFERROR(VLOOKUP($E1517, V医療従事者等!$A:$J, $F$4, FALSE), TEXT(E1517, "aaa"))</f>
        <v>日</v>
      </c>
      <c r="G1517" s="91">
        <f>IFERROR(VLOOKUP($E1517, V医療従事者等!$A:$J, $G$4, FALSE), 0)</f>
        <v>0</v>
      </c>
      <c r="H1517" s="91">
        <f>IFERROR(VLOOKUP($E1517, V医療従事者等!$A:$J, $H$4, FALSE), 0)</f>
        <v>0</v>
      </c>
      <c r="I1517" s="91">
        <f>IFERROR(VLOOKUP($E1517, V医療従事者等!$A:$J, $I$4, FALSE), 0)</f>
        <v>0</v>
      </c>
      <c r="J1517" s="91">
        <f>IFERROR(VLOOKUP($E1517, V医療従事者等!$A:$J, $J$4, FALSE), 0)</f>
        <v>0</v>
      </c>
      <c r="K1517" s="92">
        <f>IFERROR(VLOOKUP($E1517, V一般接種!$A:$G, K$4, FALSE), 0)</f>
        <v>0</v>
      </c>
      <c r="L1517" s="92">
        <f>IFERROR(VLOOKUP($E1517, V一般接種!$A:$G, L$4, FALSE), 0)</f>
        <v>0</v>
      </c>
      <c r="M1517" s="92">
        <f>IFERROR(VLOOKUP($E1517, V一般接種!$A:$G, M$4, FALSE), 0)</f>
        <v>0</v>
      </c>
      <c r="N1517" s="93">
        <f>IFERROR(VLOOKUP($E1517, V一般接種!$A:$G, N$4, FALSE), 0)</f>
        <v>0</v>
      </c>
      <c r="O1517" s="92">
        <f>SUMIF(V職域接種!$C:$C, 'Conv-vaccine'!$E1517, V職域接種!F:F)</f>
        <v>0</v>
      </c>
      <c r="P1517" s="92">
        <f>SUMIF(V職域接種!$C:$C, 'Conv-vaccine'!$E1517, V職域接種!G:G)</f>
        <v>0</v>
      </c>
      <c r="Q1517" s="92">
        <f>_xlfn.MAXIFS(V重複!F:F, V重複!$C:$C, 'Conv-vaccine'!$E1517)</f>
        <v>0</v>
      </c>
      <c r="R1517" s="92">
        <f>_xlfn.MAXIFS(V重複!G:G, V重複!$C:$C, 'Conv-vaccine'!$E1517)</f>
        <v>0</v>
      </c>
      <c r="S1517" s="117">
        <f>SUMIF('V3回目-総接種回数'!$A:$A, 'Conv-vaccine'!$E1517, 'V3回目-総接種回数'!D:D)</f>
        <v>0</v>
      </c>
    </row>
    <row r="1518" spans="1:19" ht="17.7">
      <c r="A1518" s="49">
        <v>44801</v>
      </c>
      <c r="B1518" s="109">
        <f>IF(COUNTIF($A$7:$A1518, $A1518)&gt;1, 0, IF($E1518="","",G1518+H1518+K1518+L1518+O1518-Q1518))</f>
        <v>0</v>
      </c>
      <c r="C1518" s="109">
        <f>IF(COUNTIF($A$7:$A1518, $A1518)&gt;1, 0, IF($E1518="", "", I1518+J1518+M1518+N1518+P1518-R1518))</f>
        <v>0</v>
      </c>
      <c r="D1518" s="109">
        <f>IF(COUNTIF($A$7:$A1518, $A1518)&gt;1, 0, S1518)</f>
        <v>0</v>
      </c>
      <c r="E1518" s="110">
        <v>44801</v>
      </c>
      <c r="F1518" s="91" t="str">
        <f>IFERROR(VLOOKUP($E1518, V医療従事者等!$A:$J, $F$4, FALSE), TEXT(E1518, "aaa"))</f>
        <v>日</v>
      </c>
      <c r="G1518" s="91">
        <f>IFERROR(VLOOKUP($E1518, V医療従事者等!$A:$J, $G$4, FALSE), 0)</f>
        <v>0</v>
      </c>
      <c r="H1518" s="91">
        <f>IFERROR(VLOOKUP($E1518, V医療従事者等!$A:$J, $H$4, FALSE), 0)</f>
        <v>0</v>
      </c>
      <c r="I1518" s="91">
        <f>IFERROR(VLOOKUP($E1518, V医療従事者等!$A:$J, $I$4, FALSE), 0)</f>
        <v>0</v>
      </c>
      <c r="J1518" s="91">
        <f>IFERROR(VLOOKUP($E1518, V医療従事者等!$A:$J, $J$4, FALSE), 0)</f>
        <v>0</v>
      </c>
      <c r="K1518" s="92">
        <f>IFERROR(VLOOKUP($E1518, V一般接種!$A:$G, K$4, FALSE), 0)</f>
        <v>0</v>
      </c>
      <c r="L1518" s="92">
        <f>IFERROR(VLOOKUP($E1518, V一般接種!$A:$G, L$4, FALSE), 0)</f>
        <v>0</v>
      </c>
      <c r="M1518" s="92">
        <f>IFERROR(VLOOKUP($E1518, V一般接種!$A:$G, M$4, FALSE), 0)</f>
        <v>0</v>
      </c>
      <c r="N1518" s="93">
        <f>IFERROR(VLOOKUP($E1518, V一般接種!$A:$G, N$4, FALSE), 0)</f>
        <v>0</v>
      </c>
      <c r="O1518" s="92">
        <f>SUMIF(V職域接種!$C:$C, 'Conv-vaccine'!$E1518, V職域接種!F:F)</f>
        <v>0</v>
      </c>
      <c r="P1518" s="92">
        <f>SUMIF(V職域接種!$C:$C, 'Conv-vaccine'!$E1518, V職域接種!G:G)</f>
        <v>0</v>
      </c>
      <c r="Q1518" s="92">
        <f>_xlfn.MAXIFS(V重複!F:F, V重複!$C:$C, 'Conv-vaccine'!$E1518)</f>
        <v>0</v>
      </c>
      <c r="R1518" s="92">
        <f>_xlfn.MAXIFS(V重複!G:G, V重複!$C:$C, 'Conv-vaccine'!$E1518)</f>
        <v>0</v>
      </c>
      <c r="S1518" s="117">
        <f>SUMIF('V3回目-総接種回数'!$A:$A, 'Conv-vaccine'!$E1518, 'V3回目-総接種回数'!D:D)</f>
        <v>0</v>
      </c>
    </row>
    <row r="1519" spans="1:19" ht="17.7">
      <c r="A1519" s="49">
        <v>44802</v>
      </c>
      <c r="B1519" s="109">
        <f>IF(COUNTIF($A$7:$A1519, $A1519)&gt;1, 0, IF($E1519="","",G1519+H1519+K1519+L1519+O1519-Q1519))</f>
        <v>0</v>
      </c>
      <c r="C1519" s="109">
        <f>IF(COUNTIF($A$7:$A1519, $A1519)&gt;1, 0, IF($E1519="", "", I1519+J1519+M1519+N1519+P1519-R1519))</f>
        <v>0</v>
      </c>
      <c r="D1519" s="109">
        <f>IF(COUNTIF($A$7:$A1519, $A1519)&gt;1, 0, S1519)</f>
        <v>0</v>
      </c>
      <c r="E1519" s="110">
        <v>44802</v>
      </c>
      <c r="F1519" s="91" t="str">
        <f>IFERROR(VLOOKUP($E1519, V医療従事者等!$A:$J, $F$4, FALSE), TEXT(E1519, "aaa"))</f>
        <v>月</v>
      </c>
      <c r="G1519" s="91">
        <f>IFERROR(VLOOKUP($E1519, V医療従事者等!$A:$J, $G$4, FALSE), 0)</f>
        <v>0</v>
      </c>
      <c r="H1519" s="91">
        <f>IFERROR(VLOOKUP($E1519, V医療従事者等!$A:$J, $H$4, FALSE), 0)</f>
        <v>0</v>
      </c>
      <c r="I1519" s="91">
        <f>IFERROR(VLOOKUP($E1519, V医療従事者等!$A:$J, $I$4, FALSE), 0)</f>
        <v>0</v>
      </c>
      <c r="J1519" s="91">
        <f>IFERROR(VLOOKUP($E1519, V医療従事者等!$A:$J, $J$4, FALSE), 0)</f>
        <v>0</v>
      </c>
      <c r="K1519" s="92">
        <f>IFERROR(VLOOKUP($E1519, V一般接種!$A:$G, K$4, FALSE), 0)</f>
        <v>0</v>
      </c>
      <c r="L1519" s="92">
        <f>IFERROR(VLOOKUP($E1519, V一般接種!$A:$G, L$4, FALSE), 0)</f>
        <v>0</v>
      </c>
      <c r="M1519" s="92">
        <f>IFERROR(VLOOKUP($E1519, V一般接種!$A:$G, M$4, FALSE), 0)</f>
        <v>0</v>
      </c>
      <c r="N1519" s="93">
        <f>IFERROR(VLOOKUP($E1519, V一般接種!$A:$G, N$4, FALSE), 0)</f>
        <v>0</v>
      </c>
      <c r="O1519" s="92">
        <f>SUMIF(V職域接種!$C:$C, 'Conv-vaccine'!$E1519, V職域接種!F:F)</f>
        <v>0</v>
      </c>
      <c r="P1519" s="92">
        <f>SUMIF(V職域接種!$C:$C, 'Conv-vaccine'!$E1519, V職域接種!G:G)</f>
        <v>0</v>
      </c>
      <c r="Q1519" s="92">
        <f>_xlfn.MAXIFS(V重複!F:F, V重複!$C:$C, 'Conv-vaccine'!$E1519)</f>
        <v>0</v>
      </c>
      <c r="R1519" s="92">
        <f>_xlfn.MAXIFS(V重複!G:G, V重複!$C:$C, 'Conv-vaccine'!$E1519)</f>
        <v>0</v>
      </c>
      <c r="S1519" s="117">
        <f>SUMIF('V3回目-総接種回数'!$A:$A, 'Conv-vaccine'!$E1519, 'V3回目-総接種回数'!D:D)</f>
        <v>0</v>
      </c>
    </row>
    <row r="1520" spans="1:19" ht="17.7">
      <c r="A1520" s="49">
        <v>44802</v>
      </c>
      <c r="B1520" s="109">
        <f>IF(COUNTIF($A$7:$A1520, $A1520)&gt;1, 0, IF($E1520="","",G1520+H1520+K1520+L1520+O1520-Q1520))</f>
        <v>0</v>
      </c>
      <c r="C1520" s="109">
        <f>IF(COUNTIF($A$7:$A1520, $A1520)&gt;1, 0, IF($E1520="", "", I1520+J1520+M1520+N1520+P1520-R1520))</f>
        <v>0</v>
      </c>
      <c r="D1520" s="109">
        <f>IF(COUNTIF($A$7:$A1520, $A1520)&gt;1, 0, S1520)</f>
        <v>0</v>
      </c>
      <c r="E1520" s="110">
        <v>44802</v>
      </c>
      <c r="F1520" s="91" t="str">
        <f>IFERROR(VLOOKUP($E1520, V医療従事者等!$A:$J, $F$4, FALSE), TEXT(E1520, "aaa"))</f>
        <v>月</v>
      </c>
      <c r="G1520" s="91">
        <f>IFERROR(VLOOKUP($E1520, V医療従事者等!$A:$J, $G$4, FALSE), 0)</f>
        <v>0</v>
      </c>
      <c r="H1520" s="91">
        <f>IFERROR(VLOOKUP($E1520, V医療従事者等!$A:$J, $H$4, FALSE), 0)</f>
        <v>0</v>
      </c>
      <c r="I1520" s="91">
        <f>IFERROR(VLOOKUP($E1520, V医療従事者等!$A:$J, $I$4, FALSE), 0)</f>
        <v>0</v>
      </c>
      <c r="J1520" s="91">
        <f>IFERROR(VLOOKUP($E1520, V医療従事者等!$A:$J, $J$4, FALSE), 0)</f>
        <v>0</v>
      </c>
      <c r="K1520" s="92">
        <f>IFERROR(VLOOKUP($E1520, V一般接種!$A:$G, K$4, FALSE), 0)</f>
        <v>0</v>
      </c>
      <c r="L1520" s="92">
        <f>IFERROR(VLOOKUP($E1520, V一般接種!$A:$G, L$4, FALSE), 0)</f>
        <v>0</v>
      </c>
      <c r="M1520" s="92">
        <f>IFERROR(VLOOKUP($E1520, V一般接種!$A:$G, M$4, FALSE), 0)</f>
        <v>0</v>
      </c>
      <c r="N1520" s="93">
        <f>IFERROR(VLOOKUP($E1520, V一般接種!$A:$G, N$4, FALSE), 0)</f>
        <v>0</v>
      </c>
      <c r="O1520" s="92">
        <f>SUMIF(V職域接種!$C:$C, 'Conv-vaccine'!$E1520, V職域接種!F:F)</f>
        <v>0</v>
      </c>
      <c r="P1520" s="92">
        <f>SUMIF(V職域接種!$C:$C, 'Conv-vaccine'!$E1520, V職域接種!G:G)</f>
        <v>0</v>
      </c>
      <c r="Q1520" s="92">
        <f>_xlfn.MAXIFS(V重複!F:F, V重複!$C:$C, 'Conv-vaccine'!$E1520)</f>
        <v>0</v>
      </c>
      <c r="R1520" s="92">
        <f>_xlfn.MAXIFS(V重複!G:G, V重複!$C:$C, 'Conv-vaccine'!$E1520)</f>
        <v>0</v>
      </c>
      <c r="S1520" s="117">
        <f>SUMIF('V3回目-総接種回数'!$A:$A, 'Conv-vaccine'!$E1520, 'V3回目-総接種回数'!D:D)</f>
        <v>0</v>
      </c>
    </row>
    <row r="1521" spans="1:19" ht="17.7">
      <c r="A1521" s="49">
        <v>44802</v>
      </c>
      <c r="B1521" s="109">
        <f>IF(COUNTIF($A$7:$A1521, $A1521)&gt;1, 0, IF($E1521="","",G1521+H1521+K1521+L1521+O1521-Q1521))</f>
        <v>0</v>
      </c>
      <c r="C1521" s="109">
        <f>IF(COUNTIF($A$7:$A1521, $A1521)&gt;1, 0, IF($E1521="", "", I1521+J1521+M1521+N1521+P1521-R1521))</f>
        <v>0</v>
      </c>
      <c r="D1521" s="109">
        <f>IF(COUNTIF($A$7:$A1521, $A1521)&gt;1, 0, S1521)</f>
        <v>0</v>
      </c>
      <c r="E1521" s="110">
        <v>44802</v>
      </c>
      <c r="F1521" s="91" t="str">
        <f>IFERROR(VLOOKUP($E1521, V医療従事者等!$A:$J, $F$4, FALSE), TEXT(E1521, "aaa"))</f>
        <v>月</v>
      </c>
      <c r="G1521" s="91">
        <f>IFERROR(VLOOKUP($E1521, V医療従事者等!$A:$J, $G$4, FALSE), 0)</f>
        <v>0</v>
      </c>
      <c r="H1521" s="91">
        <f>IFERROR(VLOOKUP($E1521, V医療従事者等!$A:$J, $H$4, FALSE), 0)</f>
        <v>0</v>
      </c>
      <c r="I1521" s="91">
        <f>IFERROR(VLOOKUP($E1521, V医療従事者等!$A:$J, $I$4, FALSE), 0)</f>
        <v>0</v>
      </c>
      <c r="J1521" s="91">
        <f>IFERROR(VLOOKUP($E1521, V医療従事者等!$A:$J, $J$4, FALSE), 0)</f>
        <v>0</v>
      </c>
      <c r="K1521" s="92">
        <f>IFERROR(VLOOKUP($E1521, V一般接種!$A:$G, K$4, FALSE), 0)</f>
        <v>0</v>
      </c>
      <c r="L1521" s="92">
        <f>IFERROR(VLOOKUP($E1521, V一般接種!$A:$G, L$4, FALSE), 0)</f>
        <v>0</v>
      </c>
      <c r="M1521" s="92">
        <f>IFERROR(VLOOKUP($E1521, V一般接種!$A:$G, M$4, FALSE), 0)</f>
        <v>0</v>
      </c>
      <c r="N1521" s="93">
        <f>IFERROR(VLOOKUP($E1521, V一般接種!$A:$G, N$4, FALSE), 0)</f>
        <v>0</v>
      </c>
      <c r="O1521" s="92">
        <f>SUMIF(V職域接種!$C:$C, 'Conv-vaccine'!$E1521, V職域接種!F:F)</f>
        <v>0</v>
      </c>
      <c r="P1521" s="92">
        <f>SUMIF(V職域接種!$C:$C, 'Conv-vaccine'!$E1521, V職域接種!G:G)</f>
        <v>0</v>
      </c>
      <c r="Q1521" s="92">
        <f>_xlfn.MAXIFS(V重複!F:F, V重複!$C:$C, 'Conv-vaccine'!$E1521)</f>
        <v>0</v>
      </c>
      <c r="R1521" s="92">
        <f>_xlfn.MAXIFS(V重複!G:G, V重複!$C:$C, 'Conv-vaccine'!$E1521)</f>
        <v>0</v>
      </c>
      <c r="S1521" s="117">
        <f>SUMIF('V3回目-総接種回数'!$A:$A, 'Conv-vaccine'!$E1521, 'V3回目-総接種回数'!D:D)</f>
        <v>0</v>
      </c>
    </row>
    <row r="1522" spans="1:19" ht="17.7">
      <c r="A1522" s="49">
        <v>44803</v>
      </c>
      <c r="B1522" s="109">
        <f>IF(COUNTIF($A$7:$A1522, $A1522)&gt;1, 0, IF($E1522="","",G1522+H1522+K1522+L1522+O1522-Q1522))</f>
        <v>0</v>
      </c>
      <c r="C1522" s="109">
        <f>IF(COUNTIF($A$7:$A1522, $A1522)&gt;1, 0, IF($E1522="", "", I1522+J1522+M1522+N1522+P1522-R1522))</f>
        <v>0</v>
      </c>
      <c r="D1522" s="109">
        <f>IF(COUNTIF($A$7:$A1522, $A1522)&gt;1, 0, S1522)</f>
        <v>0</v>
      </c>
      <c r="E1522" s="110">
        <v>44803</v>
      </c>
      <c r="F1522" s="91" t="str">
        <f>IFERROR(VLOOKUP($E1522, V医療従事者等!$A:$J, $F$4, FALSE), TEXT(E1522, "aaa"))</f>
        <v>火</v>
      </c>
      <c r="G1522" s="91">
        <f>IFERROR(VLOOKUP($E1522, V医療従事者等!$A:$J, $G$4, FALSE), 0)</f>
        <v>0</v>
      </c>
      <c r="H1522" s="91">
        <f>IFERROR(VLOOKUP($E1522, V医療従事者等!$A:$J, $H$4, FALSE), 0)</f>
        <v>0</v>
      </c>
      <c r="I1522" s="91">
        <f>IFERROR(VLOOKUP($E1522, V医療従事者等!$A:$J, $I$4, FALSE), 0)</f>
        <v>0</v>
      </c>
      <c r="J1522" s="91">
        <f>IFERROR(VLOOKUP($E1522, V医療従事者等!$A:$J, $J$4, FALSE), 0)</f>
        <v>0</v>
      </c>
      <c r="K1522" s="92">
        <f>IFERROR(VLOOKUP($E1522, V一般接種!$A:$G, K$4, FALSE), 0)</f>
        <v>0</v>
      </c>
      <c r="L1522" s="92">
        <f>IFERROR(VLOOKUP($E1522, V一般接種!$A:$G, L$4, FALSE), 0)</f>
        <v>0</v>
      </c>
      <c r="M1522" s="92">
        <f>IFERROR(VLOOKUP($E1522, V一般接種!$A:$G, M$4, FALSE), 0)</f>
        <v>0</v>
      </c>
      <c r="N1522" s="93">
        <f>IFERROR(VLOOKUP($E1522, V一般接種!$A:$G, N$4, FALSE), 0)</f>
        <v>0</v>
      </c>
      <c r="O1522" s="92">
        <f>SUMIF(V職域接種!$C:$C, 'Conv-vaccine'!$E1522, V職域接種!F:F)</f>
        <v>0</v>
      </c>
      <c r="P1522" s="92">
        <f>SUMIF(V職域接種!$C:$C, 'Conv-vaccine'!$E1522, V職域接種!G:G)</f>
        <v>0</v>
      </c>
      <c r="Q1522" s="92">
        <f>_xlfn.MAXIFS(V重複!F:F, V重複!$C:$C, 'Conv-vaccine'!$E1522)</f>
        <v>0</v>
      </c>
      <c r="R1522" s="92">
        <f>_xlfn.MAXIFS(V重複!G:G, V重複!$C:$C, 'Conv-vaccine'!$E1522)</f>
        <v>0</v>
      </c>
      <c r="S1522" s="117">
        <f>SUMIF('V3回目-総接種回数'!$A:$A, 'Conv-vaccine'!$E1522, 'V3回目-総接種回数'!D:D)</f>
        <v>0</v>
      </c>
    </row>
    <row r="1523" spans="1:19" ht="17.7">
      <c r="A1523" s="49">
        <v>44803</v>
      </c>
      <c r="B1523" s="109">
        <f>IF(COUNTIF($A$7:$A1523, $A1523)&gt;1, 0, IF($E1523="","",G1523+H1523+K1523+L1523+O1523-Q1523))</f>
        <v>0</v>
      </c>
      <c r="C1523" s="109">
        <f>IF(COUNTIF($A$7:$A1523, $A1523)&gt;1, 0, IF($E1523="", "", I1523+J1523+M1523+N1523+P1523-R1523))</f>
        <v>0</v>
      </c>
      <c r="D1523" s="109">
        <f>IF(COUNTIF($A$7:$A1523, $A1523)&gt;1, 0, S1523)</f>
        <v>0</v>
      </c>
      <c r="E1523" s="110">
        <v>44803</v>
      </c>
      <c r="F1523" s="91" t="str">
        <f>IFERROR(VLOOKUP($E1523, V医療従事者等!$A:$J, $F$4, FALSE), TEXT(E1523, "aaa"))</f>
        <v>火</v>
      </c>
      <c r="G1523" s="91">
        <f>IFERROR(VLOOKUP($E1523, V医療従事者等!$A:$J, $G$4, FALSE), 0)</f>
        <v>0</v>
      </c>
      <c r="H1523" s="91">
        <f>IFERROR(VLOOKUP($E1523, V医療従事者等!$A:$J, $H$4, FALSE), 0)</f>
        <v>0</v>
      </c>
      <c r="I1523" s="91">
        <f>IFERROR(VLOOKUP($E1523, V医療従事者等!$A:$J, $I$4, FALSE), 0)</f>
        <v>0</v>
      </c>
      <c r="J1523" s="91">
        <f>IFERROR(VLOOKUP($E1523, V医療従事者等!$A:$J, $J$4, FALSE), 0)</f>
        <v>0</v>
      </c>
      <c r="K1523" s="92">
        <f>IFERROR(VLOOKUP($E1523, V一般接種!$A:$G, K$4, FALSE), 0)</f>
        <v>0</v>
      </c>
      <c r="L1523" s="92">
        <f>IFERROR(VLOOKUP($E1523, V一般接種!$A:$G, L$4, FALSE), 0)</f>
        <v>0</v>
      </c>
      <c r="M1523" s="92">
        <f>IFERROR(VLOOKUP($E1523, V一般接種!$A:$G, M$4, FALSE), 0)</f>
        <v>0</v>
      </c>
      <c r="N1523" s="93">
        <f>IFERROR(VLOOKUP($E1523, V一般接種!$A:$G, N$4, FALSE), 0)</f>
        <v>0</v>
      </c>
      <c r="O1523" s="92">
        <f>SUMIF(V職域接種!$C:$C, 'Conv-vaccine'!$E1523, V職域接種!F:F)</f>
        <v>0</v>
      </c>
      <c r="P1523" s="92">
        <f>SUMIF(V職域接種!$C:$C, 'Conv-vaccine'!$E1523, V職域接種!G:G)</f>
        <v>0</v>
      </c>
      <c r="Q1523" s="92">
        <f>_xlfn.MAXIFS(V重複!F:F, V重複!$C:$C, 'Conv-vaccine'!$E1523)</f>
        <v>0</v>
      </c>
      <c r="R1523" s="92">
        <f>_xlfn.MAXIFS(V重複!G:G, V重複!$C:$C, 'Conv-vaccine'!$E1523)</f>
        <v>0</v>
      </c>
      <c r="S1523" s="117">
        <f>SUMIF('V3回目-総接種回数'!$A:$A, 'Conv-vaccine'!$E1523, 'V3回目-総接種回数'!D:D)</f>
        <v>0</v>
      </c>
    </row>
    <row r="1524" spans="1:19" ht="17.7">
      <c r="A1524" s="49">
        <v>44803</v>
      </c>
      <c r="B1524" s="109">
        <f>IF(COUNTIF($A$7:$A1524, $A1524)&gt;1, 0, IF($E1524="","",G1524+H1524+K1524+L1524+O1524-Q1524))</f>
        <v>0</v>
      </c>
      <c r="C1524" s="109">
        <f>IF(COUNTIF($A$7:$A1524, $A1524)&gt;1, 0, IF($E1524="", "", I1524+J1524+M1524+N1524+P1524-R1524))</f>
        <v>0</v>
      </c>
      <c r="D1524" s="109">
        <f>IF(COUNTIF($A$7:$A1524, $A1524)&gt;1, 0, S1524)</f>
        <v>0</v>
      </c>
      <c r="E1524" s="110">
        <v>44803</v>
      </c>
      <c r="F1524" s="91" t="str">
        <f>IFERROR(VLOOKUP($E1524, V医療従事者等!$A:$J, $F$4, FALSE), TEXT(E1524, "aaa"))</f>
        <v>火</v>
      </c>
      <c r="G1524" s="91">
        <f>IFERROR(VLOOKUP($E1524, V医療従事者等!$A:$J, $G$4, FALSE), 0)</f>
        <v>0</v>
      </c>
      <c r="H1524" s="91">
        <f>IFERROR(VLOOKUP($E1524, V医療従事者等!$A:$J, $H$4, FALSE), 0)</f>
        <v>0</v>
      </c>
      <c r="I1524" s="91">
        <f>IFERROR(VLOOKUP($E1524, V医療従事者等!$A:$J, $I$4, FALSE), 0)</f>
        <v>0</v>
      </c>
      <c r="J1524" s="91">
        <f>IFERROR(VLOOKUP($E1524, V医療従事者等!$A:$J, $J$4, FALSE), 0)</f>
        <v>0</v>
      </c>
      <c r="K1524" s="92">
        <f>IFERROR(VLOOKUP($E1524, V一般接種!$A:$G, K$4, FALSE), 0)</f>
        <v>0</v>
      </c>
      <c r="L1524" s="92">
        <f>IFERROR(VLOOKUP($E1524, V一般接種!$A:$G, L$4, FALSE), 0)</f>
        <v>0</v>
      </c>
      <c r="M1524" s="92">
        <f>IFERROR(VLOOKUP($E1524, V一般接種!$A:$G, M$4, FALSE), 0)</f>
        <v>0</v>
      </c>
      <c r="N1524" s="93">
        <f>IFERROR(VLOOKUP($E1524, V一般接種!$A:$G, N$4, FALSE), 0)</f>
        <v>0</v>
      </c>
      <c r="O1524" s="92">
        <f>SUMIF(V職域接種!$C:$C, 'Conv-vaccine'!$E1524, V職域接種!F:F)</f>
        <v>0</v>
      </c>
      <c r="P1524" s="92">
        <f>SUMIF(V職域接種!$C:$C, 'Conv-vaccine'!$E1524, V職域接種!G:G)</f>
        <v>0</v>
      </c>
      <c r="Q1524" s="92">
        <f>_xlfn.MAXIFS(V重複!F:F, V重複!$C:$C, 'Conv-vaccine'!$E1524)</f>
        <v>0</v>
      </c>
      <c r="R1524" s="92">
        <f>_xlfn.MAXIFS(V重複!G:G, V重複!$C:$C, 'Conv-vaccine'!$E1524)</f>
        <v>0</v>
      </c>
      <c r="S1524" s="117">
        <f>SUMIF('V3回目-総接種回数'!$A:$A, 'Conv-vaccine'!$E1524, 'V3回目-総接種回数'!D:D)</f>
        <v>0</v>
      </c>
    </row>
    <row r="1525" spans="1:19" ht="17.7">
      <c r="A1525" s="49">
        <v>44804</v>
      </c>
      <c r="B1525" s="109">
        <f>IF(COUNTIF($A$7:$A1525, $A1525)&gt;1, 0, IF($E1525="","",G1525+H1525+K1525+L1525+O1525-Q1525))</f>
        <v>0</v>
      </c>
      <c r="C1525" s="109">
        <f>IF(COUNTIF($A$7:$A1525, $A1525)&gt;1, 0, IF($E1525="", "", I1525+J1525+M1525+N1525+P1525-R1525))</f>
        <v>0</v>
      </c>
      <c r="D1525" s="109">
        <f>IF(COUNTIF($A$7:$A1525, $A1525)&gt;1, 0, S1525)</f>
        <v>0</v>
      </c>
      <c r="E1525" s="110">
        <v>44804</v>
      </c>
      <c r="F1525" s="91" t="str">
        <f>IFERROR(VLOOKUP($E1525, V医療従事者等!$A:$J, $F$4, FALSE), TEXT(E1525, "aaa"))</f>
        <v>水</v>
      </c>
      <c r="G1525" s="91">
        <f>IFERROR(VLOOKUP($E1525, V医療従事者等!$A:$J, $G$4, FALSE), 0)</f>
        <v>0</v>
      </c>
      <c r="H1525" s="91">
        <f>IFERROR(VLOOKUP($E1525, V医療従事者等!$A:$J, $H$4, FALSE), 0)</f>
        <v>0</v>
      </c>
      <c r="I1525" s="91">
        <f>IFERROR(VLOOKUP($E1525, V医療従事者等!$A:$J, $I$4, FALSE), 0)</f>
        <v>0</v>
      </c>
      <c r="J1525" s="91">
        <f>IFERROR(VLOOKUP($E1525, V医療従事者等!$A:$J, $J$4, FALSE), 0)</f>
        <v>0</v>
      </c>
      <c r="K1525" s="92">
        <f>IFERROR(VLOOKUP($E1525, V一般接種!$A:$G, K$4, FALSE), 0)</f>
        <v>0</v>
      </c>
      <c r="L1525" s="92">
        <f>IFERROR(VLOOKUP($E1525, V一般接種!$A:$G, L$4, FALSE), 0)</f>
        <v>0</v>
      </c>
      <c r="M1525" s="92">
        <f>IFERROR(VLOOKUP($E1525, V一般接種!$A:$G, M$4, FALSE), 0)</f>
        <v>0</v>
      </c>
      <c r="N1525" s="93">
        <f>IFERROR(VLOOKUP($E1525, V一般接種!$A:$G, N$4, FALSE), 0)</f>
        <v>0</v>
      </c>
      <c r="O1525" s="92">
        <f>SUMIF(V職域接種!$C:$C, 'Conv-vaccine'!$E1525, V職域接種!F:F)</f>
        <v>0</v>
      </c>
      <c r="P1525" s="92">
        <f>SUMIF(V職域接種!$C:$C, 'Conv-vaccine'!$E1525, V職域接種!G:G)</f>
        <v>0</v>
      </c>
      <c r="Q1525" s="92">
        <f>_xlfn.MAXIFS(V重複!F:F, V重複!$C:$C, 'Conv-vaccine'!$E1525)</f>
        <v>0</v>
      </c>
      <c r="R1525" s="92">
        <f>_xlfn.MAXIFS(V重複!G:G, V重複!$C:$C, 'Conv-vaccine'!$E1525)</f>
        <v>0</v>
      </c>
      <c r="S1525" s="117">
        <f>SUMIF('V3回目-総接種回数'!$A:$A, 'Conv-vaccine'!$E1525, 'V3回目-総接種回数'!D:D)</f>
        <v>0</v>
      </c>
    </row>
    <row r="1526" spans="1:19" ht="17.7">
      <c r="A1526" s="49">
        <v>44804</v>
      </c>
      <c r="B1526" s="109">
        <f>IF(COUNTIF($A$7:$A1526, $A1526)&gt;1, 0, IF($E1526="","",G1526+H1526+K1526+L1526+O1526-Q1526))</f>
        <v>0</v>
      </c>
      <c r="C1526" s="109">
        <f>IF(COUNTIF($A$7:$A1526, $A1526)&gt;1, 0, IF($E1526="", "", I1526+J1526+M1526+N1526+P1526-R1526))</f>
        <v>0</v>
      </c>
      <c r="D1526" s="109">
        <f>IF(COUNTIF($A$7:$A1526, $A1526)&gt;1, 0, S1526)</f>
        <v>0</v>
      </c>
      <c r="E1526" s="110">
        <v>44804</v>
      </c>
      <c r="F1526" s="91" t="str">
        <f>IFERROR(VLOOKUP($E1526, V医療従事者等!$A:$J, $F$4, FALSE), TEXT(E1526, "aaa"))</f>
        <v>水</v>
      </c>
      <c r="G1526" s="91">
        <f>IFERROR(VLOOKUP($E1526, V医療従事者等!$A:$J, $G$4, FALSE), 0)</f>
        <v>0</v>
      </c>
      <c r="H1526" s="91">
        <f>IFERROR(VLOOKUP($E1526, V医療従事者等!$A:$J, $H$4, FALSE), 0)</f>
        <v>0</v>
      </c>
      <c r="I1526" s="91">
        <f>IFERROR(VLOOKUP($E1526, V医療従事者等!$A:$J, $I$4, FALSE), 0)</f>
        <v>0</v>
      </c>
      <c r="J1526" s="91">
        <f>IFERROR(VLOOKUP($E1526, V医療従事者等!$A:$J, $J$4, FALSE), 0)</f>
        <v>0</v>
      </c>
      <c r="K1526" s="92">
        <f>IFERROR(VLOOKUP($E1526, V一般接種!$A:$G, K$4, FALSE), 0)</f>
        <v>0</v>
      </c>
      <c r="L1526" s="92">
        <f>IFERROR(VLOOKUP($E1526, V一般接種!$A:$G, L$4, FALSE), 0)</f>
        <v>0</v>
      </c>
      <c r="M1526" s="92">
        <f>IFERROR(VLOOKUP($E1526, V一般接種!$A:$G, M$4, FALSE), 0)</f>
        <v>0</v>
      </c>
      <c r="N1526" s="93">
        <f>IFERROR(VLOOKUP($E1526, V一般接種!$A:$G, N$4, FALSE), 0)</f>
        <v>0</v>
      </c>
      <c r="O1526" s="92">
        <f>SUMIF(V職域接種!$C:$C, 'Conv-vaccine'!$E1526, V職域接種!F:F)</f>
        <v>0</v>
      </c>
      <c r="P1526" s="92">
        <f>SUMIF(V職域接種!$C:$C, 'Conv-vaccine'!$E1526, V職域接種!G:G)</f>
        <v>0</v>
      </c>
      <c r="Q1526" s="92">
        <f>_xlfn.MAXIFS(V重複!F:F, V重複!$C:$C, 'Conv-vaccine'!$E1526)</f>
        <v>0</v>
      </c>
      <c r="R1526" s="92">
        <f>_xlfn.MAXIFS(V重複!G:G, V重複!$C:$C, 'Conv-vaccine'!$E1526)</f>
        <v>0</v>
      </c>
      <c r="S1526" s="117">
        <f>SUMIF('V3回目-総接種回数'!$A:$A, 'Conv-vaccine'!$E1526, 'V3回目-総接種回数'!D:D)</f>
        <v>0</v>
      </c>
    </row>
    <row r="1527" spans="1:19" ht="17.7">
      <c r="A1527" s="49">
        <v>44804</v>
      </c>
      <c r="B1527" s="109">
        <f>IF(COUNTIF($A$7:$A1527, $A1527)&gt;1, 0, IF($E1527="","",G1527+H1527+K1527+L1527+O1527-Q1527))</f>
        <v>0</v>
      </c>
      <c r="C1527" s="109">
        <f>IF(COUNTIF($A$7:$A1527, $A1527)&gt;1, 0, IF($E1527="", "", I1527+J1527+M1527+N1527+P1527-R1527))</f>
        <v>0</v>
      </c>
      <c r="D1527" s="109">
        <f>IF(COUNTIF($A$7:$A1527, $A1527)&gt;1, 0, S1527)</f>
        <v>0</v>
      </c>
      <c r="E1527" s="110">
        <v>44804</v>
      </c>
      <c r="F1527" s="91" t="str">
        <f>IFERROR(VLOOKUP($E1527, V医療従事者等!$A:$J, $F$4, FALSE), TEXT(E1527, "aaa"))</f>
        <v>水</v>
      </c>
      <c r="G1527" s="91">
        <f>IFERROR(VLOOKUP($E1527, V医療従事者等!$A:$J, $G$4, FALSE), 0)</f>
        <v>0</v>
      </c>
      <c r="H1527" s="91">
        <f>IFERROR(VLOOKUP($E1527, V医療従事者等!$A:$J, $H$4, FALSE), 0)</f>
        <v>0</v>
      </c>
      <c r="I1527" s="91">
        <f>IFERROR(VLOOKUP($E1527, V医療従事者等!$A:$J, $I$4, FALSE), 0)</f>
        <v>0</v>
      </c>
      <c r="J1527" s="91">
        <f>IFERROR(VLOOKUP($E1527, V医療従事者等!$A:$J, $J$4, FALSE), 0)</f>
        <v>0</v>
      </c>
      <c r="K1527" s="92">
        <f>IFERROR(VLOOKUP($E1527, V一般接種!$A:$G, K$4, FALSE), 0)</f>
        <v>0</v>
      </c>
      <c r="L1527" s="92">
        <f>IFERROR(VLOOKUP($E1527, V一般接種!$A:$G, L$4, FALSE), 0)</f>
        <v>0</v>
      </c>
      <c r="M1527" s="92">
        <f>IFERROR(VLOOKUP($E1527, V一般接種!$A:$G, M$4, FALSE), 0)</f>
        <v>0</v>
      </c>
      <c r="N1527" s="93">
        <f>IFERROR(VLOOKUP($E1527, V一般接種!$A:$G, N$4, FALSE), 0)</f>
        <v>0</v>
      </c>
      <c r="O1527" s="92">
        <f>SUMIF(V職域接種!$C:$C, 'Conv-vaccine'!$E1527, V職域接種!F:F)</f>
        <v>0</v>
      </c>
      <c r="P1527" s="92">
        <f>SUMIF(V職域接種!$C:$C, 'Conv-vaccine'!$E1527, V職域接種!G:G)</f>
        <v>0</v>
      </c>
      <c r="Q1527" s="92">
        <f>_xlfn.MAXIFS(V重複!F:F, V重複!$C:$C, 'Conv-vaccine'!$E1527)</f>
        <v>0</v>
      </c>
      <c r="R1527" s="92">
        <f>_xlfn.MAXIFS(V重複!G:G, V重複!$C:$C, 'Conv-vaccine'!$E1527)</f>
        <v>0</v>
      </c>
      <c r="S1527" s="117">
        <f>SUMIF('V3回目-総接種回数'!$A:$A, 'Conv-vaccine'!$E1527, 'V3回目-総接種回数'!D:D)</f>
        <v>0</v>
      </c>
    </row>
    <row r="1528" spans="1:19" ht="17.7">
      <c r="A1528" s="49">
        <v>44805</v>
      </c>
      <c r="B1528" s="109">
        <f>IF(COUNTIF($A$7:$A1528, $A1528)&gt;1, 0, IF($E1528="","",G1528+H1528+K1528+L1528+O1528-Q1528))</f>
        <v>0</v>
      </c>
      <c r="C1528" s="109">
        <f>IF(COUNTIF($A$7:$A1528, $A1528)&gt;1, 0, IF($E1528="", "", I1528+J1528+M1528+N1528+P1528-R1528))</f>
        <v>0</v>
      </c>
      <c r="D1528" s="109">
        <f>IF(COUNTIF($A$7:$A1528, $A1528)&gt;1, 0, S1528)</f>
        <v>0</v>
      </c>
      <c r="E1528" s="110">
        <v>44805</v>
      </c>
      <c r="F1528" s="91" t="str">
        <f>IFERROR(VLOOKUP($E1528, V医療従事者等!$A:$J, $F$4, FALSE), TEXT(E1528, "aaa"))</f>
        <v>木</v>
      </c>
      <c r="G1528" s="91">
        <f>IFERROR(VLOOKUP($E1528, V医療従事者等!$A:$J, $G$4, FALSE), 0)</f>
        <v>0</v>
      </c>
      <c r="H1528" s="91">
        <f>IFERROR(VLOOKUP($E1528, V医療従事者等!$A:$J, $H$4, FALSE), 0)</f>
        <v>0</v>
      </c>
      <c r="I1528" s="91">
        <f>IFERROR(VLOOKUP($E1528, V医療従事者等!$A:$J, $I$4, FALSE), 0)</f>
        <v>0</v>
      </c>
      <c r="J1528" s="91">
        <f>IFERROR(VLOOKUP($E1528, V医療従事者等!$A:$J, $J$4, FALSE), 0)</f>
        <v>0</v>
      </c>
      <c r="K1528" s="92">
        <f>IFERROR(VLOOKUP($E1528, V一般接種!$A:$G, K$4, FALSE), 0)</f>
        <v>0</v>
      </c>
      <c r="L1528" s="92">
        <f>IFERROR(VLOOKUP($E1528, V一般接種!$A:$G, L$4, FALSE), 0)</f>
        <v>0</v>
      </c>
      <c r="M1528" s="92">
        <f>IFERROR(VLOOKUP($E1528, V一般接種!$A:$G, M$4, FALSE), 0)</f>
        <v>0</v>
      </c>
      <c r="N1528" s="93">
        <f>IFERROR(VLOOKUP($E1528, V一般接種!$A:$G, N$4, FALSE), 0)</f>
        <v>0</v>
      </c>
      <c r="O1528" s="92">
        <f>SUMIF(V職域接種!$C:$C, 'Conv-vaccine'!$E1528, V職域接種!F:F)</f>
        <v>0</v>
      </c>
      <c r="P1528" s="92">
        <f>SUMIF(V職域接種!$C:$C, 'Conv-vaccine'!$E1528, V職域接種!G:G)</f>
        <v>0</v>
      </c>
      <c r="Q1528" s="92">
        <f>_xlfn.MAXIFS(V重複!F:F, V重複!$C:$C, 'Conv-vaccine'!$E1528)</f>
        <v>0</v>
      </c>
      <c r="R1528" s="92">
        <f>_xlfn.MAXIFS(V重複!G:G, V重複!$C:$C, 'Conv-vaccine'!$E1528)</f>
        <v>0</v>
      </c>
      <c r="S1528" s="117">
        <f>SUMIF('V3回目-総接種回数'!$A:$A, 'Conv-vaccine'!$E1528, 'V3回目-総接種回数'!D:D)</f>
        <v>0</v>
      </c>
    </row>
    <row r="1529" spans="1:19" ht="17.7">
      <c r="A1529" s="49">
        <v>44805</v>
      </c>
      <c r="B1529" s="109">
        <f>IF(COUNTIF($A$7:$A1529, $A1529)&gt;1, 0, IF($E1529="","",G1529+H1529+K1529+L1529+O1529-Q1529))</f>
        <v>0</v>
      </c>
      <c r="C1529" s="109">
        <f>IF(COUNTIF($A$7:$A1529, $A1529)&gt;1, 0, IF($E1529="", "", I1529+J1529+M1529+N1529+P1529-R1529))</f>
        <v>0</v>
      </c>
      <c r="D1529" s="109">
        <f>IF(COUNTIF($A$7:$A1529, $A1529)&gt;1, 0, S1529)</f>
        <v>0</v>
      </c>
      <c r="E1529" s="110">
        <v>44805</v>
      </c>
      <c r="F1529" s="91" t="str">
        <f>IFERROR(VLOOKUP($E1529, V医療従事者等!$A:$J, $F$4, FALSE), TEXT(E1529, "aaa"))</f>
        <v>木</v>
      </c>
      <c r="G1529" s="91">
        <f>IFERROR(VLOOKUP($E1529, V医療従事者等!$A:$J, $G$4, FALSE), 0)</f>
        <v>0</v>
      </c>
      <c r="H1529" s="91">
        <f>IFERROR(VLOOKUP($E1529, V医療従事者等!$A:$J, $H$4, FALSE), 0)</f>
        <v>0</v>
      </c>
      <c r="I1529" s="91">
        <f>IFERROR(VLOOKUP($E1529, V医療従事者等!$A:$J, $I$4, FALSE), 0)</f>
        <v>0</v>
      </c>
      <c r="J1529" s="91">
        <f>IFERROR(VLOOKUP($E1529, V医療従事者等!$A:$J, $J$4, FALSE), 0)</f>
        <v>0</v>
      </c>
      <c r="K1529" s="92">
        <f>IFERROR(VLOOKUP($E1529, V一般接種!$A:$G, K$4, FALSE), 0)</f>
        <v>0</v>
      </c>
      <c r="L1529" s="92">
        <f>IFERROR(VLOOKUP($E1529, V一般接種!$A:$G, L$4, FALSE), 0)</f>
        <v>0</v>
      </c>
      <c r="M1529" s="92">
        <f>IFERROR(VLOOKUP($E1529, V一般接種!$A:$G, M$4, FALSE), 0)</f>
        <v>0</v>
      </c>
      <c r="N1529" s="93">
        <f>IFERROR(VLOOKUP($E1529, V一般接種!$A:$G, N$4, FALSE), 0)</f>
        <v>0</v>
      </c>
      <c r="O1529" s="92">
        <f>SUMIF(V職域接種!$C:$C, 'Conv-vaccine'!$E1529, V職域接種!F:F)</f>
        <v>0</v>
      </c>
      <c r="P1529" s="92">
        <f>SUMIF(V職域接種!$C:$C, 'Conv-vaccine'!$E1529, V職域接種!G:G)</f>
        <v>0</v>
      </c>
      <c r="Q1529" s="92">
        <f>_xlfn.MAXIFS(V重複!F:F, V重複!$C:$C, 'Conv-vaccine'!$E1529)</f>
        <v>0</v>
      </c>
      <c r="R1529" s="92">
        <f>_xlfn.MAXIFS(V重複!G:G, V重複!$C:$C, 'Conv-vaccine'!$E1529)</f>
        <v>0</v>
      </c>
      <c r="S1529" s="117">
        <f>SUMIF('V3回目-総接種回数'!$A:$A, 'Conv-vaccine'!$E1529, 'V3回目-総接種回数'!D:D)</f>
        <v>0</v>
      </c>
    </row>
    <row r="1530" spans="1:19" ht="17.7">
      <c r="A1530" s="49">
        <v>44805</v>
      </c>
      <c r="B1530" s="109">
        <f>IF(COUNTIF($A$7:$A1530, $A1530)&gt;1, 0, IF($E1530="","",G1530+H1530+K1530+L1530+O1530-Q1530))</f>
        <v>0</v>
      </c>
      <c r="C1530" s="109">
        <f>IF(COUNTIF($A$7:$A1530, $A1530)&gt;1, 0, IF($E1530="", "", I1530+J1530+M1530+N1530+P1530-R1530))</f>
        <v>0</v>
      </c>
      <c r="D1530" s="109">
        <f>IF(COUNTIF($A$7:$A1530, $A1530)&gt;1, 0, S1530)</f>
        <v>0</v>
      </c>
      <c r="E1530" s="110">
        <v>44805</v>
      </c>
      <c r="F1530" s="91" t="str">
        <f>IFERROR(VLOOKUP($E1530, V医療従事者等!$A:$J, $F$4, FALSE), TEXT(E1530, "aaa"))</f>
        <v>木</v>
      </c>
      <c r="G1530" s="91">
        <f>IFERROR(VLOOKUP($E1530, V医療従事者等!$A:$J, $G$4, FALSE), 0)</f>
        <v>0</v>
      </c>
      <c r="H1530" s="91">
        <f>IFERROR(VLOOKUP($E1530, V医療従事者等!$A:$J, $H$4, FALSE), 0)</f>
        <v>0</v>
      </c>
      <c r="I1530" s="91">
        <f>IFERROR(VLOOKUP($E1530, V医療従事者等!$A:$J, $I$4, FALSE), 0)</f>
        <v>0</v>
      </c>
      <c r="J1530" s="91">
        <f>IFERROR(VLOOKUP($E1530, V医療従事者等!$A:$J, $J$4, FALSE), 0)</f>
        <v>0</v>
      </c>
      <c r="K1530" s="92">
        <f>IFERROR(VLOOKUP($E1530, V一般接種!$A:$G, K$4, FALSE), 0)</f>
        <v>0</v>
      </c>
      <c r="L1530" s="92">
        <f>IFERROR(VLOOKUP($E1530, V一般接種!$A:$G, L$4, FALSE), 0)</f>
        <v>0</v>
      </c>
      <c r="M1530" s="92">
        <f>IFERROR(VLOOKUP($E1530, V一般接種!$A:$G, M$4, FALSE), 0)</f>
        <v>0</v>
      </c>
      <c r="N1530" s="93">
        <f>IFERROR(VLOOKUP($E1530, V一般接種!$A:$G, N$4, FALSE), 0)</f>
        <v>0</v>
      </c>
      <c r="O1530" s="92">
        <f>SUMIF(V職域接種!$C:$C, 'Conv-vaccine'!$E1530, V職域接種!F:F)</f>
        <v>0</v>
      </c>
      <c r="P1530" s="92">
        <f>SUMIF(V職域接種!$C:$C, 'Conv-vaccine'!$E1530, V職域接種!G:G)</f>
        <v>0</v>
      </c>
      <c r="Q1530" s="92">
        <f>_xlfn.MAXIFS(V重複!F:F, V重複!$C:$C, 'Conv-vaccine'!$E1530)</f>
        <v>0</v>
      </c>
      <c r="R1530" s="92">
        <f>_xlfn.MAXIFS(V重複!G:G, V重複!$C:$C, 'Conv-vaccine'!$E1530)</f>
        <v>0</v>
      </c>
      <c r="S1530" s="117">
        <f>SUMIF('V3回目-総接種回数'!$A:$A, 'Conv-vaccine'!$E1530, 'V3回目-総接種回数'!D:D)</f>
        <v>0</v>
      </c>
    </row>
    <row r="1531" spans="1:19" ht="17.7">
      <c r="A1531" s="49">
        <v>44806</v>
      </c>
      <c r="B1531" s="109">
        <f>IF(COUNTIF($A$7:$A1531, $A1531)&gt;1, 0, IF($E1531="","",G1531+H1531+K1531+L1531+O1531-Q1531))</f>
        <v>0</v>
      </c>
      <c r="C1531" s="109">
        <f>IF(COUNTIF($A$7:$A1531, $A1531)&gt;1, 0, IF($E1531="", "", I1531+J1531+M1531+N1531+P1531-R1531))</f>
        <v>0</v>
      </c>
      <c r="D1531" s="109">
        <f>IF(COUNTIF($A$7:$A1531, $A1531)&gt;1, 0, S1531)</f>
        <v>0</v>
      </c>
      <c r="E1531" s="110">
        <v>44806</v>
      </c>
      <c r="F1531" s="91" t="str">
        <f>IFERROR(VLOOKUP($E1531, V医療従事者等!$A:$J, $F$4, FALSE), TEXT(E1531, "aaa"))</f>
        <v>金</v>
      </c>
      <c r="G1531" s="91">
        <f>IFERROR(VLOOKUP($E1531, V医療従事者等!$A:$J, $G$4, FALSE), 0)</f>
        <v>0</v>
      </c>
      <c r="H1531" s="91">
        <f>IFERROR(VLOOKUP($E1531, V医療従事者等!$A:$J, $H$4, FALSE), 0)</f>
        <v>0</v>
      </c>
      <c r="I1531" s="91">
        <f>IFERROR(VLOOKUP($E1531, V医療従事者等!$A:$J, $I$4, FALSE), 0)</f>
        <v>0</v>
      </c>
      <c r="J1531" s="91">
        <f>IFERROR(VLOOKUP($E1531, V医療従事者等!$A:$J, $J$4, FALSE), 0)</f>
        <v>0</v>
      </c>
      <c r="K1531" s="92">
        <f>IFERROR(VLOOKUP($E1531, V一般接種!$A:$G, K$4, FALSE), 0)</f>
        <v>0</v>
      </c>
      <c r="L1531" s="92">
        <f>IFERROR(VLOOKUP($E1531, V一般接種!$A:$G, L$4, FALSE), 0)</f>
        <v>0</v>
      </c>
      <c r="M1531" s="92">
        <f>IFERROR(VLOOKUP($E1531, V一般接種!$A:$G, M$4, FALSE), 0)</f>
        <v>0</v>
      </c>
      <c r="N1531" s="93">
        <f>IFERROR(VLOOKUP($E1531, V一般接種!$A:$G, N$4, FALSE), 0)</f>
        <v>0</v>
      </c>
      <c r="O1531" s="92">
        <f>SUMIF(V職域接種!$C:$C, 'Conv-vaccine'!$E1531, V職域接種!F:F)</f>
        <v>0</v>
      </c>
      <c r="P1531" s="92">
        <f>SUMIF(V職域接種!$C:$C, 'Conv-vaccine'!$E1531, V職域接種!G:G)</f>
        <v>0</v>
      </c>
      <c r="Q1531" s="92">
        <f>_xlfn.MAXIFS(V重複!F:F, V重複!$C:$C, 'Conv-vaccine'!$E1531)</f>
        <v>0</v>
      </c>
      <c r="R1531" s="92">
        <f>_xlfn.MAXIFS(V重複!G:G, V重複!$C:$C, 'Conv-vaccine'!$E1531)</f>
        <v>0</v>
      </c>
      <c r="S1531" s="117">
        <f>SUMIF('V3回目-総接種回数'!$A:$A, 'Conv-vaccine'!$E1531, 'V3回目-総接種回数'!D:D)</f>
        <v>0</v>
      </c>
    </row>
    <row r="1532" spans="1:19" ht="17.7">
      <c r="A1532" s="49">
        <v>44806</v>
      </c>
      <c r="B1532" s="109">
        <f>IF(COUNTIF($A$7:$A1532, $A1532)&gt;1, 0, IF($E1532="","",G1532+H1532+K1532+L1532+O1532-Q1532))</f>
        <v>0</v>
      </c>
      <c r="C1532" s="109">
        <f>IF(COUNTIF($A$7:$A1532, $A1532)&gt;1, 0, IF($E1532="", "", I1532+J1532+M1532+N1532+P1532-R1532))</f>
        <v>0</v>
      </c>
      <c r="D1532" s="109">
        <f>IF(COUNTIF($A$7:$A1532, $A1532)&gt;1, 0, S1532)</f>
        <v>0</v>
      </c>
      <c r="E1532" s="110">
        <v>44806</v>
      </c>
      <c r="F1532" s="91" t="str">
        <f>IFERROR(VLOOKUP($E1532, V医療従事者等!$A:$J, $F$4, FALSE), TEXT(E1532, "aaa"))</f>
        <v>金</v>
      </c>
      <c r="G1532" s="91">
        <f>IFERROR(VLOOKUP($E1532, V医療従事者等!$A:$J, $G$4, FALSE), 0)</f>
        <v>0</v>
      </c>
      <c r="H1532" s="91">
        <f>IFERROR(VLOOKUP($E1532, V医療従事者等!$A:$J, $H$4, FALSE), 0)</f>
        <v>0</v>
      </c>
      <c r="I1532" s="91">
        <f>IFERROR(VLOOKUP($E1532, V医療従事者等!$A:$J, $I$4, FALSE), 0)</f>
        <v>0</v>
      </c>
      <c r="J1532" s="91">
        <f>IFERROR(VLOOKUP($E1532, V医療従事者等!$A:$J, $J$4, FALSE), 0)</f>
        <v>0</v>
      </c>
      <c r="K1532" s="92">
        <f>IFERROR(VLOOKUP($E1532, V一般接種!$A:$G, K$4, FALSE), 0)</f>
        <v>0</v>
      </c>
      <c r="L1532" s="92">
        <f>IFERROR(VLOOKUP($E1532, V一般接種!$A:$G, L$4, FALSE), 0)</f>
        <v>0</v>
      </c>
      <c r="M1532" s="92">
        <f>IFERROR(VLOOKUP($E1532, V一般接種!$A:$G, M$4, FALSE), 0)</f>
        <v>0</v>
      </c>
      <c r="N1532" s="93">
        <f>IFERROR(VLOOKUP($E1532, V一般接種!$A:$G, N$4, FALSE), 0)</f>
        <v>0</v>
      </c>
      <c r="O1532" s="92">
        <f>SUMIF(V職域接種!$C:$C, 'Conv-vaccine'!$E1532, V職域接種!F:F)</f>
        <v>0</v>
      </c>
      <c r="P1532" s="92">
        <f>SUMIF(V職域接種!$C:$C, 'Conv-vaccine'!$E1532, V職域接種!G:G)</f>
        <v>0</v>
      </c>
      <c r="Q1532" s="92">
        <f>_xlfn.MAXIFS(V重複!F:F, V重複!$C:$C, 'Conv-vaccine'!$E1532)</f>
        <v>0</v>
      </c>
      <c r="R1532" s="92">
        <f>_xlfn.MAXIFS(V重複!G:G, V重複!$C:$C, 'Conv-vaccine'!$E1532)</f>
        <v>0</v>
      </c>
      <c r="S1532" s="117">
        <f>SUMIF('V3回目-総接種回数'!$A:$A, 'Conv-vaccine'!$E1532, 'V3回目-総接種回数'!D:D)</f>
        <v>0</v>
      </c>
    </row>
    <row r="1533" spans="1:19" ht="17.7">
      <c r="A1533" s="49">
        <v>44806</v>
      </c>
      <c r="B1533" s="109">
        <f>IF(COUNTIF($A$7:$A1533, $A1533)&gt;1, 0, IF($E1533="","",G1533+H1533+K1533+L1533+O1533-Q1533))</f>
        <v>0</v>
      </c>
      <c r="C1533" s="109">
        <f>IF(COUNTIF($A$7:$A1533, $A1533)&gt;1, 0, IF($E1533="", "", I1533+J1533+M1533+N1533+P1533-R1533))</f>
        <v>0</v>
      </c>
      <c r="D1533" s="109">
        <f>IF(COUNTIF($A$7:$A1533, $A1533)&gt;1, 0, S1533)</f>
        <v>0</v>
      </c>
      <c r="E1533" s="110">
        <v>44806</v>
      </c>
      <c r="F1533" s="91" t="str">
        <f>IFERROR(VLOOKUP($E1533, V医療従事者等!$A:$J, $F$4, FALSE), TEXT(E1533, "aaa"))</f>
        <v>金</v>
      </c>
      <c r="G1533" s="91">
        <f>IFERROR(VLOOKUP($E1533, V医療従事者等!$A:$J, $G$4, FALSE), 0)</f>
        <v>0</v>
      </c>
      <c r="H1533" s="91">
        <f>IFERROR(VLOOKUP($E1533, V医療従事者等!$A:$J, $H$4, FALSE), 0)</f>
        <v>0</v>
      </c>
      <c r="I1533" s="91">
        <f>IFERROR(VLOOKUP($E1533, V医療従事者等!$A:$J, $I$4, FALSE), 0)</f>
        <v>0</v>
      </c>
      <c r="J1533" s="91">
        <f>IFERROR(VLOOKUP($E1533, V医療従事者等!$A:$J, $J$4, FALSE), 0)</f>
        <v>0</v>
      </c>
      <c r="K1533" s="92">
        <f>IFERROR(VLOOKUP($E1533, V一般接種!$A:$G, K$4, FALSE), 0)</f>
        <v>0</v>
      </c>
      <c r="L1533" s="92">
        <f>IFERROR(VLOOKUP($E1533, V一般接種!$A:$G, L$4, FALSE), 0)</f>
        <v>0</v>
      </c>
      <c r="M1533" s="92">
        <f>IFERROR(VLOOKUP($E1533, V一般接種!$A:$G, M$4, FALSE), 0)</f>
        <v>0</v>
      </c>
      <c r="N1533" s="93">
        <f>IFERROR(VLOOKUP($E1533, V一般接種!$A:$G, N$4, FALSE), 0)</f>
        <v>0</v>
      </c>
      <c r="O1533" s="92">
        <f>SUMIF(V職域接種!$C:$C, 'Conv-vaccine'!$E1533, V職域接種!F:F)</f>
        <v>0</v>
      </c>
      <c r="P1533" s="92">
        <f>SUMIF(V職域接種!$C:$C, 'Conv-vaccine'!$E1533, V職域接種!G:G)</f>
        <v>0</v>
      </c>
      <c r="Q1533" s="92">
        <f>_xlfn.MAXIFS(V重複!F:F, V重複!$C:$C, 'Conv-vaccine'!$E1533)</f>
        <v>0</v>
      </c>
      <c r="R1533" s="92">
        <f>_xlfn.MAXIFS(V重複!G:G, V重複!$C:$C, 'Conv-vaccine'!$E1533)</f>
        <v>0</v>
      </c>
      <c r="S1533" s="117">
        <f>SUMIF('V3回目-総接種回数'!$A:$A, 'Conv-vaccine'!$E1533, 'V3回目-総接種回数'!D:D)</f>
        <v>0</v>
      </c>
    </row>
    <row r="1534" spans="1:19" ht="17.7">
      <c r="A1534" s="49">
        <v>44807</v>
      </c>
      <c r="B1534" s="109">
        <f>IF(COUNTIF($A$7:$A1534, $A1534)&gt;1, 0, IF($E1534="","",G1534+H1534+K1534+L1534+O1534-Q1534))</f>
        <v>0</v>
      </c>
      <c r="C1534" s="109">
        <f>IF(COUNTIF($A$7:$A1534, $A1534)&gt;1, 0, IF($E1534="", "", I1534+J1534+M1534+N1534+P1534-R1534))</f>
        <v>0</v>
      </c>
      <c r="D1534" s="109">
        <f>IF(COUNTIF($A$7:$A1534, $A1534)&gt;1, 0, S1534)</f>
        <v>0</v>
      </c>
      <c r="E1534" s="110">
        <v>44807</v>
      </c>
      <c r="F1534" s="91" t="str">
        <f>IFERROR(VLOOKUP($E1534, V医療従事者等!$A:$J, $F$4, FALSE), TEXT(E1534, "aaa"))</f>
        <v>土</v>
      </c>
      <c r="G1534" s="91">
        <f>IFERROR(VLOOKUP($E1534, V医療従事者等!$A:$J, $G$4, FALSE), 0)</f>
        <v>0</v>
      </c>
      <c r="H1534" s="91">
        <f>IFERROR(VLOOKUP($E1534, V医療従事者等!$A:$J, $H$4, FALSE), 0)</f>
        <v>0</v>
      </c>
      <c r="I1534" s="91">
        <f>IFERROR(VLOOKUP($E1534, V医療従事者等!$A:$J, $I$4, FALSE), 0)</f>
        <v>0</v>
      </c>
      <c r="J1534" s="91">
        <f>IFERROR(VLOOKUP($E1534, V医療従事者等!$A:$J, $J$4, FALSE), 0)</f>
        <v>0</v>
      </c>
      <c r="K1534" s="92">
        <f>IFERROR(VLOOKUP($E1534, V一般接種!$A:$G, K$4, FALSE), 0)</f>
        <v>0</v>
      </c>
      <c r="L1534" s="92">
        <f>IFERROR(VLOOKUP($E1534, V一般接種!$A:$G, L$4, FALSE), 0)</f>
        <v>0</v>
      </c>
      <c r="M1534" s="92">
        <f>IFERROR(VLOOKUP($E1534, V一般接種!$A:$G, M$4, FALSE), 0)</f>
        <v>0</v>
      </c>
      <c r="N1534" s="93">
        <f>IFERROR(VLOOKUP($E1534, V一般接種!$A:$G, N$4, FALSE), 0)</f>
        <v>0</v>
      </c>
      <c r="O1534" s="92">
        <f>SUMIF(V職域接種!$C:$C, 'Conv-vaccine'!$E1534, V職域接種!F:F)</f>
        <v>0</v>
      </c>
      <c r="P1534" s="92">
        <f>SUMIF(V職域接種!$C:$C, 'Conv-vaccine'!$E1534, V職域接種!G:G)</f>
        <v>0</v>
      </c>
      <c r="Q1534" s="92">
        <f>_xlfn.MAXIFS(V重複!F:F, V重複!$C:$C, 'Conv-vaccine'!$E1534)</f>
        <v>0</v>
      </c>
      <c r="R1534" s="92">
        <f>_xlfn.MAXIFS(V重複!G:G, V重複!$C:$C, 'Conv-vaccine'!$E1534)</f>
        <v>0</v>
      </c>
      <c r="S1534" s="117">
        <f>SUMIF('V3回目-総接種回数'!$A:$A, 'Conv-vaccine'!$E1534, 'V3回目-総接種回数'!D:D)</f>
        <v>0</v>
      </c>
    </row>
    <row r="1535" spans="1:19" ht="17.7">
      <c r="A1535" s="49">
        <v>44807</v>
      </c>
      <c r="B1535" s="109">
        <f>IF(COUNTIF($A$7:$A1535, $A1535)&gt;1, 0, IF($E1535="","",G1535+H1535+K1535+L1535+O1535-Q1535))</f>
        <v>0</v>
      </c>
      <c r="C1535" s="109">
        <f>IF(COUNTIF($A$7:$A1535, $A1535)&gt;1, 0, IF($E1535="", "", I1535+J1535+M1535+N1535+P1535-R1535))</f>
        <v>0</v>
      </c>
      <c r="D1535" s="109">
        <f>IF(COUNTIF($A$7:$A1535, $A1535)&gt;1, 0, S1535)</f>
        <v>0</v>
      </c>
      <c r="E1535" s="110">
        <v>44807</v>
      </c>
      <c r="F1535" s="91" t="str">
        <f>IFERROR(VLOOKUP($E1535, V医療従事者等!$A:$J, $F$4, FALSE), TEXT(E1535, "aaa"))</f>
        <v>土</v>
      </c>
      <c r="G1535" s="91">
        <f>IFERROR(VLOOKUP($E1535, V医療従事者等!$A:$J, $G$4, FALSE), 0)</f>
        <v>0</v>
      </c>
      <c r="H1535" s="91">
        <f>IFERROR(VLOOKUP($E1535, V医療従事者等!$A:$J, $H$4, FALSE), 0)</f>
        <v>0</v>
      </c>
      <c r="I1535" s="91">
        <f>IFERROR(VLOOKUP($E1535, V医療従事者等!$A:$J, $I$4, FALSE), 0)</f>
        <v>0</v>
      </c>
      <c r="J1535" s="91">
        <f>IFERROR(VLOOKUP($E1535, V医療従事者等!$A:$J, $J$4, FALSE), 0)</f>
        <v>0</v>
      </c>
      <c r="K1535" s="92">
        <f>IFERROR(VLOOKUP($E1535, V一般接種!$A:$G, K$4, FALSE), 0)</f>
        <v>0</v>
      </c>
      <c r="L1535" s="92">
        <f>IFERROR(VLOOKUP($E1535, V一般接種!$A:$G, L$4, FALSE), 0)</f>
        <v>0</v>
      </c>
      <c r="M1535" s="92">
        <f>IFERROR(VLOOKUP($E1535, V一般接種!$A:$G, M$4, FALSE), 0)</f>
        <v>0</v>
      </c>
      <c r="N1535" s="93">
        <f>IFERROR(VLOOKUP($E1535, V一般接種!$A:$G, N$4, FALSE), 0)</f>
        <v>0</v>
      </c>
      <c r="O1535" s="92">
        <f>SUMIF(V職域接種!$C:$C, 'Conv-vaccine'!$E1535, V職域接種!F:F)</f>
        <v>0</v>
      </c>
      <c r="P1535" s="92">
        <f>SUMIF(V職域接種!$C:$C, 'Conv-vaccine'!$E1535, V職域接種!G:G)</f>
        <v>0</v>
      </c>
      <c r="Q1535" s="92">
        <f>_xlfn.MAXIFS(V重複!F:F, V重複!$C:$C, 'Conv-vaccine'!$E1535)</f>
        <v>0</v>
      </c>
      <c r="R1535" s="92">
        <f>_xlfn.MAXIFS(V重複!G:G, V重複!$C:$C, 'Conv-vaccine'!$E1535)</f>
        <v>0</v>
      </c>
      <c r="S1535" s="117">
        <f>SUMIF('V3回目-総接種回数'!$A:$A, 'Conv-vaccine'!$E1535, 'V3回目-総接種回数'!D:D)</f>
        <v>0</v>
      </c>
    </row>
    <row r="1536" spans="1:19" ht="17.7">
      <c r="A1536" s="49">
        <v>44807</v>
      </c>
      <c r="B1536" s="109">
        <f>IF(COUNTIF($A$7:$A1536, $A1536)&gt;1, 0, IF($E1536="","",G1536+H1536+K1536+L1536+O1536-Q1536))</f>
        <v>0</v>
      </c>
      <c r="C1536" s="109">
        <f>IF(COUNTIF($A$7:$A1536, $A1536)&gt;1, 0, IF($E1536="", "", I1536+J1536+M1536+N1536+P1536-R1536))</f>
        <v>0</v>
      </c>
      <c r="D1536" s="109">
        <f>IF(COUNTIF($A$7:$A1536, $A1536)&gt;1, 0, S1536)</f>
        <v>0</v>
      </c>
      <c r="E1536" s="110">
        <v>44807</v>
      </c>
      <c r="F1536" s="91" t="str">
        <f>IFERROR(VLOOKUP($E1536, V医療従事者等!$A:$J, $F$4, FALSE), TEXT(E1536, "aaa"))</f>
        <v>土</v>
      </c>
      <c r="G1536" s="91">
        <f>IFERROR(VLOOKUP($E1536, V医療従事者等!$A:$J, $G$4, FALSE), 0)</f>
        <v>0</v>
      </c>
      <c r="H1536" s="91">
        <f>IFERROR(VLOOKUP($E1536, V医療従事者等!$A:$J, $H$4, FALSE), 0)</f>
        <v>0</v>
      </c>
      <c r="I1536" s="91">
        <f>IFERROR(VLOOKUP($E1536, V医療従事者等!$A:$J, $I$4, FALSE), 0)</f>
        <v>0</v>
      </c>
      <c r="J1536" s="91">
        <f>IFERROR(VLOOKUP($E1536, V医療従事者等!$A:$J, $J$4, FALSE), 0)</f>
        <v>0</v>
      </c>
      <c r="K1536" s="92">
        <f>IFERROR(VLOOKUP($E1536, V一般接種!$A:$G, K$4, FALSE), 0)</f>
        <v>0</v>
      </c>
      <c r="L1536" s="92">
        <f>IFERROR(VLOOKUP($E1536, V一般接種!$A:$G, L$4, FALSE), 0)</f>
        <v>0</v>
      </c>
      <c r="M1536" s="92">
        <f>IFERROR(VLOOKUP($E1536, V一般接種!$A:$G, M$4, FALSE), 0)</f>
        <v>0</v>
      </c>
      <c r="N1536" s="93">
        <f>IFERROR(VLOOKUP($E1536, V一般接種!$A:$G, N$4, FALSE), 0)</f>
        <v>0</v>
      </c>
      <c r="O1536" s="92">
        <f>SUMIF(V職域接種!$C:$C, 'Conv-vaccine'!$E1536, V職域接種!F:F)</f>
        <v>0</v>
      </c>
      <c r="P1536" s="92">
        <f>SUMIF(V職域接種!$C:$C, 'Conv-vaccine'!$E1536, V職域接種!G:G)</f>
        <v>0</v>
      </c>
      <c r="Q1536" s="92">
        <f>_xlfn.MAXIFS(V重複!F:F, V重複!$C:$C, 'Conv-vaccine'!$E1536)</f>
        <v>0</v>
      </c>
      <c r="R1536" s="92">
        <f>_xlfn.MAXIFS(V重複!G:G, V重複!$C:$C, 'Conv-vaccine'!$E1536)</f>
        <v>0</v>
      </c>
      <c r="S1536" s="117">
        <f>SUMIF('V3回目-総接種回数'!$A:$A, 'Conv-vaccine'!$E1536, 'V3回目-総接種回数'!D:D)</f>
        <v>0</v>
      </c>
    </row>
    <row r="1537" spans="1:19" ht="17.7">
      <c r="A1537" s="49">
        <v>44808</v>
      </c>
      <c r="B1537" s="109">
        <f>IF(COUNTIF($A$7:$A1537, $A1537)&gt;1, 0, IF($E1537="","",G1537+H1537+K1537+L1537+O1537-Q1537))</f>
        <v>0</v>
      </c>
      <c r="C1537" s="109">
        <f>IF(COUNTIF($A$7:$A1537, $A1537)&gt;1, 0, IF($E1537="", "", I1537+J1537+M1537+N1537+P1537-R1537))</f>
        <v>0</v>
      </c>
      <c r="D1537" s="109">
        <f>IF(COUNTIF($A$7:$A1537, $A1537)&gt;1, 0, S1537)</f>
        <v>0</v>
      </c>
      <c r="E1537" s="110">
        <v>44808</v>
      </c>
      <c r="F1537" s="91" t="str">
        <f>IFERROR(VLOOKUP($E1537, V医療従事者等!$A:$J, $F$4, FALSE), TEXT(E1537, "aaa"))</f>
        <v>日</v>
      </c>
      <c r="G1537" s="91">
        <f>IFERROR(VLOOKUP($E1537, V医療従事者等!$A:$J, $G$4, FALSE), 0)</f>
        <v>0</v>
      </c>
      <c r="H1537" s="91">
        <f>IFERROR(VLOOKUP($E1537, V医療従事者等!$A:$J, $H$4, FALSE), 0)</f>
        <v>0</v>
      </c>
      <c r="I1537" s="91">
        <f>IFERROR(VLOOKUP($E1537, V医療従事者等!$A:$J, $I$4, FALSE), 0)</f>
        <v>0</v>
      </c>
      <c r="J1537" s="91">
        <f>IFERROR(VLOOKUP($E1537, V医療従事者等!$A:$J, $J$4, FALSE), 0)</f>
        <v>0</v>
      </c>
      <c r="K1537" s="92">
        <f>IFERROR(VLOOKUP($E1537, V一般接種!$A:$G, K$4, FALSE), 0)</f>
        <v>0</v>
      </c>
      <c r="L1537" s="92">
        <f>IFERROR(VLOOKUP($E1537, V一般接種!$A:$G, L$4, FALSE), 0)</f>
        <v>0</v>
      </c>
      <c r="M1537" s="92">
        <f>IFERROR(VLOOKUP($E1537, V一般接種!$A:$G, M$4, FALSE), 0)</f>
        <v>0</v>
      </c>
      <c r="N1537" s="93">
        <f>IFERROR(VLOOKUP($E1537, V一般接種!$A:$G, N$4, FALSE), 0)</f>
        <v>0</v>
      </c>
      <c r="O1537" s="92">
        <f>SUMIF(V職域接種!$C:$C, 'Conv-vaccine'!$E1537, V職域接種!F:F)</f>
        <v>0</v>
      </c>
      <c r="P1537" s="92">
        <f>SUMIF(V職域接種!$C:$C, 'Conv-vaccine'!$E1537, V職域接種!G:G)</f>
        <v>0</v>
      </c>
      <c r="Q1537" s="92">
        <f>_xlfn.MAXIFS(V重複!F:F, V重複!$C:$C, 'Conv-vaccine'!$E1537)</f>
        <v>0</v>
      </c>
      <c r="R1537" s="92">
        <f>_xlfn.MAXIFS(V重複!G:G, V重複!$C:$C, 'Conv-vaccine'!$E1537)</f>
        <v>0</v>
      </c>
      <c r="S1537" s="117">
        <f>SUMIF('V3回目-総接種回数'!$A:$A, 'Conv-vaccine'!$E1537, 'V3回目-総接種回数'!D:D)</f>
        <v>0</v>
      </c>
    </row>
    <row r="1538" spans="1:19" ht="17.7">
      <c r="A1538" s="49">
        <v>44808</v>
      </c>
      <c r="B1538" s="109">
        <f>IF(COUNTIF($A$7:$A1538, $A1538)&gt;1, 0, IF($E1538="","",G1538+H1538+K1538+L1538+O1538-Q1538))</f>
        <v>0</v>
      </c>
      <c r="C1538" s="109">
        <f>IF(COUNTIF($A$7:$A1538, $A1538)&gt;1, 0, IF($E1538="", "", I1538+J1538+M1538+N1538+P1538-R1538))</f>
        <v>0</v>
      </c>
      <c r="D1538" s="109">
        <f>IF(COUNTIF($A$7:$A1538, $A1538)&gt;1, 0, S1538)</f>
        <v>0</v>
      </c>
      <c r="E1538" s="110">
        <v>44808</v>
      </c>
      <c r="F1538" s="91" t="str">
        <f>IFERROR(VLOOKUP($E1538, V医療従事者等!$A:$J, $F$4, FALSE), TEXT(E1538, "aaa"))</f>
        <v>日</v>
      </c>
      <c r="G1538" s="91">
        <f>IFERROR(VLOOKUP($E1538, V医療従事者等!$A:$J, $G$4, FALSE), 0)</f>
        <v>0</v>
      </c>
      <c r="H1538" s="91">
        <f>IFERROR(VLOOKUP($E1538, V医療従事者等!$A:$J, $H$4, FALSE), 0)</f>
        <v>0</v>
      </c>
      <c r="I1538" s="91">
        <f>IFERROR(VLOOKUP($E1538, V医療従事者等!$A:$J, $I$4, FALSE), 0)</f>
        <v>0</v>
      </c>
      <c r="J1538" s="91">
        <f>IFERROR(VLOOKUP($E1538, V医療従事者等!$A:$J, $J$4, FALSE), 0)</f>
        <v>0</v>
      </c>
      <c r="K1538" s="92">
        <f>IFERROR(VLOOKUP($E1538, V一般接種!$A:$G, K$4, FALSE), 0)</f>
        <v>0</v>
      </c>
      <c r="L1538" s="92">
        <f>IFERROR(VLOOKUP($E1538, V一般接種!$A:$G, L$4, FALSE), 0)</f>
        <v>0</v>
      </c>
      <c r="M1538" s="92">
        <f>IFERROR(VLOOKUP($E1538, V一般接種!$A:$G, M$4, FALSE), 0)</f>
        <v>0</v>
      </c>
      <c r="N1538" s="93">
        <f>IFERROR(VLOOKUP($E1538, V一般接種!$A:$G, N$4, FALSE), 0)</f>
        <v>0</v>
      </c>
      <c r="O1538" s="92">
        <f>SUMIF(V職域接種!$C:$C, 'Conv-vaccine'!$E1538, V職域接種!F:F)</f>
        <v>0</v>
      </c>
      <c r="P1538" s="92">
        <f>SUMIF(V職域接種!$C:$C, 'Conv-vaccine'!$E1538, V職域接種!G:G)</f>
        <v>0</v>
      </c>
      <c r="Q1538" s="92">
        <f>_xlfn.MAXIFS(V重複!F:F, V重複!$C:$C, 'Conv-vaccine'!$E1538)</f>
        <v>0</v>
      </c>
      <c r="R1538" s="92">
        <f>_xlfn.MAXIFS(V重複!G:G, V重複!$C:$C, 'Conv-vaccine'!$E1538)</f>
        <v>0</v>
      </c>
      <c r="S1538" s="117">
        <f>SUMIF('V3回目-総接種回数'!$A:$A, 'Conv-vaccine'!$E1538, 'V3回目-総接種回数'!D:D)</f>
        <v>0</v>
      </c>
    </row>
    <row r="1539" spans="1:19" ht="17.7">
      <c r="A1539" s="49">
        <v>44808</v>
      </c>
      <c r="B1539" s="109">
        <f>IF(COUNTIF($A$7:$A1539, $A1539)&gt;1, 0, IF($E1539="","",G1539+H1539+K1539+L1539+O1539-Q1539))</f>
        <v>0</v>
      </c>
      <c r="C1539" s="109">
        <f>IF(COUNTIF($A$7:$A1539, $A1539)&gt;1, 0, IF($E1539="", "", I1539+J1539+M1539+N1539+P1539-R1539))</f>
        <v>0</v>
      </c>
      <c r="D1539" s="109">
        <f>IF(COUNTIF($A$7:$A1539, $A1539)&gt;1, 0, S1539)</f>
        <v>0</v>
      </c>
      <c r="E1539" s="110">
        <v>44808</v>
      </c>
      <c r="F1539" s="91" t="str">
        <f>IFERROR(VLOOKUP($E1539, V医療従事者等!$A:$J, $F$4, FALSE), TEXT(E1539, "aaa"))</f>
        <v>日</v>
      </c>
      <c r="G1539" s="91">
        <f>IFERROR(VLOOKUP($E1539, V医療従事者等!$A:$J, $G$4, FALSE), 0)</f>
        <v>0</v>
      </c>
      <c r="H1539" s="91">
        <f>IFERROR(VLOOKUP($E1539, V医療従事者等!$A:$J, $H$4, FALSE), 0)</f>
        <v>0</v>
      </c>
      <c r="I1539" s="91">
        <f>IFERROR(VLOOKUP($E1539, V医療従事者等!$A:$J, $I$4, FALSE), 0)</f>
        <v>0</v>
      </c>
      <c r="J1539" s="91">
        <f>IFERROR(VLOOKUP($E1539, V医療従事者等!$A:$J, $J$4, FALSE), 0)</f>
        <v>0</v>
      </c>
      <c r="K1539" s="92">
        <f>IFERROR(VLOOKUP($E1539, V一般接種!$A:$G, K$4, FALSE), 0)</f>
        <v>0</v>
      </c>
      <c r="L1539" s="92">
        <f>IFERROR(VLOOKUP($E1539, V一般接種!$A:$G, L$4, FALSE), 0)</f>
        <v>0</v>
      </c>
      <c r="M1539" s="92">
        <f>IFERROR(VLOOKUP($E1539, V一般接種!$A:$G, M$4, FALSE), 0)</f>
        <v>0</v>
      </c>
      <c r="N1539" s="93">
        <f>IFERROR(VLOOKUP($E1539, V一般接種!$A:$G, N$4, FALSE), 0)</f>
        <v>0</v>
      </c>
      <c r="O1539" s="92">
        <f>SUMIF(V職域接種!$C:$C, 'Conv-vaccine'!$E1539, V職域接種!F:F)</f>
        <v>0</v>
      </c>
      <c r="P1539" s="92">
        <f>SUMIF(V職域接種!$C:$C, 'Conv-vaccine'!$E1539, V職域接種!G:G)</f>
        <v>0</v>
      </c>
      <c r="Q1539" s="92">
        <f>_xlfn.MAXIFS(V重複!F:F, V重複!$C:$C, 'Conv-vaccine'!$E1539)</f>
        <v>0</v>
      </c>
      <c r="R1539" s="92">
        <f>_xlfn.MAXIFS(V重複!G:G, V重複!$C:$C, 'Conv-vaccine'!$E1539)</f>
        <v>0</v>
      </c>
      <c r="S1539" s="117">
        <f>SUMIF('V3回目-総接種回数'!$A:$A, 'Conv-vaccine'!$E1539, 'V3回目-総接種回数'!D:D)</f>
        <v>0</v>
      </c>
    </row>
    <row r="1540" spans="1:19" ht="17.7">
      <c r="A1540" s="49">
        <v>44809</v>
      </c>
      <c r="B1540" s="109">
        <f>IF(COUNTIF($A$7:$A1540, $A1540)&gt;1, 0, IF($E1540="","",G1540+H1540+K1540+L1540+O1540-Q1540))</f>
        <v>0</v>
      </c>
      <c r="C1540" s="109">
        <f>IF(COUNTIF($A$7:$A1540, $A1540)&gt;1, 0, IF($E1540="", "", I1540+J1540+M1540+N1540+P1540-R1540))</f>
        <v>0</v>
      </c>
      <c r="D1540" s="109">
        <f>IF(COUNTIF($A$7:$A1540, $A1540)&gt;1, 0, S1540)</f>
        <v>0</v>
      </c>
      <c r="E1540" s="110">
        <v>44809</v>
      </c>
      <c r="F1540" s="91" t="str">
        <f>IFERROR(VLOOKUP($E1540, V医療従事者等!$A:$J, $F$4, FALSE), TEXT(E1540, "aaa"))</f>
        <v>月</v>
      </c>
      <c r="G1540" s="91">
        <f>IFERROR(VLOOKUP($E1540, V医療従事者等!$A:$J, $G$4, FALSE), 0)</f>
        <v>0</v>
      </c>
      <c r="H1540" s="91">
        <f>IFERROR(VLOOKUP($E1540, V医療従事者等!$A:$J, $H$4, FALSE), 0)</f>
        <v>0</v>
      </c>
      <c r="I1540" s="91">
        <f>IFERROR(VLOOKUP($E1540, V医療従事者等!$A:$J, $I$4, FALSE), 0)</f>
        <v>0</v>
      </c>
      <c r="J1540" s="91">
        <f>IFERROR(VLOOKUP($E1540, V医療従事者等!$A:$J, $J$4, FALSE), 0)</f>
        <v>0</v>
      </c>
      <c r="K1540" s="92">
        <f>IFERROR(VLOOKUP($E1540, V一般接種!$A:$G, K$4, FALSE), 0)</f>
        <v>0</v>
      </c>
      <c r="L1540" s="92">
        <f>IFERROR(VLOOKUP($E1540, V一般接種!$A:$G, L$4, FALSE), 0)</f>
        <v>0</v>
      </c>
      <c r="M1540" s="92">
        <f>IFERROR(VLOOKUP($E1540, V一般接種!$A:$G, M$4, FALSE), 0)</f>
        <v>0</v>
      </c>
      <c r="N1540" s="93">
        <f>IFERROR(VLOOKUP($E1540, V一般接種!$A:$G, N$4, FALSE), 0)</f>
        <v>0</v>
      </c>
      <c r="O1540" s="92">
        <f>SUMIF(V職域接種!$C:$C, 'Conv-vaccine'!$E1540, V職域接種!F:F)</f>
        <v>0</v>
      </c>
      <c r="P1540" s="92">
        <f>SUMIF(V職域接種!$C:$C, 'Conv-vaccine'!$E1540, V職域接種!G:G)</f>
        <v>0</v>
      </c>
      <c r="Q1540" s="92">
        <f>_xlfn.MAXIFS(V重複!F:F, V重複!$C:$C, 'Conv-vaccine'!$E1540)</f>
        <v>0</v>
      </c>
      <c r="R1540" s="92">
        <f>_xlfn.MAXIFS(V重複!G:G, V重複!$C:$C, 'Conv-vaccine'!$E1540)</f>
        <v>0</v>
      </c>
      <c r="S1540" s="117">
        <f>SUMIF('V3回目-総接種回数'!$A:$A, 'Conv-vaccine'!$E1540, 'V3回目-総接種回数'!D:D)</f>
        <v>0</v>
      </c>
    </row>
    <row r="1541" spans="1:19" ht="17.7">
      <c r="A1541" s="49">
        <v>44809</v>
      </c>
      <c r="B1541" s="109">
        <f>IF(COUNTIF($A$7:$A1541, $A1541)&gt;1, 0, IF($E1541="","",G1541+H1541+K1541+L1541+O1541-Q1541))</f>
        <v>0</v>
      </c>
      <c r="C1541" s="109">
        <f>IF(COUNTIF($A$7:$A1541, $A1541)&gt;1, 0, IF($E1541="", "", I1541+J1541+M1541+N1541+P1541-R1541))</f>
        <v>0</v>
      </c>
      <c r="D1541" s="109">
        <f>IF(COUNTIF($A$7:$A1541, $A1541)&gt;1, 0, S1541)</f>
        <v>0</v>
      </c>
      <c r="E1541" s="110">
        <v>44809</v>
      </c>
      <c r="F1541" s="91" t="str">
        <f>IFERROR(VLOOKUP($E1541, V医療従事者等!$A:$J, $F$4, FALSE), TEXT(E1541, "aaa"))</f>
        <v>月</v>
      </c>
      <c r="G1541" s="91">
        <f>IFERROR(VLOOKUP($E1541, V医療従事者等!$A:$J, $G$4, FALSE), 0)</f>
        <v>0</v>
      </c>
      <c r="H1541" s="91">
        <f>IFERROR(VLOOKUP($E1541, V医療従事者等!$A:$J, $H$4, FALSE), 0)</f>
        <v>0</v>
      </c>
      <c r="I1541" s="91">
        <f>IFERROR(VLOOKUP($E1541, V医療従事者等!$A:$J, $I$4, FALSE), 0)</f>
        <v>0</v>
      </c>
      <c r="J1541" s="91">
        <f>IFERROR(VLOOKUP($E1541, V医療従事者等!$A:$J, $J$4, FALSE), 0)</f>
        <v>0</v>
      </c>
      <c r="K1541" s="92">
        <f>IFERROR(VLOOKUP($E1541, V一般接種!$A:$G, K$4, FALSE), 0)</f>
        <v>0</v>
      </c>
      <c r="L1541" s="92">
        <f>IFERROR(VLOOKUP($E1541, V一般接種!$A:$G, L$4, FALSE), 0)</f>
        <v>0</v>
      </c>
      <c r="M1541" s="92">
        <f>IFERROR(VLOOKUP($E1541, V一般接種!$A:$G, M$4, FALSE), 0)</f>
        <v>0</v>
      </c>
      <c r="N1541" s="93">
        <f>IFERROR(VLOOKUP($E1541, V一般接種!$A:$G, N$4, FALSE), 0)</f>
        <v>0</v>
      </c>
      <c r="O1541" s="92">
        <f>SUMIF(V職域接種!$C:$C, 'Conv-vaccine'!$E1541, V職域接種!F:F)</f>
        <v>0</v>
      </c>
      <c r="P1541" s="92">
        <f>SUMIF(V職域接種!$C:$C, 'Conv-vaccine'!$E1541, V職域接種!G:G)</f>
        <v>0</v>
      </c>
      <c r="Q1541" s="92">
        <f>_xlfn.MAXIFS(V重複!F:F, V重複!$C:$C, 'Conv-vaccine'!$E1541)</f>
        <v>0</v>
      </c>
      <c r="R1541" s="92">
        <f>_xlfn.MAXIFS(V重複!G:G, V重複!$C:$C, 'Conv-vaccine'!$E1541)</f>
        <v>0</v>
      </c>
      <c r="S1541" s="117">
        <f>SUMIF('V3回目-総接種回数'!$A:$A, 'Conv-vaccine'!$E1541, 'V3回目-総接種回数'!D:D)</f>
        <v>0</v>
      </c>
    </row>
    <row r="1542" spans="1:19" ht="17.7">
      <c r="A1542" s="49">
        <v>44809</v>
      </c>
      <c r="B1542" s="109">
        <f>IF(COUNTIF($A$7:$A1542, $A1542)&gt;1, 0, IF($E1542="","",G1542+H1542+K1542+L1542+O1542-Q1542))</f>
        <v>0</v>
      </c>
      <c r="C1542" s="109">
        <f>IF(COUNTIF($A$7:$A1542, $A1542)&gt;1, 0, IF($E1542="", "", I1542+J1542+M1542+N1542+P1542-R1542))</f>
        <v>0</v>
      </c>
      <c r="D1542" s="109">
        <f>IF(COUNTIF($A$7:$A1542, $A1542)&gt;1, 0, S1542)</f>
        <v>0</v>
      </c>
      <c r="E1542" s="110">
        <v>44809</v>
      </c>
      <c r="F1542" s="91" t="str">
        <f>IFERROR(VLOOKUP($E1542, V医療従事者等!$A:$J, $F$4, FALSE), TEXT(E1542, "aaa"))</f>
        <v>月</v>
      </c>
      <c r="G1542" s="91">
        <f>IFERROR(VLOOKUP($E1542, V医療従事者等!$A:$J, $G$4, FALSE), 0)</f>
        <v>0</v>
      </c>
      <c r="H1542" s="91">
        <f>IFERROR(VLOOKUP($E1542, V医療従事者等!$A:$J, $H$4, FALSE), 0)</f>
        <v>0</v>
      </c>
      <c r="I1542" s="91">
        <f>IFERROR(VLOOKUP($E1542, V医療従事者等!$A:$J, $I$4, FALSE), 0)</f>
        <v>0</v>
      </c>
      <c r="J1542" s="91">
        <f>IFERROR(VLOOKUP($E1542, V医療従事者等!$A:$J, $J$4, FALSE), 0)</f>
        <v>0</v>
      </c>
      <c r="K1542" s="92">
        <f>IFERROR(VLOOKUP($E1542, V一般接種!$A:$G, K$4, FALSE), 0)</f>
        <v>0</v>
      </c>
      <c r="L1542" s="92">
        <f>IFERROR(VLOOKUP($E1542, V一般接種!$A:$G, L$4, FALSE), 0)</f>
        <v>0</v>
      </c>
      <c r="M1542" s="92">
        <f>IFERROR(VLOOKUP($E1542, V一般接種!$A:$G, M$4, FALSE), 0)</f>
        <v>0</v>
      </c>
      <c r="N1542" s="93">
        <f>IFERROR(VLOOKUP($E1542, V一般接種!$A:$G, N$4, FALSE), 0)</f>
        <v>0</v>
      </c>
      <c r="O1542" s="92">
        <f>SUMIF(V職域接種!$C:$C, 'Conv-vaccine'!$E1542, V職域接種!F:F)</f>
        <v>0</v>
      </c>
      <c r="P1542" s="92">
        <f>SUMIF(V職域接種!$C:$C, 'Conv-vaccine'!$E1542, V職域接種!G:G)</f>
        <v>0</v>
      </c>
      <c r="Q1542" s="92">
        <f>_xlfn.MAXIFS(V重複!F:F, V重複!$C:$C, 'Conv-vaccine'!$E1542)</f>
        <v>0</v>
      </c>
      <c r="R1542" s="92">
        <f>_xlfn.MAXIFS(V重複!G:G, V重複!$C:$C, 'Conv-vaccine'!$E1542)</f>
        <v>0</v>
      </c>
      <c r="S1542" s="117">
        <f>SUMIF('V3回目-総接種回数'!$A:$A, 'Conv-vaccine'!$E1542, 'V3回目-総接種回数'!D:D)</f>
        <v>0</v>
      </c>
    </row>
    <row r="1543" spans="1:19" ht="17.7">
      <c r="A1543" s="49">
        <v>44810</v>
      </c>
      <c r="B1543" s="109">
        <f>IF(COUNTIF($A$7:$A1543, $A1543)&gt;1, 0, IF($E1543="","",G1543+H1543+K1543+L1543+O1543-Q1543))</f>
        <v>0</v>
      </c>
      <c r="C1543" s="109">
        <f>IF(COUNTIF($A$7:$A1543, $A1543)&gt;1, 0, IF($E1543="", "", I1543+J1543+M1543+N1543+P1543-R1543))</f>
        <v>0</v>
      </c>
      <c r="D1543" s="109">
        <f>IF(COUNTIF($A$7:$A1543, $A1543)&gt;1, 0, S1543)</f>
        <v>0</v>
      </c>
      <c r="E1543" s="110">
        <v>44810</v>
      </c>
      <c r="F1543" s="91" t="str">
        <f>IFERROR(VLOOKUP($E1543, V医療従事者等!$A:$J, $F$4, FALSE), TEXT(E1543, "aaa"))</f>
        <v>火</v>
      </c>
      <c r="G1543" s="91">
        <f>IFERROR(VLOOKUP($E1543, V医療従事者等!$A:$J, $G$4, FALSE), 0)</f>
        <v>0</v>
      </c>
      <c r="H1543" s="91">
        <f>IFERROR(VLOOKUP($E1543, V医療従事者等!$A:$J, $H$4, FALSE), 0)</f>
        <v>0</v>
      </c>
      <c r="I1543" s="91">
        <f>IFERROR(VLOOKUP($E1543, V医療従事者等!$A:$J, $I$4, FALSE), 0)</f>
        <v>0</v>
      </c>
      <c r="J1543" s="91">
        <f>IFERROR(VLOOKUP($E1543, V医療従事者等!$A:$J, $J$4, FALSE), 0)</f>
        <v>0</v>
      </c>
      <c r="K1543" s="92">
        <f>IFERROR(VLOOKUP($E1543, V一般接種!$A:$G, K$4, FALSE), 0)</f>
        <v>0</v>
      </c>
      <c r="L1543" s="92">
        <f>IFERROR(VLOOKUP($E1543, V一般接種!$A:$G, L$4, FALSE), 0)</f>
        <v>0</v>
      </c>
      <c r="M1543" s="92">
        <f>IFERROR(VLOOKUP($E1543, V一般接種!$A:$G, M$4, FALSE), 0)</f>
        <v>0</v>
      </c>
      <c r="N1543" s="93">
        <f>IFERROR(VLOOKUP($E1543, V一般接種!$A:$G, N$4, FALSE), 0)</f>
        <v>0</v>
      </c>
      <c r="O1543" s="92">
        <f>SUMIF(V職域接種!$C:$C, 'Conv-vaccine'!$E1543, V職域接種!F:F)</f>
        <v>0</v>
      </c>
      <c r="P1543" s="92">
        <f>SUMIF(V職域接種!$C:$C, 'Conv-vaccine'!$E1543, V職域接種!G:G)</f>
        <v>0</v>
      </c>
      <c r="Q1543" s="92">
        <f>_xlfn.MAXIFS(V重複!F:F, V重複!$C:$C, 'Conv-vaccine'!$E1543)</f>
        <v>0</v>
      </c>
      <c r="R1543" s="92">
        <f>_xlfn.MAXIFS(V重複!G:G, V重複!$C:$C, 'Conv-vaccine'!$E1543)</f>
        <v>0</v>
      </c>
      <c r="S1543" s="117">
        <f>SUMIF('V3回目-総接種回数'!$A:$A, 'Conv-vaccine'!$E1543, 'V3回目-総接種回数'!D:D)</f>
        <v>0</v>
      </c>
    </row>
    <row r="1544" spans="1:19" ht="17.7">
      <c r="A1544" s="49">
        <v>44810</v>
      </c>
      <c r="B1544" s="109">
        <f>IF(COUNTIF($A$7:$A1544, $A1544)&gt;1, 0, IF($E1544="","",G1544+H1544+K1544+L1544+O1544-Q1544))</f>
        <v>0</v>
      </c>
      <c r="C1544" s="109">
        <f>IF(COUNTIF($A$7:$A1544, $A1544)&gt;1, 0, IF($E1544="", "", I1544+J1544+M1544+N1544+P1544-R1544))</f>
        <v>0</v>
      </c>
      <c r="D1544" s="109">
        <f>IF(COUNTIF($A$7:$A1544, $A1544)&gt;1, 0, S1544)</f>
        <v>0</v>
      </c>
      <c r="E1544" s="110">
        <v>44810</v>
      </c>
      <c r="F1544" s="91" t="str">
        <f>IFERROR(VLOOKUP($E1544, V医療従事者等!$A:$J, $F$4, FALSE), TEXT(E1544, "aaa"))</f>
        <v>火</v>
      </c>
      <c r="G1544" s="91">
        <f>IFERROR(VLOOKUP($E1544, V医療従事者等!$A:$J, $G$4, FALSE), 0)</f>
        <v>0</v>
      </c>
      <c r="H1544" s="91">
        <f>IFERROR(VLOOKUP($E1544, V医療従事者等!$A:$J, $H$4, FALSE), 0)</f>
        <v>0</v>
      </c>
      <c r="I1544" s="91">
        <f>IFERROR(VLOOKUP($E1544, V医療従事者等!$A:$J, $I$4, FALSE), 0)</f>
        <v>0</v>
      </c>
      <c r="J1544" s="91">
        <f>IFERROR(VLOOKUP($E1544, V医療従事者等!$A:$J, $J$4, FALSE), 0)</f>
        <v>0</v>
      </c>
      <c r="K1544" s="92">
        <f>IFERROR(VLOOKUP($E1544, V一般接種!$A:$G, K$4, FALSE), 0)</f>
        <v>0</v>
      </c>
      <c r="L1544" s="92">
        <f>IFERROR(VLOOKUP($E1544, V一般接種!$A:$G, L$4, FALSE), 0)</f>
        <v>0</v>
      </c>
      <c r="M1544" s="92">
        <f>IFERROR(VLOOKUP($E1544, V一般接種!$A:$G, M$4, FALSE), 0)</f>
        <v>0</v>
      </c>
      <c r="N1544" s="93">
        <f>IFERROR(VLOOKUP($E1544, V一般接種!$A:$G, N$4, FALSE), 0)</f>
        <v>0</v>
      </c>
      <c r="O1544" s="92">
        <f>SUMIF(V職域接種!$C:$C, 'Conv-vaccine'!$E1544, V職域接種!F:F)</f>
        <v>0</v>
      </c>
      <c r="P1544" s="92">
        <f>SUMIF(V職域接種!$C:$C, 'Conv-vaccine'!$E1544, V職域接種!G:G)</f>
        <v>0</v>
      </c>
      <c r="Q1544" s="92">
        <f>_xlfn.MAXIFS(V重複!F:F, V重複!$C:$C, 'Conv-vaccine'!$E1544)</f>
        <v>0</v>
      </c>
      <c r="R1544" s="92">
        <f>_xlfn.MAXIFS(V重複!G:G, V重複!$C:$C, 'Conv-vaccine'!$E1544)</f>
        <v>0</v>
      </c>
      <c r="S1544" s="117">
        <f>SUMIF('V3回目-総接種回数'!$A:$A, 'Conv-vaccine'!$E1544, 'V3回目-総接種回数'!D:D)</f>
        <v>0</v>
      </c>
    </row>
    <row r="1545" spans="1:19" ht="17.7">
      <c r="A1545" s="49">
        <v>44810</v>
      </c>
      <c r="B1545" s="109">
        <f>IF(COUNTIF($A$7:$A1545, $A1545)&gt;1, 0, IF($E1545="","",G1545+H1545+K1545+L1545+O1545-Q1545))</f>
        <v>0</v>
      </c>
      <c r="C1545" s="109">
        <f>IF(COUNTIF($A$7:$A1545, $A1545)&gt;1, 0, IF($E1545="", "", I1545+J1545+M1545+N1545+P1545-R1545))</f>
        <v>0</v>
      </c>
      <c r="D1545" s="109">
        <f>IF(COUNTIF($A$7:$A1545, $A1545)&gt;1, 0, S1545)</f>
        <v>0</v>
      </c>
      <c r="E1545" s="110">
        <v>44810</v>
      </c>
      <c r="F1545" s="91" t="str">
        <f>IFERROR(VLOOKUP($E1545, V医療従事者等!$A:$J, $F$4, FALSE), TEXT(E1545, "aaa"))</f>
        <v>火</v>
      </c>
      <c r="G1545" s="91">
        <f>IFERROR(VLOOKUP($E1545, V医療従事者等!$A:$J, $G$4, FALSE), 0)</f>
        <v>0</v>
      </c>
      <c r="H1545" s="91">
        <f>IFERROR(VLOOKUP($E1545, V医療従事者等!$A:$J, $H$4, FALSE), 0)</f>
        <v>0</v>
      </c>
      <c r="I1545" s="91">
        <f>IFERROR(VLOOKUP($E1545, V医療従事者等!$A:$J, $I$4, FALSE), 0)</f>
        <v>0</v>
      </c>
      <c r="J1545" s="91">
        <f>IFERROR(VLOOKUP($E1545, V医療従事者等!$A:$J, $J$4, FALSE), 0)</f>
        <v>0</v>
      </c>
      <c r="K1545" s="92">
        <f>IFERROR(VLOOKUP($E1545, V一般接種!$A:$G, K$4, FALSE), 0)</f>
        <v>0</v>
      </c>
      <c r="L1545" s="92">
        <f>IFERROR(VLOOKUP($E1545, V一般接種!$A:$G, L$4, FALSE), 0)</f>
        <v>0</v>
      </c>
      <c r="M1545" s="92">
        <f>IFERROR(VLOOKUP($E1545, V一般接種!$A:$G, M$4, FALSE), 0)</f>
        <v>0</v>
      </c>
      <c r="N1545" s="93">
        <f>IFERROR(VLOOKUP($E1545, V一般接種!$A:$G, N$4, FALSE), 0)</f>
        <v>0</v>
      </c>
      <c r="O1545" s="92">
        <f>SUMIF(V職域接種!$C:$C, 'Conv-vaccine'!$E1545, V職域接種!F:F)</f>
        <v>0</v>
      </c>
      <c r="P1545" s="92">
        <f>SUMIF(V職域接種!$C:$C, 'Conv-vaccine'!$E1545, V職域接種!G:G)</f>
        <v>0</v>
      </c>
      <c r="Q1545" s="92">
        <f>_xlfn.MAXIFS(V重複!F:F, V重複!$C:$C, 'Conv-vaccine'!$E1545)</f>
        <v>0</v>
      </c>
      <c r="R1545" s="92">
        <f>_xlfn.MAXIFS(V重複!G:G, V重複!$C:$C, 'Conv-vaccine'!$E1545)</f>
        <v>0</v>
      </c>
      <c r="S1545" s="117">
        <f>SUMIF('V3回目-総接種回数'!$A:$A, 'Conv-vaccine'!$E1545, 'V3回目-総接種回数'!D:D)</f>
        <v>0</v>
      </c>
    </row>
    <row r="1546" spans="1:19" ht="17.7">
      <c r="A1546" s="49">
        <v>44811</v>
      </c>
      <c r="B1546" s="109">
        <f>IF(COUNTIF($A$7:$A1546, $A1546)&gt;1, 0, IF($E1546="","",G1546+H1546+K1546+L1546+O1546-Q1546))</f>
        <v>0</v>
      </c>
      <c r="C1546" s="109">
        <f>IF(COUNTIF($A$7:$A1546, $A1546)&gt;1, 0, IF($E1546="", "", I1546+J1546+M1546+N1546+P1546-R1546))</f>
        <v>0</v>
      </c>
      <c r="D1546" s="109">
        <f>IF(COUNTIF($A$7:$A1546, $A1546)&gt;1, 0, S1546)</f>
        <v>0</v>
      </c>
      <c r="E1546" s="110">
        <v>44811</v>
      </c>
      <c r="F1546" s="91" t="str">
        <f>IFERROR(VLOOKUP($E1546, V医療従事者等!$A:$J, $F$4, FALSE), TEXT(E1546, "aaa"))</f>
        <v>水</v>
      </c>
      <c r="G1546" s="91">
        <f>IFERROR(VLOOKUP($E1546, V医療従事者等!$A:$J, $G$4, FALSE), 0)</f>
        <v>0</v>
      </c>
      <c r="H1546" s="91">
        <f>IFERROR(VLOOKUP($E1546, V医療従事者等!$A:$J, $H$4, FALSE), 0)</f>
        <v>0</v>
      </c>
      <c r="I1546" s="91">
        <f>IFERROR(VLOOKUP($E1546, V医療従事者等!$A:$J, $I$4, FALSE), 0)</f>
        <v>0</v>
      </c>
      <c r="J1546" s="91">
        <f>IFERROR(VLOOKUP($E1546, V医療従事者等!$A:$J, $J$4, FALSE), 0)</f>
        <v>0</v>
      </c>
      <c r="K1546" s="92">
        <f>IFERROR(VLOOKUP($E1546, V一般接種!$A:$G, K$4, FALSE), 0)</f>
        <v>0</v>
      </c>
      <c r="L1546" s="92">
        <f>IFERROR(VLOOKUP($E1546, V一般接種!$A:$G, L$4, FALSE), 0)</f>
        <v>0</v>
      </c>
      <c r="M1546" s="92">
        <f>IFERROR(VLOOKUP($E1546, V一般接種!$A:$G, M$4, FALSE), 0)</f>
        <v>0</v>
      </c>
      <c r="N1546" s="93">
        <f>IFERROR(VLOOKUP($E1546, V一般接種!$A:$G, N$4, FALSE), 0)</f>
        <v>0</v>
      </c>
      <c r="O1546" s="92">
        <f>SUMIF(V職域接種!$C:$C, 'Conv-vaccine'!$E1546, V職域接種!F:F)</f>
        <v>0</v>
      </c>
      <c r="P1546" s="92">
        <f>SUMIF(V職域接種!$C:$C, 'Conv-vaccine'!$E1546, V職域接種!G:G)</f>
        <v>0</v>
      </c>
      <c r="Q1546" s="92">
        <f>_xlfn.MAXIFS(V重複!F:F, V重複!$C:$C, 'Conv-vaccine'!$E1546)</f>
        <v>0</v>
      </c>
      <c r="R1546" s="92">
        <f>_xlfn.MAXIFS(V重複!G:G, V重複!$C:$C, 'Conv-vaccine'!$E1546)</f>
        <v>0</v>
      </c>
      <c r="S1546" s="117">
        <f>SUMIF('V3回目-総接種回数'!$A:$A, 'Conv-vaccine'!$E1546, 'V3回目-総接種回数'!D:D)</f>
        <v>0</v>
      </c>
    </row>
    <row r="1547" spans="1:19" ht="17.7">
      <c r="A1547" s="49">
        <v>44811</v>
      </c>
      <c r="B1547" s="109">
        <f>IF(COUNTIF($A$7:$A1547, $A1547)&gt;1, 0, IF($E1547="","",G1547+H1547+K1547+L1547+O1547-Q1547))</f>
        <v>0</v>
      </c>
      <c r="C1547" s="109">
        <f>IF(COUNTIF($A$7:$A1547, $A1547)&gt;1, 0, IF($E1547="", "", I1547+J1547+M1547+N1547+P1547-R1547))</f>
        <v>0</v>
      </c>
      <c r="D1547" s="109">
        <f>IF(COUNTIF($A$7:$A1547, $A1547)&gt;1, 0, S1547)</f>
        <v>0</v>
      </c>
      <c r="E1547" s="110">
        <v>44811</v>
      </c>
      <c r="F1547" s="91" t="str">
        <f>IFERROR(VLOOKUP($E1547, V医療従事者等!$A:$J, $F$4, FALSE), TEXT(E1547, "aaa"))</f>
        <v>水</v>
      </c>
      <c r="G1547" s="91">
        <f>IFERROR(VLOOKUP($E1547, V医療従事者等!$A:$J, $G$4, FALSE), 0)</f>
        <v>0</v>
      </c>
      <c r="H1547" s="91">
        <f>IFERROR(VLOOKUP($E1547, V医療従事者等!$A:$J, $H$4, FALSE), 0)</f>
        <v>0</v>
      </c>
      <c r="I1547" s="91">
        <f>IFERROR(VLOOKUP($E1547, V医療従事者等!$A:$J, $I$4, FALSE), 0)</f>
        <v>0</v>
      </c>
      <c r="J1547" s="91">
        <f>IFERROR(VLOOKUP($E1547, V医療従事者等!$A:$J, $J$4, FALSE), 0)</f>
        <v>0</v>
      </c>
      <c r="K1547" s="92">
        <f>IFERROR(VLOOKUP($E1547, V一般接種!$A:$G, K$4, FALSE), 0)</f>
        <v>0</v>
      </c>
      <c r="L1547" s="92">
        <f>IFERROR(VLOOKUP($E1547, V一般接種!$A:$G, L$4, FALSE), 0)</f>
        <v>0</v>
      </c>
      <c r="M1547" s="92">
        <f>IFERROR(VLOOKUP($E1547, V一般接種!$A:$G, M$4, FALSE), 0)</f>
        <v>0</v>
      </c>
      <c r="N1547" s="93">
        <f>IFERROR(VLOOKUP($E1547, V一般接種!$A:$G, N$4, FALSE), 0)</f>
        <v>0</v>
      </c>
      <c r="O1547" s="92">
        <f>SUMIF(V職域接種!$C:$C, 'Conv-vaccine'!$E1547, V職域接種!F:F)</f>
        <v>0</v>
      </c>
      <c r="P1547" s="92">
        <f>SUMIF(V職域接種!$C:$C, 'Conv-vaccine'!$E1547, V職域接種!G:G)</f>
        <v>0</v>
      </c>
      <c r="Q1547" s="92">
        <f>_xlfn.MAXIFS(V重複!F:F, V重複!$C:$C, 'Conv-vaccine'!$E1547)</f>
        <v>0</v>
      </c>
      <c r="R1547" s="92">
        <f>_xlfn.MAXIFS(V重複!G:G, V重複!$C:$C, 'Conv-vaccine'!$E1547)</f>
        <v>0</v>
      </c>
      <c r="S1547" s="117">
        <f>SUMIF('V3回目-総接種回数'!$A:$A, 'Conv-vaccine'!$E1547, 'V3回目-総接種回数'!D:D)</f>
        <v>0</v>
      </c>
    </row>
    <row r="1548" spans="1:19" ht="17.7">
      <c r="A1548" s="49">
        <v>44811</v>
      </c>
      <c r="B1548" s="109">
        <f>IF(COUNTIF($A$7:$A1548, $A1548)&gt;1, 0, IF($E1548="","",G1548+H1548+K1548+L1548+O1548-Q1548))</f>
        <v>0</v>
      </c>
      <c r="C1548" s="109">
        <f>IF(COUNTIF($A$7:$A1548, $A1548)&gt;1, 0, IF($E1548="", "", I1548+J1548+M1548+N1548+P1548-R1548))</f>
        <v>0</v>
      </c>
      <c r="D1548" s="109">
        <f>IF(COUNTIF($A$7:$A1548, $A1548)&gt;1, 0, S1548)</f>
        <v>0</v>
      </c>
      <c r="E1548" s="110">
        <v>44811</v>
      </c>
      <c r="F1548" s="91" t="str">
        <f>IFERROR(VLOOKUP($E1548, V医療従事者等!$A:$J, $F$4, FALSE), TEXT(E1548, "aaa"))</f>
        <v>水</v>
      </c>
      <c r="G1548" s="91">
        <f>IFERROR(VLOOKUP($E1548, V医療従事者等!$A:$J, $G$4, FALSE), 0)</f>
        <v>0</v>
      </c>
      <c r="H1548" s="91">
        <f>IFERROR(VLOOKUP($E1548, V医療従事者等!$A:$J, $H$4, FALSE), 0)</f>
        <v>0</v>
      </c>
      <c r="I1548" s="91">
        <f>IFERROR(VLOOKUP($E1548, V医療従事者等!$A:$J, $I$4, FALSE), 0)</f>
        <v>0</v>
      </c>
      <c r="J1548" s="91">
        <f>IFERROR(VLOOKUP($E1548, V医療従事者等!$A:$J, $J$4, FALSE), 0)</f>
        <v>0</v>
      </c>
      <c r="K1548" s="92">
        <f>IFERROR(VLOOKUP($E1548, V一般接種!$A:$G, K$4, FALSE), 0)</f>
        <v>0</v>
      </c>
      <c r="L1548" s="92">
        <f>IFERROR(VLOOKUP($E1548, V一般接種!$A:$G, L$4, FALSE), 0)</f>
        <v>0</v>
      </c>
      <c r="M1548" s="92">
        <f>IFERROR(VLOOKUP($E1548, V一般接種!$A:$G, M$4, FALSE), 0)</f>
        <v>0</v>
      </c>
      <c r="N1548" s="93">
        <f>IFERROR(VLOOKUP($E1548, V一般接種!$A:$G, N$4, FALSE), 0)</f>
        <v>0</v>
      </c>
      <c r="O1548" s="92">
        <f>SUMIF(V職域接種!$C:$C, 'Conv-vaccine'!$E1548, V職域接種!F:F)</f>
        <v>0</v>
      </c>
      <c r="P1548" s="92">
        <f>SUMIF(V職域接種!$C:$C, 'Conv-vaccine'!$E1548, V職域接種!G:G)</f>
        <v>0</v>
      </c>
      <c r="Q1548" s="92">
        <f>_xlfn.MAXIFS(V重複!F:F, V重複!$C:$C, 'Conv-vaccine'!$E1548)</f>
        <v>0</v>
      </c>
      <c r="R1548" s="92">
        <f>_xlfn.MAXIFS(V重複!G:G, V重複!$C:$C, 'Conv-vaccine'!$E1548)</f>
        <v>0</v>
      </c>
      <c r="S1548" s="117">
        <f>SUMIF('V3回目-総接種回数'!$A:$A, 'Conv-vaccine'!$E1548, 'V3回目-総接種回数'!D:D)</f>
        <v>0</v>
      </c>
    </row>
    <row r="1549" spans="1:19" ht="17.7">
      <c r="A1549" s="49">
        <v>44812</v>
      </c>
      <c r="B1549" s="109">
        <f>IF(COUNTIF($A$7:$A1549, $A1549)&gt;1, 0, IF($E1549="","",G1549+H1549+K1549+L1549+O1549-Q1549))</f>
        <v>0</v>
      </c>
      <c r="C1549" s="109">
        <f>IF(COUNTIF($A$7:$A1549, $A1549)&gt;1, 0, IF($E1549="", "", I1549+J1549+M1549+N1549+P1549-R1549))</f>
        <v>0</v>
      </c>
      <c r="D1549" s="109">
        <f>IF(COUNTIF($A$7:$A1549, $A1549)&gt;1, 0, S1549)</f>
        <v>0</v>
      </c>
      <c r="E1549" s="110">
        <v>44812</v>
      </c>
      <c r="F1549" s="91" t="str">
        <f>IFERROR(VLOOKUP($E1549, V医療従事者等!$A:$J, $F$4, FALSE), TEXT(E1549, "aaa"))</f>
        <v>木</v>
      </c>
      <c r="G1549" s="91">
        <f>IFERROR(VLOOKUP($E1549, V医療従事者等!$A:$J, $G$4, FALSE), 0)</f>
        <v>0</v>
      </c>
      <c r="H1549" s="91">
        <f>IFERROR(VLOOKUP($E1549, V医療従事者等!$A:$J, $H$4, FALSE), 0)</f>
        <v>0</v>
      </c>
      <c r="I1549" s="91">
        <f>IFERROR(VLOOKUP($E1549, V医療従事者等!$A:$J, $I$4, FALSE), 0)</f>
        <v>0</v>
      </c>
      <c r="J1549" s="91">
        <f>IFERROR(VLOOKUP($E1549, V医療従事者等!$A:$J, $J$4, FALSE), 0)</f>
        <v>0</v>
      </c>
      <c r="K1549" s="92">
        <f>IFERROR(VLOOKUP($E1549, V一般接種!$A:$G, K$4, FALSE), 0)</f>
        <v>0</v>
      </c>
      <c r="L1549" s="92">
        <f>IFERROR(VLOOKUP($E1549, V一般接種!$A:$G, L$4, FALSE), 0)</f>
        <v>0</v>
      </c>
      <c r="M1549" s="92">
        <f>IFERROR(VLOOKUP($E1549, V一般接種!$A:$G, M$4, FALSE), 0)</f>
        <v>0</v>
      </c>
      <c r="N1549" s="93">
        <f>IFERROR(VLOOKUP($E1549, V一般接種!$A:$G, N$4, FALSE), 0)</f>
        <v>0</v>
      </c>
      <c r="O1549" s="92">
        <f>SUMIF(V職域接種!$C:$C, 'Conv-vaccine'!$E1549, V職域接種!F:F)</f>
        <v>0</v>
      </c>
      <c r="P1549" s="92">
        <f>SUMIF(V職域接種!$C:$C, 'Conv-vaccine'!$E1549, V職域接種!G:G)</f>
        <v>0</v>
      </c>
      <c r="Q1549" s="92">
        <f>_xlfn.MAXIFS(V重複!F:F, V重複!$C:$C, 'Conv-vaccine'!$E1549)</f>
        <v>0</v>
      </c>
      <c r="R1549" s="92">
        <f>_xlfn.MAXIFS(V重複!G:G, V重複!$C:$C, 'Conv-vaccine'!$E1549)</f>
        <v>0</v>
      </c>
      <c r="S1549" s="117">
        <f>SUMIF('V3回目-総接種回数'!$A:$A, 'Conv-vaccine'!$E1549, 'V3回目-総接種回数'!D:D)</f>
        <v>0</v>
      </c>
    </row>
    <row r="1550" spans="1:19" ht="17.7">
      <c r="A1550" s="49">
        <v>44812</v>
      </c>
      <c r="B1550" s="109">
        <f>IF(COUNTIF($A$7:$A1550, $A1550)&gt;1, 0, IF($E1550="","",G1550+H1550+K1550+L1550+O1550-Q1550))</f>
        <v>0</v>
      </c>
      <c r="C1550" s="109">
        <f>IF(COUNTIF($A$7:$A1550, $A1550)&gt;1, 0, IF($E1550="", "", I1550+J1550+M1550+N1550+P1550-R1550))</f>
        <v>0</v>
      </c>
      <c r="D1550" s="109">
        <f>IF(COUNTIF($A$7:$A1550, $A1550)&gt;1, 0, S1550)</f>
        <v>0</v>
      </c>
      <c r="E1550" s="110">
        <v>44812</v>
      </c>
      <c r="F1550" s="91" t="str">
        <f>IFERROR(VLOOKUP($E1550, V医療従事者等!$A:$J, $F$4, FALSE), TEXT(E1550, "aaa"))</f>
        <v>木</v>
      </c>
      <c r="G1550" s="91">
        <f>IFERROR(VLOOKUP($E1550, V医療従事者等!$A:$J, $G$4, FALSE), 0)</f>
        <v>0</v>
      </c>
      <c r="H1550" s="91">
        <f>IFERROR(VLOOKUP($E1550, V医療従事者等!$A:$J, $H$4, FALSE), 0)</f>
        <v>0</v>
      </c>
      <c r="I1550" s="91">
        <f>IFERROR(VLOOKUP($E1550, V医療従事者等!$A:$J, $I$4, FALSE), 0)</f>
        <v>0</v>
      </c>
      <c r="J1550" s="91">
        <f>IFERROR(VLOOKUP($E1550, V医療従事者等!$A:$J, $J$4, FALSE), 0)</f>
        <v>0</v>
      </c>
      <c r="K1550" s="92">
        <f>IFERROR(VLOOKUP($E1550, V一般接種!$A:$G, K$4, FALSE), 0)</f>
        <v>0</v>
      </c>
      <c r="L1550" s="92">
        <f>IFERROR(VLOOKUP($E1550, V一般接種!$A:$G, L$4, FALSE), 0)</f>
        <v>0</v>
      </c>
      <c r="M1550" s="92">
        <f>IFERROR(VLOOKUP($E1550, V一般接種!$A:$G, M$4, FALSE), 0)</f>
        <v>0</v>
      </c>
      <c r="N1550" s="93">
        <f>IFERROR(VLOOKUP($E1550, V一般接種!$A:$G, N$4, FALSE), 0)</f>
        <v>0</v>
      </c>
      <c r="O1550" s="92">
        <f>SUMIF(V職域接種!$C:$C, 'Conv-vaccine'!$E1550, V職域接種!F:F)</f>
        <v>0</v>
      </c>
      <c r="P1550" s="92">
        <f>SUMIF(V職域接種!$C:$C, 'Conv-vaccine'!$E1550, V職域接種!G:G)</f>
        <v>0</v>
      </c>
      <c r="Q1550" s="92">
        <f>_xlfn.MAXIFS(V重複!F:F, V重複!$C:$C, 'Conv-vaccine'!$E1550)</f>
        <v>0</v>
      </c>
      <c r="R1550" s="92">
        <f>_xlfn.MAXIFS(V重複!G:G, V重複!$C:$C, 'Conv-vaccine'!$E1550)</f>
        <v>0</v>
      </c>
      <c r="S1550" s="117">
        <f>SUMIF('V3回目-総接種回数'!$A:$A, 'Conv-vaccine'!$E1550, 'V3回目-総接種回数'!D:D)</f>
        <v>0</v>
      </c>
    </row>
    <row r="1551" spans="1:19" ht="17.7">
      <c r="A1551" s="49">
        <v>44812</v>
      </c>
      <c r="B1551" s="109">
        <f>IF(COUNTIF($A$7:$A1551, $A1551)&gt;1, 0, IF($E1551="","",G1551+H1551+K1551+L1551+O1551-Q1551))</f>
        <v>0</v>
      </c>
      <c r="C1551" s="109">
        <f>IF(COUNTIF($A$7:$A1551, $A1551)&gt;1, 0, IF($E1551="", "", I1551+J1551+M1551+N1551+P1551-R1551))</f>
        <v>0</v>
      </c>
      <c r="D1551" s="109">
        <f>IF(COUNTIF($A$7:$A1551, $A1551)&gt;1, 0, S1551)</f>
        <v>0</v>
      </c>
      <c r="E1551" s="110">
        <v>44812</v>
      </c>
      <c r="F1551" s="91" t="str">
        <f>IFERROR(VLOOKUP($E1551, V医療従事者等!$A:$J, $F$4, FALSE), TEXT(E1551, "aaa"))</f>
        <v>木</v>
      </c>
      <c r="G1551" s="91">
        <f>IFERROR(VLOOKUP($E1551, V医療従事者等!$A:$J, $G$4, FALSE), 0)</f>
        <v>0</v>
      </c>
      <c r="H1551" s="91">
        <f>IFERROR(VLOOKUP($E1551, V医療従事者等!$A:$J, $H$4, FALSE), 0)</f>
        <v>0</v>
      </c>
      <c r="I1551" s="91">
        <f>IFERROR(VLOOKUP($E1551, V医療従事者等!$A:$J, $I$4, FALSE), 0)</f>
        <v>0</v>
      </c>
      <c r="J1551" s="91">
        <f>IFERROR(VLOOKUP($E1551, V医療従事者等!$A:$J, $J$4, FALSE), 0)</f>
        <v>0</v>
      </c>
      <c r="K1551" s="92">
        <f>IFERROR(VLOOKUP($E1551, V一般接種!$A:$G, K$4, FALSE), 0)</f>
        <v>0</v>
      </c>
      <c r="L1551" s="92">
        <f>IFERROR(VLOOKUP($E1551, V一般接種!$A:$G, L$4, FALSE), 0)</f>
        <v>0</v>
      </c>
      <c r="M1551" s="92">
        <f>IFERROR(VLOOKUP($E1551, V一般接種!$A:$G, M$4, FALSE), 0)</f>
        <v>0</v>
      </c>
      <c r="N1551" s="93">
        <f>IFERROR(VLOOKUP($E1551, V一般接種!$A:$G, N$4, FALSE), 0)</f>
        <v>0</v>
      </c>
      <c r="O1551" s="92">
        <f>SUMIF(V職域接種!$C:$C, 'Conv-vaccine'!$E1551, V職域接種!F:F)</f>
        <v>0</v>
      </c>
      <c r="P1551" s="92">
        <f>SUMIF(V職域接種!$C:$C, 'Conv-vaccine'!$E1551, V職域接種!G:G)</f>
        <v>0</v>
      </c>
      <c r="Q1551" s="92">
        <f>_xlfn.MAXIFS(V重複!F:F, V重複!$C:$C, 'Conv-vaccine'!$E1551)</f>
        <v>0</v>
      </c>
      <c r="R1551" s="92">
        <f>_xlfn.MAXIFS(V重複!G:G, V重複!$C:$C, 'Conv-vaccine'!$E1551)</f>
        <v>0</v>
      </c>
      <c r="S1551" s="117">
        <f>SUMIF('V3回目-総接種回数'!$A:$A, 'Conv-vaccine'!$E1551, 'V3回目-総接種回数'!D:D)</f>
        <v>0</v>
      </c>
    </row>
    <row r="1552" spans="1:19" ht="17.7">
      <c r="A1552" s="49">
        <v>44813</v>
      </c>
      <c r="B1552" s="109">
        <f>IF(COUNTIF($A$7:$A1552, $A1552)&gt;1, 0, IF($E1552="","",G1552+H1552+K1552+L1552+O1552-Q1552))</f>
        <v>0</v>
      </c>
      <c r="C1552" s="109">
        <f>IF(COUNTIF($A$7:$A1552, $A1552)&gt;1, 0, IF($E1552="", "", I1552+J1552+M1552+N1552+P1552-R1552))</f>
        <v>0</v>
      </c>
      <c r="D1552" s="109">
        <f>IF(COUNTIF($A$7:$A1552, $A1552)&gt;1, 0, S1552)</f>
        <v>0</v>
      </c>
      <c r="E1552" s="110">
        <v>44813</v>
      </c>
      <c r="F1552" s="91" t="str">
        <f>IFERROR(VLOOKUP($E1552, V医療従事者等!$A:$J, $F$4, FALSE), TEXT(E1552, "aaa"))</f>
        <v>金</v>
      </c>
      <c r="G1552" s="91">
        <f>IFERROR(VLOOKUP($E1552, V医療従事者等!$A:$J, $G$4, FALSE), 0)</f>
        <v>0</v>
      </c>
      <c r="H1552" s="91">
        <f>IFERROR(VLOOKUP($E1552, V医療従事者等!$A:$J, $H$4, FALSE), 0)</f>
        <v>0</v>
      </c>
      <c r="I1552" s="91">
        <f>IFERROR(VLOOKUP($E1552, V医療従事者等!$A:$J, $I$4, FALSE), 0)</f>
        <v>0</v>
      </c>
      <c r="J1552" s="91">
        <f>IFERROR(VLOOKUP($E1552, V医療従事者等!$A:$J, $J$4, FALSE), 0)</f>
        <v>0</v>
      </c>
      <c r="K1552" s="92">
        <f>IFERROR(VLOOKUP($E1552, V一般接種!$A:$G, K$4, FALSE), 0)</f>
        <v>0</v>
      </c>
      <c r="L1552" s="92">
        <f>IFERROR(VLOOKUP($E1552, V一般接種!$A:$G, L$4, FALSE), 0)</f>
        <v>0</v>
      </c>
      <c r="M1552" s="92">
        <f>IFERROR(VLOOKUP($E1552, V一般接種!$A:$G, M$4, FALSE), 0)</f>
        <v>0</v>
      </c>
      <c r="N1552" s="93">
        <f>IFERROR(VLOOKUP($E1552, V一般接種!$A:$G, N$4, FALSE), 0)</f>
        <v>0</v>
      </c>
      <c r="O1552" s="92">
        <f>SUMIF(V職域接種!$C:$C, 'Conv-vaccine'!$E1552, V職域接種!F:F)</f>
        <v>0</v>
      </c>
      <c r="P1552" s="92">
        <f>SUMIF(V職域接種!$C:$C, 'Conv-vaccine'!$E1552, V職域接種!G:G)</f>
        <v>0</v>
      </c>
      <c r="Q1552" s="92">
        <f>_xlfn.MAXIFS(V重複!F:F, V重複!$C:$C, 'Conv-vaccine'!$E1552)</f>
        <v>0</v>
      </c>
      <c r="R1552" s="92">
        <f>_xlfn.MAXIFS(V重複!G:G, V重複!$C:$C, 'Conv-vaccine'!$E1552)</f>
        <v>0</v>
      </c>
      <c r="S1552" s="117">
        <f>SUMIF('V3回目-総接種回数'!$A:$A, 'Conv-vaccine'!$E1552, 'V3回目-総接種回数'!D:D)</f>
        <v>0</v>
      </c>
    </row>
    <row r="1553" spans="1:19" ht="17.7">
      <c r="A1553" s="49">
        <v>44813</v>
      </c>
      <c r="B1553" s="109">
        <f>IF(COUNTIF($A$7:$A1553, $A1553)&gt;1, 0, IF($E1553="","",G1553+H1553+K1553+L1553+O1553-Q1553))</f>
        <v>0</v>
      </c>
      <c r="C1553" s="109">
        <f>IF(COUNTIF($A$7:$A1553, $A1553)&gt;1, 0, IF($E1553="", "", I1553+J1553+M1553+N1553+P1553-R1553))</f>
        <v>0</v>
      </c>
      <c r="D1553" s="109">
        <f>IF(COUNTIF($A$7:$A1553, $A1553)&gt;1, 0, S1553)</f>
        <v>0</v>
      </c>
      <c r="E1553" s="110">
        <v>44813</v>
      </c>
      <c r="F1553" s="91" t="str">
        <f>IFERROR(VLOOKUP($E1553, V医療従事者等!$A:$J, $F$4, FALSE), TEXT(E1553, "aaa"))</f>
        <v>金</v>
      </c>
      <c r="G1553" s="91">
        <f>IFERROR(VLOOKUP($E1553, V医療従事者等!$A:$J, $G$4, FALSE), 0)</f>
        <v>0</v>
      </c>
      <c r="H1553" s="91">
        <f>IFERROR(VLOOKUP($E1553, V医療従事者等!$A:$J, $H$4, FALSE), 0)</f>
        <v>0</v>
      </c>
      <c r="I1553" s="91">
        <f>IFERROR(VLOOKUP($E1553, V医療従事者等!$A:$J, $I$4, FALSE), 0)</f>
        <v>0</v>
      </c>
      <c r="J1553" s="91">
        <f>IFERROR(VLOOKUP($E1553, V医療従事者等!$A:$J, $J$4, FALSE), 0)</f>
        <v>0</v>
      </c>
      <c r="K1553" s="92">
        <f>IFERROR(VLOOKUP($E1553, V一般接種!$A:$G, K$4, FALSE), 0)</f>
        <v>0</v>
      </c>
      <c r="L1553" s="92">
        <f>IFERROR(VLOOKUP($E1553, V一般接種!$A:$G, L$4, FALSE), 0)</f>
        <v>0</v>
      </c>
      <c r="M1553" s="92">
        <f>IFERROR(VLOOKUP($E1553, V一般接種!$A:$G, M$4, FALSE), 0)</f>
        <v>0</v>
      </c>
      <c r="N1553" s="93">
        <f>IFERROR(VLOOKUP($E1553, V一般接種!$A:$G, N$4, FALSE), 0)</f>
        <v>0</v>
      </c>
      <c r="O1553" s="92">
        <f>SUMIF(V職域接種!$C:$C, 'Conv-vaccine'!$E1553, V職域接種!F:F)</f>
        <v>0</v>
      </c>
      <c r="P1553" s="92">
        <f>SUMIF(V職域接種!$C:$C, 'Conv-vaccine'!$E1553, V職域接種!G:G)</f>
        <v>0</v>
      </c>
      <c r="Q1553" s="92">
        <f>_xlfn.MAXIFS(V重複!F:F, V重複!$C:$C, 'Conv-vaccine'!$E1553)</f>
        <v>0</v>
      </c>
      <c r="R1553" s="92">
        <f>_xlfn.MAXIFS(V重複!G:G, V重複!$C:$C, 'Conv-vaccine'!$E1553)</f>
        <v>0</v>
      </c>
      <c r="S1553" s="117">
        <f>SUMIF('V3回目-総接種回数'!$A:$A, 'Conv-vaccine'!$E1553, 'V3回目-総接種回数'!D:D)</f>
        <v>0</v>
      </c>
    </row>
    <row r="1554" spans="1:19" ht="17.7">
      <c r="A1554" s="49">
        <v>44813</v>
      </c>
      <c r="B1554" s="109">
        <f>IF(COUNTIF($A$7:$A1554, $A1554)&gt;1, 0, IF($E1554="","",G1554+H1554+K1554+L1554+O1554-Q1554))</f>
        <v>0</v>
      </c>
      <c r="C1554" s="109">
        <f>IF(COUNTIF($A$7:$A1554, $A1554)&gt;1, 0, IF($E1554="", "", I1554+J1554+M1554+N1554+P1554-R1554))</f>
        <v>0</v>
      </c>
      <c r="D1554" s="109">
        <f>IF(COUNTIF($A$7:$A1554, $A1554)&gt;1, 0, S1554)</f>
        <v>0</v>
      </c>
      <c r="E1554" s="110">
        <v>44813</v>
      </c>
      <c r="F1554" s="91" t="str">
        <f>IFERROR(VLOOKUP($E1554, V医療従事者等!$A:$J, $F$4, FALSE), TEXT(E1554, "aaa"))</f>
        <v>金</v>
      </c>
      <c r="G1554" s="91">
        <f>IFERROR(VLOOKUP($E1554, V医療従事者等!$A:$J, $G$4, FALSE), 0)</f>
        <v>0</v>
      </c>
      <c r="H1554" s="91">
        <f>IFERROR(VLOOKUP($E1554, V医療従事者等!$A:$J, $H$4, FALSE), 0)</f>
        <v>0</v>
      </c>
      <c r="I1554" s="91">
        <f>IFERROR(VLOOKUP($E1554, V医療従事者等!$A:$J, $I$4, FALSE), 0)</f>
        <v>0</v>
      </c>
      <c r="J1554" s="91">
        <f>IFERROR(VLOOKUP($E1554, V医療従事者等!$A:$J, $J$4, FALSE), 0)</f>
        <v>0</v>
      </c>
      <c r="K1554" s="92">
        <f>IFERROR(VLOOKUP($E1554, V一般接種!$A:$G, K$4, FALSE), 0)</f>
        <v>0</v>
      </c>
      <c r="L1554" s="92">
        <f>IFERROR(VLOOKUP($E1554, V一般接種!$A:$G, L$4, FALSE), 0)</f>
        <v>0</v>
      </c>
      <c r="M1554" s="92">
        <f>IFERROR(VLOOKUP($E1554, V一般接種!$A:$G, M$4, FALSE), 0)</f>
        <v>0</v>
      </c>
      <c r="N1554" s="93">
        <f>IFERROR(VLOOKUP($E1554, V一般接種!$A:$G, N$4, FALSE), 0)</f>
        <v>0</v>
      </c>
      <c r="O1554" s="92">
        <f>SUMIF(V職域接種!$C:$C, 'Conv-vaccine'!$E1554, V職域接種!F:F)</f>
        <v>0</v>
      </c>
      <c r="P1554" s="92">
        <f>SUMIF(V職域接種!$C:$C, 'Conv-vaccine'!$E1554, V職域接種!G:G)</f>
        <v>0</v>
      </c>
      <c r="Q1554" s="92">
        <f>_xlfn.MAXIFS(V重複!F:F, V重複!$C:$C, 'Conv-vaccine'!$E1554)</f>
        <v>0</v>
      </c>
      <c r="R1554" s="92">
        <f>_xlfn.MAXIFS(V重複!G:G, V重複!$C:$C, 'Conv-vaccine'!$E1554)</f>
        <v>0</v>
      </c>
      <c r="S1554" s="117">
        <f>SUMIF('V3回目-総接種回数'!$A:$A, 'Conv-vaccine'!$E1554, 'V3回目-総接種回数'!D:D)</f>
        <v>0</v>
      </c>
    </row>
    <row r="1555" spans="1:19" ht="17.7">
      <c r="A1555" s="49">
        <v>44814</v>
      </c>
      <c r="B1555" s="109">
        <f>IF(COUNTIF($A$7:$A1555, $A1555)&gt;1, 0, IF($E1555="","",G1555+H1555+K1555+L1555+O1555-Q1555))</f>
        <v>0</v>
      </c>
      <c r="C1555" s="109">
        <f>IF(COUNTIF($A$7:$A1555, $A1555)&gt;1, 0, IF($E1555="", "", I1555+J1555+M1555+N1555+P1555-R1555))</f>
        <v>0</v>
      </c>
      <c r="D1555" s="109">
        <f>IF(COUNTIF($A$7:$A1555, $A1555)&gt;1, 0, S1555)</f>
        <v>0</v>
      </c>
      <c r="E1555" s="110">
        <v>44814</v>
      </c>
      <c r="F1555" s="91" t="str">
        <f>IFERROR(VLOOKUP($E1555, V医療従事者等!$A:$J, $F$4, FALSE), TEXT(E1555, "aaa"))</f>
        <v>土</v>
      </c>
      <c r="G1555" s="91">
        <f>IFERROR(VLOOKUP($E1555, V医療従事者等!$A:$J, $G$4, FALSE), 0)</f>
        <v>0</v>
      </c>
      <c r="H1555" s="91">
        <f>IFERROR(VLOOKUP($E1555, V医療従事者等!$A:$J, $H$4, FALSE), 0)</f>
        <v>0</v>
      </c>
      <c r="I1555" s="91">
        <f>IFERROR(VLOOKUP($E1555, V医療従事者等!$A:$J, $I$4, FALSE), 0)</f>
        <v>0</v>
      </c>
      <c r="J1555" s="91">
        <f>IFERROR(VLOOKUP($E1555, V医療従事者等!$A:$J, $J$4, FALSE), 0)</f>
        <v>0</v>
      </c>
      <c r="K1555" s="92">
        <f>IFERROR(VLOOKUP($E1555, V一般接種!$A:$G, K$4, FALSE), 0)</f>
        <v>0</v>
      </c>
      <c r="L1555" s="92">
        <f>IFERROR(VLOOKUP($E1555, V一般接種!$A:$G, L$4, FALSE), 0)</f>
        <v>0</v>
      </c>
      <c r="M1555" s="92">
        <f>IFERROR(VLOOKUP($E1555, V一般接種!$A:$G, M$4, FALSE), 0)</f>
        <v>0</v>
      </c>
      <c r="N1555" s="93">
        <f>IFERROR(VLOOKUP($E1555, V一般接種!$A:$G, N$4, FALSE), 0)</f>
        <v>0</v>
      </c>
      <c r="O1555" s="92">
        <f>SUMIF(V職域接種!$C:$C, 'Conv-vaccine'!$E1555, V職域接種!F:F)</f>
        <v>0</v>
      </c>
      <c r="P1555" s="92">
        <f>SUMIF(V職域接種!$C:$C, 'Conv-vaccine'!$E1555, V職域接種!G:G)</f>
        <v>0</v>
      </c>
      <c r="Q1555" s="92">
        <f>_xlfn.MAXIFS(V重複!F:F, V重複!$C:$C, 'Conv-vaccine'!$E1555)</f>
        <v>0</v>
      </c>
      <c r="R1555" s="92">
        <f>_xlfn.MAXIFS(V重複!G:G, V重複!$C:$C, 'Conv-vaccine'!$E1555)</f>
        <v>0</v>
      </c>
      <c r="S1555" s="117">
        <f>SUMIF('V3回目-総接種回数'!$A:$A, 'Conv-vaccine'!$E1555, 'V3回目-総接種回数'!D:D)</f>
        <v>0</v>
      </c>
    </row>
    <row r="1556" spans="1:19" ht="17.7">
      <c r="A1556" s="49">
        <v>44814</v>
      </c>
      <c r="B1556" s="109">
        <f>IF(COUNTIF($A$7:$A1556, $A1556)&gt;1, 0, IF($E1556="","",G1556+H1556+K1556+L1556+O1556-Q1556))</f>
        <v>0</v>
      </c>
      <c r="C1556" s="109">
        <f>IF(COUNTIF($A$7:$A1556, $A1556)&gt;1, 0, IF($E1556="", "", I1556+J1556+M1556+N1556+P1556-R1556))</f>
        <v>0</v>
      </c>
      <c r="D1556" s="109">
        <f>IF(COUNTIF($A$7:$A1556, $A1556)&gt;1, 0, S1556)</f>
        <v>0</v>
      </c>
      <c r="E1556" s="110">
        <v>44814</v>
      </c>
      <c r="F1556" s="91" t="str">
        <f>IFERROR(VLOOKUP($E1556, V医療従事者等!$A:$J, $F$4, FALSE), TEXT(E1556, "aaa"))</f>
        <v>土</v>
      </c>
      <c r="G1556" s="91">
        <f>IFERROR(VLOOKUP($E1556, V医療従事者等!$A:$J, $G$4, FALSE), 0)</f>
        <v>0</v>
      </c>
      <c r="H1556" s="91">
        <f>IFERROR(VLOOKUP($E1556, V医療従事者等!$A:$J, $H$4, FALSE), 0)</f>
        <v>0</v>
      </c>
      <c r="I1556" s="91">
        <f>IFERROR(VLOOKUP($E1556, V医療従事者等!$A:$J, $I$4, FALSE), 0)</f>
        <v>0</v>
      </c>
      <c r="J1556" s="91">
        <f>IFERROR(VLOOKUP($E1556, V医療従事者等!$A:$J, $J$4, FALSE), 0)</f>
        <v>0</v>
      </c>
      <c r="K1556" s="92">
        <f>IFERROR(VLOOKUP($E1556, V一般接種!$A:$G, K$4, FALSE), 0)</f>
        <v>0</v>
      </c>
      <c r="L1556" s="92">
        <f>IFERROR(VLOOKUP($E1556, V一般接種!$A:$G, L$4, FALSE), 0)</f>
        <v>0</v>
      </c>
      <c r="M1556" s="92">
        <f>IFERROR(VLOOKUP($E1556, V一般接種!$A:$G, M$4, FALSE), 0)</f>
        <v>0</v>
      </c>
      <c r="N1556" s="93">
        <f>IFERROR(VLOOKUP($E1556, V一般接種!$A:$G, N$4, FALSE), 0)</f>
        <v>0</v>
      </c>
      <c r="O1556" s="92">
        <f>SUMIF(V職域接種!$C:$C, 'Conv-vaccine'!$E1556, V職域接種!F:F)</f>
        <v>0</v>
      </c>
      <c r="P1556" s="92">
        <f>SUMIF(V職域接種!$C:$C, 'Conv-vaccine'!$E1556, V職域接種!G:G)</f>
        <v>0</v>
      </c>
      <c r="Q1556" s="92">
        <f>_xlfn.MAXIFS(V重複!F:F, V重複!$C:$C, 'Conv-vaccine'!$E1556)</f>
        <v>0</v>
      </c>
      <c r="R1556" s="92">
        <f>_xlfn.MAXIFS(V重複!G:G, V重複!$C:$C, 'Conv-vaccine'!$E1556)</f>
        <v>0</v>
      </c>
      <c r="S1556" s="117">
        <f>SUMIF('V3回目-総接種回数'!$A:$A, 'Conv-vaccine'!$E1556, 'V3回目-総接種回数'!D:D)</f>
        <v>0</v>
      </c>
    </row>
    <row r="1557" spans="1:19" ht="17.7">
      <c r="A1557" s="49">
        <v>44814</v>
      </c>
      <c r="B1557" s="109">
        <f>IF(COUNTIF($A$7:$A1557, $A1557)&gt;1, 0, IF($E1557="","",G1557+H1557+K1557+L1557+O1557-Q1557))</f>
        <v>0</v>
      </c>
      <c r="C1557" s="109">
        <f>IF(COUNTIF($A$7:$A1557, $A1557)&gt;1, 0, IF($E1557="", "", I1557+J1557+M1557+N1557+P1557-R1557))</f>
        <v>0</v>
      </c>
      <c r="D1557" s="109">
        <f>IF(COUNTIF($A$7:$A1557, $A1557)&gt;1, 0, S1557)</f>
        <v>0</v>
      </c>
      <c r="E1557" s="110">
        <v>44814</v>
      </c>
      <c r="F1557" s="91" t="str">
        <f>IFERROR(VLOOKUP($E1557, V医療従事者等!$A:$J, $F$4, FALSE), TEXT(E1557, "aaa"))</f>
        <v>土</v>
      </c>
      <c r="G1557" s="91">
        <f>IFERROR(VLOOKUP($E1557, V医療従事者等!$A:$J, $G$4, FALSE), 0)</f>
        <v>0</v>
      </c>
      <c r="H1557" s="91">
        <f>IFERROR(VLOOKUP($E1557, V医療従事者等!$A:$J, $H$4, FALSE), 0)</f>
        <v>0</v>
      </c>
      <c r="I1557" s="91">
        <f>IFERROR(VLOOKUP($E1557, V医療従事者等!$A:$J, $I$4, FALSE), 0)</f>
        <v>0</v>
      </c>
      <c r="J1557" s="91">
        <f>IFERROR(VLOOKUP($E1557, V医療従事者等!$A:$J, $J$4, FALSE), 0)</f>
        <v>0</v>
      </c>
      <c r="K1557" s="92">
        <f>IFERROR(VLOOKUP($E1557, V一般接種!$A:$G, K$4, FALSE), 0)</f>
        <v>0</v>
      </c>
      <c r="L1557" s="92">
        <f>IFERROR(VLOOKUP($E1557, V一般接種!$A:$G, L$4, FALSE), 0)</f>
        <v>0</v>
      </c>
      <c r="M1557" s="92">
        <f>IFERROR(VLOOKUP($E1557, V一般接種!$A:$G, M$4, FALSE), 0)</f>
        <v>0</v>
      </c>
      <c r="N1557" s="93">
        <f>IFERROR(VLOOKUP($E1557, V一般接種!$A:$G, N$4, FALSE), 0)</f>
        <v>0</v>
      </c>
      <c r="O1557" s="92">
        <f>SUMIF(V職域接種!$C:$C, 'Conv-vaccine'!$E1557, V職域接種!F:F)</f>
        <v>0</v>
      </c>
      <c r="P1557" s="92">
        <f>SUMIF(V職域接種!$C:$C, 'Conv-vaccine'!$E1557, V職域接種!G:G)</f>
        <v>0</v>
      </c>
      <c r="Q1557" s="92">
        <f>_xlfn.MAXIFS(V重複!F:F, V重複!$C:$C, 'Conv-vaccine'!$E1557)</f>
        <v>0</v>
      </c>
      <c r="R1557" s="92">
        <f>_xlfn.MAXIFS(V重複!G:G, V重複!$C:$C, 'Conv-vaccine'!$E1557)</f>
        <v>0</v>
      </c>
      <c r="S1557" s="117">
        <f>SUMIF('V3回目-総接種回数'!$A:$A, 'Conv-vaccine'!$E1557, 'V3回目-総接種回数'!D:D)</f>
        <v>0</v>
      </c>
    </row>
    <row r="1558" spans="1:19" ht="17.7">
      <c r="A1558" s="49">
        <v>44815</v>
      </c>
      <c r="B1558" s="109">
        <f>IF(COUNTIF($A$7:$A1558, $A1558)&gt;1, 0, IF($E1558="","",G1558+H1558+K1558+L1558+O1558-Q1558))</f>
        <v>0</v>
      </c>
      <c r="C1558" s="109">
        <f>IF(COUNTIF($A$7:$A1558, $A1558)&gt;1, 0, IF($E1558="", "", I1558+J1558+M1558+N1558+P1558-R1558))</f>
        <v>0</v>
      </c>
      <c r="D1558" s="109">
        <f>IF(COUNTIF($A$7:$A1558, $A1558)&gt;1, 0, S1558)</f>
        <v>0</v>
      </c>
      <c r="E1558" s="110">
        <v>44815</v>
      </c>
      <c r="F1558" s="91" t="str">
        <f>IFERROR(VLOOKUP($E1558, V医療従事者等!$A:$J, $F$4, FALSE), TEXT(E1558, "aaa"))</f>
        <v>日</v>
      </c>
      <c r="G1558" s="91">
        <f>IFERROR(VLOOKUP($E1558, V医療従事者等!$A:$J, $G$4, FALSE), 0)</f>
        <v>0</v>
      </c>
      <c r="H1558" s="91">
        <f>IFERROR(VLOOKUP($E1558, V医療従事者等!$A:$J, $H$4, FALSE), 0)</f>
        <v>0</v>
      </c>
      <c r="I1558" s="91">
        <f>IFERROR(VLOOKUP($E1558, V医療従事者等!$A:$J, $I$4, FALSE), 0)</f>
        <v>0</v>
      </c>
      <c r="J1558" s="91">
        <f>IFERROR(VLOOKUP($E1558, V医療従事者等!$A:$J, $J$4, FALSE), 0)</f>
        <v>0</v>
      </c>
      <c r="K1558" s="92">
        <f>IFERROR(VLOOKUP($E1558, V一般接種!$A:$G, K$4, FALSE), 0)</f>
        <v>0</v>
      </c>
      <c r="L1558" s="92">
        <f>IFERROR(VLOOKUP($E1558, V一般接種!$A:$G, L$4, FALSE), 0)</f>
        <v>0</v>
      </c>
      <c r="M1558" s="92">
        <f>IFERROR(VLOOKUP($E1558, V一般接種!$A:$G, M$4, FALSE), 0)</f>
        <v>0</v>
      </c>
      <c r="N1558" s="93">
        <f>IFERROR(VLOOKUP($E1558, V一般接種!$A:$G, N$4, FALSE), 0)</f>
        <v>0</v>
      </c>
      <c r="O1558" s="92">
        <f>SUMIF(V職域接種!$C:$C, 'Conv-vaccine'!$E1558, V職域接種!F:F)</f>
        <v>0</v>
      </c>
      <c r="P1558" s="92">
        <f>SUMIF(V職域接種!$C:$C, 'Conv-vaccine'!$E1558, V職域接種!G:G)</f>
        <v>0</v>
      </c>
      <c r="Q1558" s="92">
        <f>_xlfn.MAXIFS(V重複!F:F, V重複!$C:$C, 'Conv-vaccine'!$E1558)</f>
        <v>0</v>
      </c>
      <c r="R1558" s="92">
        <f>_xlfn.MAXIFS(V重複!G:G, V重複!$C:$C, 'Conv-vaccine'!$E1558)</f>
        <v>0</v>
      </c>
      <c r="S1558" s="117">
        <f>SUMIF('V3回目-総接種回数'!$A:$A, 'Conv-vaccine'!$E1558, 'V3回目-総接種回数'!D:D)</f>
        <v>0</v>
      </c>
    </row>
    <row r="1559" spans="1:19" ht="17.7">
      <c r="A1559" s="49">
        <v>44815</v>
      </c>
      <c r="B1559" s="109">
        <f>IF(COUNTIF($A$7:$A1559, $A1559)&gt;1, 0, IF($E1559="","",G1559+H1559+K1559+L1559+O1559-Q1559))</f>
        <v>0</v>
      </c>
      <c r="C1559" s="109">
        <f>IF(COUNTIF($A$7:$A1559, $A1559)&gt;1, 0, IF($E1559="", "", I1559+J1559+M1559+N1559+P1559-R1559))</f>
        <v>0</v>
      </c>
      <c r="D1559" s="109">
        <f>IF(COUNTIF($A$7:$A1559, $A1559)&gt;1, 0, S1559)</f>
        <v>0</v>
      </c>
      <c r="E1559" s="110">
        <v>44815</v>
      </c>
      <c r="F1559" s="91" t="str">
        <f>IFERROR(VLOOKUP($E1559, V医療従事者等!$A:$J, $F$4, FALSE), TEXT(E1559, "aaa"))</f>
        <v>日</v>
      </c>
      <c r="G1559" s="91">
        <f>IFERROR(VLOOKUP($E1559, V医療従事者等!$A:$J, $G$4, FALSE), 0)</f>
        <v>0</v>
      </c>
      <c r="H1559" s="91">
        <f>IFERROR(VLOOKUP($E1559, V医療従事者等!$A:$J, $H$4, FALSE), 0)</f>
        <v>0</v>
      </c>
      <c r="I1559" s="91">
        <f>IFERROR(VLOOKUP($E1559, V医療従事者等!$A:$J, $I$4, FALSE), 0)</f>
        <v>0</v>
      </c>
      <c r="J1559" s="91">
        <f>IFERROR(VLOOKUP($E1559, V医療従事者等!$A:$J, $J$4, FALSE), 0)</f>
        <v>0</v>
      </c>
      <c r="K1559" s="92">
        <f>IFERROR(VLOOKUP($E1559, V一般接種!$A:$G, K$4, FALSE), 0)</f>
        <v>0</v>
      </c>
      <c r="L1559" s="92">
        <f>IFERROR(VLOOKUP($E1559, V一般接種!$A:$G, L$4, FALSE), 0)</f>
        <v>0</v>
      </c>
      <c r="M1559" s="92">
        <f>IFERROR(VLOOKUP($E1559, V一般接種!$A:$G, M$4, FALSE), 0)</f>
        <v>0</v>
      </c>
      <c r="N1559" s="93">
        <f>IFERROR(VLOOKUP($E1559, V一般接種!$A:$G, N$4, FALSE), 0)</f>
        <v>0</v>
      </c>
      <c r="O1559" s="92">
        <f>SUMIF(V職域接種!$C:$C, 'Conv-vaccine'!$E1559, V職域接種!F:F)</f>
        <v>0</v>
      </c>
      <c r="P1559" s="92">
        <f>SUMIF(V職域接種!$C:$C, 'Conv-vaccine'!$E1559, V職域接種!G:G)</f>
        <v>0</v>
      </c>
      <c r="Q1559" s="92">
        <f>_xlfn.MAXIFS(V重複!F:F, V重複!$C:$C, 'Conv-vaccine'!$E1559)</f>
        <v>0</v>
      </c>
      <c r="R1559" s="92">
        <f>_xlfn.MAXIFS(V重複!G:G, V重複!$C:$C, 'Conv-vaccine'!$E1559)</f>
        <v>0</v>
      </c>
      <c r="S1559" s="117">
        <f>SUMIF('V3回目-総接種回数'!$A:$A, 'Conv-vaccine'!$E1559, 'V3回目-総接種回数'!D:D)</f>
        <v>0</v>
      </c>
    </row>
    <row r="1560" spans="1:19" ht="17.7">
      <c r="A1560" s="49">
        <v>44815</v>
      </c>
      <c r="B1560" s="109">
        <f>IF(COUNTIF($A$7:$A1560, $A1560)&gt;1, 0, IF($E1560="","",G1560+H1560+K1560+L1560+O1560-Q1560))</f>
        <v>0</v>
      </c>
      <c r="C1560" s="109">
        <f>IF(COUNTIF($A$7:$A1560, $A1560)&gt;1, 0, IF($E1560="", "", I1560+J1560+M1560+N1560+P1560-R1560))</f>
        <v>0</v>
      </c>
      <c r="D1560" s="109">
        <f>IF(COUNTIF($A$7:$A1560, $A1560)&gt;1, 0, S1560)</f>
        <v>0</v>
      </c>
      <c r="E1560" s="110">
        <v>44815</v>
      </c>
      <c r="F1560" s="91" t="str">
        <f>IFERROR(VLOOKUP($E1560, V医療従事者等!$A:$J, $F$4, FALSE), TEXT(E1560, "aaa"))</f>
        <v>日</v>
      </c>
      <c r="G1560" s="91">
        <f>IFERROR(VLOOKUP($E1560, V医療従事者等!$A:$J, $G$4, FALSE), 0)</f>
        <v>0</v>
      </c>
      <c r="H1560" s="91">
        <f>IFERROR(VLOOKUP($E1560, V医療従事者等!$A:$J, $H$4, FALSE), 0)</f>
        <v>0</v>
      </c>
      <c r="I1560" s="91">
        <f>IFERROR(VLOOKUP($E1560, V医療従事者等!$A:$J, $I$4, FALSE), 0)</f>
        <v>0</v>
      </c>
      <c r="J1560" s="91">
        <f>IFERROR(VLOOKUP($E1560, V医療従事者等!$A:$J, $J$4, FALSE), 0)</f>
        <v>0</v>
      </c>
      <c r="K1560" s="92">
        <f>IFERROR(VLOOKUP($E1560, V一般接種!$A:$G, K$4, FALSE), 0)</f>
        <v>0</v>
      </c>
      <c r="L1560" s="92">
        <f>IFERROR(VLOOKUP($E1560, V一般接種!$A:$G, L$4, FALSE), 0)</f>
        <v>0</v>
      </c>
      <c r="M1560" s="92">
        <f>IFERROR(VLOOKUP($E1560, V一般接種!$A:$G, M$4, FALSE), 0)</f>
        <v>0</v>
      </c>
      <c r="N1560" s="93">
        <f>IFERROR(VLOOKUP($E1560, V一般接種!$A:$G, N$4, FALSE), 0)</f>
        <v>0</v>
      </c>
      <c r="O1560" s="92">
        <f>SUMIF(V職域接種!$C:$C, 'Conv-vaccine'!$E1560, V職域接種!F:F)</f>
        <v>0</v>
      </c>
      <c r="P1560" s="92">
        <f>SUMIF(V職域接種!$C:$C, 'Conv-vaccine'!$E1560, V職域接種!G:G)</f>
        <v>0</v>
      </c>
      <c r="Q1560" s="92">
        <f>_xlfn.MAXIFS(V重複!F:F, V重複!$C:$C, 'Conv-vaccine'!$E1560)</f>
        <v>0</v>
      </c>
      <c r="R1560" s="92">
        <f>_xlfn.MAXIFS(V重複!G:G, V重複!$C:$C, 'Conv-vaccine'!$E1560)</f>
        <v>0</v>
      </c>
      <c r="S1560" s="117">
        <f>SUMIF('V3回目-総接種回数'!$A:$A, 'Conv-vaccine'!$E1560, 'V3回目-総接種回数'!D:D)</f>
        <v>0</v>
      </c>
    </row>
    <row r="1561" spans="1:19" ht="17.7">
      <c r="A1561" s="49">
        <v>44816</v>
      </c>
      <c r="B1561" s="109">
        <f>IF(COUNTIF($A$7:$A1561, $A1561)&gt;1, 0, IF($E1561="","",G1561+H1561+K1561+L1561+O1561-Q1561))</f>
        <v>0</v>
      </c>
      <c r="C1561" s="109">
        <f>IF(COUNTIF($A$7:$A1561, $A1561)&gt;1, 0, IF($E1561="", "", I1561+J1561+M1561+N1561+P1561-R1561))</f>
        <v>0</v>
      </c>
      <c r="D1561" s="109">
        <f>IF(COUNTIF($A$7:$A1561, $A1561)&gt;1, 0, S1561)</f>
        <v>0</v>
      </c>
      <c r="E1561" s="110">
        <v>44816</v>
      </c>
      <c r="F1561" s="91" t="str">
        <f>IFERROR(VLOOKUP($E1561, V医療従事者等!$A:$J, $F$4, FALSE), TEXT(E1561, "aaa"))</f>
        <v>月</v>
      </c>
      <c r="G1561" s="91">
        <f>IFERROR(VLOOKUP($E1561, V医療従事者等!$A:$J, $G$4, FALSE), 0)</f>
        <v>0</v>
      </c>
      <c r="H1561" s="91">
        <f>IFERROR(VLOOKUP($E1561, V医療従事者等!$A:$J, $H$4, FALSE), 0)</f>
        <v>0</v>
      </c>
      <c r="I1561" s="91">
        <f>IFERROR(VLOOKUP($E1561, V医療従事者等!$A:$J, $I$4, FALSE), 0)</f>
        <v>0</v>
      </c>
      <c r="J1561" s="91">
        <f>IFERROR(VLOOKUP($E1561, V医療従事者等!$A:$J, $J$4, FALSE), 0)</f>
        <v>0</v>
      </c>
      <c r="K1561" s="92">
        <f>IFERROR(VLOOKUP($E1561, V一般接種!$A:$G, K$4, FALSE), 0)</f>
        <v>0</v>
      </c>
      <c r="L1561" s="92">
        <f>IFERROR(VLOOKUP($E1561, V一般接種!$A:$G, L$4, FALSE), 0)</f>
        <v>0</v>
      </c>
      <c r="M1561" s="92">
        <f>IFERROR(VLOOKUP($E1561, V一般接種!$A:$G, M$4, FALSE), 0)</f>
        <v>0</v>
      </c>
      <c r="N1561" s="93">
        <f>IFERROR(VLOOKUP($E1561, V一般接種!$A:$G, N$4, FALSE), 0)</f>
        <v>0</v>
      </c>
      <c r="O1561" s="92">
        <f>SUMIF(V職域接種!$C:$C, 'Conv-vaccine'!$E1561, V職域接種!F:F)</f>
        <v>0</v>
      </c>
      <c r="P1561" s="92">
        <f>SUMIF(V職域接種!$C:$C, 'Conv-vaccine'!$E1561, V職域接種!G:G)</f>
        <v>0</v>
      </c>
      <c r="Q1561" s="92">
        <f>_xlfn.MAXIFS(V重複!F:F, V重複!$C:$C, 'Conv-vaccine'!$E1561)</f>
        <v>0</v>
      </c>
      <c r="R1561" s="92">
        <f>_xlfn.MAXIFS(V重複!G:G, V重複!$C:$C, 'Conv-vaccine'!$E1561)</f>
        <v>0</v>
      </c>
      <c r="S1561" s="117">
        <f>SUMIF('V3回目-総接種回数'!$A:$A, 'Conv-vaccine'!$E1561, 'V3回目-総接種回数'!D:D)</f>
        <v>0</v>
      </c>
    </row>
    <row r="1562" spans="1:19" ht="17.7">
      <c r="A1562" s="49">
        <v>44816</v>
      </c>
      <c r="B1562" s="109">
        <f>IF(COUNTIF($A$7:$A1562, $A1562)&gt;1, 0, IF($E1562="","",G1562+H1562+K1562+L1562+O1562-Q1562))</f>
        <v>0</v>
      </c>
      <c r="C1562" s="109">
        <f>IF(COUNTIF($A$7:$A1562, $A1562)&gt;1, 0, IF($E1562="", "", I1562+J1562+M1562+N1562+P1562-R1562))</f>
        <v>0</v>
      </c>
      <c r="D1562" s="109">
        <f>IF(COUNTIF($A$7:$A1562, $A1562)&gt;1, 0, S1562)</f>
        <v>0</v>
      </c>
      <c r="E1562" s="110">
        <v>44816</v>
      </c>
      <c r="F1562" s="91" t="str">
        <f>IFERROR(VLOOKUP($E1562, V医療従事者等!$A:$J, $F$4, FALSE), TEXT(E1562, "aaa"))</f>
        <v>月</v>
      </c>
      <c r="G1562" s="91">
        <f>IFERROR(VLOOKUP($E1562, V医療従事者等!$A:$J, $G$4, FALSE), 0)</f>
        <v>0</v>
      </c>
      <c r="H1562" s="91">
        <f>IFERROR(VLOOKUP($E1562, V医療従事者等!$A:$J, $H$4, FALSE), 0)</f>
        <v>0</v>
      </c>
      <c r="I1562" s="91">
        <f>IFERROR(VLOOKUP($E1562, V医療従事者等!$A:$J, $I$4, FALSE), 0)</f>
        <v>0</v>
      </c>
      <c r="J1562" s="91">
        <f>IFERROR(VLOOKUP($E1562, V医療従事者等!$A:$J, $J$4, FALSE), 0)</f>
        <v>0</v>
      </c>
      <c r="K1562" s="92">
        <f>IFERROR(VLOOKUP($E1562, V一般接種!$A:$G, K$4, FALSE), 0)</f>
        <v>0</v>
      </c>
      <c r="L1562" s="92">
        <f>IFERROR(VLOOKUP($E1562, V一般接種!$A:$G, L$4, FALSE), 0)</f>
        <v>0</v>
      </c>
      <c r="M1562" s="92">
        <f>IFERROR(VLOOKUP($E1562, V一般接種!$A:$G, M$4, FALSE), 0)</f>
        <v>0</v>
      </c>
      <c r="N1562" s="93">
        <f>IFERROR(VLOOKUP($E1562, V一般接種!$A:$G, N$4, FALSE), 0)</f>
        <v>0</v>
      </c>
      <c r="O1562" s="92">
        <f>SUMIF(V職域接種!$C:$C, 'Conv-vaccine'!$E1562, V職域接種!F:F)</f>
        <v>0</v>
      </c>
      <c r="P1562" s="92">
        <f>SUMIF(V職域接種!$C:$C, 'Conv-vaccine'!$E1562, V職域接種!G:G)</f>
        <v>0</v>
      </c>
      <c r="Q1562" s="92">
        <f>_xlfn.MAXIFS(V重複!F:F, V重複!$C:$C, 'Conv-vaccine'!$E1562)</f>
        <v>0</v>
      </c>
      <c r="R1562" s="92">
        <f>_xlfn.MAXIFS(V重複!G:G, V重複!$C:$C, 'Conv-vaccine'!$E1562)</f>
        <v>0</v>
      </c>
      <c r="S1562" s="117">
        <f>SUMIF('V3回目-総接種回数'!$A:$A, 'Conv-vaccine'!$E1562, 'V3回目-総接種回数'!D:D)</f>
        <v>0</v>
      </c>
    </row>
    <row r="1563" spans="1:19" ht="17.7">
      <c r="A1563" s="49">
        <v>44816</v>
      </c>
      <c r="B1563" s="109">
        <f>IF(COUNTIF($A$7:$A1563, $A1563)&gt;1, 0, IF($E1563="","",G1563+H1563+K1563+L1563+O1563-Q1563))</f>
        <v>0</v>
      </c>
      <c r="C1563" s="109">
        <f>IF(COUNTIF($A$7:$A1563, $A1563)&gt;1, 0, IF($E1563="", "", I1563+J1563+M1563+N1563+P1563-R1563))</f>
        <v>0</v>
      </c>
      <c r="D1563" s="109">
        <f>IF(COUNTIF($A$7:$A1563, $A1563)&gt;1, 0, S1563)</f>
        <v>0</v>
      </c>
      <c r="E1563" s="110">
        <v>44816</v>
      </c>
      <c r="F1563" s="91" t="str">
        <f>IFERROR(VLOOKUP($E1563, V医療従事者等!$A:$J, $F$4, FALSE), TEXT(E1563, "aaa"))</f>
        <v>月</v>
      </c>
      <c r="G1563" s="91">
        <f>IFERROR(VLOOKUP($E1563, V医療従事者等!$A:$J, $G$4, FALSE), 0)</f>
        <v>0</v>
      </c>
      <c r="H1563" s="91">
        <f>IFERROR(VLOOKUP($E1563, V医療従事者等!$A:$J, $H$4, FALSE), 0)</f>
        <v>0</v>
      </c>
      <c r="I1563" s="91">
        <f>IFERROR(VLOOKUP($E1563, V医療従事者等!$A:$J, $I$4, FALSE), 0)</f>
        <v>0</v>
      </c>
      <c r="J1563" s="91">
        <f>IFERROR(VLOOKUP($E1563, V医療従事者等!$A:$J, $J$4, FALSE), 0)</f>
        <v>0</v>
      </c>
      <c r="K1563" s="92">
        <f>IFERROR(VLOOKUP($E1563, V一般接種!$A:$G, K$4, FALSE), 0)</f>
        <v>0</v>
      </c>
      <c r="L1563" s="92">
        <f>IFERROR(VLOOKUP($E1563, V一般接種!$A:$G, L$4, FALSE), 0)</f>
        <v>0</v>
      </c>
      <c r="M1563" s="92">
        <f>IFERROR(VLOOKUP($E1563, V一般接種!$A:$G, M$4, FALSE), 0)</f>
        <v>0</v>
      </c>
      <c r="N1563" s="93">
        <f>IFERROR(VLOOKUP($E1563, V一般接種!$A:$G, N$4, FALSE), 0)</f>
        <v>0</v>
      </c>
      <c r="O1563" s="92">
        <f>SUMIF(V職域接種!$C:$C, 'Conv-vaccine'!$E1563, V職域接種!F:F)</f>
        <v>0</v>
      </c>
      <c r="P1563" s="92">
        <f>SUMIF(V職域接種!$C:$C, 'Conv-vaccine'!$E1563, V職域接種!G:G)</f>
        <v>0</v>
      </c>
      <c r="Q1563" s="92">
        <f>_xlfn.MAXIFS(V重複!F:F, V重複!$C:$C, 'Conv-vaccine'!$E1563)</f>
        <v>0</v>
      </c>
      <c r="R1563" s="92">
        <f>_xlfn.MAXIFS(V重複!G:G, V重複!$C:$C, 'Conv-vaccine'!$E1563)</f>
        <v>0</v>
      </c>
      <c r="S1563" s="117">
        <f>SUMIF('V3回目-総接種回数'!$A:$A, 'Conv-vaccine'!$E1563, 'V3回目-総接種回数'!D:D)</f>
        <v>0</v>
      </c>
    </row>
    <row r="1564" spans="1:19" ht="17.7">
      <c r="A1564" s="49">
        <v>44817</v>
      </c>
      <c r="B1564" s="109">
        <f>IF(COUNTIF($A$7:$A1564, $A1564)&gt;1, 0, IF($E1564="","",G1564+H1564+K1564+L1564+O1564-Q1564))</f>
        <v>0</v>
      </c>
      <c r="C1564" s="109">
        <f>IF(COUNTIF($A$7:$A1564, $A1564)&gt;1, 0, IF($E1564="", "", I1564+J1564+M1564+N1564+P1564-R1564))</f>
        <v>0</v>
      </c>
      <c r="D1564" s="109">
        <f>IF(COUNTIF($A$7:$A1564, $A1564)&gt;1, 0, S1564)</f>
        <v>0</v>
      </c>
      <c r="E1564" s="110">
        <v>44817</v>
      </c>
      <c r="F1564" s="91" t="str">
        <f>IFERROR(VLOOKUP($E1564, V医療従事者等!$A:$J, $F$4, FALSE), TEXT(E1564, "aaa"))</f>
        <v>火</v>
      </c>
      <c r="G1564" s="91">
        <f>IFERROR(VLOOKUP($E1564, V医療従事者等!$A:$J, $G$4, FALSE), 0)</f>
        <v>0</v>
      </c>
      <c r="H1564" s="91">
        <f>IFERROR(VLOOKUP($E1564, V医療従事者等!$A:$J, $H$4, FALSE), 0)</f>
        <v>0</v>
      </c>
      <c r="I1564" s="91">
        <f>IFERROR(VLOOKUP($E1564, V医療従事者等!$A:$J, $I$4, FALSE), 0)</f>
        <v>0</v>
      </c>
      <c r="J1564" s="91">
        <f>IFERROR(VLOOKUP($E1564, V医療従事者等!$A:$J, $J$4, FALSE), 0)</f>
        <v>0</v>
      </c>
      <c r="K1564" s="92">
        <f>IFERROR(VLOOKUP($E1564, V一般接種!$A:$G, K$4, FALSE), 0)</f>
        <v>0</v>
      </c>
      <c r="L1564" s="92">
        <f>IFERROR(VLOOKUP($E1564, V一般接種!$A:$G, L$4, FALSE), 0)</f>
        <v>0</v>
      </c>
      <c r="M1564" s="92">
        <f>IFERROR(VLOOKUP($E1564, V一般接種!$A:$G, M$4, FALSE), 0)</f>
        <v>0</v>
      </c>
      <c r="N1564" s="93">
        <f>IFERROR(VLOOKUP($E1564, V一般接種!$A:$G, N$4, FALSE), 0)</f>
        <v>0</v>
      </c>
      <c r="O1564" s="92">
        <f>SUMIF(V職域接種!$C:$C, 'Conv-vaccine'!$E1564, V職域接種!F:F)</f>
        <v>0</v>
      </c>
      <c r="P1564" s="92">
        <f>SUMIF(V職域接種!$C:$C, 'Conv-vaccine'!$E1564, V職域接種!G:G)</f>
        <v>0</v>
      </c>
      <c r="Q1564" s="92">
        <f>_xlfn.MAXIFS(V重複!F:F, V重複!$C:$C, 'Conv-vaccine'!$E1564)</f>
        <v>0</v>
      </c>
      <c r="R1564" s="92">
        <f>_xlfn.MAXIFS(V重複!G:G, V重複!$C:$C, 'Conv-vaccine'!$E1564)</f>
        <v>0</v>
      </c>
      <c r="S1564" s="117">
        <f>SUMIF('V3回目-総接種回数'!$A:$A, 'Conv-vaccine'!$E1564, 'V3回目-総接種回数'!D:D)</f>
        <v>0</v>
      </c>
    </row>
    <row r="1565" spans="1:19" ht="17.7">
      <c r="A1565" s="49">
        <v>44817</v>
      </c>
      <c r="B1565" s="109">
        <f>IF(COUNTIF($A$7:$A1565, $A1565)&gt;1, 0, IF($E1565="","",G1565+H1565+K1565+L1565+O1565-Q1565))</f>
        <v>0</v>
      </c>
      <c r="C1565" s="109">
        <f>IF(COUNTIF($A$7:$A1565, $A1565)&gt;1, 0, IF($E1565="", "", I1565+J1565+M1565+N1565+P1565-R1565))</f>
        <v>0</v>
      </c>
      <c r="D1565" s="109">
        <f>IF(COUNTIF($A$7:$A1565, $A1565)&gt;1, 0, S1565)</f>
        <v>0</v>
      </c>
      <c r="E1565" s="110">
        <v>44817</v>
      </c>
      <c r="F1565" s="91" t="str">
        <f>IFERROR(VLOOKUP($E1565, V医療従事者等!$A:$J, $F$4, FALSE), TEXT(E1565, "aaa"))</f>
        <v>火</v>
      </c>
      <c r="G1565" s="91">
        <f>IFERROR(VLOOKUP($E1565, V医療従事者等!$A:$J, $G$4, FALSE), 0)</f>
        <v>0</v>
      </c>
      <c r="H1565" s="91">
        <f>IFERROR(VLOOKUP($E1565, V医療従事者等!$A:$J, $H$4, FALSE), 0)</f>
        <v>0</v>
      </c>
      <c r="I1565" s="91">
        <f>IFERROR(VLOOKUP($E1565, V医療従事者等!$A:$J, $I$4, FALSE), 0)</f>
        <v>0</v>
      </c>
      <c r="J1565" s="91">
        <f>IFERROR(VLOOKUP($E1565, V医療従事者等!$A:$J, $J$4, FALSE), 0)</f>
        <v>0</v>
      </c>
      <c r="K1565" s="92">
        <f>IFERROR(VLOOKUP($E1565, V一般接種!$A:$G, K$4, FALSE), 0)</f>
        <v>0</v>
      </c>
      <c r="L1565" s="92">
        <f>IFERROR(VLOOKUP($E1565, V一般接種!$A:$G, L$4, FALSE), 0)</f>
        <v>0</v>
      </c>
      <c r="M1565" s="92">
        <f>IFERROR(VLOOKUP($E1565, V一般接種!$A:$G, M$4, FALSE), 0)</f>
        <v>0</v>
      </c>
      <c r="N1565" s="93">
        <f>IFERROR(VLOOKUP($E1565, V一般接種!$A:$G, N$4, FALSE), 0)</f>
        <v>0</v>
      </c>
      <c r="O1565" s="92">
        <f>SUMIF(V職域接種!$C:$C, 'Conv-vaccine'!$E1565, V職域接種!F:F)</f>
        <v>0</v>
      </c>
      <c r="P1565" s="92">
        <f>SUMIF(V職域接種!$C:$C, 'Conv-vaccine'!$E1565, V職域接種!G:G)</f>
        <v>0</v>
      </c>
      <c r="Q1565" s="92">
        <f>_xlfn.MAXIFS(V重複!F:F, V重複!$C:$C, 'Conv-vaccine'!$E1565)</f>
        <v>0</v>
      </c>
      <c r="R1565" s="92">
        <f>_xlfn.MAXIFS(V重複!G:G, V重複!$C:$C, 'Conv-vaccine'!$E1565)</f>
        <v>0</v>
      </c>
      <c r="S1565" s="117">
        <f>SUMIF('V3回目-総接種回数'!$A:$A, 'Conv-vaccine'!$E1565, 'V3回目-総接種回数'!D:D)</f>
        <v>0</v>
      </c>
    </row>
    <row r="1566" spans="1:19" ht="17.7">
      <c r="A1566" s="49">
        <v>44817</v>
      </c>
      <c r="B1566" s="109">
        <f>IF(COUNTIF($A$7:$A1566, $A1566)&gt;1, 0, IF($E1566="","",G1566+H1566+K1566+L1566+O1566-Q1566))</f>
        <v>0</v>
      </c>
      <c r="C1566" s="109">
        <f>IF(COUNTIF($A$7:$A1566, $A1566)&gt;1, 0, IF($E1566="", "", I1566+J1566+M1566+N1566+P1566-R1566))</f>
        <v>0</v>
      </c>
      <c r="D1566" s="109">
        <f>IF(COUNTIF($A$7:$A1566, $A1566)&gt;1, 0, S1566)</f>
        <v>0</v>
      </c>
      <c r="E1566" s="110">
        <v>44817</v>
      </c>
      <c r="F1566" s="91" t="str">
        <f>IFERROR(VLOOKUP($E1566, V医療従事者等!$A:$J, $F$4, FALSE), TEXT(E1566, "aaa"))</f>
        <v>火</v>
      </c>
      <c r="G1566" s="91">
        <f>IFERROR(VLOOKUP($E1566, V医療従事者等!$A:$J, $G$4, FALSE), 0)</f>
        <v>0</v>
      </c>
      <c r="H1566" s="91">
        <f>IFERROR(VLOOKUP($E1566, V医療従事者等!$A:$J, $H$4, FALSE), 0)</f>
        <v>0</v>
      </c>
      <c r="I1566" s="91">
        <f>IFERROR(VLOOKUP($E1566, V医療従事者等!$A:$J, $I$4, FALSE), 0)</f>
        <v>0</v>
      </c>
      <c r="J1566" s="91">
        <f>IFERROR(VLOOKUP($E1566, V医療従事者等!$A:$J, $J$4, FALSE), 0)</f>
        <v>0</v>
      </c>
      <c r="K1566" s="92">
        <f>IFERROR(VLOOKUP($E1566, V一般接種!$A:$G, K$4, FALSE), 0)</f>
        <v>0</v>
      </c>
      <c r="L1566" s="92">
        <f>IFERROR(VLOOKUP($E1566, V一般接種!$A:$G, L$4, FALSE), 0)</f>
        <v>0</v>
      </c>
      <c r="M1566" s="92">
        <f>IFERROR(VLOOKUP($E1566, V一般接種!$A:$G, M$4, FALSE), 0)</f>
        <v>0</v>
      </c>
      <c r="N1566" s="93">
        <f>IFERROR(VLOOKUP($E1566, V一般接種!$A:$G, N$4, FALSE), 0)</f>
        <v>0</v>
      </c>
      <c r="O1566" s="92">
        <f>SUMIF(V職域接種!$C:$C, 'Conv-vaccine'!$E1566, V職域接種!F:F)</f>
        <v>0</v>
      </c>
      <c r="P1566" s="92">
        <f>SUMIF(V職域接種!$C:$C, 'Conv-vaccine'!$E1566, V職域接種!G:G)</f>
        <v>0</v>
      </c>
      <c r="Q1566" s="92">
        <f>_xlfn.MAXIFS(V重複!F:F, V重複!$C:$C, 'Conv-vaccine'!$E1566)</f>
        <v>0</v>
      </c>
      <c r="R1566" s="92">
        <f>_xlfn.MAXIFS(V重複!G:G, V重複!$C:$C, 'Conv-vaccine'!$E1566)</f>
        <v>0</v>
      </c>
      <c r="S1566" s="117">
        <f>SUMIF('V3回目-総接種回数'!$A:$A, 'Conv-vaccine'!$E1566, 'V3回目-総接種回数'!D:D)</f>
        <v>0</v>
      </c>
    </row>
    <row r="1567" spans="1:19" ht="17.7">
      <c r="A1567" s="49">
        <v>44818</v>
      </c>
      <c r="B1567" s="109">
        <f>IF(COUNTIF($A$7:$A1567, $A1567)&gt;1, 0, IF($E1567="","",G1567+H1567+K1567+L1567+O1567-Q1567))</f>
        <v>0</v>
      </c>
      <c r="C1567" s="109">
        <f>IF(COUNTIF($A$7:$A1567, $A1567)&gt;1, 0, IF($E1567="", "", I1567+J1567+M1567+N1567+P1567-R1567))</f>
        <v>0</v>
      </c>
      <c r="D1567" s="109">
        <f>IF(COUNTIF($A$7:$A1567, $A1567)&gt;1, 0, S1567)</f>
        <v>0</v>
      </c>
      <c r="E1567" s="110">
        <v>44818</v>
      </c>
      <c r="F1567" s="91" t="str">
        <f>IFERROR(VLOOKUP($E1567, V医療従事者等!$A:$J, $F$4, FALSE), TEXT(E1567, "aaa"))</f>
        <v>水</v>
      </c>
      <c r="G1567" s="91">
        <f>IFERROR(VLOOKUP($E1567, V医療従事者等!$A:$J, $G$4, FALSE), 0)</f>
        <v>0</v>
      </c>
      <c r="H1567" s="91">
        <f>IFERROR(VLOOKUP($E1567, V医療従事者等!$A:$J, $H$4, FALSE), 0)</f>
        <v>0</v>
      </c>
      <c r="I1567" s="91">
        <f>IFERROR(VLOOKUP($E1567, V医療従事者等!$A:$J, $I$4, FALSE), 0)</f>
        <v>0</v>
      </c>
      <c r="J1567" s="91">
        <f>IFERROR(VLOOKUP($E1567, V医療従事者等!$A:$J, $J$4, FALSE), 0)</f>
        <v>0</v>
      </c>
      <c r="K1567" s="92">
        <f>IFERROR(VLOOKUP($E1567, V一般接種!$A:$G, K$4, FALSE), 0)</f>
        <v>0</v>
      </c>
      <c r="L1567" s="92">
        <f>IFERROR(VLOOKUP($E1567, V一般接種!$A:$G, L$4, FALSE), 0)</f>
        <v>0</v>
      </c>
      <c r="M1567" s="92">
        <f>IFERROR(VLOOKUP($E1567, V一般接種!$A:$G, M$4, FALSE), 0)</f>
        <v>0</v>
      </c>
      <c r="N1567" s="93">
        <f>IFERROR(VLOOKUP($E1567, V一般接種!$A:$G, N$4, FALSE), 0)</f>
        <v>0</v>
      </c>
      <c r="O1567" s="92">
        <f>SUMIF(V職域接種!$C:$C, 'Conv-vaccine'!$E1567, V職域接種!F:F)</f>
        <v>0</v>
      </c>
      <c r="P1567" s="92">
        <f>SUMIF(V職域接種!$C:$C, 'Conv-vaccine'!$E1567, V職域接種!G:G)</f>
        <v>0</v>
      </c>
      <c r="Q1567" s="92">
        <f>_xlfn.MAXIFS(V重複!F:F, V重複!$C:$C, 'Conv-vaccine'!$E1567)</f>
        <v>0</v>
      </c>
      <c r="R1567" s="92">
        <f>_xlfn.MAXIFS(V重複!G:G, V重複!$C:$C, 'Conv-vaccine'!$E1567)</f>
        <v>0</v>
      </c>
      <c r="S1567" s="117">
        <f>SUMIF('V3回目-総接種回数'!$A:$A, 'Conv-vaccine'!$E1567, 'V3回目-総接種回数'!D:D)</f>
        <v>0</v>
      </c>
    </row>
    <row r="1568" spans="1:19" ht="17.7">
      <c r="A1568" s="49">
        <v>44818</v>
      </c>
      <c r="B1568" s="109">
        <f>IF(COUNTIF($A$7:$A1568, $A1568)&gt;1, 0, IF($E1568="","",G1568+H1568+K1568+L1568+O1568-Q1568))</f>
        <v>0</v>
      </c>
      <c r="C1568" s="109">
        <f>IF(COUNTIF($A$7:$A1568, $A1568)&gt;1, 0, IF($E1568="", "", I1568+J1568+M1568+N1568+P1568-R1568))</f>
        <v>0</v>
      </c>
      <c r="D1568" s="109">
        <f>IF(COUNTIF($A$7:$A1568, $A1568)&gt;1, 0, S1568)</f>
        <v>0</v>
      </c>
      <c r="E1568" s="110">
        <v>44818</v>
      </c>
      <c r="F1568" s="91" t="str">
        <f>IFERROR(VLOOKUP($E1568, V医療従事者等!$A:$J, $F$4, FALSE), TEXT(E1568, "aaa"))</f>
        <v>水</v>
      </c>
      <c r="G1568" s="91">
        <f>IFERROR(VLOOKUP($E1568, V医療従事者等!$A:$J, $G$4, FALSE), 0)</f>
        <v>0</v>
      </c>
      <c r="H1568" s="91">
        <f>IFERROR(VLOOKUP($E1568, V医療従事者等!$A:$J, $H$4, FALSE), 0)</f>
        <v>0</v>
      </c>
      <c r="I1568" s="91">
        <f>IFERROR(VLOOKUP($E1568, V医療従事者等!$A:$J, $I$4, FALSE), 0)</f>
        <v>0</v>
      </c>
      <c r="J1568" s="91">
        <f>IFERROR(VLOOKUP($E1568, V医療従事者等!$A:$J, $J$4, FALSE), 0)</f>
        <v>0</v>
      </c>
      <c r="K1568" s="92">
        <f>IFERROR(VLOOKUP($E1568, V一般接種!$A:$G, K$4, FALSE), 0)</f>
        <v>0</v>
      </c>
      <c r="L1568" s="92">
        <f>IFERROR(VLOOKUP($E1568, V一般接種!$A:$G, L$4, FALSE), 0)</f>
        <v>0</v>
      </c>
      <c r="M1568" s="92">
        <f>IFERROR(VLOOKUP($E1568, V一般接種!$A:$G, M$4, FALSE), 0)</f>
        <v>0</v>
      </c>
      <c r="N1568" s="93">
        <f>IFERROR(VLOOKUP($E1568, V一般接種!$A:$G, N$4, FALSE), 0)</f>
        <v>0</v>
      </c>
      <c r="O1568" s="92">
        <f>SUMIF(V職域接種!$C:$C, 'Conv-vaccine'!$E1568, V職域接種!F:F)</f>
        <v>0</v>
      </c>
      <c r="P1568" s="92">
        <f>SUMIF(V職域接種!$C:$C, 'Conv-vaccine'!$E1568, V職域接種!G:G)</f>
        <v>0</v>
      </c>
      <c r="Q1568" s="92">
        <f>_xlfn.MAXIFS(V重複!F:F, V重複!$C:$C, 'Conv-vaccine'!$E1568)</f>
        <v>0</v>
      </c>
      <c r="R1568" s="92">
        <f>_xlfn.MAXIFS(V重複!G:G, V重複!$C:$C, 'Conv-vaccine'!$E1568)</f>
        <v>0</v>
      </c>
      <c r="S1568" s="117">
        <f>SUMIF('V3回目-総接種回数'!$A:$A, 'Conv-vaccine'!$E1568, 'V3回目-総接種回数'!D:D)</f>
        <v>0</v>
      </c>
    </row>
    <row r="1569" spans="1:19" ht="17.7">
      <c r="A1569" s="49">
        <v>44818</v>
      </c>
      <c r="B1569" s="109">
        <f>IF(COUNTIF($A$7:$A1569, $A1569)&gt;1, 0, IF($E1569="","",G1569+H1569+K1569+L1569+O1569-Q1569))</f>
        <v>0</v>
      </c>
      <c r="C1569" s="109">
        <f>IF(COUNTIF($A$7:$A1569, $A1569)&gt;1, 0, IF($E1569="", "", I1569+J1569+M1569+N1569+P1569-R1569))</f>
        <v>0</v>
      </c>
      <c r="D1569" s="109">
        <f>IF(COUNTIF($A$7:$A1569, $A1569)&gt;1, 0, S1569)</f>
        <v>0</v>
      </c>
      <c r="E1569" s="110">
        <v>44818</v>
      </c>
      <c r="F1569" s="91" t="str">
        <f>IFERROR(VLOOKUP($E1569, V医療従事者等!$A:$J, $F$4, FALSE), TEXT(E1569, "aaa"))</f>
        <v>水</v>
      </c>
      <c r="G1569" s="91">
        <f>IFERROR(VLOOKUP($E1569, V医療従事者等!$A:$J, $G$4, FALSE), 0)</f>
        <v>0</v>
      </c>
      <c r="H1569" s="91">
        <f>IFERROR(VLOOKUP($E1569, V医療従事者等!$A:$J, $H$4, FALSE), 0)</f>
        <v>0</v>
      </c>
      <c r="I1569" s="91">
        <f>IFERROR(VLOOKUP($E1569, V医療従事者等!$A:$J, $I$4, FALSE), 0)</f>
        <v>0</v>
      </c>
      <c r="J1569" s="91">
        <f>IFERROR(VLOOKUP($E1569, V医療従事者等!$A:$J, $J$4, FALSE), 0)</f>
        <v>0</v>
      </c>
      <c r="K1569" s="92">
        <f>IFERROR(VLOOKUP($E1569, V一般接種!$A:$G, K$4, FALSE), 0)</f>
        <v>0</v>
      </c>
      <c r="L1569" s="92">
        <f>IFERROR(VLOOKUP($E1569, V一般接種!$A:$G, L$4, FALSE), 0)</f>
        <v>0</v>
      </c>
      <c r="M1569" s="92">
        <f>IFERROR(VLOOKUP($E1569, V一般接種!$A:$G, M$4, FALSE), 0)</f>
        <v>0</v>
      </c>
      <c r="N1569" s="93">
        <f>IFERROR(VLOOKUP($E1569, V一般接種!$A:$G, N$4, FALSE), 0)</f>
        <v>0</v>
      </c>
      <c r="O1569" s="92">
        <f>SUMIF(V職域接種!$C:$C, 'Conv-vaccine'!$E1569, V職域接種!F:F)</f>
        <v>0</v>
      </c>
      <c r="P1569" s="92">
        <f>SUMIF(V職域接種!$C:$C, 'Conv-vaccine'!$E1569, V職域接種!G:G)</f>
        <v>0</v>
      </c>
      <c r="Q1569" s="92">
        <f>_xlfn.MAXIFS(V重複!F:F, V重複!$C:$C, 'Conv-vaccine'!$E1569)</f>
        <v>0</v>
      </c>
      <c r="R1569" s="92">
        <f>_xlfn.MAXIFS(V重複!G:G, V重複!$C:$C, 'Conv-vaccine'!$E1569)</f>
        <v>0</v>
      </c>
      <c r="S1569" s="117">
        <f>SUMIF('V3回目-総接種回数'!$A:$A, 'Conv-vaccine'!$E1569, 'V3回目-総接種回数'!D:D)</f>
        <v>0</v>
      </c>
    </row>
    <row r="1570" spans="1:19" ht="17.7">
      <c r="A1570" s="49">
        <v>44819</v>
      </c>
      <c r="B1570" s="109">
        <f>IF(COUNTIF($A$7:$A1570, $A1570)&gt;1, 0, IF($E1570="","",G1570+H1570+K1570+L1570+O1570-Q1570))</f>
        <v>0</v>
      </c>
      <c r="C1570" s="109">
        <f>IF(COUNTIF($A$7:$A1570, $A1570)&gt;1, 0, IF($E1570="", "", I1570+J1570+M1570+N1570+P1570-R1570))</f>
        <v>0</v>
      </c>
      <c r="D1570" s="109">
        <f>IF(COUNTIF($A$7:$A1570, $A1570)&gt;1, 0, S1570)</f>
        <v>0</v>
      </c>
      <c r="E1570" s="110">
        <v>44819</v>
      </c>
      <c r="F1570" s="91" t="str">
        <f>IFERROR(VLOOKUP($E1570, V医療従事者等!$A:$J, $F$4, FALSE), TEXT(E1570, "aaa"))</f>
        <v>木</v>
      </c>
      <c r="G1570" s="91">
        <f>IFERROR(VLOOKUP($E1570, V医療従事者等!$A:$J, $G$4, FALSE), 0)</f>
        <v>0</v>
      </c>
      <c r="H1570" s="91">
        <f>IFERROR(VLOOKUP($E1570, V医療従事者等!$A:$J, $H$4, FALSE), 0)</f>
        <v>0</v>
      </c>
      <c r="I1570" s="91">
        <f>IFERROR(VLOOKUP($E1570, V医療従事者等!$A:$J, $I$4, FALSE), 0)</f>
        <v>0</v>
      </c>
      <c r="J1570" s="91">
        <f>IFERROR(VLOOKUP($E1570, V医療従事者等!$A:$J, $J$4, FALSE), 0)</f>
        <v>0</v>
      </c>
      <c r="K1570" s="92">
        <f>IFERROR(VLOOKUP($E1570, V一般接種!$A:$G, K$4, FALSE), 0)</f>
        <v>0</v>
      </c>
      <c r="L1570" s="92">
        <f>IFERROR(VLOOKUP($E1570, V一般接種!$A:$G, L$4, FALSE), 0)</f>
        <v>0</v>
      </c>
      <c r="M1570" s="92">
        <f>IFERROR(VLOOKUP($E1570, V一般接種!$A:$G, M$4, FALSE), 0)</f>
        <v>0</v>
      </c>
      <c r="N1570" s="93">
        <f>IFERROR(VLOOKUP($E1570, V一般接種!$A:$G, N$4, FALSE), 0)</f>
        <v>0</v>
      </c>
      <c r="O1570" s="92">
        <f>SUMIF(V職域接種!$C:$C, 'Conv-vaccine'!$E1570, V職域接種!F:F)</f>
        <v>0</v>
      </c>
      <c r="P1570" s="92">
        <f>SUMIF(V職域接種!$C:$C, 'Conv-vaccine'!$E1570, V職域接種!G:G)</f>
        <v>0</v>
      </c>
      <c r="Q1570" s="92">
        <f>_xlfn.MAXIFS(V重複!F:F, V重複!$C:$C, 'Conv-vaccine'!$E1570)</f>
        <v>0</v>
      </c>
      <c r="R1570" s="92">
        <f>_xlfn.MAXIFS(V重複!G:G, V重複!$C:$C, 'Conv-vaccine'!$E1570)</f>
        <v>0</v>
      </c>
      <c r="S1570" s="117">
        <f>SUMIF('V3回目-総接種回数'!$A:$A, 'Conv-vaccine'!$E1570, 'V3回目-総接種回数'!D:D)</f>
        <v>0</v>
      </c>
    </row>
    <row r="1571" spans="1:19" ht="17.7">
      <c r="A1571" s="49">
        <v>44819</v>
      </c>
      <c r="B1571" s="109">
        <f>IF(COUNTIF($A$7:$A1571, $A1571)&gt;1, 0, IF($E1571="","",G1571+H1571+K1571+L1571+O1571-Q1571))</f>
        <v>0</v>
      </c>
      <c r="C1571" s="109">
        <f>IF(COUNTIF($A$7:$A1571, $A1571)&gt;1, 0, IF($E1571="", "", I1571+J1571+M1571+N1571+P1571-R1571))</f>
        <v>0</v>
      </c>
      <c r="D1571" s="109">
        <f>IF(COUNTIF($A$7:$A1571, $A1571)&gt;1, 0, S1571)</f>
        <v>0</v>
      </c>
      <c r="E1571" s="110">
        <v>44819</v>
      </c>
      <c r="F1571" s="91" t="str">
        <f>IFERROR(VLOOKUP($E1571, V医療従事者等!$A:$J, $F$4, FALSE), TEXT(E1571, "aaa"))</f>
        <v>木</v>
      </c>
      <c r="G1571" s="91">
        <f>IFERROR(VLOOKUP($E1571, V医療従事者等!$A:$J, $G$4, FALSE), 0)</f>
        <v>0</v>
      </c>
      <c r="H1571" s="91">
        <f>IFERROR(VLOOKUP($E1571, V医療従事者等!$A:$J, $H$4, FALSE), 0)</f>
        <v>0</v>
      </c>
      <c r="I1571" s="91">
        <f>IFERROR(VLOOKUP($E1571, V医療従事者等!$A:$J, $I$4, FALSE), 0)</f>
        <v>0</v>
      </c>
      <c r="J1571" s="91">
        <f>IFERROR(VLOOKUP($E1571, V医療従事者等!$A:$J, $J$4, FALSE), 0)</f>
        <v>0</v>
      </c>
      <c r="K1571" s="92">
        <f>IFERROR(VLOOKUP($E1571, V一般接種!$A:$G, K$4, FALSE), 0)</f>
        <v>0</v>
      </c>
      <c r="L1571" s="92">
        <f>IFERROR(VLOOKUP($E1571, V一般接種!$A:$G, L$4, FALSE), 0)</f>
        <v>0</v>
      </c>
      <c r="M1571" s="92">
        <f>IFERROR(VLOOKUP($E1571, V一般接種!$A:$G, M$4, FALSE), 0)</f>
        <v>0</v>
      </c>
      <c r="N1571" s="93">
        <f>IFERROR(VLOOKUP($E1571, V一般接種!$A:$G, N$4, FALSE), 0)</f>
        <v>0</v>
      </c>
      <c r="O1571" s="92">
        <f>SUMIF(V職域接種!$C:$C, 'Conv-vaccine'!$E1571, V職域接種!F:F)</f>
        <v>0</v>
      </c>
      <c r="P1571" s="92">
        <f>SUMIF(V職域接種!$C:$C, 'Conv-vaccine'!$E1571, V職域接種!G:G)</f>
        <v>0</v>
      </c>
      <c r="Q1571" s="92">
        <f>_xlfn.MAXIFS(V重複!F:F, V重複!$C:$C, 'Conv-vaccine'!$E1571)</f>
        <v>0</v>
      </c>
      <c r="R1571" s="92">
        <f>_xlfn.MAXIFS(V重複!G:G, V重複!$C:$C, 'Conv-vaccine'!$E1571)</f>
        <v>0</v>
      </c>
      <c r="S1571" s="117">
        <f>SUMIF('V3回目-総接種回数'!$A:$A, 'Conv-vaccine'!$E1571, 'V3回目-総接種回数'!D:D)</f>
        <v>0</v>
      </c>
    </row>
    <row r="1572" spans="1:19" ht="17.7">
      <c r="A1572" s="49">
        <v>44819</v>
      </c>
      <c r="B1572" s="109">
        <f>IF(COUNTIF($A$7:$A1572, $A1572)&gt;1, 0, IF($E1572="","",G1572+H1572+K1572+L1572+O1572-Q1572))</f>
        <v>0</v>
      </c>
      <c r="C1572" s="109">
        <f>IF(COUNTIF($A$7:$A1572, $A1572)&gt;1, 0, IF($E1572="", "", I1572+J1572+M1572+N1572+P1572-R1572))</f>
        <v>0</v>
      </c>
      <c r="D1572" s="109">
        <f>IF(COUNTIF($A$7:$A1572, $A1572)&gt;1, 0, S1572)</f>
        <v>0</v>
      </c>
      <c r="E1572" s="110">
        <v>44819</v>
      </c>
      <c r="F1572" s="91" t="str">
        <f>IFERROR(VLOOKUP($E1572, V医療従事者等!$A:$J, $F$4, FALSE), TEXT(E1572, "aaa"))</f>
        <v>木</v>
      </c>
      <c r="G1572" s="91">
        <f>IFERROR(VLOOKUP($E1572, V医療従事者等!$A:$J, $G$4, FALSE), 0)</f>
        <v>0</v>
      </c>
      <c r="H1572" s="91">
        <f>IFERROR(VLOOKUP($E1572, V医療従事者等!$A:$J, $H$4, FALSE), 0)</f>
        <v>0</v>
      </c>
      <c r="I1572" s="91">
        <f>IFERROR(VLOOKUP($E1572, V医療従事者等!$A:$J, $I$4, FALSE), 0)</f>
        <v>0</v>
      </c>
      <c r="J1572" s="91">
        <f>IFERROR(VLOOKUP($E1572, V医療従事者等!$A:$J, $J$4, FALSE), 0)</f>
        <v>0</v>
      </c>
      <c r="K1572" s="92">
        <f>IFERROR(VLOOKUP($E1572, V一般接種!$A:$G, K$4, FALSE), 0)</f>
        <v>0</v>
      </c>
      <c r="L1572" s="92">
        <f>IFERROR(VLOOKUP($E1572, V一般接種!$A:$G, L$4, FALSE), 0)</f>
        <v>0</v>
      </c>
      <c r="M1572" s="92">
        <f>IFERROR(VLOOKUP($E1572, V一般接種!$A:$G, M$4, FALSE), 0)</f>
        <v>0</v>
      </c>
      <c r="N1572" s="93">
        <f>IFERROR(VLOOKUP($E1572, V一般接種!$A:$G, N$4, FALSE), 0)</f>
        <v>0</v>
      </c>
      <c r="O1572" s="92">
        <f>SUMIF(V職域接種!$C:$C, 'Conv-vaccine'!$E1572, V職域接種!F:F)</f>
        <v>0</v>
      </c>
      <c r="P1572" s="92">
        <f>SUMIF(V職域接種!$C:$C, 'Conv-vaccine'!$E1572, V職域接種!G:G)</f>
        <v>0</v>
      </c>
      <c r="Q1572" s="92">
        <f>_xlfn.MAXIFS(V重複!F:F, V重複!$C:$C, 'Conv-vaccine'!$E1572)</f>
        <v>0</v>
      </c>
      <c r="R1572" s="92">
        <f>_xlfn.MAXIFS(V重複!G:G, V重複!$C:$C, 'Conv-vaccine'!$E1572)</f>
        <v>0</v>
      </c>
      <c r="S1572" s="117">
        <f>SUMIF('V3回目-総接種回数'!$A:$A, 'Conv-vaccine'!$E1572, 'V3回目-総接種回数'!D:D)</f>
        <v>0</v>
      </c>
    </row>
    <row r="1573" spans="1:19" ht="17.7">
      <c r="A1573" s="49">
        <v>44820</v>
      </c>
      <c r="B1573" s="109">
        <f>IF(COUNTIF($A$7:$A1573, $A1573)&gt;1, 0, IF($E1573="","",G1573+H1573+K1573+L1573+O1573-Q1573))</f>
        <v>0</v>
      </c>
      <c r="C1573" s="109">
        <f>IF(COUNTIF($A$7:$A1573, $A1573)&gt;1, 0, IF($E1573="", "", I1573+J1573+M1573+N1573+P1573-R1573))</f>
        <v>0</v>
      </c>
      <c r="D1573" s="109">
        <f>IF(COUNTIF($A$7:$A1573, $A1573)&gt;1, 0, S1573)</f>
        <v>0</v>
      </c>
      <c r="E1573" s="110">
        <v>44820</v>
      </c>
      <c r="F1573" s="91" t="str">
        <f>IFERROR(VLOOKUP($E1573, V医療従事者等!$A:$J, $F$4, FALSE), TEXT(E1573, "aaa"))</f>
        <v>金</v>
      </c>
      <c r="G1573" s="91">
        <f>IFERROR(VLOOKUP($E1573, V医療従事者等!$A:$J, $G$4, FALSE), 0)</f>
        <v>0</v>
      </c>
      <c r="H1573" s="91">
        <f>IFERROR(VLOOKUP($E1573, V医療従事者等!$A:$J, $H$4, FALSE), 0)</f>
        <v>0</v>
      </c>
      <c r="I1573" s="91">
        <f>IFERROR(VLOOKUP($E1573, V医療従事者等!$A:$J, $I$4, FALSE), 0)</f>
        <v>0</v>
      </c>
      <c r="J1573" s="91">
        <f>IFERROR(VLOOKUP($E1573, V医療従事者等!$A:$J, $J$4, FALSE), 0)</f>
        <v>0</v>
      </c>
      <c r="K1573" s="92">
        <f>IFERROR(VLOOKUP($E1573, V一般接種!$A:$G, K$4, FALSE), 0)</f>
        <v>0</v>
      </c>
      <c r="L1573" s="92">
        <f>IFERROR(VLOOKUP($E1573, V一般接種!$A:$G, L$4, FALSE), 0)</f>
        <v>0</v>
      </c>
      <c r="M1573" s="92">
        <f>IFERROR(VLOOKUP($E1573, V一般接種!$A:$G, M$4, FALSE), 0)</f>
        <v>0</v>
      </c>
      <c r="N1573" s="93">
        <f>IFERROR(VLOOKUP($E1573, V一般接種!$A:$G, N$4, FALSE), 0)</f>
        <v>0</v>
      </c>
      <c r="O1573" s="92">
        <f>SUMIF(V職域接種!$C:$C, 'Conv-vaccine'!$E1573, V職域接種!F:F)</f>
        <v>0</v>
      </c>
      <c r="P1573" s="92">
        <f>SUMIF(V職域接種!$C:$C, 'Conv-vaccine'!$E1573, V職域接種!G:G)</f>
        <v>0</v>
      </c>
      <c r="Q1573" s="92">
        <f>_xlfn.MAXIFS(V重複!F:F, V重複!$C:$C, 'Conv-vaccine'!$E1573)</f>
        <v>0</v>
      </c>
      <c r="R1573" s="92">
        <f>_xlfn.MAXIFS(V重複!G:G, V重複!$C:$C, 'Conv-vaccine'!$E1573)</f>
        <v>0</v>
      </c>
      <c r="S1573" s="117">
        <f>SUMIF('V3回目-総接種回数'!$A:$A, 'Conv-vaccine'!$E1573, 'V3回目-総接種回数'!D:D)</f>
        <v>0</v>
      </c>
    </row>
    <row r="1574" spans="1:19" ht="17.7">
      <c r="A1574" s="49">
        <v>44820</v>
      </c>
      <c r="B1574" s="109">
        <f>IF(COUNTIF($A$7:$A1574, $A1574)&gt;1, 0, IF($E1574="","",G1574+H1574+K1574+L1574+O1574-Q1574))</f>
        <v>0</v>
      </c>
      <c r="C1574" s="109">
        <f>IF(COUNTIF($A$7:$A1574, $A1574)&gt;1, 0, IF($E1574="", "", I1574+J1574+M1574+N1574+P1574-R1574))</f>
        <v>0</v>
      </c>
      <c r="D1574" s="109">
        <f>IF(COUNTIF($A$7:$A1574, $A1574)&gt;1, 0, S1574)</f>
        <v>0</v>
      </c>
      <c r="E1574" s="110">
        <v>44820</v>
      </c>
      <c r="F1574" s="91" t="str">
        <f>IFERROR(VLOOKUP($E1574, V医療従事者等!$A:$J, $F$4, FALSE), TEXT(E1574, "aaa"))</f>
        <v>金</v>
      </c>
      <c r="G1574" s="91">
        <f>IFERROR(VLOOKUP($E1574, V医療従事者等!$A:$J, $G$4, FALSE), 0)</f>
        <v>0</v>
      </c>
      <c r="H1574" s="91">
        <f>IFERROR(VLOOKUP($E1574, V医療従事者等!$A:$J, $H$4, FALSE), 0)</f>
        <v>0</v>
      </c>
      <c r="I1574" s="91">
        <f>IFERROR(VLOOKUP($E1574, V医療従事者等!$A:$J, $I$4, FALSE), 0)</f>
        <v>0</v>
      </c>
      <c r="J1574" s="91">
        <f>IFERROR(VLOOKUP($E1574, V医療従事者等!$A:$J, $J$4, FALSE), 0)</f>
        <v>0</v>
      </c>
      <c r="K1574" s="92">
        <f>IFERROR(VLOOKUP($E1574, V一般接種!$A:$G, K$4, FALSE), 0)</f>
        <v>0</v>
      </c>
      <c r="L1574" s="92">
        <f>IFERROR(VLOOKUP($E1574, V一般接種!$A:$G, L$4, FALSE), 0)</f>
        <v>0</v>
      </c>
      <c r="M1574" s="92">
        <f>IFERROR(VLOOKUP($E1574, V一般接種!$A:$G, M$4, FALSE), 0)</f>
        <v>0</v>
      </c>
      <c r="N1574" s="93">
        <f>IFERROR(VLOOKUP($E1574, V一般接種!$A:$G, N$4, FALSE), 0)</f>
        <v>0</v>
      </c>
      <c r="O1574" s="92">
        <f>SUMIF(V職域接種!$C:$C, 'Conv-vaccine'!$E1574, V職域接種!F:F)</f>
        <v>0</v>
      </c>
      <c r="P1574" s="92">
        <f>SUMIF(V職域接種!$C:$C, 'Conv-vaccine'!$E1574, V職域接種!G:G)</f>
        <v>0</v>
      </c>
      <c r="Q1574" s="92">
        <f>_xlfn.MAXIFS(V重複!F:F, V重複!$C:$C, 'Conv-vaccine'!$E1574)</f>
        <v>0</v>
      </c>
      <c r="R1574" s="92">
        <f>_xlfn.MAXIFS(V重複!G:G, V重複!$C:$C, 'Conv-vaccine'!$E1574)</f>
        <v>0</v>
      </c>
      <c r="S1574" s="117">
        <f>SUMIF('V3回目-総接種回数'!$A:$A, 'Conv-vaccine'!$E1574, 'V3回目-総接種回数'!D:D)</f>
        <v>0</v>
      </c>
    </row>
    <row r="1575" spans="1:19" ht="17.7">
      <c r="A1575" s="49">
        <v>44820</v>
      </c>
      <c r="B1575" s="109">
        <f>IF(COUNTIF($A$7:$A1575, $A1575)&gt;1, 0, IF($E1575="","",G1575+H1575+K1575+L1575+O1575-Q1575))</f>
        <v>0</v>
      </c>
      <c r="C1575" s="109">
        <f>IF(COUNTIF($A$7:$A1575, $A1575)&gt;1, 0, IF($E1575="", "", I1575+J1575+M1575+N1575+P1575-R1575))</f>
        <v>0</v>
      </c>
      <c r="D1575" s="109">
        <f>IF(COUNTIF($A$7:$A1575, $A1575)&gt;1, 0, S1575)</f>
        <v>0</v>
      </c>
      <c r="E1575" s="110">
        <v>44820</v>
      </c>
      <c r="F1575" s="91" t="str">
        <f>IFERROR(VLOOKUP($E1575, V医療従事者等!$A:$J, $F$4, FALSE), TEXT(E1575, "aaa"))</f>
        <v>金</v>
      </c>
      <c r="G1575" s="91">
        <f>IFERROR(VLOOKUP($E1575, V医療従事者等!$A:$J, $G$4, FALSE), 0)</f>
        <v>0</v>
      </c>
      <c r="H1575" s="91">
        <f>IFERROR(VLOOKUP($E1575, V医療従事者等!$A:$J, $H$4, FALSE), 0)</f>
        <v>0</v>
      </c>
      <c r="I1575" s="91">
        <f>IFERROR(VLOOKUP($E1575, V医療従事者等!$A:$J, $I$4, FALSE), 0)</f>
        <v>0</v>
      </c>
      <c r="J1575" s="91">
        <f>IFERROR(VLOOKUP($E1575, V医療従事者等!$A:$J, $J$4, FALSE), 0)</f>
        <v>0</v>
      </c>
      <c r="K1575" s="92">
        <f>IFERROR(VLOOKUP($E1575, V一般接種!$A:$G, K$4, FALSE), 0)</f>
        <v>0</v>
      </c>
      <c r="L1575" s="92">
        <f>IFERROR(VLOOKUP($E1575, V一般接種!$A:$G, L$4, FALSE), 0)</f>
        <v>0</v>
      </c>
      <c r="M1575" s="92">
        <f>IFERROR(VLOOKUP($E1575, V一般接種!$A:$G, M$4, FALSE), 0)</f>
        <v>0</v>
      </c>
      <c r="N1575" s="93">
        <f>IFERROR(VLOOKUP($E1575, V一般接種!$A:$G, N$4, FALSE), 0)</f>
        <v>0</v>
      </c>
      <c r="O1575" s="92">
        <f>SUMIF(V職域接種!$C:$C, 'Conv-vaccine'!$E1575, V職域接種!F:F)</f>
        <v>0</v>
      </c>
      <c r="P1575" s="92">
        <f>SUMIF(V職域接種!$C:$C, 'Conv-vaccine'!$E1575, V職域接種!G:G)</f>
        <v>0</v>
      </c>
      <c r="Q1575" s="92">
        <f>_xlfn.MAXIFS(V重複!F:F, V重複!$C:$C, 'Conv-vaccine'!$E1575)</f>
        <v>0</v>
      </c>
      <c r="R1575" s="92">
        <f>_xlfn.MAXIFS(V重複!G:G, V重複!$C:$C, 'Conv-vaccine'!$E1575)</f>
        <v>0</v>
      </c>
      <c r="S1575" s="117">
        <f>SUMIF('V3回目-総接種回数'!$A:$A, 'Conv-vaccine'!$E1575, 'V3回目-総接種回数'!D:D)</f>
        <v>0</v>
      </c>
    </row>
    <row r="1576" spans="1:19" ht="17.7">
      <c r="A1576" s="49">
        <v>44821</v>
      </c>
      <c r="B1576" s="109">
        <f>IF(COUNTIF($A$7:$A1576, $A1576)&gt;1, 0, IF($E1576="","",G1576+H1576+K1576+L1576+O1576-Q1576))</f>
        <v>0</v>
      </c>
      <c r="C1576" s="109">
        <f>IF(COUNTIF($A$7:$A1576, $A1576)&gt;1, 0, IF($E1576="", "", I1576+J1576+M1576+N1576+P1576-R1576))</f>
        <v>0</v>
      </c>
      <c r="D1576" s="109">
        <f>IF(COUNTIF($A$7:$A1576, $A1576)&gt;1, 0, S1576)</f>
        <v>0</v>
      </c>
      <c r="E1576" s="110">
        <v>44821</v>
      </c>
      <c r="F1576" s="91" t="str">
        <f>IFERROR(VLOOKUP($E1576, V医療従事者等!$A:$J, $F$4, FALSE), TEXT(E1576, "aaa"))</f>
        <v>土</v>
      </c>
      <c r="G1576" s="91">
        <f>IFERROR(VLOOKUP($E1576, V医療従事者等!$A:$J, $G$4, FALSE), 0)</f>
        <v>0</v>
      </c>
      <c r="H1576" s="91">
        <f>IFERROR(VLOOKUP($E1576, V医療従事者等!$A:$J, $H$4, FALSE), 0)</f>
        <v>0</v>
      </c>
      <c r="I1576" s="91">
        <f>IFERROR(VLOOKUP($E1576, V医療従事者等!$A:$J, $I$4, FALSE), 0)</f>
        <v>0</v>
      </c>
      <c r="J1576" s="91">
        <f>IFERROR(VLOOKUP($E1576, V医療従事者等!$A:$J, $J$4, FALSE), 0)</f>
        <v>0</v>
      </c>
      <c r="K1576" s="92">
        <f>IFERROR(VLOOKUP($E1576, V一般接種!$A:$G, K$4, FALSE), 0)</f>
        <v>0</v>
      </c>
      <c r="L1576" s="92">
        <f>IFERROR(VLOOKUP($E1576, V一般接種!$A:$G, L$4, FALSE), 0)</f>
        <v>0</v>
      </c>
      <c r="M1576" s="92">
        <f>IFERROR(VLOOKUP($E1576, V一般接種!$A:$G, M$4, FALSE), 0)</f>
        <v>0</v>
      </c>
      <c r="N1576" s="93">
        <f>IFERROR(VLOOKUP($E1576, V一般接種!$A:$G, N$4, FALSE), 0)</f>
        <v>0</v>
      </c>
      <c r="O1576" s="92">
        <f>SUMIF(V職域接種!$C:$C, 'Conv-vaccine'!$E1576, V職域接種!F:F)</f>
        <v>0</v>
      </c>
      <c r="P1576" s="92">
        <f>SUMIF(V職域接種!$C:$C, 'Conv-vaccine'!$E1576, V職域接種!G:G)</f>
        <v>0</v>
      </c>
      <c r="Q1576" s="92">
        <f>_xlfn.MAXIFS(V重複!F:F, V重複!$C:$C, 'Conv-vaccine'!$E1576)</f>
        <v>0</v>
      </c>
      <c r="R1576" s="92">
        <f>_xlfn.MAXIFS(V重複!G:G, V重複!$C:$C, 'Conv-vaccine'!$E1576)</f>
        <v>0</v>
      </c>
      <c r="S1576" s="117">
        <f>SUMIF('V3回目-総接種回数'!$A:$A, 'Conv-vaccine'!$E1576, 'V3回目-総接種回数'!D:D)</f>
        <v>0</v>
      </c>
    </row>
    <row r="1577" spans="1:19" ht="17.7">
      <c r="A1577" s="49">
        <v>44821</v>
      </c>
      <c r="B1577" s="109">
        <f>IF(COUNTIF($A$7:$A1577, $A1577)&gt;1, 0, IF($E1577="","",G1577+H1577+K1577+L1577+O1577-Q1577))</f>
        <v>0</v>
      </c>
      <c r="C1577" s="109">
        <f>IF(COUNTIF($A$7:$A1577, $A1577)&gt;1, 0, IF($E1577="", "", I1577+J1577+M1577+N1577+P1577-R1577))</f>
        <v>0</v>
      </c>
      <c r="D1577" s="109">
        <f>IF(COUNTIF($A$7:$A1577, $A1577)&gt;1, 0, S1577)</f>
        <v>0</v>
      </c>
      <c r="E1577" s="110">
        <v>44821</v>
      </c>
      <c r="F1577" s="91" t="str">
        <f>IFERROR(VLOOKUP($E1577, V医療従事者等!$A:$J, $F$4, FALSE), TEXT(E1577, "aaa"))</f>
        <v>土</v>
      </c>
      <c r="G1577" s="91">
        <f>IFERROR(VLOOKUP($E1577, V医療従事者等!$A:$J, $G$4, FALSE), 0)</f>
        <v>0</v>
      </c>
      <c r="H1577" s="91">
        <f>IFERROR(VLOOKUP($E1577, V医療従事者等!$A:$J, $H$4, FALSE), 0)</f>
        <v>0</v>
      </c>
      <c r="I1577" s="91">
        <f>IFERROR(VLOOKUP($E1577, V医療従事者等!$A:$J, $I$4, FALSE), 0)</f>
        <v>0</v>
      </c>
      <c r="J1577" s="91">
        <f>IFERROR(VLOOKUP($E1577, V医療従事者等!$A:$J, $J$4, FALSE), 0)</f>
        <v>0</v>
      </c>
      <c r="K1577" s="92">
        <f>IFERROR(VLOOKUP($E1577, V一般接種!$A:$G, K$4, FALSE), 0)</f>
        <v>0</v>
      </c>
      <c r="L1577" s="92">
        <f>IFERROR(VLOOKUP($E1577, V一般接種!$A:$G, L$4, FALSE), 0)</f>
        <v>0</v>
      </c>
      <c r="M1577" s="92">
        <f>IFERROR(VLOOKUP($E1577, V一般接種!$A:$G, M$4, FALSE), 0)</f>
        <v>0</v>
      </c>
      <c r="N1577" s="93">
        <f>IFERROR(VLOOKUP($E1577, V一般接種!$A:$G, N$4, FALSE), 0)</f>
        <v>0</v>
      </c>
      <c r="O1577" s="92">
        <f>SUMIF(V職域接種!$C:$C, 'Conv-vaccine'!$E1577, V職域接種!F:F)</f>
        <v>0</v>
      </c>
      <c r="P1577" s="92">
        <f>SUMIF(V職域接種!$C:$C, 'Conv-vaccine'!$E1577, V職域接種!G:G)</f>
        <v>0</v>
      </c>
      <c r="Q1577" s="92">
        <f>_xlfn.MAXIFS(V重複!F:F, V重複!$C:$C, 'Conv-vaccine'!$E1577)</f>
        <v>0</v>
      </c>
      <c r="R1577" s="92">
        <f>_xlfn.MAXIFS(V重複!G:G, V重複!$C:$C, 'Conv-vaccine'!$E1577)</f>
        <v>0</v>
      </c>
      <c r="S1577" s="117">
        <f>SUMIF('V3回目-総接種回数'!$A:$A, 'Conv-vaccine'!$E1577, 'V3回目-総接種回数'!D:D)</f>
        <v>0</v>
      </c>
    </row>
    <row r="1578" spans="1:19" ht="17.7">
      <c r="A1578" s="49">
        <v>44821</v>
      </c>
      <c r="B1578" s="109">
        <f>IF(COUNTIF($A$7:$A1578, $A1578)&gt;1, 0, IF($E1578="","",G1578+H1578+K1578+L1578+O1578-Q1578))</f>
        <v>0</v>
      </c>
      <c r="C1578" s="109">
        <f>IF(COUNTIF($A$7:$A1578, $A1578)&gt;1, 0, IF($E1578="", "", I1578+J1578+M1578+N1578+P1578-R1578))</f>
        <v>0</v>
      </c>
      <c r="D1578" s="109">
        <f>IF(COUNTIF($A$7:$A1578, $A1578)&gt;1, 0, S1578)</f>
        <v>0</v>
      </c>
      <c r="E1578" s="110">
        <v>44821</v>
      </c>
      <c r="F1578" s="91" t="str">
        <f>IFERROR(VLOOKUP($E1578, V医療従事者等!$A:$J, $F$4, FALSE), TEXT(E1578, "aaa"))</f>
        <v>土</v>
      </c>
      <c r="G1578" s="91">
        <f>IFERROR(VLOOKUP($E1578, V医療従事者等!$A:$J, $G$4, FALSE), 0)</f>
        <v>0</v>
      </c>
      <c r="H1578" s="91">
        <f>IFERROR(VLOOKUP($E1578, V医療従事者等!$A:$J, $H$4, FALSE), 0)</f>
        <v>0</v>
      </c>
      <c r="I1578" s="91">
        <f>IFERROR(VLOOKUP($E1578, V医療従事者等!$A:$J, $I$4, FALSE), 0)</f>
        <v>0</v>
      </c>
      <c r="J1578" s="91">
        <f>IFERROR(VLOOKUP($E1578, V医療従事者等!$A:$J, $J$4, FALSE), 0)</f>
        <v>0</v>
      </c>
      <c r="K1578" s="92">
        <f>IFERROR(VLOOKUP($E1578, V一般接種!$A:$G, K$4, FALSE), 0)</f>
        <v>0</v>
      </c>
      <c r="L1578" s="92">
        <f>IFERROR(VLOOKUP($E1578, V一般接種!$A:$G, L$4, FALSE), 0)</f>
        <v>0</v>
      </c>
      <c r="M1578" s="92">
        <f>IFERROR(VLOOKUP($E1578, V一般接種!$A:$G, M$4, FALSE), 0)</f>
        <v>0</v>
      </c>
      <c r="N1578" s="93">
        <f>IFERROR(VLOOKUP($E1578, V一般接種!$A:$G, N$4, FALSE), 0)</f>
        <v>0</v>
      </c>
      <c r="O1578" s="92">
        <f>SUMIF(V職域接種!$C:$C, 'Conv-vaccine'!$E1578, V職域接種!F:F)</f>
        <v>0</v>
      </c>
      <c r="P1578" s="92">
        <f>SUMIF(V職域接種!$C:$C, 'Conv-vaccine'!$E1578, V職域接種!G:G)</f>
        <v>0</v>
      </c>
      <c r="Q1578" s="92">
        <f>_xlfn.MAXIFS(V重複!F:F, V重複!$C:$C, 'Conv-vaccine'!$E1578)</f>
        <v>0</v>
      </c>
      <c r="R1578" s="92">
        <f>_xlfn.MAXIFS(V重複!G:G, V重複!$C:$C, 'Conv-vaccine'!$E1578)</f>
        <v>0</v>
      </c>
      <c r="S1578" s="117">
        <f>SUMIF('V3回目-総接種回数'!$A:$A, 'Conv-vaccine'!$E1578, 'V3回目-総接種回数'!D:D)</f>
        <v>0</v>
      </c>
    </row>
    <row r="1579" spans="1:19" ht="17.7">
      <c r="A1579" s="49">
        <v>44822</v>
      </c>
      <c r="B1579" s="109">
        <f>IF(COUNTIF($A$7:$A1579, $A1579)&gt;1, 0, IF($E1579="","",G1579+H1579+K1579+L1579+O1579-Q1579))</f>
        <v>0</v>
      </c>
      <c r="C1579" s="109">
        <f>IF(COUNTIF($A$7:$A1579, $A1579)&gt;1, 0, IF($E1579="", "", I1579+J1579+M1579+N1579+P1579-R1579))</f>
        <v>0</v>
      </c>
      <c r="D1579" s="109">
        <f>IF(COUNTIF($A$7:$A1579, $A1579)&gt;1, 0, S1579)</f>
        <v>0</v>
      </c>
      <c r="E1579" s="110">
        <v>44822</v>
      </c>
      <c r="F1579" s="91" t="str">
        <f>IFERROR(VLOOKUP($E1579, V医療従事者等!$A:$J, $F$4, FALSE), TEXT(E1579, "aaa"))</f>
        <v>日</v>
      </c>
      <c r="G1579" s="91">
        <f>IFERROR(VLOOKUP($E1579, V医療従事者等!$A:$J, $G$4, FALSE), 0)</f>
        <v>0</v>
      </c>
      <c r="H1579" s="91">
        <f>IFERROR(VLOOKUP($E1579, V医療従事者等!$A:$J, $H$4, FALSE), 0)</f>
        <v>0</v>
      </c>
      <c r="I1579" s="91">
        <f>IFERROR(VLOOKUP($E1579, V医療従事者等!$A:$J, $I$4, FALSE), 0)</f>
        <v>0</v>
      </c>
      <c r="J1579" s="91">
        <f>IFERROR(VLOOKUP($E1579, V医療従事者等!$A:$J, $J$4, FALSE), 0)</f>
        <v>0</v>
      </c>
      <c r="K1579" s="92">
        <f>IFERROR(VLOOKUP($E1579, V一般接種!$A:$G, K$4, FALSE), 0)</f>
        <v>0</v>
      </c>
      <c r="L1579" s="92">
        <f>IFERROR(VLOOKUP($E1579, V一般接種!$A:$G, L$4, FALSE), 0)</f>
        <v>0</v>
      </c>
      <c r="M1579" s="92">
        <f>IFERROR(VLOOKUP($E1579, V一般接種!$A:$G, M$4, FALSE), 0)</f>
        <v>0</v>
      </c>
      <c r="N1579" s="93">
        <f>IFERROR(VLOOKUP($E1579, V一般接種!$A:$G, N$4, FALSE), 0)</f>
        <v>0</v>
      </c>
      <c r="O1579" s="92">
        <f>SUMIF(V職域接種!$C:$C, 'Conv-vaccine'!$E1579, V職域接種!F:F)</f>
        <v>0</v>
      </c>
      <c r="P1579" s="92">
        <f>SUMIF(V職域接種!$C:$C, 'Conv-vaccine'!$E1579, V職域接種!G:G)</f>
        <v>0</v>
      </c>
      <c r="Q1579" s="92">
        <f>_xlfn.MAXIFS(V重複!F:F, V重複!$C:$C, 'Conv-vaccine'!$E1579)</f>
        <v>0</v>
      </c>
      <c r="R1579" s="92">
        <f>_xlfn.MAXIFS(V重複!G:G, V重複!$C:$C, 'Conv-vaccine'!$E1579)</f>
        <v>0</v>
      </c>
      <c r="S1579" s="117">
        <f>SUMIF('V3回目-総接種回数'!$A:$A, 'Conv-vaccine'!$E1579, 'V3回目-総接種回数'!D:D)</f>
        <v>0</v>
      </c>
    </row>
    <row r="1580" spans="1:19" ht="17.7">
      <c r="A1580" s="49">
        <v>44822</v>
      </c>
      <c r="B1580" s="109">
        <f>IF(COUNTIF($A$7:$A1580, $A1580)&gt;1, 0, IF($E1580="","",G1580+H1580+K1580+L1580+O1580-Q1580))</f>
        <v>0</v>
      </c>
      <c r="C1580" s="109">
        <f>IF(COUNTIF($A$7:$A1580, $A1580)&gt;1, 0, IF($E1580="", "", I1580+J1580+M1580+N1580+P1580-R1580))</f>
        <v>0</v>
      </c>
      <c r="D1580" s="109">
        <f>IF(COUNTIF($A$7:$A1580, $A1580)&gt;1, 0, S1580)</f>
        <v>0</v>
      </c>
      <c r="E1580" s="110">
        <v>44822</v>
      </c>
      <c r="F1580" s="91" t="str">
        <f>IFERROR(VLOOKUP($E1580, V医療従事者等!$A:$J, $F$4, FALSE), TEXT(E1580, "aaa"))</f>
        <v>日</v>
      </c>
      <c r="G1580" s="91">
        <f>IFERROR(VLOOKUP($E1580, V医療従事者等!$A:$J, $G$4, FALSE), 0)</f>
        <v>0</v>
      </c>
      <c r="H1580" s="91">
        <f>IFERROR(VLOOKUP($E1580, V医療従事者等!$A:$J, $H$4, FALSE), 0)</f>
        <v>0</v>
      </c>
      <c r="I1580" s="91">
        <f>IFERROR(VLOOKUP($E1580, V医療従事者等!$A:$J, $I$4, FALSE), 0)</f>
        <v>0</v>
      </c>
      <c r="J1580" s="91">
        <f>IFERROR(VLOOKUP($E1580, V医療従事者等!$A:$J, $J$4, FALSE), 0)</f>
        <v>0</v>
      </c>
      <c r="K1580" s="92">
        <f>IFERROR(VLOOKUP($E1580, V一般接種!$A:$G, K$4, FALSE), 0)</f>
        <v>0</v>
      </c>
      <c r="L1580" s="92">
        <f>IFERROR(VLOOKUP($E1580, V一般接種!$A:$G, L$4, FALSE), 0)</f>
        <v>0</v>
      </c>
      <c r="M1580" s="92">
        <f>IFERROR(VLOOKUP($E1580, V一般接種!$A:$G, M$4, FALSE), 0)</f>
        <v>0</v>
      </c>
      <c r="N1580" s="93">
        <f>IFERROR(VLOOKUP($E1580, V一般接種!$A:$G, N$4, FALSE), 0)</f>
        <v>0</v>
      </c>
      <c r="O1580" s="92">
        <f>SUMIF(V職域接種!$C:$C, 'Conv-vaccine'!$E1580, V職域接種!F:F)</f>
        <v>0</v>
      </c>
      <c r="P1580" s="92">
        <f>SUMIF(V職域接種!$C:$C, 'Conv-vaccine'!$E1580, V職域接種!G:G)</f>
        <v>0</v>
      </c>
      <c r="Q1580" s="92">
        <f>_xlfn.MAXIFS(V重複!F:F, V重複!$C:$C, 'Conv-vaccine'!$E1580)</f>
        <v>0</v>
      </c>
      <c r="R1580" s="92">
        <f>_xlfn.MAXIFS(V重複!G:G, V重複!$C:$C, 'Conv-vaccine'!$E1580)</f>
        <v>0</v>
      </c>
      <c r="S1580" s="117">
        <f>SUMIF('V3回目-総接種回数'!$A:$A, 'Conv-vaccine'!$E1580, 'V3回目-総接種回数'!D:D)</f>
        <v>0</v>
      </c>
    </row>
    <row r="1581" spans="1:19" ht="17.7">
      <c r="A1581" s="49">
        <v>44822</v>
      </c>
      <c r="B1581" s="109">
        <f>IF(COUNTIF($A$7:$A1581, $A1581)&gt;1, 0, IF($E1581="","",G1581+H1581+K1581+L1581+O1581-Q1581))</f>
        <v>0</v>
      </c>
      <c r="C1581" s="109">
        <f>IF(COUNTIF($A$7:$A1581, $A1581)&gt;1, 0, IF($E1581="", "", I1581+J1581+M1581+N1581+P1581-R1581))</f>
        <v>0</v>
      </c>
      <c r="D1581" s="109">
        <f>IF(COUNTIF($A$7:$A1581, $A1581)&gt;1, 0, S1581)</f>
        <v>0</v>
      </c>
      <c r="E1581" s="110">
        <v>44822</v>
      </c>
      <c r="F1581" s="91" t="str">
        <f>IFERROR(VLOOKUP($E1581, V医療従事者等!$A:$J, $F$4, FALSE), TEXT(E1581, "aaa"))</f>
        <v>日</v>
      </c>
      <c r="G1581" s="91">
        <f>IFERROR(VLOOKUP($E1581, V医療従事者等!$A:$J, $G$4, FALSE), 0)</f>
        <v>0</v>
      </c>
      <c r="H1581" s="91">
        <f>IFERROR(VLOOKUP($E1581, V医療従事者等!$A:$J, $H$4, FALSE), 0)</f>
        <v>0</v>
      </c>
      <c r="I1581" s="91">
        <f>IFERROR(VLOOKUP($E1581, V医療従事者等!$A:$J, $I$4, FALSE), 0)</f>
        <v>0</v>
      </c>
      <c r="J1581" s="91">
        <f>IFERROR(VLOOKUP($E1581, V医療従事者等!$A:$J, $J$4, FALSE), 0)</f>
        <v>0</v>
      </c>
      <c r="K1581" s="92">
        <f>IFERROR(VLOOKUP($E1581, V一般接種!$A:$G, K$4, FALSE), 0)</f>
        <v>0</v>
      </c>
      <c r="L1581" s="92">
        <f>IFERROR(VLOOKUP($E1581, V一般接種!$A:$G, L$4, FALSE), 0)</f>
        <v>0</v>
      </c>
      <c r="M1581" s="92">
        <f>IFERROR(VLOOKUP($E1581, V一般接種!$A:$G, M$4, FALSE), 0)</f>
        <v>0</v>
      </c>
      <c r="N1581" s="93">
        <f>IFERROR(VLOOKUP($E1581, V一般接種!$A:$G, N$4, FALSE), 0)</f>
        <v>0</v>
      </c>
      <c r="O1581" s="92">
        <f>SUMIF(V職域接種!$C:$C, 'Conv-vaccine'!$E1581, V職域接種!F:F)</f>
        <v>0</v>
      </c>
      <c r="P1581" s="92">
        <f>SUMIF(V職域接種!$C:$C, 'Conv-vaccine'!$E1581, V職域接種!G:G)</f>
        <v>0</v>
      </c>
      <c r="Q1581" s="92">
        <f>_xlfn.MAXIFS(V重複!F:F, V重複!$C:$C, 'Conv-vaccine'!$E1581)</f>
        <v>0</v>
      </c>
      <c r="R1581" s="92">
        <f>_xlfn.MAXIFS(V重複!G:G, V重複!$C:$C, 'Conv-vaccine'!$E1581)</f>
        <v>0</v>
      </c>
      <c r="S1581" s="117">
        <f>SUMIF('V3回目-総接種回数'!$A:$A, 'Conv-vaccine'!$E1581, 'V3回目-総接種回数'!D:D)</f>
        <v>0</v>
      </c>
    </row>
    <row r="1582" spans="1:19" ht="17.7">
      <c r="A1582" s="49">
        <v>44823</v>
      </c>
      <c r="B1582" s="109">
        <f>IF(COUNTIF($A$7:$A1582, $A1582)&gt;1, 0, IF($E1582="","",G1582+H1582+K1582+L1582+O1582-Q1582))</f>
        <v>0</v>
      </c>
      <c r="C1582" s="109">
        <f>IF(COUNTIF($A$7:$A1582, $A1582)&gt;1, 0, IF($E1582="", "", I1582+J1582+M1582+N1582+P1582-R1582))</f>
        <v>0</v>
      </c>
      <c r="D1582" s="109">
        <f>IF(COUNTIF($A$7:$A1582, $A1582)&gt;1, 0, S1582)</f>
        <v>0</v>
      </c>
      <c r="E1582" s="110">
        <v>44823</v>
      </c>
      <c r="F1582" s="91" t="str">
        <f>IFERROR(VLOOKUP($E1582, V医療従事者等!$A:$J, $F$4, FALSE), TEXT(E1582, "aaa"))</f>
        <v>月</v>
      </c>
      <c r="G1582" s="91">
        <f>IFERROR(VLOOKUP($E1582, V医療従事者等!$A:$J, $G$4, FALSE), 0)</f>
        <v>0</v>
      </c>
      <c r="H1582" s="91">
        <f>IFERROR(VLOOKUP($E1582, V医療従事者等!$A:$J, $H$4, FALSE), 0)</f>
        <v>0</v>
      </c>
      <c r="I1582" s="91">
        <f>IFERROR(VLOOKUP($E1582, V医療従事者等!$A:$J, $I$4, FALSE), 0)</f>
        <v>0</v>
      </c>
      <c r="J1582" s="91">
        <f>IFERROR(VLOOKUP($E1582, V医療従事者等!$A:$J, $J$4, FALSE), 0)</f>
        <v>0</v>
      </c>
      <c r="K1582" s="92">
        <f>IFERROR(VLOOKUP($E1582, V一般接種!$A:$G, K$4, FALSE), 0)</f>
        <v>0</v>
      </c>
      <c r="L1582" s="92">
        <f>IFERROR(VLOOKUP($E1582, V一般接種!$A:$G, L$4, FALSE), 0)</f>
        <v>0</v>
      </c>
      <c r="M1582" s="92">
        <f>IFERROR(VLOOKUP($E1582, V一般接種!$A:$G, M$4, FALSE), 0)</f>
        <v>0</v>
      </c>
      <c r="N1582" s="93">
        <f>IFERROR(VLOOKUP($E1582, V一般接種!$A:$G, N$4, FALSE), 0)</f>
        <v>0</v>
      </c>
      <c r="O1582" s="92">
        <f>SUMIF(V職域接種!$C:$C, 'Conv-vaccine'!$E1582, V職域接種!F:F)</f>
        <v>0</v>
      </c>
      <c r="P1582" s="92">
        <f>SUMIF(V職域接種!$C:$C, 'Conv-vaccine'!$E1582, V職域接種!G:G)</f>
        <v>0</v>
      </c>
      <c r="Q1582" s="92">
        <f>_xlfn.MAXIFS(V重複!F:F, V重複!$C:$C, 'Conv-vaccine'!$E1582)</f>
        <v>0</v>
      </c>
      <c r="R1582" s="92">
        <f>_xlfn.MAXIFS(V重複!G:G, V重複!$C:$C, 'Conv-vaccine'!$E1582)</f>
        <v>0</v>
      </c>
      <c r="S1582" s="117">
        <f>SUMIF('V3回目-総接種回数'!$A:$A, 'Conv-vaccine'!$E1582, 'V3回目-総接種回数'!D:D)</f>
        <v>0</v>
      </c>
    </row>
    <row r="1583" spans="1:19" ht="17.7">
      <c r="A1583" s="49">
        <v>44823</v>
      </c>
      <c r="B1583" s="109">
        <f>IF(COUNTIF($A$7:$A1583, $A1583)&gt;1, 0, IF($E1583="","",G1583+H1583+K1583+L1583+O1583-Q1583))</f>
        <v>0</v>
      </c>
      <c r="C1583" s="109">
        <f>IF(COUNTIF($A$7:$A1583, $A1583)&gt;1, 0, IF($E1583="", "", I1583+J1583+M1583+N1583+P1583-R1583))</f>
        <v>0</v>
      </c>
      <c r="D1583" s="109">
        <f>IF(COUNTIF($A$7:$A1583, $A1583)&gt;1, 0, S1583)</f>
        <v>0</v>
      </c>
      <c r="E1583" s="110">
        <v>44823</v>
      </c>
      <c r="F1583" s="91" t="str">
        <f>IFERROR(VLOOKUP($E1583, V医療従事者等!$A:$J, $F$4, FALSE), TEXT(E1583, "aaa"))</f>
        <v>月</v>
      </c>
      <c r="G1583" s="91">
        <f>IFERROR(VLOOKUP($E1583, V医療従事者等!$A:$J, $G$4, FALSE), 0)</f>
        <v>0</v>
      </c>
      <c r="H1583" s="91">
        <f>IFERROR(VLOOKUP($E1583, V医療従事者等!$A:$J, $H$4, FALSE), 0)</f>
        <v>0</v>
      </c>
      <c r="I1583" s="91">
        <f>IFERROR(VLOOKUP($E1583, V医療従事者等!$A:$J, $I$4, FALSE), 0)</f>
        <v>0</v>
      </c>
      <c r="J1583" s="91">
        <f>IFERROR(VLOOKUP($E1583, V医療従事者等!$A:$J, $J$4, FALSE), 0)</f>
        <v>0</v>
      </c>
      <c r="K1583" s="92">
        <f>IFERROR(VLOOKUP($E1583, V一般接種!$A:$G, K$4, FALSE), 0)</f>
        <v>0</v>
      </c>
      <c r="L1583" s="92">
        <f>IFERROR(VLOOKUP($E1583, V一般接種!$A:$G, L$4, FALSE), 0)</f>
        <v>0</v>
      </c>
      <c r="M1583" s="92">
        <f>IFERROR(VLOOKUP($E1583, V一般接種!$A:$G, M$4, FALSE), 0)</f>
        <v>0</v>
      </c>
      <c r="N1583" s="93">
        <f>IFERROR(VLOOKUP($E1583, V一般接種!$A:$G, N$4, FALSE), 0)</f>
        <v>0</v>
      </c>
      <c r="O1583" s="92">
        <f>SUMIF(V職域接種!$C:$C, 'Conv-vaccine'!$E1583, V職域接種!F:F)</f>
        <v>0</v>
      </c>
      <c r="P1583" s="92">
        <f>SUMIF(V職域接種!$C:$C, 'Conv-vaccine'!$E1583, V職域接種!G:G)</f>
        <v>0</v>
      </c>
      <c r="Q1583" s="92">
        <f>_xlfn.MAXIFS(V重複!F:F, V重複!$C:$C, 'Conv-vaccine'!$E1583)</f>
        <v>0</v>
      </c>
      <c r="R1583" s="92">
        <f>_xlfn.MAXIFS(V重複!G:G, V重複!$C:$C, 'Conv-vaccine'!$E1583)</f>
        <v>0</v>
      </c>
      <c r="S1583" s="117">
        <f>SUMIF('V3回目-総接種回数'!$A:$A, 'Conv-vaccine'!$E1583, 'V3回目-総接種回数'!D:D)</f>
        <v>0</v>
      </c>
    </row>
    <row r="1584" spans="1:19" ht="17.7">
      <c r="A1584" s="49">
        <v>44823</v>
      </c>
      <c r="B1584" s="109">
        <f>IF(COUNTIF($A$7:$A1584, $A1584)&gt;1, 0, IF($E1584="","",G1584+H1584+K1584+L1584+O1584-Q1584))</f>
        <v>0</v>
      </c>
      <c r="C1584" s="109">
        <f>IF(COUNTIF($A$7:$A1584, $A1584)&gt;1, 0, IF($E1584="", "", I1584+J1584+M1584+N1584+P1584-R1584))</f>
        <v>0</v>
      </c>
      <c r="D1584" s="109">
        <f>IF(COUNTIF($A$7:$A1584, $A1584)&gt;1, 0, S1584)</f>
        <v>0</v>
      </c>
      <c r="E1584" s="110">
        <v>44823</v>
      </c>
      <c r="F1584" s="91" t="str">
        <f>IFERROR(VLOOKUP($E1584, V医療従事者等!$A:$J, $F$4, FALSE), TEXT(E1584, "aaa"))</f>
        <v>月</v>
      </c>
      <c r="G1584" s="91">
        <f>IFERROR(VLOOKUP($E1584, V医療従事者等!$A:$J, $G$4, FALSE), 0)</f>
        <v>0</v>
      </c>
      <c r="H1584" s="91">
        <f>IFERROR(VLOOKUP($E1584, V医療従事者等!$A:$J, $H$4, FALSE), 0)</f>
        <v>0</v>
      </c>
      <c r="I1584" s="91">
        <f>IFERROR(VLOOKUP($E1584, V医療従事者等!$A:$J, $I$4, FALSE), 0)</f>
        <v>0</v>
      </c>
      <c r="J1584" s="91">
        <f>IFERROR(VLOOKUP($E1584, V医療従事者等!$A:$J, $J$4, FALSE), 0)</f>
        <v>0</v>
      </c>
      <c r="K1584" s="92">
        <f>IFERROR(VLOOKUP($E1584, V一般接種!$A:$G, K$4, FALSE), 0)</f>
        <v>0</v>
      </c>
      <c r="L1584" s="92">
        <f>IFERROR(VLOOKUP($E1584, V一般接種!$A:$G, L$4, FALSE), 0)</f>
        <v>0</v>
      </c>
      <c r="M1584" s="92">
        <f>IFERROR(VLOOKUP($E1584, V一般接種!$A:$G, M$4, FALSE), 0)</f>
        <v>0</v>
      </c>
      <c r="N1584" s="93">
        <f>IFERROR(VLOOKUP($E1584, V一般接種!$A:$G, N$4, FALSE), 0)</f>
        <v>0</v>
      </c>
      <c r="O1584" s="92">
        <f>SUMIF(V職域接種!$C:$C, 'Conv-vaccine'!$E1584, V職域接種!F:F)</f>
        <v>0</v>
      </c>
      <c r="P1584" s="92">
        <f>SUMIF(V職域接種!$C:$C, 'Conv-vaccine'!$E1584, V職域接種!G:G)</f>
        <v>0</v>
      </c>
      <c r="Q1584" s="92">
        <f>_xlfn.MAXIFS(V重複!F:F, V重複!$C:$C, 'Conv-vaccine'!$E1584)</f>
        <v>0</v>
      </c>
      <c r="R1584" s="92">
        <f>_xlfn.MAXIFS(V重複!G:G, V重複!$C:$C, 'Conv-vaccine'!$E1584)</f>
        <v>0</v>
      </c>
      <c r="S1584" s="117">
        <f>SUMIF('V3回目-総接種回数'!$A:$A, 'Conv-vaccine'!$E1584, 'V3回目-総接種回数'!D:D)</f>
        <v>0</v>
      </c>
    </row>
    <row r="1585" spans="1:19" ht="17.7">
      <c r="A1585" s="49">
        <v>44824</v>
      </c>
      <c r="B1585" s="109">
        <f>IF(COUNTIF($A$7:$A1585, $A1585)&gt;1, 0, IF($E1585="","",G1585+H1585+K1585+L1585+O1585-Q1585))</f>
        <v>0</v>
      </c>
      <c r="C1585" s="109">
        <f>IF(COUNTIF($A$7:$A1585, $A1585)&gt;1, 0, IF($E1585="", "", I1585+J1585+M1585+N1585+P1585-R1585))</f>
        <v>0</v>
      </c>
      <c r="D1585" s="109">
        <f>IF(COUNTIF($A$7:$A1585, $A1585)&gt;1, 0, S1585)</f>
        <v>0</v>
      </c>
      <c r="E1585" s="110">
        <v>44824</v>
      </c>
      <c r="F1585" s="91" t="str">
        <f>IFERROR(VLOOKUP($E1585, V医療従事者等!$A:$J, $F$4, FALSE), TEXT(E1585, "aaa"))</f>
        <v>火</v>
      </c>
      <c r="G1585" s="91">
        <f>IFERROR(VLOOKUP($E1585, V医療従事者等!$A:$J, $G$4, FALSE), 0)</f>
        <v>0</v>
      </c>
      <c r="H1585" s="91">
        <f>IFERROR(VLOOKUP($E1585, V医療従事者等!$A:$J, $H$4, FALSE), 0)</f>
        <v>0</v>
      </c>
      <c r="I1585" s="91">
        <f>IFERROR(VLOOKUP($E1585, V医療従事者等!$A:$J, $I$4, FALSE), 0)</f>
        <v>0</v>
      </c>
      <c r="J1585" s="91">
        <f>IFERROR(VLOOKUP($E1585, V医療従事者等!$A:$J, $J$4, FALSE), 0)</f>
        <v>0</v>
      </c>
      <c r="K1585" s="92">
        <f>IFERROR(VLOOKUP($E1585, V一般接種!$A:$G, K$4, FALSE), 0)</f>
        <v>0</v>
      </c>
      <c r="L1585" s="92">
        <f>IFERROR(VLOOKUP($E1585, V一般接種!$A:$G, L$4, FALSE), 0)</f>
        <v>0</v>
      </c>
      <c r="M1585" s="92">
        <f>IFERROR(VLOOKUP($E1585, V一般接種!$A:$G, M$4, FALSE), 0)</f>
        <v>0</v>
      </c>
      <c r="N1585" s="93">
        <f>IFERROR(VLOOKUP($E1585, V一般接種!$A:$G, N$4, FALSE), 0)</f>
        <v>0</v>
      </c>
      <c r="O1585" s="92">
        <f>SUMIF(V職域接種!$C:$C, 'Conv-vaccine'!$E1585, V職域接種!F:F)</f>
        <v>0</v>
      </c>
      <c r="P1585" s="92">
        <f>SUMIF(V職域接種!$C:$C, 'Conv-vaccine'!$E1585, V職域接種!G:G)</f>
        <v>0</v>
      </c>
      <c r="Q1585" s="92">
        <f>_xlfn.MAXIFS(V重複!F:F, V重複!$C:$C, 'Conv-vaccine'!$E1585)</f>
        <v>0</v>
      </c>
      <c r="R1585" s="92">
        <f>_xlfn.MAXIFS(V重複!G:G, V重複!$C:$C, 'Conv-vaccine'!$E1585)</f>
        <v>0</v>
      </c>
      <c r="S1585" s="117">
        <f>SUMIF('V3回目-総接種回数'!$A:$A, 'Conv-vaccine'!$E1585, 'V3回目-総接種回数'!D:D)</f>
        <v>0</v>
      </c>
    </row>
    <row r="1586" spans="1:19" ht="17.7">
      <c r="A1586" s="49">
        <v>44824</v>
      </c>
      <c r="B1586" s="109">
        <f>IF(COUNTIF($A$7:$A1586, $A1586)&gt;1, 0, IF($E1586="","",G1586+H1586+K1586+L1586+O1586-Q1586))</f>
        <v>0</v>
      </c>
      <c r="C1586" s="109">
        <f>IF(COUNTIF($A$7:$A1586, $A1586)&gt;1, 0, IF($E1586="", "", I1586+J1586+M1586+N1586+P1586-R1586))</f>
        <v>0</v>
      </c>
      <c r="D1586" s="109">
        <f>IF(COUNTIF($A$7:$A1586, $A1586)&gt;1, 0, S1586)</f>
        <v>0</v>
      </c>
      <c r="E1586" s="110">
        <v>44824</v>
      </c>
      <c r="F1586" s="91" t="str">
        <f>IFERROR(VLOOKUP($E1586, V医療従事者等!$A:$J, $F$4, FALSE), TEXT(E1586, "aaa"))</f>
        <v>火</v>
      </c>
      <c r="G1586" s="91">
        <f>IFERROR(VLOOKUP($E1586, V医療従事者等!$A:$J, $G$4, FALSE), 0)</f>
        <v>0</v>
      </c>
      <c r="H1586" s="91">
        <f>IFERROR(VLOOKUP($E1586, V医療従事者等!$A:$J, $H$4, FALSE), 0)</f>
        <v>0</v>
      </c>
      <c r="I1586" s="91">
        <f>IFERROR(VLOOKUP($E1586, V医療従事者等!$A:$J, $I$4, FALSE), 0)</f>
        <v>0</v>
      </c>
      <c r="J1586" s="91">
        <f>IFERROR(VLOOKUP($E1586, V医療従事者等!$A:$J, $J$4, FALSE), 0)</f>
        <v>0</v>
      </c>
      <c r="K1586" s="92">
        <f>IFERROR(VLOOKUP($E1586, V一般接種!$A:$G, K$4, FALSE), 0)</f>
        <v>0</v>
      </c>
      <c r="L1586" s="92">
        <f>IFERROR(VLOOKUP($E1586, V一般接種!$A:$G, L$4, FALSE), 0)</f>
        <v>0</v>
      </c>
      <c r="M1586" s="92">
        <f>IFERROR(VLOOKUP($E1586, V一般接種!$A:$G, M$4, FALSE), 0)</f>
        <v>0</v>
      </c>
      <c r="N1586" s="93">
        <f>IFERROR(VLOOKUP($E1586, V一般接種!$A:$G, N$4, FALSE), 0)</f>
        <v>0</v>
      </c>
      <c r="O1586" s="92">
        <f>SUMIF(V職域接種!$C:$C, 'Conv-vaccine'!$E1586, V職域接種!F:F)</f>
        <v>0</v>
      </c>
      <c r="P1586" s="92">
        <f>SUMIF(V職域接種!$C:$C, 'Conv-vaccine'!$E1586, V職域接種!G:G)</f>
        <v>0</v>
      </c>
      <c r="Q1586" s="92">
        <f>_xlfn.MAXIFS(V重複!F:F, V重複!$C:$C, 'Conv-vaccine'!$E1586)</f>
        <v>0</v>
      </c>
      <c r="R1586" s="92">
        <f>_xlfn.MAXIFS(V重複!G:G, V重複!$C:$C, 'Conv-vaccine'!$E1586)</f>
        <v>0</v>
      </c>
      <c r="S1586" s="117">
        <f>SUMIF('V3回目-総接種回数'!$A:$A, 'Conv-vaccine'!$E1586, 'V3回目-総接種回数'!D:D)</f>
        <v>0</v>
      </c>
    </row>
    <row r="1587" spans="1:19" ht="17.7">
      <c r="A1587" s="49">
        <v>44824</v>
      </c>
      <c r="B1587" s="109">
        <f>IF(COUNTIF($A$7:$A1587, $A1587)&gt;1, 0, IF($E1587="","",G1587+H1587+K1587+L1587+O1587-Q1587))</f>
        <v>0</v>
      </c>
      <c r="C1587" s="109">
        <f>IF(COUNTIF($A$7:$A1587, $A1587)&gt;1, 0, IF($E1587="", "", I1587+J1587+M1587+N1587+P1587-R1587))</f>
        <v>0</v>
      </c>
      <c r="D1587" s="109">
        <f>IF(COUNTIF($A$7:$A1587, $A1587)&gt;1, 0, S1587)</f>
        <v>0</v>
      </c>
      <c r="E1587" s="110">
        <v>44824</v>
      </c>
      <c r="F1587" s="91" t="str">
        <f>IFERROR(VLOOKUP($E1587, V医療従事者等!$A:$J, $F$4, FALSE), TEXT(E1587, "aaa"))</f>
        <v>火</v>
      </c>
      <c r="G1587" s="91">
        <f>IFERROR(VLOOKUP($E1587, V医療従事者等!$A:$J, $G$4, FALSE), 0)</f>
        <v>0</v>
      </c>
      <c r="H1587" s="91">
        <f>IFERROR(VLOOKUP($E1587, V医療従事者等!$A:$J, $H$4, FALSE), 0)</f>
        <v>0</v>
      </c>
      <c r="I1587" s="91">
        <f>IFERROR(VLOOKUP($E1587, V医療従事者等!$A:$J, $I$4, FALSE), 0)</f>
        <v>0</v>
      </c>
      <c r="J1587" s="91">
        <f>IFERROR(VLOOKUP($E1587, V医療従事者等!$A:$J, $J$4, FALSE), 0)</f>
        <v>0</v>
      </c>
      <c r="K1587" s="92">
        <f>IFERROR(VLOOKUP($E1587, V一般接種!$A:$G, K$4, FALSE), 0)</f>
        <v>0</v>
      </c>
      <c r="L1587" s="92">
        <f>IFERROR(VLOOKUP($E1587, V一般接種!$A:$G, L$4, FALSE), 0)</f>
        <v>0</v>
      </c>
      <c r="M1587" s="92">
        <f>IFERROR(VLOOKUP($E1587, V一般接種!$A:$G, M$4, FALSE), 0)</f>
        <v>0</v>
      </c>
      <c r="N1587" s="93">
        <f>IFERROR(VLOOKUP($E1587, V一般接種!$A:$G, N$4, FALSE), 0)</f>
        <v>0</v>
      </c>
      <c r="O1587" s="92">
        <f>SUMIF(V職域接種!$C:$C, 'Conv-vaccine'!$E1587, V職域接種!F:F)</f>
        <v>0</v>
      </c>
      <c r="P1587" s="92">
        <f>SUMIF(V職域接種!$C:$C, 'Conv-vaccine'!$E1587, V職域接種!G:G)</f>
        <v>0</v>
      </c>
      <c r="Q1587" s="92">
        <f>_xlfn.MAXIFS(V重複!F:F, V重複!$C:$C, 'Conv-vaccine'!$E1587)</f>
        <v>0</v>
      </c>
      <c r="R1587" s="92">
        <f>_xlfn.MAXIFS(V重複!G:G, V重複!$C:$C, 'Conv-vaccine'!$E1587)</f>
        <v>0</v>
      </c>
      <c r="S1587" s="117">
        <f>SUMIF('V3回目-総接種回数'!$A:$A, 'Conv-vaccine'!$E1587, 'V3回目-総接種回数'!D:D)</f>
        <v>0</v>
      </c>
    </row>
    <row r="1588" spans="1:19" ht="17.7">
      <c r="A1588" s="49">
        <v>44825</v>
      </c>
      <c r="B1588" s="109">
        <f>IF(COUNTIF($A$7:$A1588, $A1588)&gt;1, 0, IF($E1588="","",G1588+H1588+K1588+L1588+O1588-Q1588))</f>
        <v>0</v>
      </c>
      <c r="C1588" s="109">
        <f>IF(COUNTIF($A$7:$A1588, $A1588)&gt;1, 0, IF($E1588="", "", I1588+J1588+M1588+N1588+P1588-R1588))</f>
        <v>0</v>
      </c>
      <c r="D1588" s="109">
        <f>IF(COUNTIF($A$7:$A1588, $A1588)&gt;1, 0, S1588)</f>
        <v>0</v>
      </c>
      <c r="E1588" s="110">
        <v>44825</v>
      </c>
      <c r="F1588" s="91" t="str">
        <f>IFERROR(VLOOKUP($E1588, V医療従事者等!$A:$J, $F$4, FALSE), TEXT(E1588, "aaa"))</f>
        <v>水</v>
      </c>
      <c r="G1588" s="91">
        <f>IFERROR(VLOOKUP($E1588, V医療従事者等!$A:$J, $G$4, FALSE), 0)</f>
        <v>0</v>
      </c>
      <c r="H1588" s="91">
        <f>IFERROR(VLOOKUP($E1588, V医療従事者等!$A:$J, $H$4, FALSE), 0)</f>
        <v>0</v>
      </c>
      <c r="I1588" s="91">
        <f>IFERROR(VLOOKUP($E1588, V医療従事者等!$A:$J, $I$4, FALSE), 0)</f>
        <v>0</v>
      </c>
      <c r="J1588" s="91">
        <f>IFERROR(VLOOKUP($E1588, V医療従事者等!$A:$J, $J$4, FALSE), 0)</f>
        <v>0</v>
      </c>
      <c r="K1588" s="92">
        <f>IFERROR(VLOOKUP($E1588, V一般接種!$A:$G, K$4, FALSE), 0)</f>
        <v>0</v>
      </c>
      <c r="L1588" s="92">
        <f>IFERROR(VLOOKUP($E1588, V一般接種!$A:$G, L$4, FALSE), 0)</f>
        <v>0</v>
      </c>
      <c r="M1588" s="92">
        <f>IFERROR(VLOOKUP($E1588, V一般接種!$A:$G, M$4, FALSE), 0)</f>
        <v>0</v>
      </c>
      <c r="N1588" s="93">
        <f>IFERROR(VLOOKUP($E1588, V一般接種!$A:$G, N$4, FALSE), 0)</f>
        <v>0</v>
      </c>
      <c r="O1588" s="92">
        <f>SUMIF(V職域接種!$C:$C, 'Conv-vaccine'!$E1588, V職域接種!F:F)</f>
        <v>0</v>
      </c>
      <c r="P1588" s="92">
        <f>SUMIF(V職域接種!$C:$C, 'Conv-vaccine'!$E1588, V職域接種!G:G)</f>
        <v>0</v>
      </c>
      <c r="Q1588" s="92">
        <f>_xlfn.MAXIFS(V重複!F:F, V重複!$C:$C, 'Conv-vaccine'!$E1588)</f>
        <v>0</v>
      </c>
      <c r="R1588" s="92">
        <f>_xlfn.MAXIFS(V重複!G:G, V重複!$C:$C, 'Conv-vaccine'!$E1588)</f>
        <v>0</v>
      </c>
      <c r="S1588" s="117">
        <f>SUMIF('V3回目-総接種回数'!$A:$A, 'Conv-vaccine'!$E1588, 'V3回目-総接種回数'!D:D)</f>
        <v>0</v>
      </c>
    </row>
    <row r="1589" spans="1:19" ht="17.7">
      <c r="A1589" s="49">
        <v>44825</v>
      </c>
      <c r="B1589" s="109">
        <f>IF(COUNTIF($A$7:$A1589, $A1589)&gt;1, 0, IF($E1589="","",G1589+H1589+K1589+L1589+O1589-Q1589))</f>
        <v>0</v>
      </c>
      <c r="C1589" s="109">
        <f>IF(COUNTIF($A$7:$A1589, $A1589)&gt;1, 0, IF($E1589="", "", I1589+J1589+M1589+N1589+P1589-R1589))</f>
        <v>0</v>
      </c>
      <c r="D1589" s="109">
        <f>IF(COUNTIF($A$7:$A1589, $A1589)&gt;1, 0, S1589)</f>
        <v>0</v>
      </c>
      <c r="E1589" s="110">
        <v>44825</v>
      </c>
      <c r="F1589" s="91" t="str">
        <f>IFERROR(VLOOKUP($E1589, V医療従事者等!$A:$J, $F$4, FALSE), TEXT(E1589, "aaa"))</f>
        <v>水</v>
      </c>
      <c r="G1589" s="91">
        <f>IFERROR(VLOOKUP($E1589, V医療従事者等!$A:$J, $G$4, FALSE), 0)</f>
        <v>0</v>
      </c>
      <c r="H1589" s="91">
        <f>IFERROR(VLOOKUP($E1589, V医療従事者等!$A:$J, $H$4, FALSE), 0)</f>
        <v>0</v>
      </c>
      <c r="I1589" s="91">
        <f>IFERROR(VLOOKUP($E1589, V医療従事者等!$A:$J, $I$4, FALSE), 0)</f>
        <v>0</v>
      </c>
      <c r="J1589" s="91">
        <f>IFERROR(VLOOKUP($E1589, V医療従事者等!$A:$J, $J$4, FALSE), 0)</f>
        <v>0</v>
      </c>
      <c r="K1589" s="92">
        <f>IFERROR(VLOOKUP($E1589, V一般接種!$A:$G, K$4, FALSE), 0)</f>
        <v>0</v>
      </c>
      <c r="L1589" s="92">
        <f>IFERROR(VLOOKUP($E1589, V一般接種!$A:$G, L$4, FALSE), 0)</f>
        <v>0</v>
      </c>
      <c r="M1589" s="92">
        <f>IFERROR(VLOOKUP($E1589, V一般接種!$A:$G, M$4, FALSE), 0)</f>
        <v>0</v>
      </c>
      <c r="N1589" s="93">
        <f>IFERROR(VLOOKUP($E1589, V一般接種!$A:$G, N$4, FALSE), 0)</f>
        <v>0</v>
      </c>
      <c r="O1589" s="92">
        <f>SUMIF(V職域接種!$C:$C, 'Conv-vaccine'!$E1589, V職域接種!F:F)</f>
        <v>0</v>
      </c>
      <c r="P1589" s="92">
        <f>SUMIF(V職域接種!$C:$C, 'Conv-vaccine'!$E1589, V職域接種!G:G)</f>
        <v>0</v>
      </c>
      <c r="Q1589" s="92">
        <f>_xlfn.MAXIFS(V重複!F:F, V重複!$C:$C, 'Conv-vaccine'!$E1589)</f>
        <v>0</v>
      </c>
      <c r="R1589" s="92">
        <f>_xlfn.MAXIFS(V重複!G:G, V重複!$C:$C, 'Conv-vaccine'!$E1589)</f>
        <v>0</v>
      </c>
      <c r="S1589" s="117">
        <f>SUMIF('V3回目-総接種回数'!$A:$A, 'Conv-vaccine'!$E1589, 'V3回目-総接種回数'!D:D)</f>
        <v>0</v>
      </c>
    </row>
    <row r="1590" spans="1:19" ht="17.7">
      <c r="A1590" s="49">
        <v>44825</v>
      </c>
      <c r="B1590" s="109">
        <f>IF(COUNTIF($A$7:$A1590, $A1590)&gt;1, 0, IF($E1590="","",G1590+H1590+K1590+L1590+O1590-Q1590))</f>
        <v>0</v>
      </c>
      <c r="C1590" s="109">
        <f>IF(COUNTIF($A$7:$A1590, $A1590)&gt;1, 0, IF($E1590="", "", I1590+J1590+M1590+N1590+P1590-R1590))</f>
        <v>0</v>
      </c>
      <c r="D1590" s="109">
        <f>IF(COUNTIF($A$7:$A1590, $A1590)&gt;1, 0, S1590)</f>
        <v>0</v>
      </c>
      <c r="E1590" s="110">
        <v>44825</v>
      </c>
      <c r="F1590" s="91" t="str">
        <f>IFERROR(VLOOKUP($E1590, V医療従事者等!$A:$J, $F$4, FALSE), TEXT(E1590, "aaa"))</f>
        <v>水</v>
      </c>
      <c r="G1590" s="91">
        <f>IFERROR(VLOOKUP($E1590, V医療従事者等!$A:$J, $G$4, FALSE), 0)</f>
        <v>0</v>
      </c>
      <c r="H1590" s="91">
        <f>IFERROR(VLOOKUP($E1590, V医療従事者等!$A:$J, $H$4, FALSE), 0)</f>
        <v>0</v>
      </c>
      <c r="I1590" s="91">
        <f>IFERROR(VLOOKUP($E1590, V医療従事者等!$A:$J, $I$4, FALSE), 0)</f>
        <v>0</v>
      </c>
      <c r="J1590" s="91">
        <f>IFERROR(VLOOKUP($E1590, V医療従事者等!$A:$J, $J$4, FALSE), 0)</f>
        <v>0</v>
      </c>
      <c r="K1590" s="92">
        <f>IFERROR(VLOOKUP($E1590, V一般接種!$A:$G, K$4, FALSE), 0)</f>
        <v>0</v>
      </c>
      <c r="L1590" s="92">
        <f>IFERROR(VLOOKUP($E1590, V一般接種!$A:$G, L$4, FALSE), 0)</f>
        <v>0</v>
      </c>
      <c r="M1590" s="92">
        <f>IFERROR(VLOOKUP($E1590, V一般接種!$A:$G, M$4, FALSE), 0)</f>
        <v>0</v>
      </c>
      <c r="N1590" s="93">
        <f>IFERROR(VLOOKUP($E1590, V一般接種!$A:$G, N$4, FALSE), 0)</f>
        <v>0</v>
      </c>
      <c r="O1590" s="92">
        <f>SUMIF(V職域接種!$C:$C, 'Conv-vaccine'!$E1590, V職域接種!F:F)</f>
        <v>0</v>
      </c>
      <c r="P1590" s="92">
        <f>SUMIF(V職域接種!$C:$C, 'Conv-vaccine'!$E1590, V職域接種!G:G)</f>
        <v>0</v>
      </c>
      <c r="Q1590" s="92">
        <f>_xlfn.MAXIFS(V重複!F:F, V重複!$C:$C, 'Conv-vaccine'!$E1590)</f>
        <v>0</v>
      </c>
      <c r="R1590" s="92">
        <f>_xlfn.MAXIFS(V重複!G:G, V重複!$C:$C, 'Conv-vaccine'!$E1590)</f>
        <v>0</v>
      </c>
      <c r="S1590" s="117">
        <f>SUMIF('V3回目-総接種回数'!$A:$A, 'Conv-vaccine'!$E1590, 'V3回目-総接種回数'!D:D)</f>
        <v>0</v>
      </c>
    </row>
    <row r="1591" spans="1:19" ht="17.7">
      <c r="A1591" s="49">
        <v>44826</v>
      </c>
      <c r="B1591" s="109">
        <f>IF(COUNTIF($A$7:$A1591, $A1591)&gt;1, 0, IF($E1591="","",G1591+H1591+K1591+L1591+O1591-Q1591))</f>
        <v>0</v>
      </c>
      <c r="C1591" s="109">
        <f>IF(COUNTIF($A$7:$A1591, $A1591)&gt;1, 0, IF($E1591="", "", I1591+J1591+M1591+N1591+P1591-R1591))</f>
        <v>0</v>
      </c>
      <c r="D1591" s="109">
        <f>IF(COUNTIF($A$7:$A1591, $A1591)&gt;1, 0, S1591)</f>
        <v>0</v>
      </c>
      <c r="E1591" s="110">
        <v>44826</v>
      </c>
      <c r="F1591" s="91" t="str">
        <f>IFERROR(VLOOKUP($E1591, V医療従事者等!$A:$J, $F$4, FALSE), TEXT(E1591, "aaa"))</f>
        <v>木</v>
      </c>
      <c r="G1591" s="91">
        <f>IFERROR(VLOOKUP($E1591, V医療従事者等!$A:$J, $G$4, FALSE), 0)</f>
        <v>0</v>
      </c>
      <c r="H1591" s="91">
        <f>IFERROR(VLOOKUP($E1591, V医療従事者等!$A:$J, $H$4, FALSE), 0)</f>
        <v>0</v>
      </c>
      <c r="I1591" s="91">
        <f>IFERROR(VLOOKUP($E1591, V医療従事者等!$A:$J, $I$4, FALSE), 0)</f>
        <v>0</v>
      </c>
      <c r="J1591" s="91">
        <f>IFERROR(VLOOKUP($E1591, V医療従事者等!$A:$J, $J$4, FALSE), 0)</f>
        <v>0</v>
      </c>
      <c r="K1591" s="92">
        <f>IFERROR(VLOOKUP($E1591, V一般接種!$A:$G, K$4, FALSE), 0)</f>
        <v>0</v>
      </c>
      <c r="L1591" s="92">
        <f>IFERROR(VLOOKUP($E1591, V一般接種!$A:$G, L$4, FALSE), 0)</f>
        <v>0</v>
      </c>
      <c r="M1591" s="92">
        <f>IFERROR(VLOOKUP($E1591, V一般接種!$A:$G, M$4, FALSE), 0)</f>
        <v>0</v>
      </c>
      <c r="N1591" s="93">
        <f>IFERROR(VLOOKUP($E1591, V一般接種!$A:$G, N$4, FALSE), 0)</f>
        <v>0</v>
      </c>
      <c r="O1591" s="92">
        <f>SUMIF(V職域接種!$C:$C, 'Conv-vaccine'!$E1591, V職域接種!F:F)</f>
        <v>0</v>
      </c>
      <c r="P1591" s="92">
        <f>SUMIF(V職域接種!$C:$C, 'Conv-vaccine'!$E1591, V職域接種!G:G)</f>
        <v>0</v>
      </c>
      <c r="Q1591" s="92">
        <f>_xlfn.MAXIFS(V重複!F:F, V重複!$C:$C, 'Conv-vaccine'!$E1591)</f>
        <v>0</v>
      </c>
      <c r="R1591" s="92">
        <f>_xlfn.MAXIFS(V重複!G:G, V重複!$C:$C, 'Conv-vaccine'!$E1591)</f>
        <v>0</v>
      </c>
      <c r="S1591" s="117">
        <f>SUMIF('V3回目-総接種回数'!$A:$A, 'Conv-vaccine'!$E1591, 'V3回目-総接種回数'!D:D)</f>
        <v>0</v>
      </c>
    </row>
    <row r="1592" spans="1:19" ht="17.7">
      <c r="A1592" s="49">
        <v>44826</v>
      </c>
      <c r="B1592" s="109">
        <f>IF(COUNTIF($A$7:$A1592, $A1592)&gt;1, 0, IF($E1592="","",G1592+H1592+K1592+L1592+O1592-Q1592))</f>
        <v>0</v>
      </c>
      <c r="C1592" s="109">
        <f>IF(COUNTIF($A$7:$A1592, $A1592)&gt;1, 0, IF($E1592="", "", I1592+J1592+M1592+N1592+P1592-R1592))</f>
        <v>0</v>
      </c>
      <c r="D1592" s="109">
        <f>IF(COUNTIF($A$7:$A1592, $A1592)&gt;1, 0, S1592)</f>
        <v>0</v>
      </c>
      <c r="E1592" s="110">
        <v>44826</v>
      </c>
      <c r="F1592" s="91" t="str">
        <f>IFERROR(VLOOKUP($E1592, V医療従事者等!$A:$J, $F$4, FALSE), TEXT(E1592, "aaa"))</f>
        <v>木</v>
      </c>
      <c r="G1592" s="91">
        <f>IFERROR(VLOOKUP($E1592, V医療従事者等!$A:$J, $G$4, FALSE), 0)</f>
        <v>0</v>
      </c>
      <c r="H1592" s="91">
        <f>IFERROR(VLOOKUP($E1592, V医療従事者等!$A:$J, $H$4, FALSE), 0)</f>
        <v>0</v>
      </c>
      <c r="I1592" s="91">
        <f>IFERROR(VLOOKUP($E1592, V医療従事者等!$A:$J, $I$4, FALSE), 0)</f>
        <v>0</v>
      </c>
      <c r="J1592" s="91">
        <f>IFERROR(VLOOKUP($E1592, V医療従事者等!$A:$J, $J$4, FALSE), 0)</f>
        <v>0</v>
      </c>
      <c r="K1592" s="92">
        <f>IFERROR(VLOOKUP($E1592, V一般接種!$A:$G, K$4, FALSE), 0)</f>
        <v>0</v>
      </c>
      <c r="L1592" s="92">
        <f>IFERROR(VLOOKUP($E1592, V一般接種!$A:$G, L$4, FALSE), 0)</f>
        <v>0</v>
      </c>
      <c r="M1592" s="92">
        <f>IFERROR(VLOOKUP($E1592, V一般接種!$A:$G, M$4, FALSE), 0)</f>
        <v>0</v>
      </c>
      <c r="N1592" s="93">
        <f>IFERROR(VLOOKUP($E1592, V一般接種!$A:$G, N$4, FALSE), 0)</f>
        <v>0</v>
      </c>
      <c r="O1592" s="92">
        <f>SUMIF(V職域接種!$C:$C, 'Conv-vaccine'!$E1592, V職域接種!F:F)</f>
        <v>0</v>
      </c>
      <c r="P1592" s="92">
        <f>SUMIF(V職域接種!$C:$C, 'Conv-vaccine'!$E1592, V職域接種!G:G)</f>
        <v>0</v>
      </c>
      <c r="Q1592" s="92">
        <f>_xlfn.MAXIFS(V重複!F:F, V重複!$C:$C, 'Conv-vaccine'!$E1592)</f>
        <v>0</v>
      </c>
      <c r="R1592" s="92">
        <f>_xlfn.MAXIFS(V重複!G:G, V重複!$C:$C, 'Conv-vaccine'!$E1592)</f>
        <v>0</v>
      </c>
      <c r="S1592" s="117">
        <f>SUMIF('V3回目-総接種回数'!$A:$A, 'Conv-vaccine'!$E1592, 'V3回目-総接種回数'!D:D)</f>
        <v>0</v>
      </c>
    </row>
    <row r="1593" spans="1:19" ht="17.7">
      <c r="A1593" s="49">
        <v>44826</v>
      </c>
      <c r="B1593" s="109">
        <f>IF(COUNTIF($A$7:$A1593, $A1593)&gt;1, 0, IF($E1593="","",G1593+H1593+K1593+L1593+O1593-Q1593))</f>
        <v>0</v>
      </c>
      <c r="C1593" s="109">
        <f>IF(COUNTIF($A$7:$A1593, $A1593)&gt;1, 0, IF($E1593="", "", I1593+J1593+M1593+N1593+P1593-R1593))</f>
        <v>0</v>
      </c>
      <c r="D1593" s="109">
        <f>IF(COUNTIF($A$7:$A1593, $A1593)&gt;1, 0, S1593)</f>
        <v>0</v>
      </c>
      <c r="E1593" s="110">
        <v>44826</v>
      </c>
      <c r="F1593" s="91" t="str">
        <f>IFERROR(VLOOKUP($E1593, V医療従事者等!$A:$J, $F$4, FALSE), TEXT(E1593, "aaa"))</f>
        <v>木</v>
      </c>
      <c r="G1593" s="91">
        <f>IFERROR(VLOOKUP($E1593, V医療従事者等!$A:$J, $G$4, FALSE), 0)</f>
        <v>0</v>
      </c>
      <c r="H1593" s="91">
        <f>IFERROR(VLOOKUP($E1593, V医療従事者等!$A:$J, $H$4, FALSE), 0)</f>
        <v>0</v>
      </c>
      <c r="I1593" s="91">
        <f>IFERROR(VLOOKUP($E1593, V医療従事者等!$A:$J, $I$4, FALSE), 0)</f>
        <v>0</v>
      </c>
      <c r="J1593" s="91">
        <f>IFERROR(VLOOKUP($E1593, V医療従事者等!$A:$J, $J$4, FALSE), 0)</f>
        <v>0</v>
      </c>
      <c r="K1593" s="92">
        <f>IFERROR(VLOOKUP($E1593, V一般接種!$A:$G, K$4, FALSE), 0)</f>
        <v>0</v>
      </c>
      <c r="L1593" s="92">
        <f>IFERROR(VLOOKUP($E1593, V一般接種!$A:$G, L$4, FALSE), 0)</f>
        <v>0</v>
      </c>
      <c r="M1593" s="92">
        <f>IFERROR(VLOOKUP($E1593, V一般接種!$A:$G, M$4, FALSE), 0)</f>
        <v>0</v>
      </c>
      <c r="N1593" s="93">
        <f>IFERROR(VLOOKUP($E1593, V一般接種!$A:$G, N$4, FALSE), 0)</f>
        <v>0</v>
      </c>
      <c r="O1593" s="92">
        <f>SUMIF(V職域接種!$C:$C, 'Conv-vaccine'!$E1593, V職域接種!F:F)</f>
        <v>0</v>
      </c>
      <c r="P1593" s="92">
        <f>SUMIF(V職域接種!$C:$C, 'Conv-vaccine'!$E1593, V職域接種!G:G)</f>
        <v>0</v>
      </c>
      <c r="Q1593" s="92">
        <f>_xlfn.MAXIFS(V重複!F:F, V重複!$C:$C, 'Conv-vaccine'!$E1593)</f>
        <v>0</v>
      </c>
      <c r="R1593" s="92">
        <f>_xlfn.MAXIFS(V重複!G:G, V重複!$C:$C, 'Conv-vaccine'!$E1593)</f>
        <v>0</v>
      </c>
      <c r="S1593" s="117">
        <f>SUMIF('V3回目-総接種回数'!$A:$A, 'Conv-vaccine'!$E1593, 'V3回目-総接種回数'!D:D)</f>
        <v>0</v>
      </c>
    </row>
    <row r="1594" spans="1:19" ht="17.7">
      <c r="A1594" s="49">
        <v>44827</v>
      </c>
      <c r="B1594" s="109">
        <f>IF(COUNTIF($A$7:$A1594, $A1594)&gt;1, 0, IF($E1594="","",G1594+H1594+K1594+L1594+O1594-Q1594))</f>
        <v>0</v>
      </c>
      <c r="C1594" s="109">
        <f>IF(COUNTIF($A$7:$A1594, $A1594)&gt;1, 0, IF($E1594="", "", I1594+J1594+M1594+N1594+P1594-R1594))</f>
        <v>0</v>
      </c>
      <c r="D1594" s="109">
        <f>IF(COUNTIF($A$7:$A1594, $A1594)&gt;1, 0, S1594)</f>
        <v>0</v>
      </c>
      <c r="E1594" s="110">
        <v>44827</v>
      </c>
      <c r="F1594" s="91" t="str">
        <f>IFERROR(VLOOKUP($E1594, V医療従事者等!$A:$J, $F$4, FALSE), TEXT(E1594, "aaa"))</f>
        <v>金</v>
      </c>
      <c r="G1594" s="91">
        <f>IFERROR(VLOOKUP($E1594, V医療従事者等!$A:$J, $G$4, FALSE), 0)</f>
        <v>0</v>
      </c>
      <c r="H1594" s="91">
        <f>IFERROR(VLOOKUP($E1594, V医療従事者等!$A:$J, $H$4, FALSE), 0)</f>
        <v>0</v>
      </c>
      <c r="I1594" s="91">
        <f>IFERROR(VLOOKUP($E1594, V医療従事者等!$A:$J, $I$4, FALSE), 0)</f>
        <v>0</v>
      </c>
      <c r="J1594" s="91">
        <f>IFERROR(VLOOKUP($E1594, V医療従事者等!$A:$J, $J$4, FALSE), 0)</f>
        <v>0</v>
      </c>
      <c r="K1594" s="92">
        <f>IFERROR(VLOOKUP($E1594, V一般接種!$A:$G, K$4, FALSE), 0)</f>
        <v>0</v>
      </c>
      <c r="L1594" s="92">
        <f>IFERROR(VLOOKUP($E1594, V一般接種!$A:$G, L$4, FALSE), 0)</f>
        <v>0</v>
      </c>
      <c r="M1594" s="92">
        <f>IFERROR(VLOOKUP($E1594, V一般接種!$A:$G, M$4, FALSE), 0)</f>
        <v>0</v>
      </c>
      <c r="N1594" s="93">
        <f>IFERROR(VLOOKUP($E1594, V一般接種!$A:$G, N$4, FALSE), 0)</f>
        <v>0</v>
      </c>
      <c r="O1594" s="92">
        <f>SUMIF(V職域接種!$C:$C, 'Conv-vaccine'!$E1594, V職域接種!F:F)</f>
        <v>0</v>
      </c>
      <c r="P1594" s="92">
        <f>SUMIF(V職域接種!$C:$C, 'Conv-vaccine'!$E1594, V職域接種!G:G)</f>
        <v>0</v>
      </c>
      <c r="Q1594" s="92">
        <f>_xlfn.MAXIFS(V重複!F:F, V重複!$C:$C, 'Conv-vaccine'!$E1594)</f>
        <v>0</v>
      </c>
      <c r="R1594" s="92">
        <f>_xlfn.MAXIFS(V重複!G:G, V重複!$C:$C, 'Conv-vaccine'!$E1594)</f>
        <v>0</v>
      </c>
      <c r="S1594" s="117">
        <f>SUMIF('V3回目-総接種回数'!$A:$A, 'Conv-vaccine'!$E1594, 'V3回目-総接種回数'!D:D)</f>
        <v>0</v>
      </c>
    </row>
    <row r="1595" spans="1:19" ht="17.7">
      <c r="A1595" s="49">
        <v>44827</v>
      </c>
      <c r="B1595" s="109">
        <f>IF(COUNTIF($A$7:$A1595, $A1595)&gt;1, 0, IF($E1595="","",G1595+H1595+K1595+L1595+O1595-Q1595))</f>
        <v>0</v>
      </c>
      <c r="C1595" s="109">
        <f>IF(COUNTIF($A$7:$A1595, $A1595)&gt;1, 0, IF($E1595="", "", I1595+J1595+M1595+N1595+P1595-R1595))</f>
        <v>0</v>
      </c>
      <c r="D1595" s="109">
        <f>IF(COUNTIF($A$7:$A1595, $A1595)&gt;1, 0, S1595)</f>
        <v>0</v>
      </c>
      <c r="E1595" s="110">
        <v>44827</v>
      </c>
      <c r="F1595" s="91" t="str">
        <f>IFERROR(VLOOKUP($E1595, V医療従事者等!$A:$J, $F$4, FALSE), TEXT(E1595, "aaa"))</f>
        <v>金</v>
      </c>
      <c r="G1595" s="91">
        <f>IFERROR(VLOOKUP($E1595, V医療従事者等!$A:$J, $G$4, FALSE), 0)</f>
        <v>0</v>
      </c>
      <c r="H1595" s="91">
        <f>IFERROR(VLOOKUP($E1595, V医療従事者等!$A:$J, $H$4, FALSE), 0)</f>
        <v>0</v>
      </c>
      <c r="I1595" s="91">
        <f>IFERROR(VLOOKUP($E1595, V医療従事者等!$A:$J, $I$4, FALSE), 0)</f>
        <v>0</v>
      </c>
      <c r="J1595" s="91">
        <f>IFERROR(VLOOKUP($E1595, V医療従事者等!$A:$J, $J$4, FALSE), 0)</f>
        <v>0</v>
      </c>
      <c r="K1595" s="92">
        <f>IFERROR(VLOOKUP($E1595, V一般接種!$A:$G, K$4, FALSE), 0)</f>
        <v>0</v>
      </c>
      <c r="L1595" s="92">
        <f>IFERROR(VLOOKUP($E1595, V一般接種!$A:$G, L$4, FALSE), 0)</f>
        <v>0</v>
      </c>
      <c r="M1595" s="92">
        <f>IFERROR(VLOOKUP($E1595, V一般接種!$A:$G, M$4, FALSE), 0)</f>
        <v>0</v>
      </c>
      <c r="N1595" s="93">
        <f>IFERROR(VLOOKUP($E1595, V一般接種!$A:$G, N$4, FALSE), 0)</f>
        <v>0</v>
      </c>
      <c r="O1595" s="92">
        <f>SUMIF(V職域接種!$C:$C, 'Conv-vaccine'!$E1595, V職域接種!F:F)</f>
        <v>0</v>
      </c>
      <c r="P1595" s="92">
        <f>SUMIF(V職域接種!$C:$C, 'Conv-vaccine'!$E1595, V職域接種!G:G)</f>
        <v>0</v>
      </c>
      <c r="Q1595" s="92">
        <f>_xlfn.MAXIFS(V重複!F:F, V重複!$C:$C, 'Conv-vaccine'!$E1595)</f>
        <v>0</v>
      </c>
      <c r="R1595" s="92">
        <f>_xlfn.MAXIFS(V重複!G:G, V重複!$C:$C, 'Conv-vaccine'!$E1595)</f>
        <v>0</v>
      </c>
      <c r="S1595" s="117">
        <f>SUMIF('V3回目-総接種回数'!$A:$A, 'Conv-vaccine'!$E1595, 'V3回目-総接種回数'!D:D)</f>
        <v>0</v>
      </c>
    </row>
    <row r="1596" spans="1:19" ht="17.7">
      <c r="A1596" s="49">
        <v>44827</v>
      </c>
      <c r="B1596" s="109">
        <f>IF(COUNTIF($A$7:$A1596, $A1596)&gt;1, 0, IF($E1596="","",G1596+H1596+K1596+L1596+O1596-Q1596))</f>
        <v>0</v>
      </c>
      <c r="C1596" s="109">
        <f>IF(COUNTIF($A$7:$A1596, $A1596)&gt;1, 0, IF($E1596="", "", I1596+J1596+M1596+N1596+P1596-R1596))</f>
        <v>0</v>
      </c>
      <c r="D1596" s="109">
        <f>IF(COUNTIF($A$7:$A1596, $A1596)&gt;1, 0, S1596)</f>
        <v>0</v>
      </c>
      <c r="E1596" s="110">
        <v>44827</v>
      </c>
      <c r="F1596" s="91" t="str">
        <f>IFERROR(VLOOKUP($E1596, V医療従事者等!$A:$J, $F$4, FALSE), TEXT(E1596, "aaa"))</f>
        <v>金</v>
      </c>
      <c r="G1596" s="91">
        <f>IFERROR(VLOOKUP($E1596, V医療従事者等!$A:$J, $G$4, FALSE), 0)</f>
        <v>0</v>
      </c>
      <c r="H1596" s="91">
        <f>IFERROR(VLOOKUP($E1596, V医療従事者等!$A:$J, $H$4, FALSE), 0)</f>
        <v>0</v>
      </c>
      <c r="I1596" s="91">
        <f>IFERROR(VLOOKUP($E1596, V医療従事者等!$A:$J, $I$4, FALSE), 0)</f>
        <v>0</v>
      </c>
      <c r="J1596" s="91">
        <f>IFERROR(VLOOKUP($E1596, V医療従事者等!$A:$J, $J$4, FALSE), 0)</f>
        <v>0</v>
      </c>
      <c r="K1596" s="92">
        <f>IFERROR(VLOOKUP($E1596, V一般接種!$A:$G, K$4, FALSE), 0)</f>
        <v>0</v>
      </c>
      <c r="L1596" s="92">
        <f>IFERROR(VLOOKUP($E1596, V一般接種!$A:$G, L$4, FALSE), 0)</f>
        <v>0</v>
      </c>
      <c r="M1596" s="92">
        <f>IFERROR(VLOOKUP($E1596, V一般接種!$A:$G, M$4, FALSE), 0)</f>
        <v>0</v>
      </c>
      <c r="N1596" s="93">
        <f>IFERROR(VLOOKUP($E1596, V一般接種!$A:$G, N$4, FALSE), 0)</f>
        <v>0</v>
      </c>
      <c r="O1596" s="92">
        <f>SUMIF(V職域接種!$C:$C, 'Conv-vaccine'!$E1596, V職域接種!F:F)</f>
        <v>0</v>
      </c>
      <c r="P1596" s="92">
        <f>SUMIF(V職域接種!$C:$C, 'Conv-vaccine'!$E1596, V職域接種!G:G)</f>
        <v>0</v>
      </c>
      <c r="Q1596" s="92">
        <f>_xlfn.MAXIFS(V重複!F:F, V重複!$C:$C, 'Conv-vaccine'!$E1596)</f>
        <v>0</v>
      </c>
      <c r="R1596" s="92">
        <f>_xlfn.MAXIFS(V重複!G:G, V重複!$C:$C, 'Conv-vaccine'!$E1596)</f>
        <v>0</v>
      </c>
      <c r="S1596" s="117">
        <f>SUMIF('V3回目-総接種回数'!$A:$A, 'Conv-vaccine'!$E1596, 'V3回目-総接種回数'!D:D)</f>
        <v>0</v>
      </c>
    </row>
    <row r="1597" spans="1:19" ht="17.7">
      <c r="A1597" s="49">
        <v>44828</v>
      </c>
      <c r="B1597" s="109">
        <f>IF(COUNTIF($A$7:$A1597, $A1597)&gt;1, 0, IF($E1597="","",G1597+H1597+K1597+L1597+O1597-Q1597))</f>
        <v>0</v>
      </c>
      <c r="C1597" s="109">
        <f>IF(COUNTIF($A$7:$A1597, $A1597)&gt;1, 0, IF($E1597="", "", I1597+J1597+M1597+N1597+P1597-R1597))</f>
        <v>0</v>
      </c>
      <c r="D1597" s="109">
        <f>IF(COUNTIF($A$7:$A1597, $A1597)&gt;1, 0, S1597)</f>
        <v>0</v>
      </c>
      <c r="E1597" s="110">
        <v>44828</v>
      </c>
      <c r="F1597" s="91" t="str">
        <f>IFERROR(VLOOKUP($E1597, V医療従事者等!$A:$J, $F$4, FALSE), TEXT(E1597, "aaa"))</f>
        <v>土</v>
      </c>
      <c r="G1597" s="91">
        <f>IFERROR(VLOOKUP($E1597, V医療従事者等!$A:$J, $G$4, FALSE), 0)</f>
        <v>0</v>
      </c>
      <c r="H1597" s="91">
        <f>IFERROR(VLOOKUP($E1597, V医療従事者等!$A:$J, $H$4, FALSE), 0)</f>
        <v>0</v>
      </c>
      <c r="I1597" s="91">
        <f>IFERROR(VLOOKUP($E1597, V医療従事者等!$A:$J, $I$4, FALSE), 0)</f>
        <v>0</v>
      </c>
      <c r="J1597" s="91">
        <f>IFERROR(VLOOKUP($E1597, V医療従事者等!$A:$J, $J$4, FALSE), 0)</f>
        <v>0</v>
      </c>
      <c r="K1597" s="92">
        <f>IFERROR(VLOOKUP($E1597, V一般接種!$A:$G, K$4, FALSE), 0)</f>
        <v>0</v>
      </c>
      <c r="L1597" s="92">
        <f>IFERROR(VLOOKUP($E1597, V一般接種!$A:$G, L$4, FALSE), 0)</f>
        <v>0</v>
      </c>
      <c r="M1597" s="92">
        <f>IFERROR(VLOOKUP($E1597, V一般接種!$A:$G, M$4, FALSE), 0)</f>
        <v>0</v>
      </c>
      <c r="N1597" s="93">
        <f>IFERROR(VLOOKUP($E1597, V一般接種!$A:$G, N$4, FALSE), 0)</f>
        <v>0</v>
      </c>
      <c r="O1597" s="92">
        <f>SUMIF(V職域接種!$C:$C, 'Conv-vaccine'!$E1597, V職域接種!F:F)</f>
        <v>0</v>
      </c>
      <c r="P1597" s="92">
        <f>SUMIF(V職域接種!$C:$C, 'Conv-vaccine'!$E1597, V職域接種!G:G)</f>
        <v>0</v>
      </c>
      <c r="Q1597" s="92">
        <f>_xlfn.MAXIFS(V重複!F:F, V重複!$C:$C, 'Conv-vaccine'!$E1597)</f>
        <v>0</v>
      </c>
      <c r="R1597" s="92">
        <f>_xlfn.MAXIFS(V重複!G:G, V重複!$C:$C, 'Conv-vaccine'!$E1597)</f>
        <v>0</v>
      </c>
      <c r="S1597" s="117">
        <f>SUMIF('V3回目-総接種回数'!$A:$A, 'Conv-vaccine'!$E1597, 'V3回目-総接種回数'!D:D)</f>
        <v>0</v>
      </c>
    </row>
    <row r="1598" spans="1:19" ht="17.7">
      <c r="A1598" s="49">
        <v>44828</v>
      </c>
      <c r="B1598" s="109">
        <f>IF(COUNTIF($A$7:$A1598, $A1598)&gt;1, 0, IF($E1598="","",G1598+H1598+K1598+L1598+O1598-Q1598))</f>
        <v>0</v>
      </c>
      <c r="C1598" s="109">
        <f>IF(COUNTIF($A$7:$A1598, $A1598)&gt;1, 0, IF($E1598="", "", I1598+J1598+M1598+N1598+P1598-R1598))</f>
        <v>0</v>
      </c>
      <c r="D1598" s="109">
        <f>IF(COUNTIF($A$7:$A1598, $A1598)&gt;1, 0, S1598)</f>
        <v>0</v>
      </c>
      <c r="E1598" s="110">
        <v>44828</v>
      </c>
      <c r="F1598" s="91" t="str">
        <f>IFERROR(VLOOKUP($E1598, V医療従事者等!$A:$J, $F$4, FALSE), TEXT(E1598, "aaa"))</f>
        <v>土</v>
      </c>
      <c r="G1598" s="91">
        <f>IFERROR(VLOOKUP($E1598, V医療従事者等!$A:$J, $G$4, FALSE), 0)</f>
        <v>0</v>
      </c>
      <c r="H1598" s="91">
        <f>IFERROR(VLOOKUP($E1598, V医療従事者等!$A:$J, $H$4, FALSE), 0)</f>
        <v>0</v>
      </c>
      <c r="I1598" s="91">
        <f>IFERROR(VLOOKUP($E1598, V医療従事者等!$A:$J, $I$4, FALSE), 0)</f>
        <v>0</v>
      </c>
      <c r="J1598" s="91">
        <f>IFERROR(VLOOKUP($E1598, V医療従事者等!$A:$J, $J$4, FALSE), 0)</f>
        <v>0</v>
      </c>
      <c r="K1598" s="92">
        <f>IFERROR(VLOOKUP($E1598, V一般接種!$A:$G, K$4, FALSE), 0)</f>
        <v>0</v>
      </c>
      <c r="L1598" s="92">
        <f>IFERROR(VLOOKUP($E1598, V一般接種!$A:$G, L$4, FALSE), 0)</f>
        <v>0</v>
      </c>
      <c r="M1598" s="92">
        <f>IFERROR(VLOOKUP($E1598, V一般接種!$A:$G, M$4, FALSE), 0)</f>
        <v>0</v>
      </c>
      <c r="N1598" s="93">
        <f>IFERROR(VLOOKUP($E1598, V一般接種!$A:$G, N$4, FALSE), 0)</f>
        <v>0</v>
      </c>
      <c r="O1598" s="92">
        <f>SUMIF(V職域接種!$C:$C, 'Conv-vaccine'!$E1598, V職域接種!F:F)</f>
        <v>0</v>
      </c>
      <c r="P1598" s="92">
        <f>SUMIF(V職域接種!$C:$C, 'Conv-vaccine'!$E1598, V職域接種!G:G)</f>
        <v>0</v>
      </c>
      <c r="Q1598" s="92">
        <f>_xlfn.MAXIFS(V重複!F:F, V重複!$C:$C, 'Conv-vaccine'!$E1598)</f>
        <v>0</v>
      </c>
      <c r="R1598" s="92">
        <f>_xlfn.MAXIFS(V重複!G:G, V重複!$C:$C, 'Conv-vaccine'!$E1598)</f>
        <v>0</v>
      </c>
      <c r="S1598" s="117">
        <f>SUMIF('V3回目-総接種回数'!$A:$A, 'Conv-vaccine'!$E1598, 'V3回目-総接種回数'!D:D)</f>
        <v>0</v>
      </c>
    </row>
    <row r="1599" spans="1:19" ht="17.7">
      <c r="A1599" s="49">
        <v>44828</v>
      </c>
      <c r="B1599" s="109">
        <f>IF(COUNTIF($A$7:$A1599, $A1599)&gt;1, 0, IF($E1599="","",G1599+H1599+K1599+L1599+O1599-Q1599))</f>
        <v>0</v>
      </c>
      <c r="C1599" s="109">
        <f>IF(COUNTIF($A$7:$A1599, $A1599)&gt;1, 0, IF($E1599="", "", I1599+J1599+M1599+N1599+P1599-R1599))</f>
        <v>0</v>
      </c>
      <c r="D1599" s="109">
        <f>IF(COUNTIF($A$7:$A1599, $A1599)&gt;1, 0, S1599)</f>
        <v>0</v>
      </c>
      <c r="E1599" s="110">
        <v>44828</v>
      </c>
      <c r="F1599" s="91" t="str">
        <f>IFERROR(VLOOKUP($E1599, V医療従事者等!$A:$J, $F$4, FALSE), TEXT(E1599, "aaa"))</f>
        <v>土</v>
      </c>
      <c r="G1599" s="91">
        <f>IFERROR(VLOOKUP($E1599, V医療従事者等!$A:$J, $G$4, FALSE), 0)</f>
        <v>0</v>
      </c>
      <c r="H1599" s="91">
        <f>IFERROR(VLOOKUP($E1599, V医療従事者等!$A:$J, $H$4, FALSE), 0)</f>
        <v>0</v>
      </c>
      <c r="I1599" s="91">
        <f>IFERROR(VLOOKUP($E1599, V医療従事者等!$A:$J, $I$4, FALSE), 0)</f>
        <v>0</v>
      </c>
      <c r="J1599" s="91">
        <f>IFERROR(VLOOKUP($E1599, V医療従事者等!$A:$J, $J$4, FALSE), 0)</f>
        <v>0</v>
      </c>
      <c r="K1599" s="92">
        <f>IFERROR(VLOOKUP($E1599, V一般接種!$A:$G, K$4, FALSE), 0)</f>
        <v>0</v>
      </c>
      <c r="L1599" s="92">
        <f>IFERROR(VLOOKUP($E1599, V一般接種!$A:$G, L$4, FALSE), 0)</f>
        <v>0</v>
      </c>
      <c r="M1599" s="92">
        <f>IFERROR(VLOOKUP($E1599, V一般接種!$A:$G, M$4, FALSE), 0)</f>
        <v>0</v>
      </c>
      <c r="N1599" s="93">
        <f>IFERROR(VLOOKUP($E1599, V一般接種!$A:$G, N$4, FALSE), 0)</f>
        <v>0</v>
      </c>
      <c r="O1599" s="92">
        <f>SUMIF(V職域接種!$C:$C, 'Conv-vaccine'!$E1599, V職域接種!F:F)</f>
        <v>0</v>
      </c>
      <c r="P1599" s="92">
        <f>SUMIF(V職域接種!$C:$C, 'Conv-vaccine'!$E1599, V職域接種!G:G)</f>
        <v>0</v>
      </c>
      <c r="Q1599" s="92">
        <f>_xlfn.MAXIFS(V重複!F:F, V重複!$C:$C, 'Conv-vaccine'!$E1599)</f>
        <v>0</v>
      </c>
      <c r="R1599" s="92">
        <f>_xlfn.MAXIFS(V重複!G:G, V重複!$C:$C, 'Conv-vaccine'!$E1599)</f>
        <v>0</v>
      </c>
      <c r="S1599" s="117">
        <f>SUMIF('V3回目-総接種回数'!$A:$A, 'Conv-vaccine'!$E1599, 'V3回目-総接種回数'!D:D)</f>
        <v>0</v>
      </c>
    </row>
    <row r="1600" spans="1:19" ht="17.7">
      <c r="A1600" s="49">
        <v>44829</v>
      </c>
      <c r="B1600" s="109">
        <f>IF(COUNTIF($A$7:$A1600, $A1600)&gt;1, 0, IF($E1600="","",G1600+H1600+K1600+L1600+O1600-Q1600))</f>
        <v>0</v>
      </c>
      <c r="C1600" s="109">
        <f>IF(COUNTIF($A$7:$A1600, $A1600)&gt;1, 0, IF($E1600="", "", I1600+J1600+M1600+N1600+P1600-R1600))</f>
        <v>0</v>
      </c>
      <c r="D1600" s="109">
        <f>IF(COUNTIF($A$7:$A1600, $A1600)&gt;1, 0, S1600)</f>
        <v>0</v>
      </c>
      <c r="E1600" s="110">
        <v>44829</v>
      </c>
      <c r="F1600" s="91" t="str">
        <f>IFERROR(VLOOKUP($E1600, V医療従事者等!$A:$J, $F$4, FALSE), TEXT(E1600, "aaa"))</f>
        <v>日</v>
      </c>
      <c r="G1600" s="91">
        <f>IFERROR(VLOOKUP($E1600, V医療従事者等!$A:$J, $G$4, FALSE), 0)</f>
        <v>0</v>
      </c>
      <c r="H1600" s="91">
        <f>IFERROR(VLOOKUP($E1600, V医療従事者等!$A:$J, $H$4, FALSE), 0)</f>
        <v>0</v>
      </c>
      <c r="I1600" s="91">
        <f>IFERROR(VLOOKUP($E1600, V医療従事者等!$A:$J, $I$4, FALSE), 0)</f>
        <v>0</v>
      </c>
      <c r="J1600" s="91">
        <f>IFERROR(VLOOKUP($E1600, V医療従事者等!$A:$J, $J$4, FALSE), 0)</f>
        <v>0</v>
      </c>
      <c r="K1600" s="92">
        <f>IFERROR(VLOOKUP($E1600, V一般接種!$A:$G, K$4, FALSE), 0)</f>
        <v>0</v>
      </c>
      <c r="L1600" s="92">
        <f>IFERROR(VLOOKUP($E1600, V一般接種!$A:$G, L$4, FALSE), 0)</f>
        <v>0</v>
      </c>
      <c r="M1600" s="92">
        <f>IFERROR(VLOOKUP($E1600, V一般接種!$A:$G, M$4, FALSE), 0)</f>
        <v>0</v>
      </c>
      <c r="N1600" s="93">
        <f>IFERROR(VLOOKUP($E1600, V一般接種!$A:$G, N$4, FALSE), 0)</f>
        <v>0</v>
      </c>
      <c r="O1600" s="92">
        <f>SUMIF(V職域接種!$C:$C, 'Conv-vaccine'!$E1600, V職域接種!F:F)</f>
        <v>0</v>
      </c>
      <c r="P1600" s="92">
        <f>SUMIF(V職域接種!$C:$C, 'Conv-vaccine'!$E1600, V職域接種!G:G)</f>
        <v>0</v>
      </c>
      <c r="Q1600" s="92">
        <f>_xlfn.MAXIFS(V重複!F:F, V重複!$C:$C, 'Conv-vaccine'!$E1600)</f>
        <v>0</v>
      </c>
      <c r="R1600" s="92">
        <f>_xlfn.MAXIFS(V重複!G:G, V重複!$C:$C, 'Conv-vaccine'!$E1600)</f>
        <v>0</v>
      </c>
      <c r="S1600" s="117">
        <f>SUMIF('V3回目-総接種回数'!$A:$A, 'Conv-vaccine'!$E1600, 'V3回目-総接種回数'!D:D)</f>
        <v>0</v>
      </c>
    </row>
    <row r="1601" spans="1:19" ht="17.7">
      <c r="A1601" s="49">
        <v>44829</v>
      </c>
      <c r="B1601" s="109">
        <f>IF(COUNTIF($A$7:$A1601, $A1601)&gt;1, 0, IF($E1601="","",G1601+H1601+K1601+L1601+O1601-Q1601))</f>
        <v>0</v>
      </c>
      <c r="C1601" s="109">
        <f>IF(COUNTIF($A$7:$A1601, $A1601)&gt;1, 0, IF($E1601="", "", I1601+J1601+M1601+N1601+P1601-R1601))</f>
        <v>0</v>
      </c>
      <c r="D1601" s="109">
        <f>IF(COUNTIF($A$7:$A1601, $A1601)&gt;1, 0, S1601)</f>
        <v>0</v>
      </c>
      <c r="E1601" s="110">
        <v>44829</v>
      </c>
      <c r="F1601" s="91" t="str">
        <f>IFERROR(VLOOKUP($E1601, V医療従事者等!$A:$J, $F$4, FALSE), TEXT(E1601, "aaa"))</f>
        <v>日</v>
      </c>
      <c r="G1601" s="91">
        <f>IFERROR(VLOOKUP($E1601, V医療従事者等!$A:$J, $G$4, FALSE), 0)</f>
        <v>0</v>
      </c>
      <c r="H1601" s="91">
        <f>IFERROR(VLOOKUP($E1601, V医療従事者等!$A:$J, $H$4, FALSE), 0)</f>
        <v>0</v>
      </c>
      <c r="I1601" s="91">
        <f>IFERROR(VLOOKUP($E1601, V医療従事者等!$A:$J, $I$4, FALSE), 0)</f>
        <v>0</v>
      </c>
      <c r="J1601" s="91">
        <f>IFERROR(VLOOKUP($E1601, V医療従事者等!$A:$J, $J$4, FALSE), 0)</f>
        <v>0</v>
      </c>
      <c r="K1601" s="92">
        <f>IFERROR(VLOOKUP($E1601, V一般接種!$A:$G, K$4, FALSE), 0)</f>
        <v>0</v>
      </c>
      <c r="L1601" s="92">
        <f>IFERROR(VLOOKUP($E1601, V一般接種!$A:$G, L$4, FALSE), 0)</f>
        <v>0</v>
      </c>
      <c r="M1601" s="92">
        <f>IFERROR(VLOOKUP($E1601, V一般接種!$A:$G, M$4, FALSE), 0)</f>
        <v>0</v>
      </c>
      <c r="N1601" s="93">
        <f>IFERROR(VLOOKUP($E1601, V一般接種!$A:$G, N$4, FALSE), 0)</f>
        <v>0</v>
      </c>
      <c r="O1601" s="92">
        <f>SUMIF(V職域接種!$C:$C, 'Conv-vaccine'!$E1601, V職域接種!F:F)</f>
        <v>0</v>
      </c>
      <c r="P1601" s="92">
        <f>SUMIF(V職域接種!$C:$C, 'Conv-vaccine'!$E1601, V職域接種!G:G)</f>
        <v>0</v>
      </c>
      <c r="Q1601" s="92">
        <f>_xlfn.MAXIFS(V重複!F:F, V重複!$C:$C, 'Conv-vaccine'!$E1601)</f>
        <v>0</v>
      </c>
      <c r="R1601" s="92">
        <f>_xlfn.MAXIFS(V重複!G:G, V重複!$C:$C, 'Conv-vaccine'!$E1601)</f>
        <v>0</v>
      </c>
      <c r="S1601" s="117">
        <f>SUMIF('V3回目-総接種回数'!$A:$A, 'Conv-vaccine'!$E1601, 'V3回目-総接種回数'!D:D)</f>
        <v>0</v>
      </c>
    </row>
    <row r="1602" spans="1:19" ht="17.7">
      <c r="A1602" s="49">
        <v>44829</v>
      </c>
      <c r="B1602" s="109">
        <f>IF(COUNTIF($A$7:$A1602, $A1602)&gt;1, 0, IF($E1602="","",G1602+H1602+K1602+L1602+O1602-Q1602))</f>
        <v>0</v>
      </c>
      <c r="C1602" s="109">
        <f>IF(COUNTIF($A$7:$A1602, $A1602)&gt;1, 0, IF($E1602="", "", I1602+J1602+M1602+N1602+P1602-R1602))</f>
        <v>0</v>
      </c>
      <c r="D1602" s="109">
        <f>IF(COUNTIF($A$7:$A1602, $A1602)&gt;1, 0, S1602)</f>
        <v>0</v>
      </c>
      <c r="E1602" s="110">
        <v>44829</v>
      </c>
      <c r="F1602" s="91" t="str">
        <f>IFERROR(VLOOKUP($E1602, V医療従事者等!$A:$J, $F$4, FALSE), TEXT(E1602, "aaa"))</f>
        <v>日</v>
      </c>
      <c r="G1602" s="91">
        <f>IFERROR(VLOOKUP($E1602, V医療従事者等!$A:$J, $G$4, FALSE), 0)</f>
        <v>0</v>
      </c>
      <c r="H1602" s="91">
        <f>IFERROR(VLOOKUP($E1602, V医療従事者等!$A:$J, $H$4, FALSE), 0)</f>
        <v>0</v>
      </c>
      <c r="I1602" s="91">
        <f>IFERROR(VLOOKUP($E1602, V医療従事者等!$A:$J, $I$4, FALSE), 0)</f>
        <v>0</v>
      </c>
      <c r="J1602" s="91">
        <f>IFERROR(VLOOKUP($E1602, V医療従事者等!$A:$J, $J$4, FALSE), 0)</f>
        <v>0</v>
      </c>
      <c r="K1602" s="92">
        <f>IFERROR(VLOOKUP($E1602, V一般接種!$A:$G, K$4, FALSE), 0)</f>
        <v>0</v>
      </c>
      <c r="L1602" s="92">
        <f>IFERROR(VLOOKUP($E1602, V一般接種!$A:$G, L$4, FALSE), 0)</f>
        <v>0</v>
      </c>
      <c r="M1602" s="92">
        <f>IFERROR(VLOOKUP($E1602, V一般接種!$A:$G, M$4, FALSE), 0)</f>
        <v>0</v>
      </c>
      <c r="N1602" s="93">
        <f>IFERROR(VLOOKUP($E1602, V一般接種!$A:$G, N$4, FALSE), 0)</f>
        <v>0</v>
      </c>
      <c r="O1602" s="92">
        <f>SUMIF(V職域接種!$C:$C, 'Conv-vaccine'!$E1602, V職域接種!F:F)</f>
        <v>0</v>
      </c>
      <c r="P1602" s="92">
        <f>SUMIF(V職域接種!$C:$C, 'Conv-vaccine'!$E1602, V職域接種!G:G)</f>
        <v>0</v>
      </c>
      <c r="Q1602" s="92">
        <f>_xlfn.MAXIFS(V重複!F:F, V重複!$C:$C, 'Conv-vaccine'!$E1602)</f>
        <v>0</v>
      </c>
      <c r="R1602" s="92">
        <f>_xlfn.MAXIFS(V重複!G:G, V重複!$C:$C, 'Conv-vaccine'!$E1602)</f>
        <v>0</v>
      </c>
      <c r="S1602" s="117">
        <f>SUMIF('V3回目-総接種回数'!$A:$A, 'Conv-vaccine'!$E1602, 'V3回目-総接種回数'!D:D)</f>
        <v>0</v>
      </c>
    </row>
    <row r="1603" spans="1:19" ht="17.7">
      <c r="A1603" s="49">
        <v>44830</v>
      </c>
      <c r="B1603" s="109">
        <f>IF(COUNTIF($A$7:$A1603, $A1603)&gt;1, 0, IF($E1603="","",G1603+H1603+K1603+L1603+O1603-Q1603))</f>
        <v>0</v>
      </c>
      <c r="C1603" s="109">
        <f>IF(COUNTIF($A$7:$A1603, $A1603)&gt;1, 0, IF($E1603="", "", I1603+J1603+M1603+N1603+P1603-R1603))</f>
        <v>0</v>
      </c>
      <c r="D1603" s="109">
        <f>IF(COUNTIF($A$7:$A1603, $A1603)&gt;1, 0, S1603)</f>
        <v>0</v>
      </c>
      <c r="E1603" s="110">
        <v>44830</v>
      </c>
      <c r="F1603" s="91" t="str">
        <f>IFERROR(VLOOKUP($E1603, V医療従事者等!$A:$J, $F$4, FALSE), TEXT(E1603, "aaa"))</f>
        <v>月</v>
      </c>
      <c r="G1603" s="91">
        <f>IFERROR(VLOOKUP($E1603, V医療従事者等!$A:$J, $G$4, FALSE), 0)</f>
        <v>0</v>
      </c>
      <c r="H1603" s="91">
        <f>IFERROR(VLOOKUP($E1603, V医療従事者等!$A:$J, $H$4, FALSE), 0)</f>
        <v>0</v>
      </c>
      <c r="I1603" s="91">
        <f>IFERROR(VLOOKUP($E1603, V医療従事者等!$A:$J, $I$4, FALSE), 0)</f>
        <v>0</v>
      </c>
      <c r="J1603" s="91">
        <f>IFERROR(VLOOKUP($E1603, V医療従事者等!$A:$J, $J$4, FALSE), 0)</f>
        <v>0</v>
      </c>
      <c r="K1603" s="92">
        <f>IFERROR(VLOOKUP($E1603, V一般接種!$A:$G, K$4, FALSE), 0)</f>
        <v>0</v>
      </c>
      <c r="L1603" s="92">
        <f>IFERROR(VLOOKUP($E1603, V一般接種!$A:$G, L$4, FALSE), 0)</f>
        <v>0</v>
      </c>
      <c r="M1603" s="92">
        <f>IFERROR(VLOOKUP($E1603, V一般接種!$A:$G, M$4, FALSE), 0)</f>
        <v>0</v>
      </c>
      <c r="N1603" s="93">
        <f>IFERROR(VLOOKUP($E1603, V一般接種!$A:$G, N$4, FALSE), 0)</f>
        <v>0</v>
      </c>
      <c r="O1603" s="92">
        <f>SUMIF(V職域接種!$C:$C, 'Conv-vaccine'!$E1603, V職域接種!F:F)</f>
        <v>0</v>
      </c>
      <c r="P1603" s="92">
        <f>SUMIF(V職域接種!$C:$C, 'Conv-vaccine'!$E1603, V職域接種!G:G)</f>
        <v>0</v>
      </c>
      <c r="Q1603" s="92">
        <f>_xlfn.MAXIFS(V重複!F:F, V重複!$C:$C, 'Conv-vaccine'!$E1603)</f>
        <v>0</v>
      </c>
      <c r="R1603" s="92">
        <f>_xlfn.MAXIFS(V重複!G:G, V重複!$C:$C, 'Conv-vaccine'!$E1603)</f>
        <v>0</v>
      </c>
      <c r="S1603" s="117">
        <f>SUMIF('V3回目-総接種回数'!$A:$A, 'Conv-vaccine'!$E1603, 'V3回目-総接種回数'!D:D)</f>
        <v>0</v>
      </c>
    </row>
    <row r="1604" spans="1:19" ht="17.7">
      <c r="A1604" s="49">
        <v>44830</v>
      </c>
      <c r="B1604" s="109">
        <f>IF(COUNTIF($A$7:$A1604, $A1604)&gt;1, 0, IF($E1604="","",G1604+H1604+K1604+L1604+O1604-Q1604))</f>
        <v>0</v>
      </c>
      <c r="C1604" s="109">
        <f>IF(COUNTIF($A$7:$A1604, $A1604)&gt;1, 0, IF($E1604="", "", I1604+J1604+M1604+N1604+P1604-R1604))</f>
        <v>0</v>
      </c>
      <c r="D1604" s="109">
        <f>IF(COUNTIF($A$7:$A1604, $A1604)&gt;1, 0, S1604)</f>
        <v>0</v>
      </c>
      <c r="E1604" s="110">
        <v>44830</v>
      </c>
      <c r="F1604" s="91" t="str">
        <f>IFERROR(VLOOKUP($E1604, V医療従事者等!$A:$J, $F$4, FALSE), TEXT(E1604, "aaa"))</f>
        <v>月</v>
      </c>
      <c r="G1604" s="91">
        <f>IFERROR(VLOOKUP($E1604, V医療従事者等!$A:$J, $G$4, FALSE), 0)</f>
        <v>0</v>
      </c>
      <c r="H1604" s="91">
        <f>IFERROR(VLOOKUP($E1604, V医療従事者等!$A:$J, $H$4, FALSE), 0)</f>
        <v>0</v>
      </c>
      <c r="I1604" s="91">
        <f>IFERROR(VLOOKUP($E1604, V医療従事者等!$A:$J, $I$4, FALSE), 0)</f>
        <v>0</v>
      </c>
      <c r="J1604" s="91">
        <f>IFERROR(VLOOKUP($E1604, V医療従事者等!$A:$J, $J$4, FALSE), 0)</f>
        <v>0</v>
      </c>
      <c r="K1604" s="92">
        <f>IFERROR(VLOOKUP($E1604, V一般接種!$A:$G, K$4, FALSE), 0)</f>
        <v>0</v>
      </c>
      <c r="L1604" s="92">
        <f>IFERROR(VLOOKUP($E1604, V一般接種!$A:$G, L$4, FALSE), 0)</f>
        <v>0</v>
      </c>
      <c r="M1604" s="92">
        <f>IFERROR(VLOOKUP($E1604, V一般接種!$A:$G, M$4, FALSE), 0)</f>
        <v>0</v>
      </c>
      <c r="N1604" s="93">
        <f>IFERROR(VLOOKUP($E1604, V一般接種!$A:$G, N$4, FALSE), 0)</f>
        <v>0</v>
      </c>
      <c r="O1604" s="92">
        <f>SUMIF(V職域接種!$C:$C, 'Conv-vaccine'!$E1604, V職域接種!F:F)</f>
        <v>0</v>
      </c>
      <c r="P1604" s="92">
        <f>SUMIF(V職域接種!$C:$C, 'Conv-vaccine'!$E1604, V職域接種!G:G)</f>
        <v>0</v>
      </c>
      <c r="Q1604" s="92">
        <f>_xlfn.MAXIFS(V重複!F:F, V重複!$C:$C, 'Conv-vaccine'!$E1604)</f>
        <v>0</v>
      </c>
      <c r="R1604" s="92">
        <f>_xlfn.MAXIFS(V重複!G:G, V重複!$C:$C, 'Conv-vaccine'!$E1604)</f>
        <v>0</v>
      </c>
      <c r="S1604" s="117">
        <f>SUMIF('V3回目-総接種回数'!$A:$A, 'Conv-vaccine'!$E1604, 'V3回目-総接種回数'!D:D)</f>
        <v>0</v>
      </c>
    </row>
    <row r="1605" spans="1:19" ht="17.7">
      <c r="A1605" s="49">
        <v>44830</v>
      </c>
      <c r="B1605" s="109">
        <f>IF(COUNTIF($A$7:$A1605, $A1605)&gt;1, 0, IF($E1605="","",G1605+H1605+K1605+L1605+O1605-Q1605))</f>
        <v>0</v>
      </c>
      <c r="C1605" s="109">
        <f>IF(COUNTIF($A$7:$A1605, $A1605)&gt;1, 0, IF($E1605="", "", I1605+J1605+M1605+N1605+P1605-R1605))</f>
        <v>0</v>
      </c>
      <c r="D1605" s="109">
        <f>IF(COUNTIF($A$7:$A1605, $A1605)&gt;1, 0, S1605)</f>
        <v>0</v>
      </c>
      <c r="E1605" s="110">
        <v>44830</v>
      </c>
      <c r="F1605" s="91" t="str">
        <f>IFERROR(VLOOKUP($E1605, V医療従事者等!$A:$J, $F$4, FALSE), TEXT(E1605, "aaa"))</f>
        <v>月</v>
      </c>
      <c r="G1605" s="91">
        <f>IFERROR(VLOOKUP($E1605, V医療従事者等!$A:$J, $G$4, FALSE), 0)</f>
        <v>0</v>
      </c>
      <c r="H1605" s="91">
        <f>IFERROR(VLOOKUP($E1605, V医療従事者等!$A:$J, $H$4, FALSE), 0)</f>
        <v>0</v>
      </c>
      <c r="I1605" s="91">
        <f>IFERROR(VLOOKUP($E1605, V医療従事者等!$A:$J, $I$4, FALSE), 0)</f>
        <v>0</v>
      </c>
      <c r="J1605" s="91">
        <f>IFERROR(VLOOKUP($E1605, V医療従事者等!$A:$J, $J$4, FALSE), 0)</f>
        <v>0</v>
      </c>
      <c r="K1605" s="92">
        <f>IFERROR(VLOOKUP($E1605, V一般接種!$A:$G, K$4, FALSE), 0)</f>
        <v>0</v>
      </c>
      <c r="L1605" s="92">
        <f>IFERROR(VLOOKUP($E1605, V一般接種!$A:$G, L$4, FALSE), 0)</f>
        <v>0</v>
      </c>
      <c r="M1605" s="92">
        <f>IFERROR(VLOOKUP($E1605, V一般接種!$A:$G, M$4, FALSE), 0)</f>
        <v>0</v>
      </c>
      <c r="N1605" s="93">
        <f>IFERROR(VLOOKUP($E1605, V一般接種!$A:$G, N$4, FALSE), 0)</f>
        <v>0</v>
      </c>
      <c r="O1605" s="92">
        <f>SUMIF(V職域接種!$C:$C, 'Conv-vaccine'!$E1605, V職域接種!F:F)</f>
        <v>0</v>
      </c>
      <c r="P1605" s="92">
        <f>SUMIF(V職域接種!$C:$C, 'Conv-vaccine'!$E1605, V職域接種!G:G)</f>
        <v>0</v>
      </c>
      <c r="Q1605" s="92">
        <f>_xlfn.MAXIFS(V重複!F:F, V重複!$C:$C, 'Conv-vaccine'!$E1605)</f>
        <v>0</v>
      </c>
      <c r="R1605" s="92">
        <f>_xlfn.MAXIFS(V重複!G:G, V重複!$C:$C, 'Conv-vaccine'!$E1605)</f>
        <v>0</v>
      </c>
      <c r="S1605" s="117">
        <f>SUMIF('V3回目-総接種回数'!$A:$A, 'Conv-vaccine'!$E1605, 'V3回目-総接種回数'!D:D)</f>
        <v>0</v>
      </c>
    </row>
    <row r="1606" spans="1:19" ht="17.7">
      <c r="A1606" s="49">
        <v>44831</v>
      </c>
      <c r="B1606" s="109">
        <f>IF(COUNTIF($A$7:$A1606, $A1606)&gt;1, 0, IF($E1606="","",G1606+H1606+K1606+L1606+O1606-Q1606))</f>
        <v>0</v>
      </c>
      <c r="C1606" s="109">
        <f>IF(COUNTIF($A$7:$A1606, $A1606)&gt;1, 0, IF($E1606="", "", I1606+J1606+M1606+N1606+P1606-R1606))</f>
        <v>0</v>
      </c>
      <c r="D1606" s="109">
        <f>IF(COUNTIF($A$7:$A1606, $A1606)&gt;1, 0, S1606)</f>
        <v>0</v>
      </c>
      <c r="E1606" s="110">
        <v>44831</v>
      </c>
      <c r="F1606" s="91" t="str">
        <f>IFERROR(VLOOKUP($E1606, V医療従事者等!$A:$J, $F$4, FALSE), TEXT(E1606, "aaa"))</f>
        <v>火</v>
      </c>
      <c r="G1606" s="91">
        <f>IFERROR(VLOOKUP($E1606, V医療従事者等!$A:$J, $G$4, FALSE), 0)</f>
        <v>0</v>
      </c>
      <c r="H1606" s="91">
        <f>IFERROR(VLOOKUP($E1606, V医療従事者等!$A:$J, $H$4, FALSE), 0)</f>
        <v>0</v>
      </c>
      <c r="I1606" s="91">
        <f>IFERROR(VLOOKUP($E1606, V医療従事者等!$A:$J, $I$4, FALSE), 0)</f>
        <v>0</v>
      </c>
      <c r="J1606" s="91">
        <f>IFERROR(VLOOKUP($E1606, V医療従事者等!$A:$J, $J$4, FALSE), 0)</f>
        <v>0</v>
      </c>
      <c r="K1606" s="92">
        <f>IFERROR(VLOOKUP($E1606, V一般接種!$A:$G, K$4, FALSE), 0)</f>
        <v>0</v>
      </c>
      <c r="L1606" s="92">
        <f>IFERROR(VLOOKUP($E1606, V一般接種!$A:$G, L$4, FALSE), 0)</f>
        <v>0</v>
      </c>
      <c r="M1606" s="92">
        <f>IFERROR(VLOOKUP($E1606, V一般接種!$A:$G, M$4, FALSE), 0)</f>
        <v>0</v>
      </c>
      <c r="N1606" s="93">
        <f>IFERROR(VLOOKUP($E1606, V一般接種!$A:$G, N$4, FALSE), 0)</f>
        <v>0</v>
      </c>
      <c r="O1606" s="92">
        <f>SUMIF(V職域接種!$C:$C, 'Conv-vaccine'!$E1606, V職域接種!F:F)</f>
        <v>0</v>
      </c>
      <c r="P1606" s="92">
        <f>SUMIF(V職域接種!$C:$C, 'Conv-vaccine'!$E1606, V職域接種!G:G)</f>
        <v>0</v>
      </c>
      <c r="Q1606" s="92">
        <f>_xlfn.MAXIFS(V重複!F:F, V重複!$C:$C, 'Conv-vaccine'!$E1606)</f>
        <v>0</v>
      </c>
      <c r="R1606" s="92">
        <f>_xlfn.MAXIFS(V重複!G:G, V重複!$C:$C, 'Conv-vaccine'!$E1606)</f>
        <v>0</v>
      </c>
      <c r="S1606" s="117">
        <f>SUMIF('V3回目-総接種回数'!$A:$A, 'Conv-vaccine'!$E1606, 'V3回目-総接種回数'!D:D)</f>
        <v>0</v>
      </c>
    </row>
    <row r="1607" spans="1:19" ht="17.7">
      <c r="A1607" s="49">
        <v>44831</v>
      </c>
      <c r="B1607" s="109">
        <f>IF(COUNTIF($A$7:$A1607, $A1607)&gt;1, 0, IF($E1607="","",G1607+H1607+K1607+L1607+O1607-Q1607))</f>
        <v>0</v>
      </c>
      <c r="C1607" s="109">
        <f>IF(COUNTIF($A$7:$A1607, $A1607)&gt;1, 0, IF($E1607="", "", I1607+J1607+M1607+N1607+P1607-R1607))</f>
        <v>0</v>
      </c>
      <c r="D1607" s="109">
        <f>IF(COUNTIF($A$7:$A1607, $A1607)&gt;1, 0, S1607)</f>
        <v>0</v>
      </c>
      <c r="E1607" s="110">
        <v>44831</v>
      </c>
      <c r="F1607" s="91" t="str">
        <f>IFERROR(VLOOKUP($E1607, V医療従事者等!$A:$J, $F$4, FALSE), TEXT(E1607, "aaa"))</f>
        <v>火</v>
      </c>
      <c r="G1607" s="91">
        <f>IFERROR(VLOOKUP($E1607, V医療従事者等!$A:$J, $G$4, FALSE), 0)</f>
        <v>0</v>
      </c>
      <c r="H1607" s="91">
        <f>IFERROR(VLOOKUP($E1607, V医療従事者等!$A:$J, $H$4, FALSE), 0)</f>
        <v>0</v>
      </c>
      <c r="I1607" s="91">
        <f>IFERROR(VLOOKUP($E1607, V医療従事者等!$A:$J, $I$4, FALSE), 0)</f>
        <v>0</v>
      </c>
      <c r="J1607" s="91">
        <f>IFERROR(VLOOKUP($E1607, V医療従事者等!$A:$J, $J$4, FALSE), 0)</f>
        <v>0</v>
      </c>
      <c r="K1607" s="92">
        <f>IFERROR(VLOOKUP($E1607, V一般接種!$A:$G, K$4, FALSE), 0)</f>
        <v>0</v>
      </c>
      <c r="L1607" s="92">
        <f>IFERROR(VLOOKUP($E1607, V一般接種!$A:$G, L$4, FALSE), 0)</f>
        <v>0</v>
      </c>
      <c r="M1607" s="92">
        <f>IFERROR(VLOOKUP($E1607, V一般接種!$A:$G, M$4, FALSE), 0)</f>
        <v>0</v>
      </c>
      <c r="N1607" s="93">
        <f>IFERROR(VLOOKUP($E1607, V一般接種!$A:$G, N$4, FALSE), 0)</f>
        <v>0</v>
      </c>
      <c r="O1607" s="92">
        <f>SUMIF(V職域接種!$C:$C, 'Conv-vaccine'!$E1607, V職域接種!F:F)</f>
        <v>0</v>
      </c>
      <c r="P1607" s="92">
        <f>SUMIF(V職域接種!$C:$C, 'Conv-vaccine'!$E1607, V職域接種!G:G)</f>
        <v>0</v>
      </c>
      <c r="Q1607" s="92">
        <f>_xlfn.MAXIFS(V重複!F:F, V重複!$C:$C, 'Conv-vaccine'!$E1607)</f>
        <v>0</v>
      </c>
      <c r="R1607" s="92">
        <f>_xlfn.MAXIFS(V重複!G:G, V重複!$C:$C, 'Conv-vaccine'!$E1607)</f>
        <v>0</v>
      </c>
      <c r="S1607" s="117">
        <f>SUMIF('V3回目-総接種回数'!$A:$A, 'Conv-vaccine'!$E1607, 'V3回目-総接種回数'!D:D)</f>
        <v>0</v>
      </c>
    </row>
    <row r="1608" spans="1:19" ht="17.7">
      <c r="A1608" s="49">
        <v>44831</v>
      </c>
      <c r="B1608" s="109">
        <f>IF(COUNTIF($A$7:$A1608, $A1608)&gt;1, 0, IF($E1608="","",G1608+H1608+K1608+L1608+O1608-Q1608))</f>
        <v>0</v>
      </c>
      <c r="C1608" s="109">
        <f>IF(COUNTIF($A$7:$A1608, $A1608)&gt;1, 0, IF($E1608="", "", I1608+J1608+M1608+N1608+P1608-R1608))</f>
        <v>0</v>
      </c>
      <c r="D1608" s="109">
        <f>IF(COUNTIF($A$7:$A1608, $A1608)&gt;1, 0, S1608)</f>
        <v>0</v>
      </c>
      <c r="E1608" s="110">
        <v>44831</v>
      </c>
      <c r="F1608" s="91" t="str">
        <f>IFERROR(VLOOKUP($E1608, V医療従事者等!$A:$J, $F$4, FALSE), TEXT(E1608, "aaa"))</f>
        <v>火</v>
      </c>
      <c r="G1608" s="91">
        <f>IFERROR(VLOOKUP($E1608, V医療従事者等!$A:$J, $G$4, FALSE), 0)</f>
        <v>0</v>
      </c>
      <c r="H1608" s="91">
        <f>IFERROR(VLOOKUP($E1608, V医療従事者等!$A:$J, $H$4, FALSE), 0)</f>
        <v>0</v>
      </c>
      <c r="I1608" s="91">
        <f>IFERROR(VLOOKUP($E1608, V医療従事者等!$A:$J, $I$4, FALSE), 0)</f>
        <v>0</v>
      </c>
      <c r="J1608" s="91">
        <f>IFERROR(VLOOKUP($E1608, V医療従事者等!$A:$J, $J$4, FALSE), 0)</f>
        <v>0</v>
      </c>
      <c r="K1608" s="92">
        <f>IFERROR(VLOOKUP($E1608, V一般接種!$A:$G, K$4, FALSE), 0)</f>
        <v>0</v>
      </c>
      <c r="L1608" s="92">
        <f>IFERROR(VLOOKUP($E1608, V一般接種!$A:$G, L$4, FALSE), 0)</f>
        <v>0</v>
      </c>
      <c r="M1608" s="92">
        <f>IFERROR(VLOOKUP($E1608, V一般接種!$A:$G, M$4, FALSE), 0)</f>
        <v>0</v>
      </c>
      <c r="N1608" s="93">
        <f>IFERROR(VLOOKUP($E1608, V一般接種!$A:$G, N$4, FALSE), 0)</f>
        <v>0</v>
      </c>
      <c r="O1608" s="92">
        <f>SUMIF(V職域接種!$C:$C, 'Conv-vaccine'!$E1608, V職域接種!F:F)</f>
        <v>0</v>
      </c>
      <c r="P1608" s="92">
        <f>SUMIF(V職域接種!$C:$C, 'Conv-vaccine'!$E1608, V職域接種!G:G)</f>
        <v>0</v>
      </c>
      <c r="Q1608" s="92">
        <f>_xlfn.MAXIFS(V重複!F:F, V重複!$C:$C, 'Conv-vaccine'!$E1608)</f>
        <v>0</v>
      </c>
      <c r="R1608" s="92">
        <f>_xlfn.MAXIFS(V重複!G:G, V重複!$C:$C, 'Conv-vaccine'!$E1608)</f>
        <v>0</v>
      </c>
      <c r="S1608" s="117">
        <f>SUMIF('V3回目-総接種回数'!$A:$A, 'Conv-vaccine'!$E1608, 'V3回目-総接種回数'!D:D)</f>
        <v>0</v>
      </c>
    </row>
    <row r="1609" spans="1:19" ht="17.7">
      <c r="A1609" s="49">
        <v>44832</v>
      </c>
      <c r="B1609" s="109">
        <f>IF(COUNTIF($A$7:$A1609, $A1609)&gt;1, 0, IF($E1609="","",G1609+H1609+K1609+L1609+O1609-Q1609))</f>
        <v>0</v>
      </c>
      <c r="C1609" s="109">
        <f>IF(COUNTIF($A$7:$A1609, $A1609)&gt;1, 0, IF($E1609="", "", I1609+J1609+M1609+N1609+P1609-R1609))</f>
        <v>0</v>
      </c>
      <c r="D1609" s="109">
        <f>IF(COUNTIF($A$7:$A1609, $A1609)&gt;1, 0, S1609)</f>
        <v>0</v>
      </c>
      <c r="E1609" s="110">
        <v>44832</v>
      </c>
      <c r="F1609" s="91" t="str">
        <f>IFERROR(VLOOKUP($E1609, V医療従事者等!$A:$J, $F$4, FALSE), TEXT(E1609, "aaa"))</f>
        <v>水</v>
      </c>
      <c r="G1609" s="91">
        <f>IFERROR(VLOOKUP($E1609, V医療従事者等!$A:$J, $G$4, FALSE), 0)</f>
        <v>0</v>
      </c>
      <c r="H1609" s="91">
        <f>IFERROR(VLOOKUP($E1609, V医療従事者等!$A:$J, $H$4, FALSE), 0)</f>
        <v>0</v>
      </c>
      <c r="I1609" s="91">
        <f>IFERROR(VLOOKUP($E1609, V医療従事者等!$A:$J, $I$4, FALSE), 0)</f>
        <v>0</v>
      </c>
      <c r="J1609" s="91">
        <f>IFERROR(VLOOKUP($E1609, V医療従事者等!$A:$J, $J$4, FALSE), 0)</f>
        <v>0</v>
      </c>
      <c r="K1609" s="92">
        <f>IFERROR(VLOOKUP($E1609, V一般接種!$A:$G, K$4, FALSE), 0)</f>
        <v>0</v>
      </c>
      <c r="L1609" s="92">
        <f>IFERROR(VLOOKUP($E1609, V一般接種!$A:$G, L$4, FALSE), 0)</f>
        <v>0</v>
      </c>
      <c r="M1609" s="92">
        <f>IFERROR(VLOOKUP($E1609, V一般接種!$A:$G, M$4, FALSE), 0)</f>
        <v>0</v>
      </c>
      <c r="N1609" s="93">
        <f>IFERROR(VLOOKUP($E1609, V一般接種!$A:$G, N$4, FALSE), 0)</f>
        <v>0</v>
      </c>
      <c r="O1609" s="92">
        <f>SUMIF(V職域接種!$C:$C, 'Conv-vaccine'!$E1609, V職域接種!F:F)</f>
        <v>0</v>
      </c>
      <c r="P1609" s="92">
        <f>SUMIF(V職域接種!$C:$C, 'Conv-vaccine'!$E1609, V職域接種!G:G)</f>
        <v>0</v>
      </c>
      <c r="Q1609" s="92">
        <f>_xlfn.MAXIFS(V重複!F:F, V重複!$C:$C, 'Conv-vaccine'!$E1609)</f>
        <v>0</v>
      </c>
      <c r="R1609" s="92">
        <f>_xlfn.MAXIFS(V重複!G:G, V重複!$C:$C, 'Conv-vaccine'!$E1609)</f>
        <v>0</v>
      </c>
      <c r="S1609" s="117">
        <f>SUMIF('V3回目-総接種回数'!$A:$A, 'Conv-vaccine'!$E1609, 'V3回目-総接種回数'!D:D)</f>
        <v>0</v>
      </c>
    </row>
    <row r="1610" spans="1:19" ht="17.7">
      <c r="A1610" s="49">
        <v>44832</v>
      </c>
      <c r="B1610" s="109">
        <f>IF(COUNTIF($A$7:$A1610, $A1610)&gt;1, 0, IF($E1610="","",G1610+H1610+K1610+L1610+O1610-Q1610))</f>
        <v>0</v>
      </c>
      <c r="C1610" s="109">
        <f>IF(COUNTIF($A$7:$A1610, $A1610)&gt;1, 0, IF($E1610="", "", I1610+J1610+M1610+N1610+P1610-R1610))</f>
        <v>0</v>
      </c>
      <c r="D1610" s="109">
        <f>IF(COUNTIF($A$7:$A1610, $A1610)&gt;1, 0, S1610)</f>
        <v>0</v>
      </c>
      <c r="E1610" s="110">
        <v>44832</v>
      </c>
      <c r="F1610" s="91" t="str">
        <f>IFERROR(VLOOKUP($E1610, V医療従事者等!$A:$J, $F$4, FALSE), TEXT(E1610, "aaa"))</f>
        <v>水</v>
      </c>
      <c r="G1610" s="91">
        <f>IFERROR(VLOOKUP($E1610, V医療従事者等!$A:$J, $G$4, FALSE), 0)</f>
        <v>0</v>
      </c>
      <c r="H1610" s="91">
        <f>IFERROR(VLOOKUP($E1610, V医療従事者等!$A:$J, $H$4, FALSE), 0)</f>
        <v>0</v>
      </c>
      <c r="I1610" s="91">
        <f>IFERROR(VLOOKUP($E1610, V医療従事者等!$A:$J, $I$4, FALSE), 0)</f>
        <v>0</v>
      </c>
      <c r="J1610" s="91">
        <f>IFERROR(VLOOKUP($E1610, V医療従事者等!$A:$J, $J$4, FALSE), 0)</f>
        <v>0</v>
      </c>
      <c r="K1610" s="92">
        <f>IFERROR(VLOOKUP($E1610, V一般接種!$A:$G, K$4, FALSE), 0)</f>
        <v>0</v>
      </c>
      <c r="L1610" s="92">
        <f>IFERROR(VLOOKUP($E1610, V一般接種!$A:$G, L$4, FALSE), 0)</f>
        <v>0</v>
      </c>
      <c r="M1610" s="92">
        <f>IFERROR(VLOOKUP($E1610, V一般接種!$A:$G, M$4, FALSE), 0)</f>
        <v>0</v>
      </c>
      <c r="N1610" s="93">
        <f>IFERROR(VLOOKUP($E1610, V一般接種!$A:$G, N$4, FALSE), 0)</f>
        <v>0</v>
      </c>
      <c r="O1610" s="92">
        <f>SUMIF(V職域接種!$C:$C, 'Conv-vaccine'!$E1610, V職域接種!F:F)</f>
        <v>0</v>
      </c>
      <c r="P1610" s="92">
        <f>SUMIF(V職域接種!$C:$C, 'Conv-vaccine'!$E1610, V職域接種!G:G)</f>
        <v>0</v>
      </c>
      <c r="Q1610" s="92">
        <f>_xlfn.MAXIFS(V重複!F:F, V重複!$C:$C, 'Conv-vaccine'!$E1610)</f>
        <v>0</v>
      </c>
      <c r="R1610" s="92">
        <f>_xlfn.MAXIFS(V重複!G:G, V重複!$C:$C, 'Conv-vaccine'!$E1610)</f>
        <v>0</v>
      </c>
      <c r="S1610" s="117">
        <f>SUMIF('V3回目-総接種回数'!$A:$A, 'Conv-vaccine'!$E1610, 'V3回目-総接種回数'!D:D)</f>
        <v>0</v>
      </c>
    </row>
    <row r="1611" spans="1:19" ht="17.7">
      <c r="A1611" s="49">
        <v>44832</v>
      </c>
      <c r="B1611" s="109">
        <f>IF(COUNTIF($A$7:$A1611, $A1611)&gt;1, 0, IF($E1611="","",G1611+H1611+K1611+L1611+O1611-Q1611))</f>
        <v>0</v>
      </c>
      <c r="C1611" s="109">
        <f>IF(COUNTIF($A$7:$A1611, $A1611)&gt;1, 0, IF($E1611="", "", I1611+J1611+M1611+N1611+P1611-R1611))</f>
        <v>0</v>
      </c>
      <c r="D1611" s="109">
        <f>IF(COUNTIF($A$7:$A1611, $A1611)&gt;1, 0, S1611)</f>
        <v>0</v>
      </c>
      <c r="E1611" s="110">
        <v>44832</v>
      </c>
      <c r="F1611" s="91" t="str">
        <f>IFERROR(VLOOKUP($E1611, V医療従事者等!$A:$J, $F$4, FALSE), TEXT(E1611, "aaa"))</f>
        <v>水</v>
      </c>
      <c r="G1611" s="91">
        <f>IFERROR(VLOOKUP($E1611, V医療従事者等!$A:$J, $G$4, FALSE), 0)</f>
        <v>0</v>
      </c>
      <c r="H1611" s="91">
        <f>IFERROR(VLOOKUP($E1611, V医療従事者等!$A:$J, $H$4, FALSE), 0)</f>
        <v>0</v>
      </c>
      <c r="I1611" s="91">
        <f>IFERROR(VLOOKUP($E1611, V医療従事者等!$A:$J, $I$4, FALSE), 0)</f>
        <v>0</v>
      </c>
      <c r="J1611" s="91">
        <f>IFERROR(VLOOKUP($E1611, V医療従事者等!$A:$J, $J$4, FALSE), 0)</f>
        <v>0</v>
      </c>
      <c r="K1611" s="92">
        <f>IFERROR(VLOOKUP($E1611, V一般接種!$A:$G, K$4, FALSE), 0)</f>
        <v>0</v>
      </c>
      <c r="L1611" s="92">
        <f>IFERROR(VLOOKUP($E1611, V一般接種!$A:$G, L$4, FALSE), 0)</f>
        <v>0</v>
      </c>
      <c r="M1611" s="92">
        <f>IFERROR(VLOOKUP($E1611, V一般接種!$A:$G, M$4, FALSE), 0)</f>
        <v>0</v>
      </c>
      <c r="N1611" s="93">
        <f>IFERROR(VLOOKUP($E1611, V一般接種!$A:$G, N$4, FALSE), 0)</f>
        <v>0</v>
      </c>
      <c r="O1611" s="92">
        <f>SUMIF(V職域接種!$C:$C, 'Conv-vaccine'!$E1611, V職域接種!F:F)</f>
        <v>0</v>
      </c>
      <c r="P1611" s="92">
        <f>SUMIF(V職域接種!$C:$C, 'Conv-vaccine'!$E1611, V職域接種!G:G)</f>
        <v>0</v>
      </c>
      <c r="Q1611" s="92">
        <f>_xlfn.MAXIFS(V重複!F:F, V重複!$C:$C, 'Conv-vaccine'!$E1611)</f>
        <v>0</v>
      </c>
      <c r="R1611" s="92">
        <f>_xlfn.MAXIFS(V重複!G:G, V重複!$C:$C, 'Conv-vaccine'!$E1611)</f>
        <v>0</v>
      </c>
      <c r="S1611" s="117">
        <f>SUMIF('V3回目-総接種回数'!$A:$A, 'Conv-vaccine'!$E1611, 'V3回目-総接種回数'!D:D)</f>
        <v>0</v>
      </c>
    </row>
    <row r="1612" spans="1:19" ht="17.7">
      <c r="A1612" s="49">
        <v>44833</v>
      </c>
      <c r="B1612" s="109">
        <f>IF(COUNTIF($A$7:$A1612, $A1612)&gt;1, 0, IF($E1612="","",G1612+H1612+K1612+L1612+O1612-Q1612))</f>
        <v>0</v>
      </c>
      <c r="C1612" s="109">
        <f>IF(COUNTIF($A$7:$A1612, $A1612)&gt;1, 0, IF($E1612="", "", I1612+J1612+M1612+N1612+P1612-R1612))</f>
        <v>0</v>
      </c>
      <c r="D1612" s="109">
        <f>IF(COUNTIF($A$7:$A1612, $A1612)&gt;1, 0, S1612)</f>
        <v>0</v>
      </c>
      <c r="E1612" s="110">
        <v>44833</v>
      </c>
      <c r="F1612" s="91" t="str">
        <f>IFERROR(VLOOKUP($E1612, V医療従事者等!$A:$J, $F$4, FALSE), TEXT(E1612, "aaa"))</f>
        <v>木</v>
      </c>
      <c r="G1612" s="91">
        <f>IFERROR(VLOOKUP($E1612, V医療従事者等!$A:$J, $G$4, FALSE), 0)</f>
        <v>0</v>
      </c>
      <c r="H1612" s="91">
        <f>IFERROR(VLOOKUP($E1612, V医療従事者等!$A:$J, $H$4, FALSE), 0)</f>
        <v>0</v>
      </c>
      <c r="I1612" s="91">
        <f>IFERROR(VLOOKUP($E1612, V医療従事者等!$A:$J, $I$4, FALSE), 0)</f>
        <v>0</v>
      </c>
      <c r="J1612" s="91">
        <f>IFERROR(VLOOKUP($E1612, V医療従事者等!$A:$J, $J$4, FALSE), 0)</f>
        <v>0</v>
      </c>
      <c r="K1612" s="92">
        <f>IFERROR(VLOOKUP($E1612, V一般接種!$A:$G, K$4, FALSE), 0)</f>
        <v>0</v>
      </c>
      <c r="L1612" s="92">
        <f>IFERROR(VLOOKUP($E1612, V一般接種!$A:$G, L$4, FALSE), 0)</f>
        <v>0</v>
      </c>
      <c r="M1612" s="92">
        <f>IFERROR(VLOOKUP($E1612, V一般接種!$A:$G, M$4, FALSE), 0)</f>
        <v>0</v>
      </c>
      <c r="N1612" s="93">
        <f>IFERROR(VLOOKUP($E1612, V一般接種!$A:$G, N$4, FALSE), 0)</f>
        <v>0</v>
      </c>
      <c r="O1612" s="92">
        <f>SUMIF(V職域接種!$C:$C, 'Conv-vaccine'!$E1612, V職域接種!F:F)</f>
        <v>0</v>
      </c>
      <c r="P1612" s="92">
        <f>SUMIF(V職域接種!$C:$C, 'Conv-vaccine'!$E1612, V職域接種!G:G)</f>
        <v>0</v>
      </c>
      <c r="Q1612" s="92">
        <f>_xlfn.MAXIFS(V重複!F:F, V重複!$C:$C, 'Conv-vaccine'!$E1612)</f>
        <v>0</v>
      </c>
      <c r="R1612" s="92">
        <f>_xlfn.MAXIFS(V重複!G:G, V重複!$C:$C, 'Conv-vaccine'!$E1612)</f>
        <v>0</v>
      </c>
      <c r="S1612" s="117">
        <f>SUMIF('V3回目-総接種回数'!$A:$A, 'Conv-vaccine'!$E1612, 'V3回目-総接種回数'!D:D)</f>
        <v>0</v>
      </c>
    </row>
    <row r="1613" spans="1:19" ht="17.7">
      <c r="A1613" s="49">
        <v>44833</v>
      </c>
      <c r="B1613" s="109">
        <f>IF(COUNTIF($A$7:$A1613, $A1613)&gt;1, 0, IF($E1613="","",G1613+H1613+K1613+L1613+O1613-Q1613))</f>
        <v>0</v>
      </c>
      <c r="C1613" s="109">
        <f>IF(COUNTIF($A$7:$A1613, $A1613)&gt;1, 0, IF($E1613="", "", I1613+J1613+M1613+N1613+P1613-R1613))</f>
        <v>0</v>
      </c>
      <c r="D1613" s="109">
        <f>IF(COUNTIF($A$7:$A1613, $A1613)&gt;1, 0, S1613)</f>
        <v>0</v>
      </c>
      <c r="E1613" s="110">
        <v>44833</v>
      </c>
      <c r="F1613" s="91" t="str">
        <f>IFERROR(VLOOKUP($E1613, V医療従事者等!$A:$J, $F$4, FALSE), TEXT(E1613, "aaa"))</f>
        <v>木</v>
      </c>
      <c r="G1613" s="91">
        <f>IFERROR(VLOOKUP($E1613, V医療従事者等!$A:$J, $G$4, FALSE), 0)</f>
        <v>0</v>
      </c>
      <c r="H1613" s="91">
        <f>IFERROR(VLOOKUP($E1613, V医療従事者等!$A:$J, $H$4, FALSE), 0)</f>
        <v>0</v>
      </c>
      <c r="I1613" s="91">
        <f>IFERROR(VLOOKUP($E1613, V医療従事者等!$A:$J, $I$4, FALSE), 0)</f>
        <v>0</v>
      </c>
      <c r="J1613" s="91">
        <f>IFERROR(VLOOKUP($E1613, V医療従事者等!$A:$J, $J$4, FALSE), 0)</f>
        <v>0</v>
      </c>
      <c r="K1613" s="92">
        <f>IFERROR(VLOOKUP($E1613, V一般接種!$A:$G, K$4, FALSE), 0)</f>
        <v>0</v>
      </c>
      <c r="L1613" s="92">
        <f>IFERROR(VLOOKUP($E1613, V一般接種!$A:$G, L$4, FALSE), 0)</f>
        <v>0</v>
      </c>
      <c r="M1613" s="92">
        <f>IFERROR(VLOOKUP($E1613, V一般接種!$A:$G, M$4, FALSE), 0)</f>
        <v>0</v>
      </c>
      <c r="N1613" s="93">
        <f>IFERROR(VLOOKUP($E1613, V一般接種!$A:$G, N$4, FALSE), 0)</f>
        <v>0</v>
      </c>
      <c r="O1613" s="92">
        <f>SUMIF(V職域接種!$C:$C, 'Conv-vaccine'!$E1613, V職域接種!F:F)</f>
        <v>0</v>
      </c>
      <c r="P1613" s="92">
        <f>SUMIF(V職域接種!$C:$C, 'Conv-vaccine'!$E1613, V職域接種!G:G)</f>
        <v>0</v>
      </c>
      <c r="Q1613" s="92">
        <f>_xlfn.MAXIFS(V重複!F:F, V重複!$C:$C, 'Conv-vaccine'!$E1613)</f>
        <v>0</v>
      </c>
      <c r="R1613" s="92">
        <f>_xlfn.MAXIFS(V重複!G:G, V重複!$C:$C, 'Conv-vaccine'!$E1613)</f>
        <v>0</v>
      </c>
      <c r="S1613" s="117">
        <f>SUMIF('V3回目-総接種回数'!$A:$A, 'Conv-vaccine'!$E1613, 'V3回目-総接種回数'!D:D)</f>
        <v>0</v>
      </c>
    </row>
    <row r="1614" spans="1:19" ht="17.7">
      <c r="A1614" s="49">
        <v>44833</v>
      </c>
      <c r="B1614" s="109">
        <f>IF(COUNTIF($A$7:$A1614, $A1614)&gt;1, 0, IF($E1614="","",G1614+H1614+K1614+L1614+O1614-Q1614))</f>
        <v>0</v>
      </c>
      <c r="C1614" s="109">
        <f>IF(COUNTIF($A$7:$A1614, $A1614)&gt;1, 0, IF($E1614="", "", I1614+J1614+M1614+N1614+P1614-R1614))</f>
        <v>0</v>
      </c>
      <c r="D1614" s="109">
        <f>IF(COUNTIF($A$7:$A1614, $A1614)&gt;1, 0, S1614)</f>
        <v>0</v>
      </c>
      <c r="E1614" s="110">
        <v>44833</v>
      </c>
      <c r="F1614" s="91" t="str">
        <f>IFERROR(VLOOKUP($E1614, V医療従事者等!$A:$J, $F$4, FALSE), TEXT(E1614, "aaa"))</f>
        <v>木</v>
      </c>
      <c r="G1614" s="91">
        <f>IFERROR(VLOOKUP($E1614, V医療従事者等!$A:$J, $G$4, FALSE), 0)</f>
        <v>0</v>
      </c>
      <c r="H1614" s="91">
        <f>IFERROR(VLOOKUP($E1614, V医療従事者等!$A:$J, $H$4, FALSE), 0)</f>
        <v>0</v>
      </c>
      <c r="I1614" s="91">
        <f>IFERROR(VLOOKUP($E1614, V医療従事者等!$A:$J, $I$4, FALSE), 0)</f>
        <v>0</v>
      </c>
      <c r="J1614" s="91">
        <f>IFERROR(VLOOKUP($E1614, V医療従事者等!$A:$J, $J$4, FALSE), 0)</f>
        <v>0</v>
      </c>
      <c r="K1614" s="92">
        <f>IFERROR(VLOOKUP($E1614, V一般接種!$A:$G, K$4, FALSE), 0)</f>
        <v>0</v>
      </c>
      <c r="L1614" s="92">
        <f>IFERROR(VLOOKUP($E1614, V一般接種!$A:$G, L$4, FALSE), 0)</f>
        <v>0</v>
      </c>
      <c r="M1614" s="92">
        <f>IFERROR(VLOOKUP($E1614, V一般接種!$A:$G, M$4, FALSE), 0)</f>
        <v>0</v>
      </c>
      <c r="N1614" s="93">
        <f>IFERROR(VLOOKUP($E1614, V一般接種!$A:$G, N$4, FALSE), 0)</f>
        <v>0</v>
      </c>
      <c r="O1614" s="92">
        <f>SUMIF(V職域接種!$C:$C, 'Conv-vaccine'!$E1614, V職域接種!F:F)</f>
        <v>0</v>
      </c>
      <c r="P1614" s="92">
        <f>SUMIF(V職域接種!$C:$C, 'Conv-vaccine'!$E1614, V職域接種!G:G)</f>
        <v>0</v>
      </c>
      <c r="Q1614" s="92">
        <f>_xlfn.MAXIFS(V重複!F:F, V重複!$C:$C, 'Conv-vaccine'!$E1614)</f>
        <v>0</v>
      </c>
      <c r="R1614" s="92">
        <f>_xlfn.MAXIFS(V重複!G:G, V重複!$C:$C, 'Conv-vaccine'!$E1614)</f>
        <v>0</v>
      </c>
      <c r="S1614" s="117">
        <f>SUMIF('V3回目-総接種回数'!$A:$A, 'Conv-vaccine'!$E1614, 'V3回目-総接種回数'!D:D)</f>
        <v>0</v>
      </c>
    </row>
    <row r="1615" spans="1:19" ht="17.7">
      <c r="A1615" s="49">
        <v>44834</v>
      </c>
      <c r="B1615" s="109">
        <f>IF(COUNTIF($A$7:$A1615, $A1615)&gt;1, 0, IF($E1615="","",G1615+H1615+K1615+L1615+O1615-Q1615))</f>
        <v>0</v>
      </c>
      <c r="C1615" s="109">
        <f>IF(COUNTIF($A$7:$A1615, $A1615)&gt;1, 0, IF($E1615="", "", I1615+J1615+M1615+N1615+P1615-R1615))</f>
        <v>0</v>
      </c>
      <c r="D1615" s="109">
        <f>IF(COUNTIF($A$7:$A1615, $A1615)&gt;1, 0, S1615)</f>
        <v>0</v>
      </c>
      <c r="E1615" s="110">
        <v>44834</v>
      </c>
      <c r="F1615" s="91" t="str">
        <f>IFERROR(VLOOKUP($E1615, V医療従事者等!$A:$J, $F$4, FALSE), TEXT(E1615, "aaa"))</f>
        <v>金</v>
      </c>
      <c r="G1615" s="91">
        <f>IFERROR(VLOOKUP($E1615, V医療従事者等!$A:$J, $G$4, FALSE), 0)</f>
        <v>0</v>
      </c>
      <c r="H1615" s="91">
        <f>IFERROR(VLOOKUP($E1615, V医療従事者等!$A:$J, $H$4, FALSE), 0)</f>
        <v>0</v>
      </c>
      <c r="I1615" s="91">
        <f>IFERROR(VLOOKUP($E1615, V医療従事者等!$A:$J, $I$4, FALSE), 0)</f>
        <v>0</v>
      </c>
      <c r="J1615" s="91">
        <f>IFERROR(VLOOKUP($E1615, V医療従事者等!$A:$J, $J$4, FALSE), 0)</f>
        <v>0</v>
      </c>
      <c r="K1615" s="92">
        <f>IFERROR(VLOOKUP($E1615, V一般接種!$A:$G, K$4, FALSE), 0)</f>
        <v>0</v>
      </c>
      <c r="L1615" s="92">
        <f>IFERROR(VLOOKUP($E1615, V一般接種!$A:$G, L$4, FALSE), 0)</f>
        <v>0</v>
      </c>
      <c r="M1615" s="92">
        <f>IFERROR(VLOOKUP($E1615, V一般接種!$A:$G, M$4, FALSE), 0)</f>
        <v>0</v>
      </c>
      <c r="N1615" s="93">
        <f>IFERROR(VLOOKUP($E1615, V一般接種!$A:$G, N$4, FALSE), 0)</f>
        <v>0</v>
      </c>
      <c r="O1615" s="92">
        <f>SUMIF(V職域接種!$C:$C, 'Conv-vaccine'!$E1615, V職域接種!F:F)</f>
        <v>0</v>
      </c>
      <c r="P1615" s="92">
        <f>SUMIF(V職域接種!$C:$C, 'Conv-vaccine'!$E1615, V職域接種!G:G)</f>
        <v>0</v>
      </c>
      <c r="Q1615" s="92">
        <f>_xlfn.MAXIFS(V重複!F:F, V重複!$C:$C, 'Conv-vaccine'!$E1615)</f>
        <v>0</v>
      </c>
      <c r="R1615" s="92">
        <f>_xlfn.MAXIFS(V重複!G:G, V重複!$C:$C, 'Conv-vaccine'!$E1615)</f>
        <v>0</v>
      </c>
      <c r="S1615" s="117">
        <f>SUMIF('V3回目-総接種回数'!$A:$A, 'Conv-vaccine'!$E1615, 'V3回目-総接種回数'!D:D)</f>
        <v>0</v>
      </c>
    </row>
    <row r="1616" spans="1:19" ht="17.7">
      <c r="A1616" s="49">
        <v>44834</v>
      </c>
      <c r="B1616" s="109">
        <f>IF(COUNTIF($A$7:$A1616, $A1616)&gt;1, 0, IF($E1616="","",G1616+H1616+K1616+L1616+O1616-Q1616))</f>
        <v>0</v>
      </c>
      <c r="C1616" s="109">
        <f>IF(COUNTIF($A$7:$A1616, $A1616)&gt;1, 0, IF($E1616="", "", I1616+J1616+M1616+N1616+P1616-R1616))</f>
        <v>0</v>
      </c>
      <c r="D1616" s="109">
        <f>IF(COUNTIF($A$7:$A1616, $A1616)&gt;1, 0, S1616)</f>
        <v>0</v>
      </c>
      <c r="E1616" s="110">
        <v>44834</v>
      </c>
      <c r="F1616" s="91" t="str">
        <f>IFERROR(VLOOKUP($E1616, V医療従事者等!$A:$J, $F$4, FALSE), TEXT(E1616, "aaa"))</f>
        <v>金</v>
      </c>
      <c r="G1616" s="91">
        <f>IFERROR(VLOOKUP($E1616, V医療従事者等!$A:$J, $G$4, FALSE), 0)</f>
        <v>0</v>
      </c>
      <c r="H1616" s="91">
        <f>IFERROR(VLOOKUP($E1616, V医療従事者等!$A:$J, $H$4, FALSE), 0)</f>
        <v>0</v>
      </c>
      <c r="I1616" s="91">
        <f>IFERROR(VLOOKUP($E1616, V医療従事者等!$A:$J, $I$4, FALSE), 0)</f>
        <v>0</v>
      </c>
      <c r="J1616" s="91">
        <f>IFERROR(VLOOKUP($E1616, V医療従事者等!$A:$J, $J$4, FALSE), 0)</f>
        <v>0</v>
      </c>
      <c r="K1616" s="92">
        <f>IFERROR(VLOOKUP($E1616, V一般接種!$A:$G, K$4, FALSE), 0)</f>
        <v>0</v>
      </c>
      <c r="L1616" s="92">
        <f>IFERROR(VLOOKUP($E1616, V一般接種!$A:$G, L$4, FALSE), 0)</f>
        <v>0</v>
      </c>
      <c r="M1616" s="92">
        <f>IFERROR(VLOOKUP($E1616, V一般接種!$A:$G, M$4, FALSE), 0)</f>
        <v>0</v>
      </c>
      <c r="N1616" s="93">
        <f>IFERROR(VLOOKUP($E1616, V一般接種!$A:$G, N$4, FALSE), 0)</f>
        <v>0</v>
      </c>
      <c r="O1616" s="92">
        <f>SUMIF(V職域接種!$C:$C, 'Conv-vaccine'!$E1616, V職域接種!F:F)</f>
        <v>0</v>
      </c>
      <c r="P1616" s="92">
        <f>SUMIF(V職域接種!$C:$C, 'Conv-vaccine'!$E1616, V職域接種!G:G)</f>
        <v>0</v>
      </c>
      <c r="Q1616" s="92">
        <f>_xlfn.MAXIFS(V重複!F:F, V重複!$C:$C, 'Conv-vaccine'!$E1616)</f>
        <v>0</v>
      </c>
      <c r="R1616" s="92">
        <f>_xlfn.MAXIFS(V重複!G:G, V重複!$C:$C, 'Conv-vaccine'!$E1616)</f>
        <v>0</v>
      </c>
      <c r="S1616" s="117">
        <f>SUMIF('V3回目-総接種回数'!$A:$A, 'Conv-vaccine'!$E1616, 'V3回目-総接種回数'!D:D)</f>
        <v>0</v>
      </c>
    </row>
    <row r="1617" spans="1:19" ht="17.7">
      <c r="A1617" s="49">
        <v>44834</v>
      </c>
      <c r="B1617" s="109">
        <f>IF(COUNTIF($A$7:$A1617, $A1617)&gt;1, 0, IF($E1617="","",G1617+H1617+K1617+L1617+O1617-Q1617))</f>
        <v>0</v>
      </c>
      <c r="C1617" s="109">
        <f>IF(COUNTIF($A$7:$A1617, $A1617)&gt;1, 0, IF($E1617="", "", I1617+J1617+M1617+N1617+P1617-R1617))</f>
        <v>0</v>
      </c>
      <c r="D1617" s="109">
        <f>IF(COUNTIF($A$7:$A1617, $A1617)&gt;1, 0, S1617)</f>
        <v>0</v>
      </c>
      <c r="E1617" s="110">
        <v>44834</v>
      </c>
      <c r="F1617" s="91" t="str">
        <f>IFERROR(VLOOKUP($E1617, V医療従事者等!$A:$J, $F$4, FALSE), TEXT(E1617, "aaa"))</f>
        <v>金</v>
      </c>
      <c r="G1617" s="91">
        <f>IFERROR(VLOOKUP($E1617, V医療従事者等!$A:$J, $G$4, FALSE), 0)</f>
        <v>0</v>
      </c>
      <c r="H1617" s="91">
        <f>IFERROR(VLOOKUP($E1617, V医療従事者等!$A:$J, $H$4, FALSE), 0)</f>
        <v>0</v>
      </c>
      <c r="I1617" s="91">
        <f>IFERROR(VLOOKUP($E1617, V医療従事者等!$A:$J, $I$4, FALSE), 0)</f>
        <v>0</v>
      </c>
      <c r="J1617" s="91">
        <f>IFERROR(VLOOKUP($E1617, V医療従事者等!$A:$J, $J$4, FALSE), 0)</f>
        <v>0</v>
      </c>
      <c r="K1617" s="92">
        <f>IFERROR(VLOOKUP($E1617, V一般接種!$A:$G, K$4, FALSE), 0)</f>
        <v>0</v>
      </c>
      <c r="L1617" s="92">
        <f>IFERROR(VLOOKUP($E1617, V一般接種!$A:$G, L$4, FALSE), 0)</f>
        <v>0</v>
      </c>
      <c r="M1617" s="92">
        <f>IFERROR(VLOOKUP($E1617, V一般接種!$A:$G, M$4, FALSE), 0)</f>
        <v>0</v>
      </c>
      <c r="N1617" s="93">
        <f>IFERROR(VLOOKUP($E1617, V一般接種!$A:$G, N$4, FALSE), 0)</f>
        <v>0</v>
      </c>
      <c r="O1617" s="92">
        <f>SUMIF(V職域接種!$C:$C, 'Conv-vaccine'!$E1617, V職域接種!F:F)</f>
        <v>0</v>
      </c>
      <c r="P1617" s="92">
        <f>SUMIF(V職域接種!$C:$C, 'Conv-vaccine'!$E1617, V職域接種!G:G)</f>
        <v>0</v>
      </c>
      <c r="Q1617" s="92">
        <f>_xlfn.MAXIFS(V重複!F:F, V重複!$C:$C, 'Conv-vaccine'!$E1617)</f>
        <v>0</v>
      </c>
      <c r="R1617" s="92">
        <f>_xlfn.MAXIFS(V重複!G:G, V重複!$C:$C, 'Conv-vaccine'!$E1617)</f>
        <v>0</v>
      </c>
      <c r="S1617" s="117">
        <f>SUMIF('V3回目-総接種回数'!$A:$A, 'Conv-vaccine'!$E1617, 'V3回目-総接種回数'!D:D)</f>
        <v>0</v>
      </c>
    </row>
    <row r="1618" spans="1:19" ht="17.7">
      <c r="A1618" s="49">
        <v>44835</v>
      </c>
      <c r="B1618" s="109">
        <f>IF(COUNTIF($A$7:$A1618, $A1618)&gt;1, 0, IF($E1618="","",G1618+H1618+K1618+L1618+O1618-Q1618))</f>
        <v>0</v>
      </c>
      <c r="C1618" s="109">
        <f>IF(COUNTIF($A$7:$A1618, $A1618)&gt;1, 0, IF($E1618="", "", I1618+J1618+M1618+N1618+P1618-R1618))</f>
        <v>0</v>
      </c>
      <c r="D1618" s="109">
        <f>IF(COUNTIF($A$7:$A1618, $A1618)&gt;1, 0, S1618)</f>
        <v>0</v>
      </c>
      <c r="E1618" s="110">
        <v>44835</v>
      </c>
      <c r="F1618" s="91" t="str">
        <f>IFERROR(VLOOKUP($E1618, V医療従事者等!$A:$J, $F$4, FALSE), TEXT(E1618, "aaa"))</f>
        <v>土</v>
      </c>
      <c r="G1618" s="91">
        <f>IFERROR(VLOOKUP($E1618, V医療従事者等!$A:$J, $G$4, FALSE), 0)</f>
        <v>0</v>
      </c>
      <c r="H1618" s="91">
        <f>IFERROR(VLOOKUP($E1618, V医療従事者等!$A:$J, $H$4, FALSE), 0)</f>
        <v>0</v>
      </c>
      <c r="I1618" s="91">
        <f>IFERROR(VLOOKUP($E1618, V医療従事者等!$A:$J, $I$4, FALSE), 0)</f>
        <v>0</v>
      </c>
      <c r="J1618" s="91">
        <f>IFERROR(VLOOKUP($E1618, V医療従事者等!$A:$J, $J$4, FALSE), 0)</f>
        <v>0</v>
      </c>
      <c r="K1618" s="92">
        <f>IFERROR(VLOOKUP($E1618, V一般接種!$A:$G, K$4, FALSE), 0)</f>
        <v>0</v>
      </c>
      <c r="L1618" s="92">
        <f>IFERROR(VLOOKUP($E1618, V一般接種!$A:$G, L$4, FALSE), 0)</f>
        <v>0</v>
      </c>
      <c r="M1618" s="92">
        <f>IFERROR(VLOOKUP($E1618, V一般接種!$A:$G, M$4, FALSE), 0)</f>
        <v>0</v>
      </c>
      <c r="N1618" s="93">
        <f>IFERROR(VLOOKUP($E1618, V一般接種!$A:$G, N$4, FALSE), 0)</f>
        <v>0</v>
      </c>
      <c r="O1618" s="92">
        <f>SUMIF(V職域接種!$C:$C, 'Conv-vaccine'!$E1618, V職域接種!F:F)</f>
        <v>0</v>
      </c>
      <c r="P1618" s="92">
        <f>SUMIF(V職域接種!$C:$C, 'Conv-vaccine'!$E1618, V職域接種!G:G)</f>
        <v>0</v>
      </c>
      <c r="Q1618" s="92">
        <f>_xlfn.MAXIFS(V重複!F:F, V重複!$C:$C, 'Conv-vaccine'!$E1618)</f>
        <v>0</v>
      </c>
      <c r="R1618" s="92">
        <f>_xlfn.MAXIFS(V重複!G:G, V重複!$C:$C, 'Conv-vaccine'!$E1618)</f>
        <v>0</v>
      </c>
      <c r="S1618" s="117">
        <f>SUMIF('V3回目-総接種回数'!$A:$A, 'Conv-vaccine'!$E1618, 'V3回目-総接種回数'!D:D)</f>
        <v>0</v>
      </c>
    </row>
    <row r="1619" spans="1:19" ht="17.7">
      <c r="A1619" s="49">
        <v>44835</v>
      </c>
      <c r="B1619" s="109">
        <f>IF(COUNTIF($A$7:$A1619, $A1619)&gt;1, 0, IF($E1619="","",G1619+H1619+K1619+L1619+O1619-Q1619))</f>
        <v>0</v>
      </c>
      <c r="C1619" s="109">
        <f>IF(COUNTIF($A$7:$A1619, $A1619)&gt;1, 0, IF($E1619="", "", I1619+J1619+M1619+N1619+P1619-R1619))</f>
        <v>0</v>
      </c>
      <c r="D1619" s="109">
        <f>IF(COUNTIF($A$7:$A1619, $A1619)&gt;1, 0, S1619)</f>
        <v>0</v>
      </c>
      <c r="E1619" s="110">
        <v>44835</v>
      </c>
      <c r="F1619" s="91" t="str">
        <f>IFERROR(VLOOKUP($E1619, V医療従事者等!$A:$J, $F$4, FALSE), TEXT(E1619, "aaa"))</f>
        <v>土</v>
      </c>
      <c r="G1619" s="91">
        <f>IFERROR(VLOOKUP($E1619, V医療従事者等!$A:$J, $G$4, FALSE), 0)</f>
        <v>0</v>
      </c>
      <c r="H1619" s="91">
        <f>IFERROR(VLOOKUP($E1619, V医療従事者等!$A:$J, $H$4, FALSE), 0)</f>
        <v>0</v>
      </c>
      <c r="I1619" s="91">
        <f>IFERROR(VLOOKUP($E1619, V医療従事者等!$A:$J, $I$4, FALSE), 0)</f>
        <v>0</v>
      </c>
      <c r="J1619" s="91">
        <f>IFERROR(VLOOKUP($E1619, V医療従事者等!$A:$J, $J$4, FALSE), 0)</f>
        <v>0</v>
      </c>
      <c r="K1619" s="92">
        <f>IFERROR(VLOOKUP($E1619, V一般接種!$A:$G, K$4, FALSE), 0)</f>
        <v>0</v>
      </c>
      <c r="L1619" s="92">
        <f>IFERROR(VLOOKUP($E1619, V一般接種!$A:$G, L$4, FALSE), 0)</f>
        <v>0</v>
      </c>
      <c r="M1619" s="92">
        <f>IFERROR(VLOOKUP($E1619, V一般接種!$A:$G, M$4, FALSE), 0)</f>
        <v>0</v>
      </c>
      <c r="N1619" s="93">
        <f>IFERROR(VLOOKUP($E1619, V一般接種!$A:$G, N$4, FALSE), 0)</f>
        <v>0</v>
      </c>
      <c r="O1619" s="92">
        <f>SUMIF(V職域接種!$C:$C, 'Conv-vaccine'!$E1619, V職域接種!F:F)</f>
        <v>0</v>
      </c>
      <c r="P1619" s="92">
        <f>SUMIF(V職域接種!$C:$C, 'Conv-vaccine'!$E1619, V職域接種!G:G)</f>
        <v>0</v>
      </c>
      <c r="Q1619" s="92">
        <f>_xlfn.MAXIFS(V重複!F:F, V重複!$C:$C, 'Conv-vaccine'!$E1619)</f>
        <v>0</v>
      </c>
      <c r="R1619" s="92">
        <f>_xlfn.MAXIFS(V重複!G:G, V重複!$C:$C, 'Conv-vaccine'!$E1619)</f>
        <v>0</v>
      </c>
      <c r="S1619" s="117">
        <f>SUMIF('V3回目-総接種回数'!$A:$A, 'Conv-vaccine'!$E1619, 'V3回目-総接種回数'!D:D)</f>
        <v>0</v>
      </c>
    </row>
    <row r="1620" spans="1:19" ht="17.7">
      <c r="A1620" s="49">
        <v>44835</v>
      </c>
      <c r="B1620" s="109">
        <f>IF(COUNTIF($A$7:$A1620, $A1620)&gt;1, 0, IF($E1620="","",G1620+H1620+K1620+L1620+O1620-Q1620))</f>
        <v>0</v>
      </c>
      <c r="C1620" s="109">
        <f>IF(COUNTIF($A$7:$A1620, $A1620)&gt;1, 0, IF($E1620="", "", I1620+J1620+M1620+N1620+P1620-R1620))</f>
        <v>0</v>
      </c>
      <c r="D1620" s="109">
        <f>IF(COUNTIF($A$7:$A1620, $A1620)&gt;1, 0, S1620)</f>
        <v>0</v>
      </c>
      <c r="E1620" s="110">
        <v>44835</v>
      </c>
      <c r="F1620" s="91" t="str">
        <f>IFERROR(VLOOKUP($E1620, V医療従事者等!$A:$J, $F$4, FALSE), TEXT(E1620, "aaa"))</f>
        <v>土</v>
      </c>
      <c r="G1620" s="91">
        <f>IFERROR(VLOOKUP($E1620, V医療従事者等!$A:$J, $G$4, FALSE), 0)</f>
        <v>0</v>
      </c>
      <c r="H1620" s="91">
        <f>IFERROR(VLOOKUP($E1620, V医療従事者等!$A:$J, $H$4, FALSE), 0)</f>
        <v>0</v>
      </c>
      <c r="I1620" s="91">
        <f>IFERROR(VLOOKUP($E1620, V医療従事者等!$A:$J, $I$4, FALSE), 0)</f>
        <v>0</v>
      </c>
      <c r="J1620" s="91">
        <f>IFERROR(VLOOKUP($E1620, V医療従事者等!$A:$J, $J$4, FALSE), 0)</f>
        <v>0</v>
      </c>
      <c r="K1620" s="92">
        <f>IFERROR(VLOOKUP($E1620, V一般接種!$A:$G, K$4, FALSE), 0)</f>
        <v>0</v>
      </c>
      <c r="L1620" s="92">
        <f>IFERROR(VLOOKUP($E1620, V一般接種!$A:$G, L$4, FALSE), 0)</f>
        <v>0</v>
      </c>
      <c r="M1620" s="92">
        <f>IFERROR(VLOOKUP($E1620, V一般接種!$A:$G, M$4, FALSE), 0)</f>
        <v>0</v>
      </c>
      <c r="N1620" s="93">
        <f>IFERROR(VLOOKUP($E1620, V一般接種!$A:$G, N$4, FALSE), 0)</f>
        <v>0</v>
      </c>
      <c r="O1620" s="92">
        <f>SUMIF(V職域接種!$C:$C, 'Conv-vaccine'!$E1620, V職域接種!F:F)</f>
        <v>0</v>
      </c>
      <c r="P1620" s="92">
        <f>SUMIF(V職域接種!$C:$C, 'Conv-vaccine'!$E1620, V職域接種!G:G)</f>
        <v>0</v>
      </c>
      <c r="Q1620" s="92">
        <f>_xlfn.MAXIFS(V重複!F:F, V重複!$C:$C, 'Conv-vaccine'!$E1620)</f>
        <v>0</v>
      </c>
      <c r="R1620" s="92">
        <f>_xlfn.MAXIFS(V重複!G:G, V重複!$C:$C, 'Conv-vaccine'!$E1620)</f>
        <v>0</v>
      </c>
      <c r="S1620" s="117">
        <f>SUMIF('V3回目-総接種回数'!$A:$A, 'Conv-vaccine'!$E1620, 'V3回目-総接種回数'!D:D)</f>
        <v>0</v>
      </c>
    </row>
    <row r="1621" spans="1:19" ht="17.7">
      <c r="A1621" s="49">
        <v>44836</v>
      </c>
      <c r="B1621" s="109">
        <f>IF(COUNTIF($A$7:$A1621, $A1621)&gt;1, 0, IF($E1621="","",G1621+H1621+K1621+L1621+O1621-Q1621))</f>
        <v>0</v>
      </c>
      <c r="C1621" s="109">
        <f>IF(COUNTIF($A$7:$A1621, $A1621)&gt;1, 0, IF($E1621="", "", I1621+J1621+M1621+N1621+P1621-R1621))</f>
        <v>0</v>
      </c>
      <c r="D1621" s="109">
        <f>IF(COUNTIF($A$7:$A1621, $A1621)&gt;1, 0, S1621)</f>
        <v>0</v>
      </c>
      <c r="E1621" s="110">
        <v>44836</v>
      </c>
      <c r="F1621" s="91" t="str">
        <f>IFERROR(VLOOKUP($E1621, V医療従事者等!$A:$J, $F$4, FALSE), TEXT(E1621, "aaa"))</f>
        <v>日</v>
      </c>
      <c r="G1621" s="91">
        <f>IFERROR(VLOOKUP($E1621, V医療従事者等!$A:$J, $G$4, FALSE), 0)</f>
        <v>0</v>
      </c>
      <c r="H1621" s="91">
        <f>IFERROR(VLOOKUP($E1621, V医療従事者等!$A:$J, $H$4, FALSE), 0)</f>
        <v>0</v>
      </c>
      <c r="I1621" s="91">
        <f>IFERROR(VLOOKUP($E1621, V医療従事者等!$A:$J, $I$4, FALSE), 0)</f>
        <v>0</v>
      </c>
      <c r="J1621" s="91">
        <f>IFERROR(VLOOKUP($E1621, V医療従事者等!$A:$J, $J$4, FALSE), 0)</f>
        <v>0</v>
      </c>
      <c r="K1621" s="92">
        <f>IFERROR(VLOOKUP($E1621, V一般接種!$A:$G, K$4, FALSE), 0)</f>
        <v>0</v>
      </c>
      <c r="L1621" s="92">
        <f>IFERROR(VLOOKUP($E1621, V一般接種!$A:$G, L$4, FALSE), 0)</f>
        <v>0</v>
      </c>
      <c r="M1621" s="92">
        <f>IFERROR(VLOOKUP($E1621, V一般接種!$A:$G, M$4, FALSE), 0)</f>
        <v>0</v>
      </c>
      <c r="N1621" s="93">
        <f>IFERROR(VLOOKUP($E1621, V一般接種!$A:$G, N$4, FALSE), 0)</f>
        <v>0</v>
      </c>
      <c r="O1621" s="92">
        <f>SUMIF(V職域接種!$C:$C, 'Conv-vaccine'!$E1621, V職域接種!F:F)</f>
        <v>0</v>
      </c>
      <c r="P1621" s="92">
        <f>SUMIF(V職域接種!$C:$C, 'Conv-vaccine'!$E1621, V職域接種!G:G)</f>
        <v>0</v>
      </c>
      <c r="Q1621" s="92">
        <f>_xlfn.MAXIFS(V重複!F:F, V重複!$C:$C, 'Conv-vaccine'!$E1621)</f>
        <v>0</v>
      </c>
      <c r="R1621" s="92">
        <f>_xlfn.MAXIFS(V重複!G:G, V重複!$C:$C, 'Conv-vaccine'!$E1621)</f>
        <v>0</v>
      </c>
      <c r="S1621" s="117">
        <f>SUMIF('V3回目-総接種回数'!$A:$A, 'Conv-vaccine'!$E1621, 'V3回目-総接種回数'!D:D)</f>
        <v>0</v>
      </c>
    </row>
    <row r="1622" spans="1:19" ht="17.7">
      <c r="A1622" s="49">
        <v>44836</v>
      </c>
      <c r="B1622" s="109">
        <f>IF(COUNTIF($A$7:$A1622, $A1622)&gt;1, 0, IF($E1622="","",G1622+H1622+K1622+L1622+O1622-Q1622))</f>
        <v>0</v>
      </c>
      <c r="C1622" s="109">
        <f>IF(COUNTIF($A$7:$A1622, $A1622)&gt;1, 0, IF($E1622="", "", I1622+J1622+M1622+N1622+P1622-R1622))</f>
        <v>0</v>
      </c>
      <c r="D1622" s="109">
        <f>IF(COUNTIF($A$7:$A1622, $A1622)&gt;1, 0, S1622)</f>
        <v>0</v>
      </c>
      <c r="E1622" s="110">
        <v>44836</v>
      </c>
      <c r="F1622" s="91" t="str">
        <f>IFERROR(VLOOKUP($E1622, V医療従事者等!$A:$J, $F$4, FALSE), TEXT(E1622, "aaa"))</f>
        <v>日</v>
      </c>
      <c r="G1622" s="91">
        <f>IFERROR(VLOOKUP($E1622, V医療従事者等!$A:$J, $G$4, FALSE), 0)</f>
        <v>0</v>
      </c>
      <c r="H1622" s="91">
        <f>IFERROR(VLOOKUP($E1622, V医療従事者等!$A:$J, $H$4, FALSE), 0)</f>
        <v>0</v>
      </c>
      <c r="I1622" s="91">
        <f>IFERROR(VLOOKUP($E1622, V医療従事者等!$A:$J, $I$4, FALSE), 0)</f>
        <v>0</v>
      </c>
      <c r="J1622" s="91">
        <f>IFERROR(VLOOKUP($E1622, V医療従事者等!$A:$J, $J$4, FALSE), 0)</f>
        <v>0</v>
      </c>
      <c r="K1622" s="92">
        <f>IFERROR(VLOOKUP($E1622, V一般接種!$A:$G, K$4, FALSE), 0)</f>
        <v>0</v>
      </c>
      <c r="L1622" s="92">
        <f>IFERROR(VLOOKUP($E1622, V一般接種!$A:$G, L$4, FALSE), 0)</f>
        <v>0</v>
      </c>
      <c r="M1622" s="92">
        <f>IFERROR(VLOOKUP($E1622, V一般接種!$A:$G, M$4, FALSE), 0)</f>
        <v>0</v>
      </c>
      <c r="N1622" s="93">
        <f>IFERROR(VLOOKUP($E1622, V一般接種!$A:$G, N$4, FALSE), 0)</f>
        <v>0</v>
      </c>
      <c r="O1622" s="92">
        <f>SUMIF(V職域接種!$C:$C, 'Conv-vaccine'!$E1622, V職域接種!F:F)</f>
        <v>0</v>
      </c>
      <c r="P1622" s="92">
        <f>SUMIF(V職域接種!$C:$C, 'Conv-vaccine'!$E1622, V職域接種!G:G)</f>
        <v>0</v>
      </c>
      <c r="Q1622" s="92">
        <f>_xlfn.MAXIFS(V重複!F:F, V重複!$C:$C, 'Conv-vaccine'!$E1622)</f>
        <v>0</v>
      </c>
      <c r="R1622" s="92">
        <f>_xlfn.MAXIFS(V重複!G:G, V重複!$C:$C, 'Conv-vaccine'!$E1622)</f>
        <v>0</v>
      </c>
      <c r="S1622" s="117">
        <f>SUMIF('V3回目-総接種回数'!$A:$A, 'Conv-vaccine'!$E1622, 'V3回目-総接種回数'!D:D)</f>
        <v>0</v>
      </c>
    </row>
    <row r="1623" spans="1:19" ht="17.7">
      <c r="A1623" s="49">
        <v>44836</v>
      </c>
      <c r="B1623" s="109">
        <f>IF(COUNTIF($A$7:$A1623, $A1623)&gt;1, 0, IF($E1623="","",G1623+H1623+K1623+L1623+O1623-Q1623))</f>
        <v>0</v>
      </c>
      <c r="C1623" s="109">
        <f>IF(COUNTIF($A$7:$A1623, $A1623)&gt;1, 0, IF($E1623="", "", I1623+J1623+M1623+N1623+P1623-R1623))</f>
        <v>0</v>
      </c>
      <c r="D1623" s="109">
        <f>IF(COUNTIF($A$7:$A1623, $A1623)&gt;1, 0, S1623)</f>
        <v>0</v>
      </c>
      <c r="E1623" s="110">
        <v>44836</v>
      </c>
      <c r="F1623" s="91" t="str">
        <f>IFERROR(VLOOKUP($E1623, V医療従事者等!$A:$J, $F$4, FALSE), TEXT(E1623, "aaa"))</f>
        <v>日</v>
      </c>
      <c r="G1623" s="91">
        <f>IFERROR(VLOOKUP($E1623, V医療従事者等!$A:$J, $G$4, FALSE), 0)</f>
        <v>0</v>
      </c>
      <c r="H1623" s="91">
        <f>IFERROR(VLOOKUP($E1623, V医療従事者等!$A:$J, $H$4, FALSE), 0)</f>
        <v>0</v>
      </c>
      <c r="I1623" s="91">
        <f>IFERROR(VLOOKUP($E1623, V医療従事者等!$A:$J, $I$4, FALSE), 0)</f>
        <v>0</v>
      </c>
      <c r="J1623" s="91">
        <f>IFERROR(VLOOKUP($E1623, V医療従事者等!$A:$J, $J$4, FALSE), 0)</f>
        <v>0</v>
      </c>
      <c r="K1623" s="92">
        <f>IFERROR(VLOOKUP($E1623, V一般接種!$A:$G, K$4, FALSE), 0)</f>
        <v>0</v>
      </c>
      <c r="L1623" s="92">
        <f>IFERROR(VLOOKUP($E1623, V一般接種!$A:$G, L$4, FALSE), 0)</f>
        <v>0</v>
      </c>
      <c r="M1623" s="92">
        <f>IFERROR(VLOOKUP($E1623, V一般接種!$A:$G, M$4, FALSE), 0)</f>
        <v>0</v>
      </c>
      <c r="N1623" s="93">
        <f>IFERROR(VLOOKUP($E1623, V一般接種!$A:$G, N$4, FALSE), 0)</f>
        <v>0</v>
      </c>
      <c r="O1623" s="92">
        <f>SUMIF(V職域接種!$C:$C, 'Conv-vaccine'!$E1623, V職域接種!F:F)</f>
        <v>0</v>
      </c>
      <c r="P1623" s="92">
        <f>SUMIF(V職域接種!$C:$C, 'Conv-vaccine'!$E1623, V職域接種!G:G)</f>
        <v>0</v>
      </c>
      <c r="Q1623" s="92">
        <f>_xlfn.MAXIFS(V重複!F:F, V重複!$C:$C, 'Conv-vaccine'!$E1623)</f>
        <v>0</v>
      </c>
      <c r="R1623" s="92">
        <f>_xlfn.MAXIFS(V重複!G:G, V重複!$C:$C, 'Conv-vaccine'!$E1623)</f>
        <v>0</v>
      </c>
      <c r="S1623" s="117">
        <f>SUMIF('V3回目-総接種回数'!$A:$A, 'Conv-vaccine'!$E1623, 'V3回目-総接種回数'!D:D)</f>
        <v>0</v>
      </c>
    </row>
    <row r="1624" spans="1:19" ht="17.7">
      <c r="A1624" s="49">
        <v>44837</v>
      </c>
      <c r="B1624" s="109">
        <f>IF(COUNTIF($A$7:$A1624, $A1624)&gt;1, 0, IF($E1624="","",G1624+H1624+K1624+L1624+O1624-Q1624))</f>
        <v>0</v>
      </c>
      <c r="C1624" s="109">
        <f>IF(COUNTIF($A$7:$A1624, $A1624)&gt;1, 0, IF($E1624="", "", I1624+J1624+M1624+N1624+P1624-R1624))</f>
        <v>0</v>
      </c>
      <c r="D1624" s="109">
        <f>IF(COUNTIF($A$7:$A1624, $A1624)&gt;1, 0, S1624)</f>
        <v>0</v>
      </c>
      <c r="E1624" s="110">
        <v>44837</v>
      </c>
      <c r="F1624" s="91" t="str">
        <f>IFERROR(VLOOKUP($E1624, V医療従事者等!$A:$J, $F$4, FALSE), TEXT(E1624, "aaa"))</f>
        <v>月</v>
      </c>
      <c r="G1624" s="91">
        <f>IFERROR(VLOOKUP($E1624, V医療従事者等!$A:$J, $G$4, FALSE), 0)</f>
        <v>0</v>
      </c>
      <c r="H1624" s="91">
        <f>IFERROR(VLOOKUP($E1624, V医療従事者等!$A:$J, $H$4, FALSE), 0)</f>
        <v>0</v>
      </c>
      <c r="I1624" s="91">
        <f>IFERROR(VLOOKUP($E1624, V医療従事者等!$A:$J, $I$4, FALSE), 0)</f>
        <v>0</v>
      </c>
      <c r="J1624" s="91">
        <f>IFERROR(VLOOKUP($E1624, V医療従事者等!$A:$J, $J$4, FALSE), 0)</f>
        <v>0</v>
      </c>
      <c r="K1624" s="92">
        <f>IFERROR(VLOOKUP($E1624, V一般接種!$A:$G, K$4, FALSE), 0)</f>
        <v>0</v>
      </c>
      <c r="L1624" s="92">
        <f>IFERROR(VLOOKUP($E1624, V一般接種!$A:$G, L$4, FALSE), 0)</f>
        <v>0</v>
      </c>
      <c r="M1624" s="92">
        <f>IFERROR(VLOOKUP($E1624, V一般接種!$A:$G, M$4, FALSE), 0)</f>
        <v>0</v>
      </c>
      <c r="N1624" s="93">
        <f>IFERROR(VLOOKUP($E1624, V一般接種!$A:$G, N$4, FALSE), 0)</f>
        <v>0</v>
      </c>
      <c r="O1624" s="92">
        <f>SUMIF(V職域接種!$C:$C, 'Conv-vaccine'!$E1624, V職域接種!F:F)</f>
        <v>0</v>
      </c>
      <c r="P1624" s="92">
        <f>SUMIF(V職域接種!$C:$C, 'Conv-vaccine'!$E1624, V職域接種!G:G)</f>
        <v>0</v>
      </c>
      <c r="Q1624" s="92">
        <f>_xlfn.MAXIFS(V重複!F:F, V重複!$C:$C, 'Conv-vaccine'!$E1624)</f>
        <v>0</v>
      </c>
      <c r="R1624" s="92">
        <f>_xlfn.MAXIFS(V重複!G:G, V重複!$C:$C, 'Conv-vaccine'!$E1624)</f>
        <v>0</v>
      </c>
      <c r="S1624" s="117">
        <f>SUMIF('V3回目-総接種回数'!$A:$A, 'Conv-vaccine'!$E1624, 'V3回目-総接種回数'!D:D)</f>
        <v>0</v>
      </c>
    </row>
    <row r="1625" spans="1:19" ht="17.7">
      <c r="A1625" s="49">
        <v>44837</v>
      </c>
      <c r="B1625" s="109">
        <f>IF(COUNTIF($A$7:$A1625, $A1625)&gt;1, 0, IF($E1625="","",G1625+H1625+K1625+L1625+O1625-Q1625))</f>
        <v>0</v>
      </c>
      <c r="C1625" s="109">
        <f>IF(COUNTIF($A$7:$A1625, $A1625)&gt;1, 0, IF($E1625="", "", I1625+J1625+M1625+N1625+P1625-R1625))</f>
        <v>0</v>
      </c>
      <c r="D1625" s="109">
        <f>IF(COUNTIF($A$7:$A1625, $A1625)&gt;1, 0, S1625)</f>
        <v>0</v>
      </c>
      <c r="E1625" s="110">
        <v>44837</v>
      </c>
      <c r="F1625" s="91" t="str">
        <f>IFERROR(VLOOKUP($E1625, V医療従事者等!$A:$J, $F$4, FALSE), TEXT(E1625, "aaa"))</f>
        <v>月</v>
      </c>
      <c r="G1625" s="91">
        <f>IFERROR(VLOOKUP($E1625, V医療従事者等!$A:$J, $G$4, FALSE), 0)</f>
        <v>0</v>
      </c>
      <c r="H1625" s="91">
        <f>IFERROR(VLOOKUP($E1625, V医療従事者等!$A:$J, $H$4, FALSE), 0)</f>
        <v>0</v>
      </c>
      <c r="I1625" s="91">
        <f>IFERROR(VLOOKUP($E1625, V医療従事者等!$A:$J, $I$4, FALSE), 0)</f>
        <v>0</v>
      </c>
      <c r="J1625" s="91">
        <f>IFERROR(VLOOKUP($E1625, V医療従事者等!$A:$J, $J$4, FALSE), 0)</f>
        <v>0</v>
      </c>
      <c r="K1625" s="92">
        <f>IFERROR(VLOOKUP($E1625, V一般接種!$A:$G, K$4, FALSE), 0)</f>
        <v>0</v>
      </c>
      <c r="L1625" s="92">
        <f>IFERROR(VLOOKUP($E1625, V一般接種!$A:$G, L$4, FALSE), 0)</f>
        <v>0</v>
      </c>
      <c r="M1625" s="92">
        <f>IFERROR(VLOOKUP($E1625, V一般接種!$A:$G, M$4, FALSE), 0)</f>
        <v>0</v>
      </c>
      <c r="N1625" s="93">
        <f>IFERROR(VLOOKUP($E1625, V一般接種!$A:$G, N$4, FALSE), 0)</f>
        <v>0</v>
      </c>
      <c r="O1625" s="92">
        <f>SUMIF(V職域接種!$C:$C, 'Conv-vaccine'!$E1625, V職域接種!F:F)</f>
        <v>0</v>
      </c>
      <c r="P1625" s="92">
        <f>SUMIF(V職域接種!$C:$C, 'Conv-vaccine'!$E1625, V職域接種!G:G)</f>
        <v>0</v>
      </c>
      <c r="Q1625" s="92">
        <f>_xlfn.MAXIFS(V重複!F:F, V重複!$C:$C, 'Conv-vaccine'!$E1625)</f>
        <v>0</v>
      </c>
      <c r="R1625" s="92">
        <f>_xlfn.MAXIFS(V重複!G:G, V重複!$C:$C, 'Conv-vaccine'!$E1625)</f>
        <v>0</v>
      </c>
      <c r="S1625" s="117">
        <f>SUMIF('V3回目-総接種回数'!$A:$A, 'Conv-vaccine'!$E1625, 'V3回目-総接種回数'!D:D)</f>
        <v>0</v>
      </c>
    </row>
    <row r="1626" spans="1:19" ht="17.7">
      <c r="A1626" s="49">
        <v>44837</v>
      </c>
      <c r="B1626" s="109">
        <f>IF(COUNTIF($A$7:$A1626, $A1626)&gt;1, 0, IF($E1626="","",G1626+H1626+K1626+L1626+O1626-Q1626))</f>
        <v>0</v>
      </c>
      <c r="C1626" s="109">
        <f>IF(COUNTIF($A$7:$A1626, $A1626)&gt;1, 0, IF($E1626="", "", I1626+J1626+M1626+N1626+P1626-R1626))</f>
        <v>0</v>
      </c>
      <c r="D1626" s="109">
        <f>IF(COUNTIF($A$7:$A1626, $A1626)&gt;1, 0, S1626)</f>
        <v>0</v>
      </c>
      <c r="E1626" s="110">
        <v>44837</v>
      </c>
      <c r="F1626" s="91" t="str">
        <f>IFERROR(VLOOKUP($E1626, V医療従事者等!$A:$J, $F$4, FALSE), TEXT(E1626, "aaa"))</f>
        <v>月</v>
      </c>
      <c r="G1626" s="91">
        <f>IFERROR(VLOOKUP($E1626, V医療従事者等!$A:$J, $G$4, FALSE), 0)</f>
        <v>0</v>
      </c>
      <c r="H1626" s="91">
        <f>IFERROR(VLOOKUP($E1626, V医療従事者等!$A:$J, $H$4, FALSE), 0)</f>
        <v>0</v>
      </c>
      <c r="I1626" s="91">
        <f>IFERROR(VLOOKUP($E1626, V医療従事者等!$A:$J, $I$4, FALSE), 0)</f>
        <v>0</v>
      </c>
      <c r="J1626" s="91">
        <f>IFERROR(VLOOKUP($E1626, V医療従事者等!$A:$J, $J$4, FALSE), 0)</f>
        <v>0</v>
      </c>
      <c r="K1626" s="92">
        <f>IFERROR(VLOOKUP($E1626, V一般接種!$A:$G, K$4, FALSE), 0)</f>
        <v>0</v>
      </c>
      <c r="L1626" s="92">
        <f>IFERROR(VLOOKUP($E1626, V一般接種!$A:$G, L$4, FALSE), 0)</f>
        <v>0</v>
      </c>
      <c r="M1626" s="92">
        <f>IFERROR(VLOOKUP($E1626, V一般接種!$A:$G, M$4, FALSE), 0)</f>
        <v>0</v>
      </c>
      <c r="N1626" s="93">
        <f>IFERROR(VLOOKUP($E1626, V一般接種!$A:$G, N$4, FALSE), 0)</f>
        <v>0</v>
      </c>
      <c r="O1626" s="92">
        <f>SUMIF(V職域接種!$C:$C, 'Conv-vaccine'!$E1626, V職域接種!F:F)</f>
        <v>0</v>
      </c>
      <c r="P1626" s="92">
        <f>SUMIF(V職域接種!$C:$C, 'Conv-vaccine'!$E1626, V職域接種!G:G)</f>
        <v>0</v>
      </c>
      <c r="Q1626" s="92">
        <f>_xlfn.MAXIFS(V重複!F:F, V重複!$C:$C, 'Conv-vaccine'!$E1626)</f>
        <v>0</v>
      </c>
      <c r="R1626" s="92">
        <f>_xlfn.MAXIFS(V重複!G:G, V重複!$C:$C, 'Conv-vaccine'!$E1626)</f>
        <v>0</v>
      </c>
      <c r="S1626" s="117">
        <f>SUMIF('V3回目-総接種回数'!$A:$A, 'Conv-vaccine'!$E1626, 'V3回目-総接種回数'!D:D)</f>
        <v>0</v>
      </c>
    </row>
    <row r="1627" spans="1:19" ht="17.7">
      <c r="A1627" s="49">
        <v>44838</v>
      </c>
      <c r="B1627" s="109">
        <f>IF(COUNTIF($A$7:$A1627, $A1627)&gt;1, 0, IF($E1627="","",G1627+H1627+K1627+L1627+O1627-Q1627))</f>
        <v>0</v>
      </c>
      <c r="C1627" s="109">
        <f>IF(COUNTIF($A$7:$A1627, $A1627)&gt;1, 0, IF($E1627="", "", I1627+J1627+M1627+N1627+P1627-R1627))</f>
        <v>0</v>
      </c>
      <c r="D1627" s="109">
        <f>IF(COUNTIF($A$7:$A1627, $A1627)&gt;1, 0, S1627)</f>
        <v>0</v>
      </c>
      <c r="E1627" s="110">
        <v>44838</v>
      </c>
      <c r="F1627" s="91" t="str">
        <f>IFERROR(VLOOKUP($E1627, V医療従事者等!$A:$J, $F$4, FALSE), TEXT(E1627, "aaa"))</f>
        <v>火</v>
      </c>
      <c r="G1627" s="91">
        <f>IFERROR(VLOOKUP($E1627, V医療従事者等!$A:$J, $G$4, FALSE), 0)</f>
        <v>0</v>
      </c>
      <c r="H1627" s="91">
        <f>IFERROR(VLOOKUP($E1627, V医療従事者等!$A:$J, $H$4, FALSE), 0)</f>
        <v>0</v>
      </c>
      <c r="I1627" s="91">
        <f>IFERROR(VLOOKUP($E1627, V医療従事者等!$A:$J, $I$4, FALSE), 0)</f>
        <v>0</v>
      </c>
      <c r="J1627" s="91">
        <f>IFERROR(VLOOKUP($E1627, V医療従事者等!$A:$J, $J$4, FALSE), 0)</f>
        <v>0</v>
      </c>
      <c r="K1627" s="92">
        <f>IFERROR(VLOOKUP($E1627, V一般接種!$A:$G, K$4, FALSE), 0)</f>
        <v>0</v>
      </c>
      <c r="L1627" s="92">
        <f>IFERROR(VLOOKUP($E1627, V一般接種!$A:$G, L$4, FALSE), 0)</f>
        <v>0</v>
      </c>
      <c r="M1627" s="92">
        <f>IFERROR(VLOOKUP($E1627, V一般接種!$A:$G, M$4, FALSE), 0)</f>
        <v>0</v>
      </c>
      <c r="N1627" s="93">
        <f>IFERROR(VLOOKUP($E1627, V一般接種!$A:$G, N$4, FALSE), 0)</f>
        <v>0</v>
      </c>
      <c r="O1627" s="92">
        <f>SUMIF(V職域接種!$C:$C, 'Conv-vaccine'!$E1627, V職域接種!F:F)</f>
        <v>0</v>
      </c>
      <c r="P1627" s="92">
        <f>SUMIF(V職域接種!$C:$C, 'Conv-vaccine'!$E1627, V職域接種!G:G)</f>
        <v>0</v>
      </c>
      <c r="Q1627" s="92">
        <f>_xlfn.MAXIFS(V重複!F:F, V重複!$C:$C, 'Conv-vaccine'!$E1627)</f>
        <v>0</v>
      </c>
      <c r="R1627" s="92">
        <f>_xlfn.MAXIFS(V重複!G:G, V重複!$C:$C, 'Conv-vaccine'!$E1627)</f>
        <v>0</v>
      </c>
      <c r="S1627" s="117">
        <f>SUMIF('V3回目-総接種回数'!$A:$A, 'Conv-vaccine'!$E1627, 'V3回目-総接種回数'!D:D)</f>
        <v>0</v>
      </c>
    </row>
    <row r="1628" spans="1:19" ht="17.7">
      <c r="A1628" s="49">
        <v>44838</v>
      </c>
      <c r="B1628" s="109">
        <f>IF(COUNTIF($A$7:$A1628, $A1628)&gt;1, 0, IF($E1628="","",G1628+H1628+K1628+L1628+O1628-Q1628))</f>
        <v>0</v>
      </c>
      <c r="C1628" s="109">
        <f>IF(COUNTIF($A$7:$A1628, $A1628)&gt;1, 0, IF($E1628="", "", I1628+J1628+M1628+N1628+P1628-R1628))</f>
        <v>0</v>
      </c>
      <c r="D1628" s="109">
        <f>IF(COUNTIF($A$7:$A1628, $A1628)&gt;1, 0, S1628)</f>
        <v>0</v>
      </c>
      <c r="E1628" s="110">
        <v>44838</v>
      </c>
      <c r="F1628" s="91" t="str">
        <f>IFERROR(VLOOKUP($E1628, V医療従事者等!$A:$J, $F$4, FALSE), TEXT(E1628, "aaa"))</f>
        <v>火</v>
      </c>
      <c r="G1628" s="91">
        <f>IFERROR(VLOOKUP($E1628, V医療従事者等!$A:$J, $G$4, FALSE), 0)</f>
        <v>0</v>
      </c>
      <c r="H1628" s="91">
        <f>IFERROR(VLOOKUP($E1628, V医療従事者等!$A:$J, $H$4, FALSE), 0)</f>
        <v>0</v>
      </c>
      <c r="I1628" s="91">
        <f>IFERROR(VLOOKUP($E1628, V医療従事者等!$A:$J, $I$4, FALSE), 0)</f>
        <v>0</v>
      </c>
      <c r="J1628" s="91">
        <f>IFERROR(VLOOKUP($E1628, V医療従事者等!$A:$J, $J$4, FALSE), 0)</f>
        <v>0</v>
      </c>
      <c r="K1628" s="92">
        <f>IFERROR(VLOOKUP($E1628, V一般接種!$A:$G, K$4, FALSE), 0)</f>
        <v>0</v>
      </c>
      <c r="L1628" s="92">
        <f>IFERROR(VLOOKUP($E1628, V一般接種!$A:$G, L$4, FALSE), 0)</f>
        <v>0</v>
      </c>
      <c r="M1628" s="92">
        <f>IFERROR(VLOOKUP($E1628, V一般接種!$A:$G, M$4, FALSE), 0)</f>
        <v>0</v>
      </c>
      <c r="N1628" s="93">
        <f>IFERROR(VLOOKUP($E1628, V一般接種!$A:$G, N$4, FALSE), 0)</f>
        <v>0</v>
      </c>
      <c r="O1628" s="92">
        <f>SUMIF(V職域接種!$C:$C, 'Conv-vaccine'!$E1628, V職域接種!F:F)</f>
        <v>0</v>
      </c>
      <c r="P1628" s="92">
        <f>SUMIF(V職域接種!$C:$C, 'Conv-vaccine'!$E1628, V職域接種!G:G)</f>
        <v>0</v>
      </c>
      <c r="Q1628" s="92">
        <f>_xlfn.MAXIFS(V重複!F:F, V重複!$C:$C, 'Conv-vaccine'!$E1628)</f>
        <v>0</v>
      </c>
      <c r="R1628" s="92">
        <f>_xlfn.MAXIFS(V重複!G:G, V重複!$C:$C, 'Conv-vaccine'!$E1628)</f>
        <v>0</v>
      </c>
      <c r="S1628" s="117">
        <f>SUMIF('V3回目-総接種回数'!$A:$A, 'Conv-vaccine'!$E1628, 'V3回目-総接種回数'!D:D)</f>
        <v>0</v>
      </c>
    </row>
    <row r="1629" spans="1:19" ht="17.7">
      <c r="A1629" s="49">
        <v>44838</v>
      </c>
      <c r="B1629" s="109">
        <f>IF(COUNTIF($A$7:$A1629, $A1629)&gt;1, 0, IF($E1629="","",G1629+H1629+K1629+L1629+O1629-Q1629))</f>
        <v>0</v>
      </c>
      <c r="C1629" s="109">
        <f>IF(COUNTIF($A$7:$A1629, $A1629)&gt;1, 0, IF($E1629="", "", I1629+J1629+M1629+N1629+P1629-R1629))</f>
        <v>0</v>
      </c>
      <c r="D1629" s="109">
        <f>IF(COUNTIF($A$7:$A1629, $A1629)&gt;1, 0, S1629)</f>
        <v>0</v>
      </c>
      <c r="E1629" s="110">
        <v>44838</v>
      </c>
      <c r="F1629" s="91" t="str">
        <f>IFERROR(VLOOKUP($E1629, V医療従事者等!$A:$J, $F$4, FALSE), TEXT(E1629, "aaa"))</f>
        <v>火</v>
      </c>
      <c r="G1629" s="91">
        <f>IFERROR(VLOOKUP($E1629, V医療従事者等!$A:$J, $G$4, FALSE), 0)</f>
        <v>0</v>
      </c>
      <c r="H1629" s="91">
        <f>IFERROR(VLOOKUP($E1629, V医療従事者等!$A:$J, $H$4, FALSE), 0)</f>
        <v>0</v>
      </c>
      <c r="I1629" s="91">
        <f>IFERROR(VLOOKUP($E1629, V医療従事者等!$A:$J, $I$4, FALSE), 0)</f>
        <v>0</v>
      </c>
      <c r="J1629" s="91">
        <f>IFERROR(VLOOKUP($E1629, V医療従事者等!$A:$J, $J$4, FALSE), 0)</f>
        <v>0</v>
      </c>
      <c r="K1629" s="92">
        <f>IFERROR(VLOOKUP($E1629, V一般接種!$A:$G, K$4, FALSE), 0)</f>
        <v>0</v>
      </c>
      <c r="L1629" s="92">
        <f>IFERROR(VLOOKUP($E1629, V一般接種!$A:$G, L$4, FALSE), 0)</f>
        <v>0</v>
      </c>
      <c r="M1629" s="92">
        <f>IFERROR(VLOOKUP($E1629, V一般接種!$A:$G, M$4, FALSE), 0)</f>
        <v>0</v>
      </c>
      <c r="N1629" s="93">
        <f>IFERROR(VLOOKUP($E1629, V一般接種!$A:$G, N$4, FALSE), 0)</f>
        <v>0</v>
      </c>
      <c r="O1629" s="92">
        <f>SUMIF(V職域接種!$C:$C, 'Conv-vaccine'!$E1629, V職域接種!F:F)</f>
        <v>0</v>
      </c>
      <c r="P1629" s="92">
        <f>SUMIF(V職域接種!$C:$C, 'Conv-vaccine'!$E1629, V職域接種!G:G)</f>
        <v>0</v>
      </c>
      <c r="Q1629" s="92">
        <f>_xlfn.MAXIFS(V重複!F:F, V重複!$C:$C, 'Conv-vaccine'!$E1629)</f>
        <v>0</v>
      </c>
      <c r="R1629" s="92">
        <f>_xlfn.MAXIFS(V重複!G:G, V重複!$C:$C, 'Conv-vaccine'!$E1629)</f>
        <v>0</v>
      </c>
      <c r="S1629" s="117">
        <f>SUMIF('V3回目-総接種回数'!$A:$A, 'Conv-vaccine'!$E1629, 'V3回目-総接種回数'!D:D)</f>
        <v>0</v>
      </c>
    </row>
    <row r="1630" spans="1:19" ht="17.7">
      <c r="A1630" s="49">
        <v>44839</v>
      </c>
      <c r="B1630" s="109">
        <f>IF(COUNTIF($A$7:$A1630, $A1630)&gt;1, 0, IF($E1630="","",G1630+H1630+K1630+L1630+O1630-Q1630))</f>
        <v>0</v>
      </c>
      <c r="C1630" s="109">
        <f>IF(COUNTIF($A$7:$A1630, $A1630)&gt;1, 0, IF($E1630="", "", I1630+J1630+M1630+N1630+P1630-R1630))</f>
        <v>0</v>
      </c>
      <c r="D1630" s="109">
        <f>IF(COUNTIF($A$7:$A1630, $A1630)&gt;1, 0, S1630)</f>
        <v>0</v>
      </c>
      <c r="E1630" s="110">
        <v>44839</v>
      </c>
      <c r="F1630" s="91" t="str">
        <f>IFERROR(VLOOKUP($E1630, V医療従事者等!$A:$J, $F$4, FALSE), TEXT(E1630, "aaa"))</f>
        <v>水</v>
      </c>
      <c r="G1630" s="91">
        <f>IFERROR(VLOOKUP($E1630, V医療従事者等!$A:$J, $G$4, FALSE), 0)</f>
        <v>0</v>
      </c>
      <c r="H1630" s="91">
        <f>IFERROR(VLOOKUP($E1630, V医療従事者等!$A:$J, $H$4, FALSE), 0)</f>
        <v>0</v>
      </c>
      <c r="I1630" s="91">
        <f>IFERROR(VLOOKUP($E1630, V医療従事者等!$A:$J, $I$4, FALSE), 0)</f>
        <v>0</v>
      </c>
      <c r="J1630" s="91">
        <f>IFERROR(VLOOKUP($E1630, V医療従事者等!$A:$J, $J$4, FALSE), 0)</f>
        <v>0</v>
      </c>
      <c r="K1630" s="92">
        <f>IFERROR(VLOOKUP($E1630, V一般接種!$A:$G, K$4, FALSE), 0)</f>
        <v>0</v>
      </c>
      <c r="L1630" s="92">
        <f>IFERROR(VLOOKUP($E1630, V一般接種!$A:$G, L$4, FALSE), 0)</f>
        <v>0</v>
      </c>
      <c r="M1630" s="92">
        <f>IFERROR(VLOOKUP($E1630, V一般接種!$A:$G, M$4, FALSE), 0)</f>
        <v>0</v>
      </c>
      <c r="N1630" s="93">
        <f>IFERROR(VLOOKUP($E1630, V一般接種!$A:$G, N$4, FALSE), 0)</f>
        <v>0</v>
      </c>
      <c r="O1630" s="92">
        <f>SUMIF(V職域接種!$C:$C, 'Conv-vaccine'!$E1630, V職域接種!F:F)</f>
        <v>0</v>
      </c>
      <c r="P1630" s="92">
        <f>SUMIF(V職域接種!$C:$C, 'Conv-vaccine'!$E1630, V職域接種!G:G)</f>
        <v>0</v>
      </c>
      <c r="Q1630" s="92">
        <f>_xlfn.MAXIFS(V重複!F:F, V重複!$C:$C, 'Conv-vaccine'!$E1630)</f>
        <v>0</v>
      </c>
      <c r="R1630" s="92">
        <f>_xlfn.MAXIFS(V重複!G:G, V重複!$C:$C, 'Conv-vaccine'!$E1630)</f>
        <v>0</v>
      </c>
      <c r="S1630" s="117">
        <f>SUMIF('V3回目-総接種回数'!$A:$A, 'Conv-vaccine'!$E1630, 'V3回目-総接種回数'!D:D)</f>
        <v>0</v>
      </c>
    </row>
    <row r="1631" spans="1:19" ht="17.7">
      <c r="A1631" s="49">
        <v>44839</v>
      </c>
      <c r="B1631" s="109">
        <f>IF(COUNTIF($A$7:$A1631, $A1631)&gt;1, 0, IF($E1631="","",G1631+H1631+K1631+L1631+O1631-Q1631))</f>
        <v>0</v>
      </c>
      <c r="C1631" s="109">
        <f>IF(COUNTIF($A$7:$A1631, $A1631)&gt;1, 0, IF($E1631="", "", I1631+J1631+M1631+N1631+P1631-R1631))</f>
        <v>0</v>
      </c>
      <c r="D1631" s="109">
        <f>IF(COUNTIF($A$7:$A1631, $A1631)&gt;1, 0, S1631)</f>
        <v>0</v>
      </c>
      <c r="E1631" s="110">
        <v>44839</v>
      </c>
      <c r="F1631" s="91" t="str">
        <f>IFERROR(VLOOKUP($E1631, V医療従事者等!$A:$J, $F$4, FALSE), TEXT(E1631, "aaa"))</f>
        <v>水</v>
      </c>
      <c r="G1631" s="91">
        <f>IFERROR(VLOOKUP($E1631, V医療従事者等!$A:$J, $G$4, FALSE), 0)</f>
        <v>0</v>
      </c>
      <c r="H1631" s="91">
        <f>IFERROR(VLOOKUP($E1631, V医療従事者等!$A:$J, $H$4, FALSE), 0)</f>
        <v>0</v>
      </c>
      <c r="I1631" s="91">
        <f>IFERROR(VLOOKUP($E1631, V医療従事者等!$A:$J, $I$4, FALSE), 0)</f>
        <v>0</v>
      </c>
      <c r="J1631" s="91">
        <f>IFERROR(VLOOKUP($E1631, V医療従事者等!$A:$J, $J$4, FALSE), 0)</f>
        <v>0</v>
      </c>
      <c r="K1631" s="92">
        <f>IFERROR(VLOOKUP($E1631, V一般接種!$A:$G, K$4, FALSE), 0)</f>
        <v>0</v>
      </c>
      <c r="L1631" s="92">
        <f>IFERROR(VLOOKUP($E1631, V一般接種!$A:$G, L$4, FALSE), 0)</f>
        <v>0</v>
      </c>
      <c r="M1631" s="92">
        <f>IFERROR(VLOOKUP($E1631, V一般接種!$A:$G, M$4, FALSE), 0)</f>
        <v>0</v>
      </c>
      <c r="N1631" s="93">
        <f>IFERROR(VLOOKUP($E1631, V一般接種!$A:$G, N$4, FALSE), 0)</f>
        <v>0</v>
      </c>
      <c r="O1631" s="92">
        <f>SUMIF(V職域接種!$C:$C, 'Conv-vaccine'!$E1631, V職域接種!F:F)</f>
        <v>0</v>
      </c>
      <c r="P1631" s="92">
        <f>SUMIF(V職域接種!$C:$C, 'Conv-vaccine'!$E1631, V職域接種!G:G)</f>
        <v>0</v>
      </c>
      <c r="Q1631" s="92">
        <f>_xlfn.MAXIFS(V重複!F:F, V重複!$C:$C, 'Conv-vaccine'!$E1631)</f>
        <v>0</v>
      </c>
      <c r="R1631" s="92">
        <f>_xlfn.MAXIFS(V重複!G:G, V重複!$C:$C, 'Conv-vaccine'!$E1631)</f>
        <v>0</v>
      </c>
      <c r="S1631" s="117">
        <f>SUMIF('V3回目-総接種回数'!$A:$A, 'Conv-vaccine'!$E1631, 'V3回目-総接種回数'!D:D)</f>
        <v>0</v>
      </c>
    </row>
    <row r="1632" spans="1:19" ht="17.7">
      <c r="A1632" s="49">
        <v>44839</v>
      </c>
      <c r="B1632" s="109">
        <f>IF(COUNTIF($A$7:$A1632, $A1632)&gt;1, 0, IF($E1632="","",G1632+H1632+K1632+L1632+O1632-Q1632))</f>
        <v>0</v>
      </c>
      <c r="C1632" s="109">
        <f>IF(COUNTIF($A$7:$A1632, $A1632)&gt;1, 0, IF($E1632="", "", I1632+J1632+M1632+N1632+P1632-R1632))</f>
        <v>0</v>
      </c>
      <c r="D1632" s="109">
        <f>IF(COUNTIF($A$7:$A1632, $A1632)&gt;1, 0, S1632)</f>
        <v>0</v>
      </c>
      <c r="E1632" s="110">
        <v>44839</v>
      </c>
      <c r="F1632" s="91" t="str">
        <f>IFERROR(VLOOKUP($E1632, V医療従事者等!$A:$J, $F$4, FALSE), TEXT(E1632, "aaa"))</f>
        <v>水</v>
      </c>
      <c r="G1632" s="91">
        <f>IFERROR(VLOOKUP($E1632, V医療従事者等!$A:$J, $G$4, FALSE), 0)</f>
        <v>0</v>
      </c>
      <c r="H1632" s="91">
        <f>IFERROR(VLOOKUP($E1632, V医療従事者等!$A:$J, $H$4, FALSE), 0)</f>
        <v>0</v>
      </c>
      <c r="I1632" s="91">
        <f>IFERROR(VLOOKUP($E1632, V医療従事者等!$A:$J, $I$4, FALSE), 0)</f>
        <v>0</v>
      </c>
      <c r="J1632" s="91">
        <f>IFERROR(VLOOKUP($E1632, V医療従事者等!$A:$J, $J$4, FALSE), 0)</f>
        <v>0</v>
      </c>
      <c r="K1632" s="92">
        <f>IFERROR(VLOOKUP($E1632, V一般接種!$A:$G, K$4, FALSE), 0)</f>
        <v>0</v>
      </c>
      <c r="L1632" s="92">
        <f>IFERROR(VLOOKUP($E1632, V一般接種!$A:$G, L$4, FALSE), 0)</f>
        <v>0</v>
      </c>
      <c r="M1632" s="92">
        <f>IFERROR(VLOOKUP($E1632, V一般接種!$A:$G, M$4, FALSE), 0)</f>
        <v>0</v>
      </c>
      <c r="N1632" s="93">
        <f>IFERROR(VLOOKUP($E1632, V一般接種!$A:$G, N$4, FALSE), 0)</f>
        <v>0</v>
      </c>
      <c r="O1632" s="92">
        <f>SUMIF(V職域接種!$C:$C, 'Conv-vaccine'!$E1632, V職域接種!F:F)</f>
        <v>0</v>
      </c>
      <c r="P1632" s="92">
        <f>SUMIF(V職域接種!$C:$C, 'Conv-vaccine'!$E1632, V職域接種!G:G)</f>
        <v>0</v>
      </c>
      <c r="Q1632" s="92">
        <f>_xlfn.MAXIFS(V重複!F:F, V重複!$C:$C, 'Conv-vaccine'!$E1632)</f>
        <v>0</v>
      </c>
      <c r="R1632" s="92">
        <f>_xlfn.MAXIFS(V重複!G:G, V重複!$C:$C, 'Conv-vaccine'!$E1632)</f>
        <v>0</v>
      </c>
      <c r="S1632" s="117">
        <f>SUMIF('V3回目-総接種回数'!$A:$A, 'Conv-vaccine'!$E1632, 'V3回目-総接種回数'!D:D)</f>
        <v>0</v>
      </c>
    </row>
    <row r="1633" spans="1:19" ht="17.7">
      <c r="A1633" s="49">
        <v>44840</v>
      </c>
      <c r="B1633" s="109">
        <f>IF(COUNTIF($A$7:$A1633, $A1633)&gt;1, 0, IF($E1633="","",G1633+H1633+K1633+L1633+O1633-Q1633))</f>
        <v>0</v>
      </c>
      <c r="C1633" s="109">
        <f>IF(COUNTIF($A$7:$A1633, $A1633)&gt;1, 0, IF($E1633="", "", I1633+J1633+M1633+N1633+P1633-R1633))</f>
        <v>0</v>
      </c>
      <c r="D1633" s="109">
        <f>IF(COUNTIF($A$7:$A1633, $A1633)&gt;1, 0, S1633)</f>
        <v>0</v>
      </c>
      <c r="E1633" s="110">
        <v>44840</v>
      </c>
      <c r="F1633" s="91" t="str">
        <f>IFERROR(VLOOKUP($E1633, V医療従事者等!$A:$J, $F$4, FALSE), TEXT(E1633, "aaa"))</f>
        <v>木</v>
      </c>
      <c r="G1633" s="91">
        <f>IFERROR(VLOOKUP($E1633, V医療従事者等!$A:$J, $G$4, FALSE), 0)</f>
        <v>0</v>
      </c>
      <c r="H1633" s="91">
        <f>IFERROR(VLOOKUP($E1633, V医療従事者等!$A:$J, $H$4, FALSE), 0)</f>
        <v>0</v>
      </c>
      <c r="I1633" s="91">
        <f>IFERROR(VLOOKUP($E1633, V医療従事者等!$A:$J, $I$4, FALSE), 0)</f>
        <v>0</v>
      </c>
      <c r="J1633" s="91">
        <f>IFERROR(VLOOKUP($E1633, V医療従事者等!$A:$J, $J$4, FALSE), 0)</f>
        <v>0</v>
      </c>
      <c r="K1633" s="92">
        <f>IFERROR(VLOOKUP($E1633, V一般接種!$A:$G, K$4, FALSE), 0)</f>
        <v>0</v>
      </c>
      <c r="L1633" s="92">
        <f>IFERROR(VLOOKUP($E1633, V一般接種!$A:$G, L$4, FALSE), 0)</f>
        <v>0</v>
      </c>
      <c r="M1633" s="92">
        <f>IFERROR(VLOOKUP($E1633, V一般接種!$A:$G, M$4, FALSE), 0)</f>
        <v>0</v>
      </c>
      <c r="N1633" s="93">
        <f>IFERROR(VLOOKUP($E1633, V一般接種!$A:$G, N$4, FALSE), 0)</f>
        <v>0</v>
      </c>
      <c r="O1633" s="92">
        <f>SUMIF(V職域接種!$C:$C, 'Conv-vaccine'!$E1633, V職域接種!F:F)</f>
        <v>0</v>
      </c>
      <c r="P1633" s="92">
        <f>SUMIF(V職域接種!$C:$C, 'Conv-vaccine'!$E1633, V職域接種!G:G)</f>
        <v>0</v>
      </c>
      <c r="Q1633" s="92">
        <f>_xlfn.MAXIFS(V重複!F:F, V重複!$C:$C, 'Conv-vaccine'!$E1633)</f>
        <v>0</v>
      </c>
      <c r="R1633" s="92">
        <f>_xlfn.MAXIFS(V重複!G:G, V重複!$C:$C, 'Conv-vaccine'!$E1633)</f>
        <v>0</v>
      </c>
      <c r="S1633" s="117">
        <f>SUMIF('V3回目-総接種回数'!$A:$A, 'Conv-vaccine'!$E1633, 'V3回目-総接種回数'!D:D)</f>
        <v>0</v>
      </c>
    </row>
    <row r="1634" spans="1:19" ht="17.7">
      <c r="A1634" s="49">
        <v>44840</v>
      </c>
      <c r="B1634" s="109">
        <f>IF(COUNTIF($A$7:$A1634, $A1634)&gt;1, 0, IF($E1634="","",G1634+H1634+K1634+L1634+O1634-Q1634))</f>
        <v>0</v>
      </c>
      <c r="C1634" s="109">
        <f>IF(COUNTIF($A$7:$A1634, $A1634)&gt;1, 0, IF($E1634="", "", I1634+J1634+M1634+N1634+P1634-R1634))</f>
        <v>0</v>
      </c>
      <c r="D1634" s="109">
        <f>IF(COUNTIF($A$7:$A1634, $A1634)&gt;1, 0, S1634)</f>
        <v>0</v>
      </c>
      <c r="E1634" s="110">
        <v>44840</v>
      </c>
      <c r="F1634" s="91" t="str">
        <f>IFERROR(VLOOKUP($E1634, V医療従事者等!$A:$J, $F$4, FALSE), TEXT(E1634, "aaa"))</f>
        <v>木</v>
      </c>
      <c r="G1634" s="91">
        <f>IFERROR(VLOOKUP($E1634, V医療従事者等!$A:$J, $G$4, FALSE), 0)</f>
        <v>0</v>
      </c>
      <c r="H1634" s="91">
        <f>IFERROR(VLOOKUP($E1634, V医療従事者等!$A:$J, $H$4, FALSE), 0)</f>
        <v>0</v>
      </c>
      <c r="I1634" s="91">
        <f>IFERROR(VLOOKUP($E1634, V医療従事者等!$A:$J, $I$4, FALSE), 0)</f>
        <v>0</v>
      </c>
      <c r="J1634" s="91">
        <f>IFERROR(VLOOKUP($E1634, V医療従事者等!$A:$J, $J$4, FALSE), 0)</f>
        <v>0</v>
      </c>
      <c r="K1634" s="92">
        <f>IFERROR(VLOOKUP($E1634, V一般接種!$A:$G, K$4, FALSE), 0)</f>
        <v>0</v>
      </c>
      <c r="L1634" s="92">
        <f>IFERROR(VLOOKUP($E1634, V一般接種!$A:$G, L$4, FALSE), 0)</f>
        <v>0</v>
      </c>
      <c r="M1634" s="92">
        <f>IFERROR(VLOOKUP($E1634, V一般接種!$A:$G, M$4, FALSE), 0)</f>
        <v>0</v>
      </c>
      <c r="N1634" s="93">
        <f>IFERROR(VLOOKUP($E1634, V一般接種!$A:$G, N$4, FALSE), 0)</f>
        <v>0</v>
      </c>
      <c r="O1634" s="92">
        <f>SUMIF(V職域接種!$C:$C, 'Conv-vaccine'!$E1634, V職域接種!F:F)</f>
        <v>0</v>
      </c>
      <c r="P1634" s="92">
        <f>SUMIF(V職域接種!$C:$C, 'Conv-vaccine'!$E1634, V職域接種!G:G)</f>
        <v>0</v>
      </c>
      <c r="Q1634" s="92">
        <f>_xlfn.MAXIFS(V重複!F:F, V重複!$C:$C, 'Conv-vaccine'!$E1634)</f>
        <v>0</v>
      </c>
      <c r="R1634" s="92">
        <f>_xlfn.MAXIFS(V重複!G:G, V重複!$C:$C, 'Conv-vaccine'!$E1634)</f>
        <v>0</v>
      </c>
      <c r="S1634" s="117">
        <f>SUMIF('V3回目-総接種回数'!$A:$A, 'Conv-vaccine'!$E1634, 'V3回目-総接種回数'!D:D)</f>
        <v>0</v>
      </c>
    </row>
    <row r="1635" spans="1:19" ht="17.7">
      <c r="A1635" s="49">
        <v>44840</v>
      </c>
      <c r="B1635" s="109">
        <f>IF(COUNTIF($A$7:$A1635, $A1635)&gt;1, 0, IF($E1635="","",G1635+H1635+K1635+L1635+O1635-Q1635))</f>
        <v>0</v>
      </c>
      <c r="C1635" s="109">
        <f>IF(COUNTIF($A$7:$A1635, $A1635)&gt;1, 0, IF($E1635="", "", I1635+J1635+M1635+N1635+P1635-R1635))</f>
        <v>0</v>
      </c>
      <c r="D1635" s="109">
        <f>IF(COUNTIF($A$7:$A1635, $A1635)&gt;1, 0, S1635)</f>
        <v>0</v>
      </c>
      <c r="E1635" s="110">
        <v>44840</v>
      </c>
      <c r="F1635" s="91" t="str">
        <f>IFERROR(VLOOKUP($E1635, V医療従事者等!$A:$J, $F$4, FALSE), TEXT(E1635, "aaa"))</f>
        <v>木</v>
      </c>
      <c r="G1635" s="91">
        <f>IFERROR(VLOOKUP($E1635, V医療従事者等!$A:$J, $G$4, FALSE), 0)</f>
        <v>0</v>
      </c>
      <c r="H1635" s="91">
        <f>IFERROR(VLOOKUP($E1635, V医療従事者等!$A:$J, $H$4, FALSE), 0)</f>
        <v>0</v>
      </c>
      <c r="I1635" s="91">
        <f>IFERROR(VLOOKUP($E1635, V医療従事者等!$A:$J, $I$4, FALSE), 0)</f>
        <v>0</v>
      </c>
      <c r="J1635" s="91">
        <f>IFERROR(VLOOKUP($E1635, V医療従事者等!$A:$J, $J$4, FALSE), 0)</f>
        <v>0</v>
      </c>
      <c r="K1635" s="92">
        <f>IFERROR(VLOOKUP($E1635, V一般接種!$A:$G, K$4, FALSE), 0)</f>
        <v>0</v>
      </c>
      <c r="L1635" s="92">
        <f>IFERROR(VLOOKUP($E1635, V一般接種!$A:$G, L$4, FALSE), 0)</f>
        <v>0</v>
      </c>
      <c r="M1635" s="92">
        <f>IFERROR(VLOOKUP($E1635, V一般接種!$A:$G, M$4, FALSE), 0)</f>
        <v>0</v>
      </c>
      <c r="N1635" s="93">
        <f>IFERROR(VLOOKUP($E1635, V一般接種!$A:$G, N$4, FALSE), 0)</f>
        <v>0</v>
      </c>
      <c r="O1635" s="92">
        <f>SUMIF(V職域接種!$C:$C, 'Conv-vaccine'!$E1635, V職域接種!F:F)</f>
        <v>0</v>
      </c>
      <c r="P1635" s="92">
        <f>SUMIF(V職域接種!$C:$C, 'Conv-vaccine'!$E1635, V職域接種!G:G)</f>
        <v>0</v>
      </c>
      <c r="Q1635" s="92">
        <f>_xlfn.MAXIFS(V重複!F:F, V重複!$C:$C, 'Conv-vaccine'!$E1635)</f>
        <v>0</v>
      </c>
      <c r="R1635" s="92">
        <f>_xlfn.MAXIFS(V重複!G:G, V重複!$C:$C, 'Conv-vaccine'!$E1635)</f>
        <v>0</v>
      </c>
      <c r="S1635" s="117">
        <f>SUMIF('V3回目-総接種回数'!$A:$A, 'Conv-vaccine'!$E1635, 'V3回目-総接種回数'!D:D)</f>
        <v>0</v>
      </c>
    </row>
    <row r="1636" spans="1:19" ht="17.7">
      <c r="A1636" s="49">
        <v>44841</v>
      </c>
      <c r="B1636" s="109">
        <f>IF(COUNTIF($A$7:$A1636, $A1636)&gt;1, 0, IF($E1636="","",G1636+H1636+K1636+L1636+O1636-Q1636))</f>
        <v>0</v>
      </c>
      <c r="C1636" s="109">
        <f>IF(COUNTIF($A$7:$A1636, $A1636)&gt;1, 0, IF($E1636="", "", I1636+J1636+M1636+N1636+P1636-R1636))</f>
        <v>0</v>
      </c>
      <c r="D1636" s="109">
        <f>IF(COUNTIF($A$7:$A1636, $A1636)&gt;1, 0, S1636)</f>
        <v>0</v>
      </c>
      <c r="E1636" s="110">
        <v>44841</v>
      </c>
      <c r="F1636" s="91" t="str">
        <f>IFERROR(VLOOKUP($E1636, V医療従事者等!$A:$J, $F$4, FALSE), TEXT(E1636, "aaa"))</f>
        <v>金</v>
      </c>
      <c r="G1636" s="91">
        <f>IFERROR(VLOOKUP($E1636, V医療従事者等!$A:$J, $G$4, FALSE), 0)</f>
        <v>0</v>
      </c>
      <c r="H1636" s="91">
        <f>IFERROR(VLOOKUP($E1636, V医療従事者等!$A:$J, $H$4, FALSE), 0)</f>
        <v>0</v>
      </c>
      <c r="I1636" s="91">
        <f>IFERROR(VLOOKUP($E1636, V医療従事者等!$A:$J, $I$4, FALSE), 0)</f>
        <v>0</v>
      </c>
      <c r="J1636" s="91">
        <f>IFERROR(VLOOKUP($E1636, V医療従事者等!$A:$J, $J$4, FALSE), 0)</f>
        <v>0</v>
      </c>
      <c r="K1636" s="92">
        <f>IFERROR(VLOOKUP($E1636, V一般接種!$A:$G, K$4, FALSE), 0)</f>
        <v>0</v>
      </c>
      <c r="L1636" s="92">
        <f>IFERROR(VLOOKUP($E1636, V一般接種!$A:$G, L$4, FALSE), 0)</f>
        <v>0</v>
      </c>
      <c r="M1636" s="92">
        <f>IFERROR(VLOOKUP($E1636, V一般接種!$A:$G, M$4, FALSE), 0)</f>
        <v>0</v>
      </c>
      <c r="N1636" s="93">
        <f>IFERROR(VLOOKUP($E1636, V一般接種!$A:$G, N$4, FALSE), 0)</f>
        <v>0</v>
      </c>
      <c r="O1636" s="92">
        <f>SUMIF(V職域接種!$C:$C, 'Conv-vaccine'!$E1636, V職域接種!F:F)</f>
        <v>0</v>
      </c>
      <c r="P1636" s="92">
        <f>SUMIF(V職域接種!$C:$C, 'Conv-vaccine'!$E1636, V職域接種!G:G)</f>
        <v>0</v>
      </c>
      <c r="Q1636" s="92">
        <f>_xlfn.MAXIFS(V重複!F:F, V重複!$C:$C, 'Conv-vaccine'!$E1636)</f>
        <v>0</v>
      </c>
      <c r="R1636" s="92">
        <f>_xlfn.MAXIFS(V重複!G:G, V重複!$C:$C, 'Conv-vaccine'!$E1636)</f>
        <v>0</v>
      </c>
      <c r="S1636" s="117">
        <f>SUMIF('V3回目-総接種回数'!$A:$A, 'Conv-vaccine'!$E1636, 'V3回目-総接種回数'!D:D)</f>
        <v>0</v>
      </c>
    </row>
    <row r="1637" spans="1:19" ht="17.7">
      <c r="A1637" s="49">
        <v>44841</v>
      </c>
      <c r="B1637" s="109">
        <f>IF(COUNTIF($A$7:$A1637, $A1637)&gt;1, 0, IF($E1637="","",G1637+H1637+K1637+L1637+O1637-Q1637))</f>
        <v>0</v>
      </c>
      <c r="C1637" s="109">
        <f>IF(COUNTIF($A$7:$A1637, $A1637)&gt;1, 0, IF($E1637="", "", I1637+J1637+M1637+N1637+P1637-R1637))</f>
        <v>0</v>
      </c>
      <c r="D1637" s="109">
        <f>IF(COUNTIF($A$7:$A1637, $A1637)&gt;1, 0, S1637)</f>
        <v>0</v>
      </c>
      <c r="E1637" s="110">
        <v>44841</v>
      </c>
      <c r="F1637" s="91" t="str">
        <f>IFERROR(VLOOKUP($E1637, V医療従事者等!$A:$J, $F$4, FALSE), TEXT(E1637, "aaa"))</f>
        <v>金</v>
      </c>
      <c r="G1637" s="91">
        <f>IFERROR(VLOOKUP($E1637, V医療従事者等!$A:$J, $G$4, FALSE), 0)</f>
        <v>0</v>
      </c>
      <c r="H1637" s="91">
        <f>IFERROR(VLOOKUP($E1637, V医療従事者等!$A:$J, $H$4, FALSE), 0)</f>
        <v>0</v>
      </c>
      <c r="I1637" s="91">
        <f>IFERROR(VLOOKUP($E1637, V医療従事者等!$A:$J, $I$4, FALSE), 0)</f>
        <v>0</v>
      </c>
      <c r="J1637" s="91">
        <f>IFERROR(VLOOKUP($E1637, V医療従事者等!$A:$J, $J$4, FALSE), 0)</f>
        <v>0</v>
      </c>
      <c r="K1637" s="92">
        <f>IFERROR(VLOOKUP($E1637, V一般接種!$A:$G, K$4, FALSE), 0)</f>
        <v>0</v>
      </c>
      <c r="L1637" s="92">
        <f>IFERROR(VLOOKUP($E1637, V一般接種!$A:$G, L$4, FALSE), 0)</f>
        <v>0</v>
      </c>
      <c r="M1637" s="92">
        <f>IFERROR(VLOOKUP($E1637, V一般接種!$A:$G, M$4, FALSE), 0)</f>
        <v>0</v>
      </c>
      <c r="N1637" s="93">
        <f>IFERROR(VLOOKUP($E1637, V一般接種!$A:$G, N$4, FALSE), 0)</f>
        <v>0</v>
      </c>
      <c r="O1637" s="92">
        <f>SUMIF(V職域接種!$C:$C, 'Conv-vaccine'!$E1637, V職域接種!F:F)</f>
        <v>0</v>
      </c>
      <c r="P1637" s="92">
        <f>SUMIF(V職域接種!$C:$C, 'Conv-vaccine'!$E1637, V職域接種!G:G)</f>
        <v>0</v>
      </c>
      <c r="Q1637" s="92">
        <f>_xlfn.MAXIFS(V重複!F:F, V重複!$C:$C, 'Conv-vaccine'!$E1637)</f>
        <v>0</v>
      </c>
      <c r="R1637" s="92">
        <f>_xlfn.MAXIFS(V重複!G:G, V重複!$C:$C, 'Conv-vaccine'!$E1637)</f>
        <v>0</v>
      </c>
      <c r="S1637" s="117">
        <f>SUMIF('V3回目-総接種回数'!$A:$A, 'Conv-vaccine'!$E1637, 'V3回目-総接種回数'!D:D)</f>
        <v>0</v>
      </c>
    </row>
    <row r="1638" spans="1:19" ht="17.7">
      <c r="A1638" s="49">
        <v>44841</v>
      </c>
      <c r="B1638" s="109">
        <f>IF(COUNTIF($A$7:$A1638, $A1638)&gt;1, 0, IF($E1638="","",G1638+H1638+K1638+L1638+O1638-Q1638))</f>
        <v>0</v>
      </c>
      <c r="C1638" s="109">
        <f>IF(COUNTIF($A$7:$A1638, $A1638)&gt;1, 0, IF($E1638="", "", I1638+J1638+M1638+N1638+P1638-R1638))</f>
        <v>0</v>
      </c>
      <c r="D1638" s="109">
        <f>IF(COUNTIF($A$7:$A1638, $A1638)&gt;1, 0, S1638)</f>
        <v>0</v>
      </c>
      <c r="E1638" s="110">
        <v>44841</v>
      </c>
      <c r="F1638" s="91" t="str">
        <f>IFERROR(VLOOKUP($E1638, V医療従事者等!$A:$J, $F$4, FALSE), TEXT(E1638, "aaa"))</f>
        <v>金</v>
      </c>
      <c r="G1638" s="91">
        <f>IFERROR(VLOOKUP($E1638, V医療従事者等!$A:$J, $G$4, FALSE), 0)</f>
        <v>0</v>
      </c>
      <c r="H1638" s="91">
        <f>IFERROR(VLOOKUP($E1638, V医療従事者等!$A:$J, $H$4, FALSE), 0)</f>
        <v>0</v>
      </c>
      <c r="I1638" s="91">
        <f>IFERROR(VLOOKUP($E1638, V医療従事者等!$A:$J, $I$4, FALSE), 0)</f>
        <v>0</v>
      </c>
      <c r="J1638" s="91">
        <f>IFERROR(VLOOKUP($E1638, V医療従事者等!$A:$J, $J$4, FALSE), 0)</f>
        <v>0</v>
      </c>
      <c r="K1638" s="92">
        <f>IFERROR(VLOOKUP($E1638, V一般接種!$A:$G, K$4, FALSE), 0)</f>
        <v>0</v>
      </c>
      <c r="L1638" s="92">
        <f>IFERROR(VLOOKUP($E1638, V一般接種!$A:$G, L$4, FALSE), 0)</f>
        <v>0</v>
      </c>
      <c r="M1638" s="92">
        <f>IFERROR(VLOOKUP($E1638, V一般接種!$A:$G, M$4, FALSE), 0)</f>
        <v>0</v>
      </c>
      <c r="N1638" s="93">
        <f>IFERROR(VLOOKUP($E1638, V一般接種!$A:$G, N$4, FALSE), 0)</f>
        <v>0</v>
      </c>
      <c r="O1638" s="92">
        <f>SUMIF(V職域接種!$C:$C, 'Conv-vaccine'!$E1638, V職域接種!F:F)</f>
        <v>0</v>
      </c>
      <c r="P1638" s="92">
        <f>SUMIF(V職域接種!$C:$C, 'Conv-vaccine'!$E1638, V職域接種!G:G)</f>
        <v>0</v>
      </c>
      <c r="Q1638" s="92">
        <f>_xlfn.MAXIFS(V重複!F:F, V重複!$C:$C, 'Conv-vaccine'!$E1638)</f>
        <v>0</v>
      </c>
      <c r="R1638" s="92">
        <f>_xlfn.MAXIFS(V重複!G:G, V重複!$C:$C, 'Conv-vaccine'!$E1638)</f>
        <v>0</v>
      </c>
      <c r="S1638" s="117">
        <f>SUMIF('V3回目-総接種回数'!$A:$A, 'Conv-vaccine'!$E1638, 'V3回目-総接種回数'!D:D)</f>
        <v>0</v>
      </c>
    </row>
    <row r="1639" spans="1:19" ht="17.7">
      <c r="A1639" s="49">
        <v>44842</v>
      </c>
      <c r="B1639" s="109">
        <f>IF(COUNTIF($A$7:$A1639, $A1639)&gt;1, 0, IF($E1639="","",G1639+H1639+K1639+L1639+O1639-Q1639))</f>
        <v>0</v>
      </c>
      <c r="C1639" s="109">
        <f>IF(COUNTIF($A$7:$A1639, $A1639)&gt;1, 0, IF($E1639="", "", I1639+J1639+M1639+N1639+P1639-R1639))</f>
        <v>0</v>
      </c>
      <c r="D1639" s="109">
        <f>IF(COUNTIF($A$7:$A1639, $A1639)&gt;1, 0, S1639)</f>
        <v>0</v>
      </c>
      <c r="E1639" s="110">
        <v>44842</v>
      </c>
      <c r="F1639" s="91" t="str">
        <f>IFERROR(VLOOKUP($E1639, V医療従事者等!$A:$J, $F$4, FALSE), TEXT(E1639, "aaa"))</f>
        <v>土</v>
      </c>
      <c r="G1639" s="91">
        <f>IFERROR(VLOOKUP($E1639, V医療従事者等!$A:$J, $G$4, FALSE), 0)</f>
        <v>0</v>
      </c>
      <c r="H1639" s="91">
        <f>IFERROR(VLOOKUP($E1639, V医療従事者等!$A:$J, $H$4, FALSE), 0)</f>
        <v>0</v>
      </c>
      <c r="I1639" s="91">
        <f>IFERROR(VLOOKUP($E1639, V医療従事者等!$A:$J, $I$4, FALSE), 0)</f>
        <v>0</v>
      </c>
      <c r="J1639" s="91">
        <f>IFERROR(VLOOKUP($E1639, V医療従事者等!$A:$J, $J$4, FALSE), 0)</f>
        <v>0</v>
      </c>
      <c r="K1639" s="92">
        <f>IFERROR(VLOOKUP($E1639, V一般接種!$A:$G, K$4, FALSE), 0)</f>
        <v>0</v>
      </c>
      <c r="L1639" s="92">
        <f>IFERROR(VLOOKUP($E1639, V一般接種!$A:$G, L$4, FALSE), 0)</f>
        <v>0</v>
      </c>
      <c r="M1639" s="92">
        <f>IFERROR(VLOOKUP($E1639, V一般接種!$A:$G, M$4, FALSE), 0)</f>
        <v>0</v>
      </c>
      <c r="N1639" s="93">
        <f>IFERROR(VLOOKUP($E1639, V一般接種!$A:$G, N$4, FALSE), 0)</f>
        <v>0</v>
      </c>
      <c r="O1639" s="92">
        <f>SUMIF(V職域接種!$C:$C, 'Conv-vaccine'!$E1639, V職域接種!F:F)</f>
        <v>0</v>
      </c>
      <c r="P1639" s="92">
        <f>SUMIF(V職域接種!$C:$C, 'Conv-vaccine'!$E1639, V職域接種!G:G)</f>
        <v>0</v>
      </c>
      <c r="Q1639" s="92">
        <f>_xlfn.MAXIFS(V重複!F:F, V重複!$C:$C, 'Conv-vaccine'!$E1639)</f>
        <v>0</v>
      </c>
      <c r="R1639" s="92">
        <f>_xlfn.MAXIFS(V重複!G:G, V重複!$C:$C, 'Conv-vaccine'!$E1639)</f>
        <v>0</v>
      </c>
      <c r="S1639" s="117">
        <f>SUMIF('V3回目-総接種回数'!$A:$A, 'Conv-vaccine'!$E1639, 'V3回目-総接種回数'!D:D)</f>
        <v>0</v>
      </c>
    </row>
    <row r="1640" spans="1:19" ht="17.7">
      <c r="A1640" s="49">
        <v>44842</v>
      </c>
      <c r="B1640" s="109">
        <f>IF(COUNTIF($A$7:$A1640, $A1640)&gt;1, 0, IF($E1640="","",G1640+H1640+K1640+L1640+O1640-Q1640))</f>
        <v>0</v>
      </c>
      <c r="C1640" s="109">
        <f>IF(COUNTIF($A$7:$A1640, $A1640)&gt;1, 0, IF($E1640="", "", I1640+J1640+M1640+N1640+P1640-R1640))</f>
        <v>0</v>
      </c>
      <c r="D1640" s="109">
        <f>IF(COUNTIF($A$7:$A1640, $A1640)&gt;1, 0, S1640)</f>
        <v>0</v>
      </c>
      <c r="E1640" s="110">
        <v>44842</v>
      </c>
      <c r="F1640" s="91" t="str">
        <f>IFERROR(VLOOKUP($E1640, V医療従事者等!$A:$J, $F$4, FALSE), TEXT(E1640, "aaa"))</f>
        <v>土</v>
      </c>
      <c r="G1640" s="91">
        <f>IFERROR(VLOOKUP($E1640, V医療従事者等!$A:$J, $G$4, FALSE), 0)</f>
        <v>0</v>
      </c>
      <c r="H1640" s="91">
        <f>IFERROR(VLOOKUP($E1640, V医療従事者等!$A:$J, $H$4, FALSE), 0)</f>
        <v>0</v>
      </c>
      <c r="I1640" s="91">
        <f>IFERROR(VLOOKUP($E1640, V医療従事者等!$A:$J, $I$4, FALSE), 0)</f>
        <v>0</v>
      </c>
      <c r="J1640" s="91">
        <f>IFERROR(VLOOKUP($E1640, V医療従事者等!$A:$J, $J$4, FALSE), 0)</f>
        <v>0</v>
      </c>
      <c r="K1640" s="92">
        <f>IFERROR(VLOOKUP($E1640, V一般接種!$A:$G, K$4, FALSE), 0)</f>
        <v>0</v>
      </c>
      <c r="L1640" s="92">
        <f>IFERROR(VLOOKUP($E1640, V一般接種!$A:$G, L$4, FALSE), 0)</f>
        <v>0</v>
      </c>
      <c r="M1640" s="92">
        <f>IFERROR(VLOOKUP($E1640, V一般接種!$A:$G, M$4, FALSE), 0)</f>
        <v>0</v>
      </c>
      <c r="N1640" s="93">
        <f>IFERROR(VLOOKUP($E1640, V一般接種!$A:$G, N$4, FALSE), 0)</f>
        <v>0</v>
      </c>
      <c r="O1640" s="92">
        <f>SUMIF(V職域接種!$C:$C, 'Conv-vaccine'!$E1640, V職域接種!F:F)</f>
        <v>0</v>
      </c>
      <c r="P1640" s="92">
        <f>SUMIF(V職域接種!$C:$C, 'Conv-vaccine'!$E1640, V職域接種!G:G)</f>
        <v>0</v>
      </c>
      <c r="Q1640" s="92">
        <f>_xlfn.MAXIFS(V重複!F:F, V重複!$C:$C, 'Conv-vaccine'!$E1640)</f>
        <v>0</v>
      </c>
      <c r="R1640" s="92">
        <f>_xlfn.MAXIFS(V重複!G:G, V重複!$C:$C, 'Conv-vaccine'!$E1640)</f>
        <v>0</v>
      </c>
      <c r="S1640" s="117">
        <f>SUMIF('V3回目-総接種回数'!$A:$A, 'Conv-vaccine'!$E1640, 'V3回目-総接種回数'!D:D)</f>
        <v>0</v>
      </c>
    </row>
    <row r="1641" spans="1:19" ht="17.7">
      <c r="A1641" s="49">
        <v>44842</v>
      </c>
      <c r="B1641" s="109">
        <f>IF(COUNTIF($A$7:$A1641, $A1641)&gt;1, 0, IF($E1641="","",G1641+H1641+K1641+L1641+O1641-Q1641))</f>
        <v>0</v>
      </c>
      <c r="C1641" s="109">
        <f>IF(COUNTIF($A$7:$A1641, $A1641)&gt;1, 0, IF($E1641="", "", I1641+J1641+M1641+N1641+P1641-R1641))</f>
        <v>0</v>
      </c>
      <c r="D1641" s="109">
        <f>IF(COUNTIF($A$7:$A1641, $A1641)&gt;1, 0, S1641)</f>
        <v>0</v>
      </c>
      <c r="E1641" s="110">
        <v>44842</v>
      </c>
      <c r="F1641" s="91" t="str">
        <f>IFERROR(VLOOKUP($E1641, V医療従事者等!$A:$J, $F$4, FALSE), TEXT(E1641, "aaa"))</f>
        <v>土</v>
      </c>
      <c r="G1641" s="91">
        <f>IFERROR(VLOOKUP($E1641, V医療従事者等!$A:$J, $G$4, FALSE), 0)</f>
        <v>0</v>
      </c>
      <c r="H1641" s="91">
        <f>IFERROR(VLOOKUP($E1641, V医療従事者等!$A:$J, $H$4, FALSE), 0)</f>
        <v>0</v>
      </c>
      <c r="I1641" s="91">
        <f>IFERROR(VLOOKUP($E1641, V医療従事者等!$A:$J, $I$4, FALSE), 0)</f>
        <v>0</v>
      </c>
      <c r="J1641" s="91">
        <f>IFERROR(VLOOKUP($E1641, V医療従事者等!$A:$J, $J$4, FALSE), 0)</f>
        <v>0</v>
      </c>
      <c r="K1641" s="92">
        <f>IFERROR(VLOOKUP($E1641, V一般接種!$A:$G, K$4, FALSE), 0)</f>
        <v>0</v>
      </c>
      <c r="L1641" s="92">
        <f>IFERROR(VLOOKUP($E1641, V一般接種!$A:$G, L$4, FALSE), 0)</f>
        <v>0</v>
      </c>
      <c r="M1641" s="92">
        <f>IFERROR(VLOOKUP($E1641, V一般接種!$A:$G, M$4, FALSE), 0)</f>
        <v>0</v>
      </c>
      <c r="N1641" s="93">
        <f>IFERROR(VLOOKUP($E1641, V一般接種!$A:$G, N$4, FALSE), 0)</f>
        <v>0</v>
      </c>
      <c r="O1641" s="92">
        <f>SUMIF(V職域接種!$C:$C, 'Conv-vaccine'!$E1641, V職域接種!F:F)</f>
        <v>0</v>
      </c>
      <c r="P1641" s="92">
        <f>SUMIF(V職域接種!$C:$C, 'Conv-vaccine'!$E1641, V職域接種!G:G)</f>
        <v>0</v>
      </c>
      <c r="Q1641" s="92">
        <f>_xlfn.MAXIFS(V重複!F:F, V重複!$C:$C, 'Conv-vaccine'!$E1641)</f>
        <v>0</v>
      </c>
      <c r="R1641" s="92">
        <f>_xlfn.MAXIFS(V重複!G:G, V重複!$C:$C, 'Conv-vaccine'!$E1641)</f>
        <v>0</v>
      </c>
      <c r="S1641" s="117">
        <f>SUMIF('V3回目-総接種回数'!$A:$A, 'Conv-vaccine'!$E1641, 'V3回目-総接種回数'!D:D)</f>
        <v>0</v>
      </c>
    </row>
    <row r="1642" spans="1:19" ht="17.7">
      <c r="A1642" s="49">
        <v>44843</v>
      </c>
      <c r="B1642" s="109">
        <f>IF(COUNTIF($A$7:$A1642, $A1642)&gt;1, 0, IF($E1642="","",G1642+H1642+K1642+L1642+O1642-Q1642))</f>
        <v>0</v>
      </c>
      <c r="C1642" s="109">
        <f>IF(COUNTIF($A$7:$A1642, $A1642)&gt;1, 0, IF($E1642="", "", I1642+J1642+M1642+N1642+P1642-R1642))</f>
        <v>0</v>
      </c>
      <c r="D1642" s="109">
        <f>IF(COUNTIF($A$7:$A1642, $A1642)&gt;1, 0, S1642)</f>
        <v>0</v>
      </c>
      <c r="E1642" s="110">
        <v>44843</v>
      </c>
      <c r="F1642" s="91" t="str">
        <f>IFERROR(VLOOKUP($E1642, V医療従事者等!$A:$J, $F$4, FALSE), TEXT(E1642, "aaa"))</f>
        <v>日</v>
      </c>
      <c r="G1642" s="91">
        <f>IFERROR(VLOOKUP($E1642, V医療従事者等!$A:$J, $G$4, FALSE), 0)</f>
        <v>0</v>
      </c>
      <c r="H1642" s="91">
        <f>IFERROR(VLOOKUP($E1642, V医療従事者等!$A:$J, $H$4, FALSE), 0)</f>
        <v>0</v>
      </c>
      <c r="I1642" s="91">
        <f>IFERROR(VLOOKUP($E1642, V医療従事者等!$A:$J, $I$4, FALSE), 0)</f>
        <v>0</v>
      </c>
      <c r="J1642" s="91">
        <f>IFERROR(VLOOKUP($E1642, V医療従事者等!$A:$J, $J$4, FALSE), 0)</f>
        <v>0</v>
      </c>
      <c r="K1642" s="92">
        <f>IFERROR(VLOOKUP($E1642, V一般接種!$A:$G, K$4, FALSE), 0)</f>
        <v>0</v>
      </c>
      <c r="L1642" s="92">
        <f>IFERROR(VLOOKUP($E1642, V一般接種!$A:$G, L$4, FALSE), 0)</f>
        <v>0</v>
      </c>
      <c r="M1642" s="92">
        <f>IFERROR(VLOOKUP($E1642, V一般接種!$A:$G, M$4, FALSE), 0)</f>
        <v>0</v>
      </c>
      <c r="N1642" s="93">
        <f>IFERROR(VLOOKUP($E1642, V一般接種!$A:$G, N$4, FALSE), 0)</f>
        <v>0</v>
      </c>
      <c r="O1642" s="92">
        <f>SUMIF(V職域接種!$C:$C, 'Conv-vaccine'!$E1642, V職域接種!F:F)</f>
        <v>0</v>
      </c>
      <c r="P1642" s="92">
        <f>SUMIF(V職域接種!$C:$C, 'Conv-vaccine'!$E1642, V職域接種!G:G)</f>
        <v>0</v>
      </c>
      <c r="Q1642" s="92">
        <f>_xlfn.MAXIFS(V重複!F:F, V重複!$C:$C, 'Conv-vaccine'!$E1642)</f>
        <v>0</v>
      </c>
      <c r="R1642" s="92">
        <f>_xlfn.MAXIFS(V重複!G:G, V重複!$C:$C, 'Conv-vaccine'!$E1642)</f>
        <v>0</v>
      </c>
      <c r="S1642" s="117">
        <f>SUMIF('V3回目-総接種回数'!$A:$A, 'Conv-vaccine'!$E1642, 'V3回目-総接種回数'!D:D)</f>
        <v>0</v>
      </c>
    </row>
    <row r="1643" spans="1:19" ht="17.7">
      <c r="A1643" s="49">
        <v>44843</v>
      </c>
      <c r="B1643" s="109">
        <f>IF(COUNTIF($A$7:$A1643, $A1643)&gt;1, 0, IF($E1643="","",G1643+H1643+K1643+L1643+O1643-Q1643))</f>
        <v>0</v>
      </c>
      <c r="C1643" s="109">
        <f>IF(COUNTIF($A$7:$A1643, $A1643)&gt;1, 0, IF($E1643="", "", I1643+J1643+M1643+N1643+P1643-R1643))</f>
        <v>0</v>
      </c>
      <c r="D1643" s="109">
        <f>IF(COUNTIF($A$7:$A1643, $A1643)&gt;1, 0, S1643)</f>
        <v>0</v>
      </c>
      <c r="E1643" s="110">
        <v>44843</v>
      </c>
      <c r="F1643" s="91" t="str">
        <f>IFERROR(VLOOKUP($E1643, V医療従事者等!$A:$J, $F$4, FALSE), TEXT(E1643, "aaa"))</f>
        <v>日</v>
      </c>
      <c r="G1643" s="91">
        <f>IFERROR(VLOOKUP($E1643, V医療従事者等!$A:$J, $G$4, FALSE), 0)</f>
        <v>0</v>
      </c>
      <c r="H1643" s="91">
        <f>IFERROR(VLOOKUP($E1643, V医療従事者等!$A:$J, $H$4, FALSE), 0)</f>
        <v>0</v>
      </c>
      <c r="I1643" s="91">
        <f>IFERROR(VLOOKUP($E1643, V医療従事者等!$A:$J, $I$4, FALSE), 0)</f>
        <v>0</v>
      </c>
      <c r="J1643" s="91">
        <f>IFERROR(VLOOKUP($E1643, V医療従事者等!$A:$J, $J$4, FALSE), 0)</f>
        <v>0</v>
      </c>
      <c r="K1643" s="92">
        <f>IFERROR(VLOOKUP($E1643, V一般接種!$A:$G, K$4, FALSE), 0)</f>
        <v>0</v>
      </c>
      <c r="L1643" s="92">
        <f>IFERROR(VLOOKUP($E1643, V一般接種!$A:$G, L$4, FALSE), 0)</f>
        <v>0</v>
      </c>
      <c r="M1643" s="92">
        <f>IFERROR(VLOOKUP($E1643, V一般接種!$A:$G, M$4, FALSE), 0)</f>
        <v>0</v>
      </c>
      <c r="N1643" s="93">
        <f>IFERROR(VLOOKUP($E1643, V一般接種!$A:$G, N$4, FALSE), 0)</f>
        <v>0</v>
      </c>
      <c r="O1643" s="92">
        <f>SUMIF(V職域接種!$C:$C, 'Conv-vaccine'!$E1643, V職域接種!F:F)</f>
        <v>0</v>
      </c>
      <c r="P1643" s="92">
        <f>SUMIF(V職域接種!$C:$C, 'Conv-vaccine'!$E1643, V職域接種!G:G)</f>
        <v>0</v>
      </c>
      <c r="Q1643" s="92">
        <f>_xlfn.MAXIFS(V重複!F:F, V重複!$C:$C, 'Conv-vaccine'!$E1643)</f>
        <v>0</v>
      </c>
      <c r="R1643" s="92">
        <f>_xlfn.MAXIFS(V重複!G:G, V重複!$C:$C, 'Conv-vaccine'!$E1643)</f>
        <v>0</v>
      </c>
      <c r="S1643" s="117">
        <f>SUMIF('V3回目-総接種回数'!$A:$A, 'Conv-vaccine'!$E1643, 'V3回目-総接種回数'!D:D)</f>
        <v>0</v>
      </c>
    </row>
    <row r="1644" spans="1:19" ht="17.7">
      <c r="A1644" s="49">
        <v>44843</v>
      </c>
      <c r="B1644" s="109">
        <f>IF(COUNTIF($A$7:$A1644, $A1644)&gt;1, 0, IF($E1644="","",G1644+H1644+K1644+L1644+O1644-Q1644))</f>
        <v>0</v>
      </c>
      <c r="C1644" s="109">
        <f>IF(COUNTIF($A$7:$A1644, $A1644)&gt;1, 0, IF($E1644="", "", I1644+J1644+M1644+N1644+P1644-R1644))</f>
        <v>0</v>
      </c>
      <c r="D1644" s="109">
        <f>IF(COUNTIF($A$7:$A1644, $A1644)&gt;1, 0, S1644)</f>
        <v>0</v>
      </c>
      <c r="E1644" s="110">
        <v>44843</v>
      </c>
      <c r="F1644" s="91" t="str">
        <f>IFERROR(VLOOKUP($E1644, V医療従事者等!$A:$J, $F$4, FALSE), TEXT(E1644, "aaa"))</f>
        <v>日</v>
      </c>
      <c r="G1644" s="91">
        <f>IFERROR(VLOOKUP($E1644, V医療従事者等!$A:$J, $G$4, FALSE), 0)</f>
        <v>0</v>
      </c>
      <c r="H1644" s="91">
        <f>IFERROR(VLOOKUP($E1644, V医療従事者等!$A:$J, $H$4, FALSE), 0)</f>
        <v>0</v>
      </c>
      <c r="I1644" s="91">
        <f>IFERROR(VLOOKUP($E1644, V医療従事者等!$A:$J, $I$4, FALSE), 0)</f>
        <v>0</v>
      </c>
      <c r="J1644" s="91">
        <f>IFERROR(VLOOKUP($E1644, V医療従事者等!$A:$J, $J$4, FALSE), 0)</f>
        <v>0</v>
      </c>
      <c r="K1644" s="92">
        <f>IFERROR(VLOOKUP($E1644, V一般接種!$A:$G, K$4, FALSE), 0)</f>
        <v>0</v>
      </c>
      <c r="L1644" s="92">
        <f>IFERROR(VLOOKUP($E1644, V一般接種!$A:$G, L$4, FALSE), 0)</f>
        <v>0</v>
      </c>
      <c r="M1644" s="92">
        <f>IFERROR(VLOOKUP($E1644, V一般接種!$A:$G, M$4, FALSE), 0)</f>
        <v>0</v>
      </c>
      <c r="N1644" s="93">
        <f>IFERROR(VLOOKUP($E1644, V一般接種!$A:$G, N$4, FALSE), 0)</f>
        <v>0</v>
      </c>
      <c r="O1644" s="92">
        <f>SUMIF(V職域接種!$C:$C, 'Conv-vaccine'!$E1644, V職域接種!F:F)</f>
        <v>0</v>
      </c>
      <c r="P1644" s="92">
        <f>SUMIF(V職域接種!$C:$C, 'Conv-vaccine'!$E1644, V職域接種!G:G)</f>
        <v>0</v>
      </c>
      <c r="Q1644" s="92">
        <f>_xlfn.MAXIFS(V重複!F:F, V重複!$C:$C, 'Conv-vaccine'!$E1644)</f>
        <v>0</v>
      </c>
      <c r="R1644" s="92">
        <f>_xlfn.MAXIFS(V重複!G:G, V重複!$C:$C, 'Conv-vaccine'!$E1644)</f>
        <v>0</v>
      </c>
      <c r="S1644" s="117">
        <f>SUMIF('V3回目-総接種回数'!$A:$A, 'Conv-vaccine'!$E1644, 'V3回目-総接種回数'!D:D)</f>
        <v>0</v>
      </c>
    </row>
    <row r="1645" spans="1:19" ht="17.7">
      <c r="A1645" s="49">
        <v>44844</v>
      </c>
      <c r="B1645" s="109">
        <f>IF(COUNTIF($A$7:$A1645, $A1645)&gt;1, 0, IF($E1645="","",G1645+H1645+K1645+L1645+O1645-Q1645))</f>
        <v>0</v>
      </c>
      <c r="C1645" s="109">
        <f>IF(COUNTIF($A$7:$A1645, $A1645)&gt;1, 0, IF($E1645="", "", I1645+J1645+M1645+N1645+P1645-R1645))</f>
        <v>0</v>
      </c>
      <c r="D1645" s="109">
        <f>IF(COUNTIF($A$7:$A1645, $A1645)&gt;1, 0, S1645)</f>
        <v>0</v>
      </c>
      <c r="E1645" s="110">
        <v>44844</v>
      </c>
      <c r="F1645" s="91" t="str">
        <f>IFERROR(VLOOKUP($E1645, V医療従事者等!$A:$J, $F$4, FALSE), TEXT(E1645, "aaa"))</f>
        <v>月</v>
      </c>
      <c r="G1645" s="91">
        <f>IFERROR(VLOOKUP($E1645, V医療従事者等!$A:$J, $G$4, FALSE), 0)</f>
        <v>0</v>
      </c>
      <c r="H1645" s="91">
        <f>IFERROR(VLOOKUP($E1645, V医療従事者等!$A:$J, $H$4, FALSE), 0)</f>
        <v>0</v>
      </c>
      <c r="I1645" s="91">
        <f>IFERROR(VLOOKUP($E1645, V医療従事者等!$A:$J, $I$4, FALSE), 0)</f>
        <v>0</v>
      </c>
      <c r="J1645" s="91">
        <f>IFERROR(VLOOKUP($E1645, V医療従事者等!$A:$J, $J$4, FALSE), 0)</f>
        <v>0</v>
      </c>
      <c r="K1645" s="92">
        <f>IFERROR(VLOOKUP($E1645, V一般接種!$A:$G, K$4, FALSE), 0)</f>
        <v>0</v>
      </c>
      <c r="L1645" s="92">
        <f>IFERROR(VLOOKUP($E1645, V一般接種!$A:$G, L$4, FALSE), 0)</f>
        <v>0</v>
      </c>
      <c r="M1645" s="92">
        <f>IFERROR(VLOOKUP($E1645, V一般接種!$A:$G, M$4, FALSE), 0)</f>
        <v>0</v>
      </c>
      <c r="N1645" s="93">
        <f>IFERROR(VLOOKUP($E1645, V一般接種!$A:$G, N$4, FALSE), 0)</f>
        <v>0</v>
      </c>
      <c r="O1645" s="92">
        <f>SUMIF(V職域接種!$C:$C, 'Conv-vaccine'!$E1645, V職域接種!F:F)</f>
        <v>0</v>
      </c>
      <c r="P1645" s="92">
        <f>SUMIF(V職域接種!$C:$C, 'Conv-vaccine'!$E1645, V職域接種!G:G)</f>
        <v>0</v>
      </c>
      <c r="Q1645" s="92">
        <f>_xlfn.MAXIFS(V重複!F:F, V重複!$C:$C, 'Conv-vaccine'!$E1645)</f>
        <v>0</v>
      </c>
      <c r="R1645" s="92">
        <f>_xlfn.MAXIFS(V重複!G:G, V重複!$C:$C, 'Conv-vaccine'!$E1645)</f>
        <v>0</v>
      </c>
      <c r="S1645" s="117">
        <f>SUMIF('V3回目-総接種回数'!$A:$A, 'Conv-vaccine'!$E1645, 'V3回目-総接種回数'!D:D)</f>
        <v>0</v>
      </c>
    </row>
    <row r="1646" spans="1:19" ht="17.7">
      <c r="A1646" s="49">
        <v>44844</v>
      </c>
      <c r="B1646" s="109">
        <f>IF(COUNTIF($A$7:$A1646, $A1646)&gt;1, 0, IF($E1646="","",G1646+H1646+K1646+L1646+O1646-Q1646))</f>
        <v>0</v>
      </c>
      <c r="C1646" s="109">
        <f>IF(COUNTIF($A$7:$A1646, $A1646)&gt;1, 0, IF($E1646="", "", I1646+J1646+M1646+N1646+P1646-R1646))</f>
        <v>0</v>
      </c>
      <c r="D1646" s="109">
        <f>IF(COUNTIF($A$7:$A1646, $A1646)&gt;1, 0, S1646)</f>
        <v>0</v>
      </c>
      <c r="E1646" s="110">
        <v>44844</v>
      </c>
      <c r="F1646" s="91" t="str">
        <f>IFERROR(VLOOKUP($E1646, V医療従事者等!$A:$J, $F$4, FALSE), TEXT(E1646, "aaa"))</f>
        <v>月</v>
      </c>
      <c r="G1646" s="91">
        <f>IFERROR(VLOOKUP($E1646, V医療従事者等!$A:$J, $G$4, FALSE), 0)</f>
        <v>0</v>
      </c>
      <c r="H1646" s="91">
        <f>IFERROR(VLOOKUP($E1646, V医療従事者等!$A:$J, $H$4, FALSE), 0)</f>
        <v>0</v>
      </c>
      <c r="I1646" s="91">
        <f>IFERROR(VLOOKUP($E1646, V医療従事者等!$A:$J, $I$4, FALSE), 0)</f>
        <v>0</v>
      </c>
      <c r="J1646" s="91">
        <f>IFERROR(VLOOKUP($E1646, V医療従事者等!$A:$J, $J$4, FALSE), 0)</f>
        <v>0</v>
      </c>
      <c r="K1646" s="92">
        <f>IFERROR(VLOOKUP($E1646, V一般接種!$A:$G, K$4, FALSE), 0)</f>
        <v>0</v>
      </c>
      <c r="L1646" s="92">
        <f>IFERROR(VLOOKUP($E1646, V一般接種!$A:$G, L$4, FALSE), 0)</f>
        <v>0</v>
      </c>
      <c r="M1646" s="92">
        <f>IFERROR(VLOOKUP($E1646, V一般接種!$A:$G, M$4, FALSE), 0)</f>
        <v>0</v>
      </c>
      <c r="N1646" s="93">
        <f>IFERROR(VLOOKUP($E1646, V一般接種!$A:$G, N$4, FALSE), 0)</f>
        <v>0</v>
      </c>
      <c r="O1646" s="92">
        <f>SUMIF(V職域接種!$C:$C, 'Conv-vaccine'!$E1646, V職域接種!F:F)</f>
        <v>0</v>
      </c>
      <c r="P1646" s="92">
        <f>SUMIF(V職域接種!$C:$C, 'Conv-vaccine'!$E1646, V職域接種!G:G)</f>
        <v>0</v>
      </c>
      <c r="Q1646" s="92">
        <f>_xlfn.MAXIFS(V重複!F:F, V重複!$C:$C, 'Conv-vaccine'!$E1646)</f>
        <v>0</v>
      </c>
      <c r="R1646" s="92">
        <f>_xlfn.MAXIFS(V重複!G:G, V重複!$C:$C, 'Conv-vaccine'!$E1646)</f>
        <v>0</v>
      </c>
      <c r="S1646" s="117">
        <f>SUMIF('V3回目-総接種回数'!$A:$A, 'Conv-vaccine'!$E1646, 'V3回目-総接種回数'!D:D)</f>
        <v>0</v>
      </c>
    </row>
    <row r="1647" spans="1:19" ht="17.7">
      <c r="A1647" s="49">
        <v>44844</v>
      </c>
      <c r="B1647" s="109">
        <f>IF(COUNTIF($A$7:$A1647, $A1647)&gt;1, 0, IF($E1647="","",G1647+H1647+K1647+L1647+O1647-Q1647))</f>
        <v>0</v>
      </c>
      <c r="C1647" s="109">
        <f>IF(COUNTIF($A$7:$A1647, $A1647)&gt;1, 0, IF($E1647="", "", I1647+J1647+M1647+N1647+P1647-R1647))</f>
        <v>0</v>
      </c>
      <c r="D1647" s="109">
        <f>IF(COUNTIF($A$7:$A1647, $A1647)&gt;1, 0, S1647)</f>
        <v>0</v>
      </c>
      <c r="E1647" s="110">
        <v>44844</v>
      </c>
      <c r="F1647" s="91" t="str">
        <f>IFERROR(VLOOKUP($E1647, V医療従事者等!$A:$J, $F$4, FALSE), TEXT(E1647, "aaa"))</f>
        <v>月</v>
      </c>
      <c r="G1647" s="91">
        <f>IFERROR(VLOOKUP($E1647, V医療従事者等!$A:$J, $G$4, FALSE), 0)</f>
        <v>0</v>
      </c>
      <c r="H1647" s="91">
        <f>IFERROR(VLOOKUP($E1647, V医療従事者等!$A:$J, $H$4, FALSE), 0)</f>
        <v>0</v>
      </c>
      <c r="I1647" s="91">
        <f>IFERROR(VLOOKUP($E1647, V医療従事者等!$A:$J, $I$4, FALSE), 0)</f>
        <v>0</v>
      </c>
      <c r="J1647" s="91">
        <f>IFERROR(VLOOKUP($E1647, V医療従事者等!$A:$J, $J$4, FALSE), 0)</f>
        <v>0</v>
      </c>
      <c r="K1647" s="92">
        <f>IFERROR(VLOOKUP($E1647, V一般接種!$A:$G, K$4, FALSE), 0)</f>
        <v>0</v>
      </c>
      <c r="L1647" s="92">
        <f>IFERROR(VLOOKUP($E1647, V一般接種!$A:$G, L$4, FALSE), 0)</f>
        <v>0</v>
      </c>
      <c r="M1647" s="92">
        <f>IFERROR(VLOOKUP($E1647, V一般接種!$A:$G, M$4, FALSE), 0)</f>
        <v>0</v>
      </c>
      <c r="N1647" s="93">
        <f>IFERROR(VLOOKUP($E1647, V一般接種!$A:$G, N$4, FALSE), 0)</f>
        <v>0</v>
      </c>
      <c r="O1647" s="92">
        <f>SUMIF(V職域接種!$C:$C, 'Conv-vaccine'!$E1647, V職域接種!F:F)</f>
        <v>0</v>
      </c>
      <c r="P1647" s="92">
        <f>SUMIF(V職域接種!$C:$C, 'Conv-vaccine'!$E1647, V職域接種!G:G)</f>
        <v>0</v>
      </c>
      <c r="Q1647" s="92">
        <f>_xlfn.MAXIFS(V重複!F:F, V重複!$C:$C, 'Conv-vaccine'!$E1647)</f>
        <v>0</v>
      </c>
      <c r="R1647" s="92">
        <f>_xlfn.MAXIFS(V重複!G:G, V重複!$C:$C, 'Conv-vaccine'!$E1647)</f>
        <v>0</v>
      </c>
      <c r="S1647" s="117">
        <f>SUMIF('V3回目-総接種回数'!$A:$A, 'Conv-vaccine'!$E1647, 'V3回目-総接種回数'!D:D)</f>
        <v>0</v>
      </c>
    </row>
    <row r="1648" spans="1:19" ht="17.7">
      <c r="A1648" s="49">
        <v>44845</v>
      </c>
      <c r="B1648" s="109">
        <f>IF(COUNTIF($A$7:$A1648, $A1648)&gt;1, 0, IF($E1648="","",G1648+H1648+K1648+L1648+O1648-Q1648))</f>
        <v>0</v>
      </c>
      <c r="C1648" s="109">
        <f>IF(COUNTIF($A$7:$A1648, $A1648)&gt;1, 0, IF($E1648="", "", I1648+J1648+M1648+N1648+P1648-R1648))</f>
        <v>0</v>
      </c>
      <c r="D1648" s="109">
        <f>IF(COUNTIF($A$7:$A1648, $A1648)&gt;1, 0, S1648)</f>
        <v>0</v>
      </c>
      <c r="E1648" s="110">
        <v>44845</v>
      </c>
      <c r="F1648" s="91" t="str">
        <f>IFERROR(VLOOKUP($E1648, V医療従事者等!$A:$J, $F$4, FALSE), TEXT(E1648, "aaa"))</f>
        <v>火</v>
      </c>
      <c r="G1648" s="91">
        <f>IFERROR(VLOOKUP($E1648, V医療従事者等!$A:$J, $G$4, FALSE), 0)</f>
        <v>0</v>
      </c>
      <c r="H1648" s="91">
        <f>IFERROR(VLOOKUP($E1648, V医療従事者等!$A:$J, $H$4, FALSE), 0)</f>
        <v>0</v>
      </c>
      <c r="I1648" s="91">
        <f>IFERROR(VLOOKUP($E1648, V医療従事者等!$A:$J, $I$4, FALSE), 0)</f>
        <v>0</v>
      </c>
      <c r="J1648" s="91">
        <f>IFERROR(VLOOKUP($E1648, V医療従事者等!$A:$J, $J$4, FALSE), 0)</f>
        <v>0</v>
      </c>
      <c r="K1648" s="92">
        <f>IFERROR(VLOOKUP($E1648, V一般接種!$A:$G, K$4, FALSE), 0)</f>
        <v>0</v>
      </c>
      <c r="L1648" s="92">
        <f>IFERROR(VLOOKUP($E1648, V一般接種!$A:$G, L$4, FALSE), 0)</f>
        <v>0</v>
      </c>
      <c r="M1648" s="92">
        <f>IFERROR(VLOOKUP($E1648, V一般接種!$A:$G, M$4, FALSE), 0)</f>
        <v>0</v>
      </c>
      <c r="N1648" s="93">
        <f>IFERROR(VLOOKUP($E1648, V一般接種!$A:$G, N$4, FALSE), 0)</f>
        <v>0</v>
      </c>
      <c r="O1648" s="92">
        <f>SUMIF(V職域接種!$C:$C, 'Conv-vaccine'!$E1648, V職域接種!F:F)</f>
        <v>0</v>
      </c>
      <c r="P1648" s="92">
        <f>SUMIF(V職域接種!$C:$C, 'Conv-vaccine'!$E1648, V職域接種!G:G)</f>
        <v>0</v>
      </c>
      <c r="Q1648" s="92">
        <f>_xlfn.MAXIFS(V重複!F:F, V重複!$C:$C, 'Conv-vaccine'!$E1648)</f>
        <v>0</v>
      </c>
      <c r="R1648" s="92">
        <f>_xlfn.MAXIFS(V重複!G:G, V重複!$C:$C, 'Conv-vaccine'!$E1648)</f>
        <v>0</v>
      </c>
      <c r="S1648" s="117">
        <f>SUMIF('V3回目-総接種回数'!$A:$A, 'Conv-vaccine'!$E1648, 'V3回目-総接種回数'!D:D)</f>
        <v>0</v>
      </c>
    </row>
    <row r="1649" spans="1:19" ht="17.7">
      <c r="A1649" s="49">
        <v>44845</v>
      </c>
      <c r="B1649" s="109">
        <f>IF(COUNTIF($A$7:$A1649, $A1649)&gt;1, 0, IF($E1649="","",G1649+H1649+K1649+L1649+O1649-Q1649))</f>
        <v>0</v>
      </c>
      <c r="C1649" s="109">
        <f>IF(COUNTIF($A$7:$A1649, $A1649)&gt;1, 0, IF($E1649="", "", I1649+J1649+M1649+N1649+P1649-R1649))</f>
        <v>0</v>
      </c>
      <c r="D1649" s="109">
        <f>IF(COUNTIF($A$7:$A1649, $A1649)&gt;1, 0, S1649)</f>
        <v>0</v>
      </c>
      <c r="E1649" s="110">
        <v>44845</v>
      </c>
      <c r="F1649" s="91" t="str">
        <f>IFERROR(VLOOKUP($E1649, V医療従事者等!$A:$J, $F$4, FALSE), TEXT(E1649, "aaa"))</f>
        <v>火</v>
      </c>
      <c r="G1649" s="91">
        <f>IFERROR(VLOOKUP($E1649, V医療従事者等!$A:$J, $G$4, FALSE), 0)</f>
        <v>0</v>
      </c>
      <c r="H1649" s="91">
        <f>IFERROR(VLOOKUP($E1649, V医療従事者等!$A:$J, $H$4, FALSE), 0)</f>
        <v>0</v>
      </c>
      <c r="I1649" s="91">
        <f>IFERROR(VLOOKUP($E1649, V医療従事者等!$A:$J, $I$4, FALSE), 0)</f>
        <v>0</v>
      </c>
      <c r="J1649" s="91">
        <f>IFERROR(VLOOKUP($E1649, V医療従事者等!$A:$J, $J$4, FALSE), 0)</f>
        <v>0</v>
      </c>
      <c r="K1649" s="92">
        <f>IFERROR(VLOOKUP($E1649, V一般接種!$A:$G, K$4, FALSE), 0)</f>
        <v>0</v>
      </c>
      <c r="L1649" s="92">
        <f>IFERROR(VLOOKUP($E1649, V一般接種!$A:$G, L$4, FALSE), 0)</f>
        <v>0</v>
      </c>
      <c r="M1649" s="92">
        <f>IFERROR(VLOOKUP($E1649, V一般接種!$A:$G, M$4, FALSE), 0)</f>
        <v>0</v>
      </c>
      <c r="N1649" s="93">
        <f>IFERROR(VLOOKUP($E1649, V一般接種!$A:$G, N$4, FALSE), 0)</f>
        <v>0</v>
      </c>
      <c r="O1649" s="92">
        <f>SUMIF(V職域接種!$C:$C, 'Conv-vaccine'!$E1649, V職域接種!F:F)</f>
        <v>0</v>
      </c>
      <c r="P1649" s="92">
        <f>SUMIF(V職域接種!$C:$C, 'Conv-vaccine'!$E1649, V職域接種!G:G)</f>
        <v>0</v>
      </c>
      <c r="Q1649" s="92">
        <f>_xlfn.MAXIFS(V重複!F:F, V重複!$C:$C, 'Conv-vaccine'!$E1649)</f>
        <v>0</v>
      </c>
      <c r="R1649" s="92">
        <f>_xlfn.MAXIFS(V重複!G:G, V重複!$C:$C, 'Conv-vaccine'!$E1649)</f>
        <v>0</v>
      </c>
      <c r="S1649" s="117">
        <f>SUMIF('V3回目-総接種回数'!$A:$A, 'Conv-vaccine'!$E1649, 'V3回目-総接種回数'!D:D)</f>
        <v>0</v>
      </c>
    </row>
    <row r="1650" spans="1:19" ht="17.7">
      <c r="A1650" s="49">
        <v>44845</v>
      </c>
      <c r="B1650" s="109">
        <f>IF(COUNTIF($A$7:$A1650, $A1650)&gt;1, 0, IF($E1650="","",G1650+H1650+K1650+L1650+O1650-Q1650))</f>
        <v>0</v>
      </c>
      <c r="C1650" s="109">
        <f>IF(COUNTIF($A$7:$A1650, $A1650)&gt;1, 0, IF($E1650="", "", I1650+J1650+M1650+N1650+P1650-R1650))</f>
        <v>0</v>
      </c>
      <c r="D1650" s="109">
        <f>IF(COUNTIF($A$7:$A1650, $A1650)&gt;1, 0, S1650)</f>
        <v>0</v>
      </c>
      <c r="E1650" s="110">
        <v>44845</v>
      </c>
      <c r="F1650" s="91" t="str">
        <f>IFERROR(VLOOKUP($E1650, V医療従事者等!$A:$J, $F$4, FALSE), TEXT(E1650, "aaa"))</f>
        <v>火</v>
      </c>
      <c r="G1650" s="91">
        <f>IFERROR(VLOOKUP($E1650, V医療従事者等!$A:$J, $G$4, FALSE), 0)</f>
        <v>0</v>
      </c>
      <c r="H1650" s="91">
        <f>IFERROR(VLOOKUP($E1650, V医療従事者等!$A:$J, $H$4, FALSE), 0)</f>
        <v>0</v>
      </c>
      <c r="I1650" s="91">
        <f>IFERROR(VLOOKUP($E1650, V医療従事者等!$A:$J, $I$4, FALSE), 0)</f>
        <v>0</v>
      </c>
      <c r="J1650" s="91">
        <f>IFERROR(VLOOKUP($E1650, V医療従事者等!$A:$J, $J$4, FALSE), 0)</f>
        <v>0</v>
      </c>
      <c r="K1650" s="92">
        <f>IFERROR(VLOOKUP($E1650, V一般接種!$A:$G, K$4, FALSE), 0)</f>
        <v>0</v>
      </c>
      <c r="L1650" s="92">
        <f>IFERROR(VLOOKUP($E1650, V一般接種!$A:$G, L$4, FALSE), 0)</f>
        <v>0</v>
      </c>
      <c r="M1650" s="92">
        <f>IFERROR(VLOOKUP($E1650, V一般接種!$A:$G, M$4, FALSE), 0)</f>
        <v>0</v>
      </c>
      <c r="N1650" s="93">
        <f>IFERROR(VLOOKUP($E1650, V一般接種!$A:$G, N$4, FALSE), 0)</f>
        <v>0</v>
      </c>
      <c r="O1650" s="92">
        <f>SUMIF(V職域接種!$C:$C, 'Conv-vaccine'!$E1650, V職域接種!F:F)</f>
        <v>0</v>
      </c>
      <c r="P1650" s="92">
        <f>SUMIF(V職域接種!$C:$C, 'Conv-vaccine'!$E1650, V職域接種!G:G)</f>
        <v>0</v>
      </c>
      <c r="Q1650" s="92">
        <f>_xlfn.MAXIFS(V重複!F:F, V重複!$C:$C, 'Conv-vaccine'!$E1650)</f>
        <v>0</v>
      </c>
      <c r="R1650" s="92">
        <f>_xlfn.MAXIFS(V重複!G:G, V重複!$C:$C, 'Conv-vaccine'!$E1650)</f>
        <v>0</v>
      </c>
      <c r="S1650" s="117">
        <f>SUMIF('V3回目-総接種回数'!$A:$A, 'Conv-vaccine'!$E1650, 'V3回目-総接種回数'!D:D)</f>
        <v>0</v>
      </c>
    </row>
    <row r="1651" spans="1:19" ht="17.7">
      <c r="A1651" s="49">
        <v>44846</v>
      </c>
      <c r="B1651" s="109">
        <f>IF(COUNTIF($A$7:$A1651, $A1651)&gt;1, 0, IF($E1651="","",G1651+H1651+K1651+L1651+O1651-Q1651))</f>
        <v>0</v>
      </c>
      <c r="C1651" s="109">
        <f>IF(COUNTIF($A$7:$A1651, $A1651)&gt;1, 0, IF($E1651="", "", I1651+J1651+M1651+N1651+P1651-R1651))</f>
        <v>0</v>
      </c>
      <c r="D1651" s="109">
        <f>IF(COUNTIF($A$7:$A1651, $A1651)&gt;1, 0, S1651)</f>
        <v>0</v>
      </c>
      <c r="E1651" s="110">
        <v>44846</v>
      </c>
      <c r="F1651" s="91" t="str">
        <f>IFERROR(VLOOKUP($E1651, V医療従事者等!$A:$J, $F$4, FALSE), TEXT(E1651, "aaa"))</f>
        <v>水</v>
      </c>
      <c r="G1651" s="91">
        <f>IFERROR(VLOOKUP($E1651, V医療従事者等!$A:$J, $G$4, FALSE), 0)</f>
        <v>0</v>
      </c>
      <c r="H1651" s="91">
        <f>IFERROR(VLOOKUP($E1651, V医療従事者等!$A:$J, $H$4, FALSE), 0)</f>
        <v>0</v>
      </c>
      <c r="I1651" s="91">
        <f>IFERROR(VLOOKUP($E1651, V医療従事者等!$A:$J, $I$4, FALSE), 0)</f>
        <v>0</v>
      </c>
      <c r="J1651" s="91">
        <f>IFERROR(VLOOKUP($E1651, V医療従事者等!$A:$J, $J$4, FALSE), 0)</f>
        <v>0</v>
      </c>
      <c r="K1651" s="92">
        <f>IFERROR(VLOOKUP($E1651, V一般接種!$A:$G, K$4, FALSE), 0)</f>
        <v>0</v>
      </c>
      <c r="L1651" s="92">
        <f>IFERROR(VLOOKUP($E1651, V一般接種!$A:$G, L$4, FALSE), 0)</f>
        <v>0</v>
      </c>
      <c r="M1651" s="92">
        <f>IFERROR(VLOOKUP($E1651, V一般接種!$A:$G, M$4, FALSE), 0)</f>
        <v>0</v>
      </c>
      <c r="N1651" s="93">
        <f>IFERROR(VLOOKUP($E1651, V一般接種!$A:$G, N$4, FALSE), 0)</f>
        <v>0</v>
      </c>
      <c r="O1651" s="92">
        <f>SUMIF(V職域接種!$C:$C, 'Conv-vaccine'!$E1651, V職域接種!F:F)</f>
        <v>0</v>
      </c>
      <c r="P1651" s="92">
        <f>SUMIF(V職域接種!$C:$C, 'Conv-vaccine'!$E1651, V職域接種!G:G)</f>
        <v>0</v>
      </c>
      <c r="Q1651" s="92">
        <f>_xlfn.MAXIFS(V重複!F:F, V重複!$C:$C, 'Conv-vaccine'!$E1651)</f>
        <v>0</v>
      </c>
      <c r="R1651" s="92">
        <f>_xlfn.MAXIFS(V重複!G:G, V重複!$C:$C, 'Conv-vaccine'!$E1651)</f>
        <v>0</v>
      </c>
      <c r="S1651" s="117">
        <f>SUMIF('V3回目-総接種回数'!$A:$A, 'Conv-vaccine'!$E1651, 'V3回目-総接種回数'!D:D)</f>
        <v>0</v>
      </c>
    </row>
    <row r="1652" spans="1:19" ht="17.7">
      <c r="A1652" s="49">
        <v>44846</v>
      </c>
      <c r="B1652" s="109">
        <f>IF(COUNTIF($A$7:$A1652, $A1652)&gt;1, 0, IF($E1652="","",G1652+H1652+K1652+L1652+O1652-Q1652))</f>
        <v>0</v>
      </c>
      <c r="C1652" s="109">
        <f>IF(COUNTIF($A$7:$A1652, $A1652)&gt;1, 0, IF($E1652="", "", I1652+J1652+M1652+N1652+P1652-R1652))</f>
        <v>0</v>
      </c>
      <c r="D1652" s="109">
        <f>IF(COUNTIF($A$7:$A1652, $A1652)&gt;1, 0, S1652)</f>
        <v>0</v>
      </c>
      <c r="E1652" s="110">
        <v>44846</v>
      </c>
      <c r="F1652" s="91" t="str">
        <f>IFERROR(VLOOKUP($E1652, V医療従事者等!$A:$J, $F$4, FALSE), TEXT(E1652, "aaa"))</f>
        <v>水</v>
      </c>
      <c r="G1652" s="91">
        <f>IFERROR(VLOOKUP($E1652, V医療従事者等!$A:$J, $G$4, FALSE), 0)</f>
        <v>0</v>
      </c>
      <c r="H1652" s="91">
        <f>IFERROR(VLOOKUP($E1652, V医療従事者等!$A:$J, $H$4, FALSE), 0)</f>
        <v>0</v>
      </c>
      <c r="I1652" s="91">
        <f>IFERROR(VLOOKUP($E1652, V医療従事者等!$A:$J, $I$4, FALSE), 0)</f>
        <v>0</v>
      </c>
      <c r="J1652" s="91">
        <f>IFERROR(VLOOKUP($E1652, V医療従事者等!$A:$J, $J$4, FALSE), 0)</f>
        <v>0</v>
      </c>
      <c r="K1652" s="92">
        <f>IFERROR(VLOOKUP($E1652, V一般接種!$A:$G, K$4, FALSE), 0)</f>
        <v>0</v>
      </c>
      <c r="L1652" s="92">
        <f>IFERROR(VLOOKUP($E1652, V一般接種!$A:$G, L$4, FALSE), 0)</f>
        <v>0</v>
      </c>
      <c r="M1652" s="92">
        <f>IFERROR(VLOOKUP($E1652, V一般接種!$A:$G, M$4, FALSE), 0)</f>
        <v>0</v>
      </c>
      <c r="N1652" s="93">
        <f>IFERROR(VLOOKUP($E1652, V一般接種!$A:$G, N$4, FALSE), 0)</f>
        <v>0</v>
      </c>
      <c r="O1652" s="92">
        <f>SUMIF(V職域接種!$C:$C, 'Conv-vaccine'!$E1652, V職域接種!F:F)</f>
        <v>0</v>
      </c>
      <c r="P1652" s="92">
        <f>SUMIF(V職域接種!$C:$C, 'Conv-vaccine'!$E1652, V職域接種!G:G)</f>
        <v>0</v>
      </c>
      <c r="Q1652" s="92">
        <f>_xlfn.MAXIFS(V重複!F:F, V重複!$C:$C, 'Conv-vaccine'!$E1652)</f>
        <v>0</v>
      </c>
      <c r="R1652" s="92">
        <f>_xlfn.MAXIFS(V重複!G:G, V重複!$C:$C, 'Conv-vaccine'!$E1652)</f>
        <v>0</v>
      </c>
      <c r="S1652" s="117">
        <f>SUMIF('V3回目-総接種回数'!$A:$A, 'Conv-vaccine'!$E1652, 'V3回目-総接種回数'!D:D)</f>
        <v>0</v>
      </c>
    </row>
    <row r="1653" spans="1:19" ht="17.7">
      <c r="A1653" s="49">
        <v>44846</v>
      </c>
      <c r="B1653" s="109">
        <f>IF(COUNTIF($A$7:$A1653, $A1653)&gt;1, 0, IF($E1653="","",G1653+H1653+K1653+L1653+O1653-Q1653))</f>
        <v>0</v>
      </c>
      <c r="C1653" s="109">
        <f>IF(COUNTIF($A$7:$A1653, $A1653)&gt;1, 0, IF($E1653="", "", I1653+J1653+M1653+N1653+P1653-R1653))</f>
        <v>0</v>
      </c>
      <c r="D1653" s="109">
        <f>IF(COUNTIF($A$7:$A1653, $A1653)&gt;1, 0, S1653)</f>
        <v>0</v>
      </c>
      <c r="E1653" s="110">
        <v>44846</v>
      </c>
      <c r="F1653" s="91" t="str">
        <f>IFERROR(VLOOKUP($E1653, V医療従事者等!$A:$J, $F$4, FALSE), TEXT(E1653, "aaa"))</f>
        <v>水</v>
      </c>
      <c r="G1653" s="91">
        <f>IFERROR(VLOOKUP($E1653, V医療従事者等!$A:$J, $G$4, FALSE), 0)</f>
        <v>0</v>
      </c>
      <c r="H1653" s="91">
        <f>IFERROR(VLOOKUP($E1653, V医療従事者等!$A:$J, $H$4, FALSE), 0)</f>
        <v>0</v>
      </c>
      <c r="I1653" s="91">
        <f>IFERROR(VLOOKUP($E1653, V医療従事者等!$A:$J, $I$4, FALSE), 0)</f>
        <v>0</v>
      </c>
      <c r="J1653" s="91">
        <f>IFERROR(VLOOKUP($E1653, V医療従事者等!$A:$J, $J$4, FALSE), 0)</f>
        <v>0</v>
      </c>
      <c r="K1653" s="92">
        <f>IFERROR(VLOOKUP($E1653, V一般接種!$A:$G, K$4, FALSE), 0)</f>
        <v>0</v>
      </c>
      <c r="L1653" s="92">
        <f>IFERROR(VLOOKUP($E1653, V一般接種!$A:$G, L$4, FALSE), 0)</f>
        <v>0</v>
      </c>
      <c r="M1653" s="92">
        <f>IFERROR(VLOOKUP($E1653, V一般接種!$A:$G, M$4, FALSE), 0)</f>
        <v>0</v>
      </c>
      <c r="N1653" s="93">
        <f>IFERROR(VLOOKUP($E1653, V一般接種!$A:$G, N$4, FALSE), 0)</f>
        <v>0</v>
      </c>
      <c r="O1653" s="92">
        <f>SUMIF(V職域接種!$C:$C, 'Conv-vaccine'!$E1653, V職域接種!F:F)</f>
        <v>0</v>
      </c>
      <c r="P1653" s="92">
        <f>SUMIF(V職域接種!$C:$C, 'Conv-vaccine'!$E1653, V職域接種!G:G)</f>
        <v>0</v>
      </c>
      <c r="Q1653" s="92">
        <f>_xlfn.MAXIFS(V重複!F:F, V重複!$C:$C, 'Conv-vaccine'!$E1653)</f>
        <v>0</v>
      </c>
      <c r="R1653" s="92">
        <f>_xlfn.MAXIFS(V重複!G:G, V重複!$C:$C, 'Conv-vaccine'!$E1653)</f>
        <v>0</v>
      </c>
      <c r="S1653" s="117">
        <f>SUMIF('V3回目-総接種回数'!$A:$A, 'Conv-vaccine'!$E1653, 'V3回目-総接種回数'!D:D)</f>
        <v>0</v>
      </c>
    </row>
    <row r="1654" spans="1:19" ht="17.7">
      <c r="A1654" s="49">
        <v>44847</v>
      </c>
      <c r="B1654" s="109">
        <f>IF(COUNTIF($A$7:$A1654, $A1654)&gt;1, 0, IF($E1654="","",G1654+H1654+K1654+L1654+O1654-Q1654))</f>
        <v>0</v>
      </c>
      <c r="C1654" s="109">
        <f>IF(COUNTIF($A$7:$A1654, $A1654)&gt;1, 0, IF($E1654="", "", I1654+J1654+M1654+N1654+P1654-R1654))</f>
        <v>0</v>
      </c>
      <c r="D1654" s="109">
        <f>IF(COUNTIF($A$7:$A1654, $A1654)&gt;1, 0, S1654)</f>
        <v>0</v>
      </c>
      <c r="E1654" s="110">
        <v>44847</v>
      </c>
      <c r="F1654" s="91" t="str">
        <f>IFERROR(VLOOKUP($E1654, V医療従事者等!$A:$J, $F$4, FALSE), TEXT(E1654, "aaa"))</f>
        <v>木</v>
      </c>
      <c r="G1654" s="91">
        <f>IFERROR(VLOOKUP($E1654, V医療従事者等!$A:$J, $G$4, FALSE), 0)</f>
        <v>0</v>
      </c>
      <c r="H1654" s="91">
        <f>IFERROR(VLOOKUP($E1654, V医療従事者等!$A:$J, $H$4, FALSE), 0)</f>
        <v>0</v>
      </c>
      <c r="I1654" s="91">
        <f>IFERROR(VLOOKUP($E1654, V医療従事者等!$A:$J, $I$4, FALSE), 0)</f>
        <v>0</v>
      </c>
      <c r="J1654" s="91">
        <f>IFERROR(VLOOKUP($E1654, V医療従事者等!$A:$J, $J$4, FALSE), 0)</f>
        <v>0</v>
      </c>
      <c r="K1654" s="92">
        <f>IFERROR(VLOOKUP($E1654, V一般接種!$A:$G, K$4, FALSE), 0)</f>
        <v>0</v>
      </c>
      <c r="L1654" s="92">
        <f>IFERROR(VLOOKUP($E1654, V一般接種!$A:$G, L$4, FALSE), 0)</f>
        <v>0</v>
      </c>
      <c r="M1654" s="92">
        <f>IFERROR(VLOOKUP($E1654, V一般接種!$A:$G, M$4, FALSE), 0)</f>
        <v>0</v>
      </c>
      <c r="N1654" s="93">
        <f>IFERROR(VLOOKUP($E1654, V一般接種!$A:$G, N$4, FALSE), 0)</f>
        <v>0</v>
      </c>
      <c r="O1654" s="92">
        <f>SUMIF(V職域接種!$C:$C, 'Conv-vaccine'!$E1654, V職域接種!F:F)</f>
        <v>0</v>
      </c>
      <c r="P1654" s="92">
        <f>SUMIF(V職域接種!$C:$C, 'Conv-vaccine'!$E1654, V職域接種!G:G)</f>
        <v>0</v>
      </c>
      <c r="Q1654" s="92">
        <f>_xlfn.MAXIFS(V重複!F:F, V重複!$C:$C, 'Conv-vaccine'!$E1654)</f>
        <v>0</v>
      </c>
      <c r="R1654" s="92">
        <f>_xlfn.MAXIFS(V重複!G:G, V重複!$C:$C, 'Conv-vaccine'!$E1654)</f>
        <v>0</v>
      </c>
      <c r="S1654" s="117">
        <f>SUMIF('V3回目-総接種回数'!$A:$A, 'Conv-vaccine'!$E1654, 'V3回目-総接種回数'!D:D)</f>
        <v>0</v>
      </c>
    </row>
    <row r="1655" spans="1:19" ht="17.7">
      <c r="A1655" s="49">
        <v>44847</v>
      </c>
      <c r="B1655" s="109">
        <f>IF(COUNTIF($A$7:$A1655, $A1655)&gt;1, 0, IF($E1655="","",G1655+H1655+K1655+L1655+O1655-Q1655))</f>
        <v>0</v>
      </c>
      <c r="C1655" s="109">
        <f>IF(COUNTIF($A$7:$A1655, $A1655)&gt;1, 0, IF($E1655="", "", I1655+J1655+M1655+N1655+P1655-R1655))</f>
        <v>0</v>
      </c>
      <c r="D1655" s="109">
        <f>IF(COUNTIF($A$7:$A1655, $A1655)&gt;1, 0, S1655)</f>
        <v>0</v>
      </c>
      <c r="E1655" s="110">
        <v>44847</v>
      </c>
      <c r="F1655" s="91" t="str">
        <f>IFERROR(VLOOKUP($E1655, V医療従事者等!$A:$J, $F$4, FALSE), TEXT(E1655, "aaa"))</f>
        <v>木</v>
      </c>
      <c r="G1655" s="91">
        <f>IFERROR(VLOOKUP($E1655, V医療従事者等!$A:$J, $G$4, FALSE), 0)</f>
        <v>0</v>
      </c>
      <c r="H1655" s="91">
        <f>IFERROR(VLOOKUP($E1655, V医療従事者等!$A:$J, $H$4, FALSE), 0)</f>
        <v>0</v>
      </c>
      <c r="I1655" s="91">
        <f>IFERROR(VLOOKUP($E1655, V医療従事者等!$A:$J, $I$4, FALSE), 0)</f>
        <v>0</v>
      </c>
      <c r="J1655" s="91">
        <f>IFERROR(VLOOKUP($E1655, V医療従事者等!$A:$J, $J$4, FALSE), 0)</f>
        <v>0</v>
      </c>
      <c r="K1655" s="92">
        <f>IFERROR(VLOOKUP($E1655, V一般接種!$A:$G, K$4, FALSE), 0)</f>
        <v>0</v>
      </c>
      <c r="L1655" s="92">
        <f>IFERROR(VLOOKUP($E1655, V一般接種!$A:$G, L$4, FALSE), 0)</f>
        <v>0</v>
      </c>
      <c r="M1655" s="92">
        <f>IFERROR(VLOOKUP($E1655, V一般接種!$A:$G, M$4, FALSE), 0)</f>
        <v>0</v>
      </c>
      <c r="N1655" s="93">
        <f>IFERROR(VLOOKUP($E1655, V一般接種!$A:$G, N$4, FALSE), 0)</f>
        <v>0</v>
      </c>
      <c r="O1655" s="92">
        <f>SUMIF(V職域接種!$C:$C, 'Conv-vaccine'!$E1655, V職域接種!F:F)</f>
        <v>0</v>
      </c>
      <c r="P1655" s="92">
        <f>SUMIF(V職域接種!$C:$C, 'Conv-vaccine'!$E1655, V職域接種!G:G)</f>
        <v>0</v>
      </c>
      <c r="Q1655" s="92">
        <f>_xlfn.MAXIFS(V重複!F:F, V重複!$C:$C, 'Conv-vaccine'!$E1655)</f>
        <v>0</v>
      </c>
      <c r="R1655" s="92">
        <f>_xlfn.MAXIFS(V重複!G:G, V重複!$C:$C, 'Conv-vaccine'!$E1655)</f>
        <v>0</v>
      </c>
      <c r="S1655" s="117">
        <f>SUMIF('V3回目-総接種回数'!$A:$A, 'Conv-vaccine'!$E1655, 'V3回目-総接種回数'!D:D)</f>
        <v>0</v>
      </c>
    </row>
    <row r="1656" spans="1:19" ht="17.7">
      <c r="A1656" s="49">
        <v>44847</v>
      </c>
      <c r="B1656" s="109">
        <f>IF(COUNTIF($A$7:$A1656, $A1656)&gt;1, 0, IF($E1656="","",G1656+H1656+K1656+L1656+O1656-Q1656))</f>
        <v>0</v>
      </c>
      <c r="C1656" s="109">
        <f>IF(COUNTIF($A$7:$A1656, $A1656)&gt;1, 0, IF($E1656="", "", I1656+J1656+M1656+N1656+P1656-R1656))</f>
        <v>0</v>
      </c>
      <c r="D1656" s="109">
        <f>IF(COUNTIF($A$7:$A1656, $A1656)&gt;1, 0, S1656)</f>
        <v>0</v>
      </c>
      <c r="E1656" s="110">
        <v>44847</v>
      </c>
      <c r="F1656" s="91" t="str">
        <f>IFERROR(VLOOKUP($E1656, V医療従事者等!$A:$J, $F$4, FALSE), TEXT(E1656, "aaa"))</f>
        <v>木</v>
      </c>
      <c r="G1656" s="91">
        <f>IFERROR(VLOOKUP($E1656, V医療従事者等!$A:$J, $G$4, FALSE), 0)</f>
        <v>0</v>
      </c>
      <c r="H1656" s="91">
        <f>IFERROR(VLOOKUP($E1656, V医療従事者等!$A:$J, $H$4, FALSE), 0)</f>
        <v>0</v>
      </c>
      <c r="I1656" s="91">
        <f>IFERROR(VLOOKUP($E1656, V医療従事者等!$A:$J, $I$4, FALSE), 0)</f>
        <v>0</v>
      </c>
      <c r="J1656" s="91">
        <f>IFERROR(VLOOKUP($E1656, V医療従事者等!$A:$J, $J$4, FALSE), 0)</f>
        <v>0</v>
      </c>
      <c r="K1656" s="92">
        <f>IFERROR(VLOOKUP($E1656, V一般接種!$A:$G, K$4, FALSE), 0)</f>
        <v>0</v>
      </c>
      <c r="L1656" s="92">
        <f>IFERROR(VLOOKUP($E1656, V一般接種!$A:$G, L$4, FALSE), 0)</f>
        <v>0</v>
      </c>
      <c r="M1656" s="92">
        <f>IFERROR(VLOOKUP($E1656, V一般接種!$A:$G, M$4, FALSE), 0)</f>
        <v>0</v>
      </c>
      <c r="N1656" s="93">
        <f>IFERROR(VLOOKUP($E1656, V一般接種!$A:$G, N$4, FALSE), 0)</f>
        <v>0</v>
      </c>
      <c r="O1656" s="92">
        <f>SUMIF(V職域接種!$C:$C, 'Conv-vaccine'!$E1656, V職域接種!F:F)</f>
        <v>0</v>
      </c>
      <c r="P1656" s="92">
        <f>SUMIF(V職域接種!$C:$C, 'Conv-vaccine'!$E1656, V職域接種!G:G)</f>
        <v>0</v>
      </c>
      <c r="Q1656" s="92">
        <f>_xlfn.MAXIFS(V重複!F:F, V重複!$C:$C, 'Conv-vaccine'!$E1656)</f>
        <v>0</v>
      </c>
      <c r="R1656" s="92">
        <f>_xlfn.MAXIFS(V重複!G:G, V重複!$C:$C, 'Conv-vaccine'!$E1656)</f>
        <v>0</v>
      </c>
      <c r="S1656" s="117">
        <f>SUMIF('V3回目-総接種回数'!$A:$A, 'Conv-vaccine'!$E1656, 'V3回目-総接種回数'!D:D)</f>
        <v>0</v>
      </c>
    </row>
    <row r="1657" spans="1:19" ht="17.7">
      <c r="A1657" s="49">
        <v>44848</v>
      </c>
      <c r="B1657" s="109">
        <f>IF(COUNTIF($A$7:$A1657, $A1657)&gt;1, 0, IF($E1657="","",G1657+H1657+K1657+L1657+O1657-Q1657))</f>
        <v>0</v>
      </c>
      <c r="C1657" s="109">
        <f>IF(COUNTIF($A$7:$A1657, $A1657)&gt;1, 0, IF($E1657="", "", I1657+J1657+M1657+N1657+P1657-R1657))</f>
        <v>0</v>
      </c>
      <c r="D1657" s="109">
        <f>IF(COUNTIF($A$7:$A1657, $A1657)&gt;1, 0, S1657)</f>
        <v>0</v>
      </c>
      <c r="E1657" s="110">
        <v>44848</v>
      </c>
      <c r="F1657" s="91" t="str">
        <f>IFERROR(VLOOKUP($E1657, V医療従事者等!$A:$J, $F$4, FALSE), TEXT(E1657, "aaa"))</f>
        <v>金</v>
      </c>
      <c r="G1657" s="91">
        <f>IFERROR(VLOOKUP($E1657, V医療従事者等!$A:$J, $G$4, FALSE), 0)</f>
        <v>0</v>
      </c>
      <c r="H1657" s="91">
        <f>IFERROR(VLOOKUP($E1657, V医療従事者等!$A:$J, $H$4, FALSE), 0)</f>
        <v>0</v>
      </c>
      <c r="I1657" s="91">
        <f>IFERROR(VLOOKUP($E1657, V医療従事者等!$A:$J, $I$4, FALSE), 0)</f>
        <v>0</v>
      </c>
      <c r="J1657" s="91">
        <f>IFERROR(VLOOKUP($E1657, V医療従事者等!$A:$J, $J$4, FALSE), 0)</f>
        <v>0</v>
      </c>
      <c r="K1657" s="92">
        <f>IFERROR(VLOOKUP($E1657, V一般接種!$A:$G, K$4, FALSE), 0)</f>
        <v>0</v>
      </c>
      <c r="L1657" s="92">
        <f>IFERROR(VLOOKUP($E1657, V一般接種!$A:$G, L$4, FALSE), 0)</f>
        <v>0</v>
      </c>
      <c r="M1657" s="92">
        <f>IFERROR(VLOOKUP($E1657, V一般接種!$A:$G, M$4, FALSE), 0)</f>
        <v>0</v>
      </c>
      <c r="N1657" s="93">
        <f>IFERROR(VLOOKUP($E1657, V一般接種!$A:$G, N$4, FALSE), 0)</f>
        <v>0</v>
      </c>
      <c r="O1657" s="92">
        <f>SUMIF(V職域接種!$C:$C, 'Conv-vaccine'!$E1657, V職域接種!F:F)</f>
        <v>0</v>
      </c>
      <c r="P1657" s="92">
        <f>SUMIF(V職域接種!$C:$C, 'Conv-vaccine'!$E1657, V職域接種!G:G)</f>
        <v>0</v>
      </c>
      <c r="Q1657" s="92">
        <f>_xlfn.MAXIFS(V重複!F:F, V重複!$C:$C, 'Conv-vaccine'!$E1657)</f>
        <v>0</v>
      </c>
      <c r="R1657" s="92">
        <f>_xlfn.MAXIFS(V重複!G:G, V重複!$C:$C, 'Conv-vaccine'!$E1657)</f>
        <v>0</v>
      </c>
      <c r="S1657" s="117">
        <f>SUMIF('V3回目-総接種回数'!$A:$A, 'Conv-vaccine'!$E1657, 'V3回目-総接種回数'!D:D)</f>
        <v>0</v>
      </c>
    </row>
    <row r="1658" spans="1:19" ht="17.7">
      <c r="A1658" s="49">
        <v>44848</v>
      </c>
      <c r="B1658" s="109">
        <f>IF(COUNTIF($A$7:$A1658, $A1658)&gt;1, 0, IF($E1658="","",G1658+H1658+K1658+L1658+O1658-Q1658))</f>
        <v>0</v>
      </c>
      <c r="C1658" s="109">
        <f>IF(COUNTIF($A$7:$A1658, $A1658)&gt;1, 0, IF($E1658="", "", I1658+J1658+M1658+N1658+P1658-R1658))</f>
        <v>0</v>
      </c>
      <c r="D1658" s="109">
        <f>IF(COUNTIF($A$7:$A1658, $A1658)&gt;1, 0, S1658)</f>
        <v>0</v>
      </c>
      <c r="E1658" s="110">
        <v>44848</v>
      </c>
      <c r="F1658" s="91" t="str">
        <f>IFERROR(VLOOKUP($E1658, V医療従事者等!$A:$J, $F$4, FALSE), TEXT(E1658, "aaa"))</f>
        <v>金</v>
      </c>
      <c r="G1658" s="91">
        <f>IFERROR(VLOOKUP($E1658, V医療従事者等!$A:$J, $G$4, FALSE), 0)</f>
        <v>0</v>
      </c>
      <c r="H1658" s="91">
        <f>IFERROR(VLOOKUP($E1658, V医療従事者等!$A:$J, $H$4, FALSE), 0)</f>
        <v>0</v>
      </c>
      <c r="I1658" s="91">
        <f>IFERROR(VLOOKUP($E1658, V医療従事者等!$A:$J, $I$4, FALSE), 0)</f>
        <v>0</v>
      </c>
      <c r="J1658" s="91">
        <f>IFERROR(VLOOKUP($E1658, V医療従事者等!$A:$J, $J$4, FALSE), 0)</f>
        <v>0</v>
      </c>
      <c r="K1658" s="92">
        <f>IFERROR(VLOOKUP($E1658, V一般接種!$A:$G, K$4, FALSE), 0)</f>
        <v>0</v>
      </c>
      <c r="L1658" s="92">
        <f>IFERROR(VLOOKUP($E1658, V一般接種!$A:$G, L$4, FALSE), 0)</f>
        <v>0</v>
      </c>
      <c r="M1658" s="92">
        <f>IFERROR(VLOOKUP($E1658, V一般接種!$A:$G, M$4, FALSE), 0)</f>
        <v>0</v>
      </c>
      <c r="N1658" s="93">
        <f>IFERROR(VLOOKUP($E1658, V一般接種!$A:$G, N$4, FALSE), 0)</f>
        <v>0</v>
      </c>
      <c r="O1658" s="92">
        <f>SUMIF(V職域接種!$C:$C, 'Conv-vaccine'!$E1658, V職域接種!F:F)</f>
        <v>0</v>
      </c>
      <c r="P1658" s="92">
        <f>SUMIF(V職域接種!$C:$C, 'Conv-vaccine'!$E1658, V職域接種!G:G)</f>
        <v>0</v>
      </c>
      <c r="Q1658" s="92">
        <f>_xlfn.MAXIFS(V重複!F:F, V重複!$C:$C, 'Conv-vaccine'!$E1658)</f>
        <v>0</v>
      </c>
      <c r="R1658" s="92">
        <f>_xlfn.MAXIFS(V重複!G:G, V重複!$C:$C, 'Conv-vaccine'!$E1658)</f>
        <v>0</v>
      </c>
      <c r="S1658" s="117">
        <f>SUMIF('V3回目-総接種回数'!$A:$A, 'Conv-vaccine'!$E1658, 'V3回目-総接種回数'!D:D)</f>
        <v>0</v>
      </c>
    </row>
    <row r="1659" spans="1:19" ht="17.7">
      <c r="A1659" s="49">
        <v>44848</v>
      </c>
      <c r="B1659" s="109">
        <f>IF(COUNTIF($A$7:$A1659, $A1659)&gt;1, 0, IF($E1659="","",G1659+H1659+K1659+L1659+O1659-Q1659))</f>
        <v>0</v>
      </c>
      <c r="C1659" s="109">
        <f>IF(COUNTIF($A$7:$A1659, $A1659)&gt;1, 0, IF($E1659="", "", I1659+J1659+M1659+N1659+P1659-R1659))</f>
        <v>0</v>
      </c>
      <c r="D1659" s="109">
        <f>IF(COUNTIF($A$7:$A1659, $A1659)&gt;1, 0, S1659)</f>
        <v>0</v>
      </c>
      <c r="E1659" s="110">
        <v>44848</v>
      </c>
      <c r="F1659" s="91" t="str">
        <f>IFERROR(VLOOKUP($E1659, V医療従事者等!$A:$J, $F$4, FALSE), TEXT(E1659, "aaa"))</f>
        <v>金</v>
      </c>
      <c r="G1659" s="91">
        <f>IFERROR(VLOOKUP($E1659, V医療従事者等!$A:$J, $G$4, FALSE), 0)</f>
        <v>0</v>
      </c>
      <c r="H1659" s="91">
        <f>IFERROR(VLOOKUP($E1659, V医療従事者等!$A:$J, $H$4, FALSE), 0)</f>
        <v>0</v>
      </c>
      <c r="I1659" s="91">
        <f>IFERROR(VLOOKUP($E1659, V医療従事者等!$A:$J, $I$4, FALSE), 0)</f>
        <v>0</v>
      </c>
      <c r="J1659" s="91">
        <f>IFERROR(VLOOKUP($E1659, V医療従事者等!$A:$J, $J$4, FALSE), 0)</f>
        <v>0</v>
      </c>
      <c r="K1659" s="92">
        <f>IFERROR(VLOOKUP($E1659, V一般接種!$A:$G, K$4, FALSE), 0)</f>
        <v>0</v>
      </c>
      <c r="L1659" s="92">
        <f>IFERROR(VLOOKUP($E1659, V一般接種!$A:$G, L$4, FALSE), 0)</f>
        <v>0</v>
      </c>
      <c r="M1659" s="92">
        <f>IFERROR(VLOOKUP($E1659, V一般接種!$A:$G, M$4, FALSE), 0)</f>
        <v>0</v>
      </c>
      <c r="N1659" s="93">
        <f>IFERROR(VLOOKUP($E1659, V一般接種!$A:$G, N$4, FALSE), 0)</f>
        <v>0</v>
      </c>
      <c r="O1659" s="92">
        <f>SUMIF(V職域接種!$C:$C, 'Conv-vaccine'!$E1659, V職域接種!F:F)</f>
        <v>0</v>
      </c>
      <c r="P1659" s="92">
        <f>SUMIF(V職域接種!$C:$C, 'Conv-vaccine'!$E1659, V職域接種!G:G)</f>
        <v>0</v>
      </c>
      <c r="Q1659" s="92">
        <f>_xlfn.MAXIFS(V重複!F:F, V重複!$C:$C, 'Conv-vaccine'!$E1659)</f>
        <v>0</v>
      </c>
      <c r="R1659" s="92">
        <f>_xlfn.MAXIFS(V重複!G:G, V重複!$C:$C, 'Conv-vaccine'!$E1659)</f>
        <v>0</v>
      </c>
      <c r="S1659" s="117">
        <f>SUMIF('V3回目-総接種回数'!$A:$A, 'Conv-vaccine'!$E1659, 'V3回目-総接種回数'!D:D)</f>
        <v>0</v>
      </c>
    </row>
    <row r="1660" spans="1:19" ht="17.7">
      <c r="A1660" s="49">
        <v>44849</v>
      </c>
      <c r="B1660" s="109">
        <f>IF(COUNTIF($A$7:$A1660, $A1660)&gt;1, 0, IF($E1660="","",G1660+H1660+K1660+L1660+O1660-Q1660))</f>
        <v>0</v>
      </c>
      <c r="C1660" s="109">
        <f>IF(COUNTIF($A$7:$A1660, $A1660)&gt;1, 0, IF($E1660="", "", I1660+J1660+M1660+N1660+P1660-R1660))</f>
        <v>0</v>
      </c>
      <c r="D1660" s="109">
        <f>IF(COUNTIF($A$7:$A1660, $A1660)&gt;1, 0, S1660)</f>
        <v>0</v>
      </c>
      <c r="E1660" s="110">
        <v>44849</v>
      </c>
      <c r="F1660" s="91" t="str">
        <f>IFERROR(VLOOKUP($E1660, V医療従事者等!$A:$J, $F$4, FALSE), TEXT(E1660, "aaa"))</f>
        <v>土</v>
      </c>
      <c r="G1660" s="91">
        <f>IFERROR(VLOOKUP($E1660, V医療従事者等!$A:$J, $G$4, FALSE), 0)</f>
        <v>0</v>
      </c>
      <c r="H1660" s="91">
        <f>IFERROR(VLOOKUP($E1660, V医療従事者等!$A:$J, $H$4, FALSE), 0)</f>
        <v>0</v>
      </c>
      <c r="I1660" s="91">
        <f>IFERROR(VLOOKUP($E1660, V医療従事者等!$A:$J, $I$4, FALSE), 0)</f>
        <v>0</v>
      </c>
      <c r="J1660" s="91">
        <f>IFERROR(VLOOKUP($E1660, V医療従事者等!$A:$J, $J$4, FALSE), 0)</f>
        <v>0</v>
      </c>
      <c r="K1660" s="92">
        <f>IFERROR(VLOOKUP($E1660, V一般接種!$A:$G, K$4, FALSE), 0)</f>
        <v>0</v>
      </c>
      <c r="L1660" s="92">
        <f>IFERROR(VLOOKUP($E1660, V一般接種!$A:$G, L$4, FALSE), 0)</f>
        <v>0</v>
      </c>
      <c r="M1660" s="92">
        <f>IFERROR(VLOOKUP($E1660, V一般接種!$A:$G, M$4, FALSE), 0)</f>
        <v>0</v>
      </c>
      <c r="N1660" s="93">
        <f>IFERROR(VLOOKUP($E1660, V一般接種!$A:$G, N$4, FALSE), 0)</f>
        <v>0</v>
      </c>
      <c r="O1660" s="92">
        <f>SUMIF(V職域接種!$C:$C, 'Conv-vaccine'!$E1660, V職域接種!F:F)</f>
        <v>0</v>
      </c>
      <c r="P1660" s="92">
        <f>SUMIF(V職域接種!$C:$C, 'Conv-vaccine'!$E1660, V職域接種!G:G)</f>
        <v>0</v>
      </c>
      <c r="Q1660" s="92">
        <f>_xlfn.MAXIFS(V重複!F:F, V重複!$C:$C, 'Conv-vaccine'!$E1660)</f>
        <v>0</v>
      </c>
      <c r="R1660" s="92">
        <f>_xlfn.MAXIFS(V重複!G:G, V重複!$C:$C, 'Conv-vaccine'!$E1660)</f>
        <v>0</v>
      </c>
      <c r="S1660" s="117">
        <f>SUMIF('V3回目-総接種回数'!$A:$A, 'Conv-vaccine'!$E1660, 'V3回目-総接種回数'!D:D)</f>
        <v>0</v>
      </c>
    </row>
    <row r="1661" spans="1:19" ht="17.7">
      <c r="A1661" s="49">
        <v>44849</v>
      </c>
      <c r="B1661" s="109">
        <f>IF(COUNTIF($A$7:$A1661, $A1661)&gt;1, 0, IF($E1661="","",G1661+H1661+K1661+L1661+O1661-Q1661))</f>
        <v>0</v>
      </c>
      <c r="C1661" s="109">
        <f>IF(COUNTIF($A$7:$A1661, $A1661)&gt;1, 0, IF($E1661="", "", I1661+J1661+M1661+N1661+P1661-R1661))</f>
        <v>0</v>
      </c>
      <c r="D1661" s="109">
        <f>IF(COUNTIF($A$7:$A1661, $A1661)&gt;1, 0, S1661)</f>
        <v>0</v>
      </c>
      <c r="E1661" s="110">
        <v>44849</v>
      </c>
      <c r="F1661" s="91" t="str">
        <f>IFERROR(VLOOKUP($E1661, V医療従事者等!$A:$J, $F$4, FALSE), TEXT(E1661, "aaa"))</f>
        <v>土</v>
      </c>
      <c r="G1661" s="91">
        <f>IFERROR(VLOOKUP($E1661, V医療従事者等!$A:$J, $G$4, FALSE), 0)</f>
        <v>0</v>
      </c>
      <c r="H1661" s="91">
        <f>IFERROR(VLOOKUP($E1661, V医療従事者等!$A:$J, $H$4, FALSE), 0)</f>
        <v>0</v>
      </c>
      <c r="I1661" s="91">
        <f>IFERROR(VLOOKUP($E1661, V医療従事者等!$A:$J, $I$4, FALSE), 0)</f>
        <v>0</v>
      </c>
      <c r="J1661" s="91">
        <f>IFERROR(VLOOKUP($E1661, V医療従事者等!$A:$J, $J$4, FALSE), 0)</f>
        <v>0</v>
      </c>
      <c r="K1661" s="92">
        <f>IFERROR(VLOOKUP($E1661, V一般接種!$A:$G, K$4, FALSE), 0)</f>
        <v>0</v>
      </c>
      <c r="L1661" s="92">
        <f>IFERROR(VLOOKUP($E1661, V一般接種!$A:$G, L$4, FALSE), 0)</f>
        <v>0</v>
      </c>
      <c r="M1661" s="92">
        <f>IFERROR(VLOOKUP($E1661, V一般接種!$A:$G, M$4, FALSE), 0)</f>
        <v>0</v>
      </c>
      <c r="N1661" s="93">
        <f>IFERROR(VLOOKUP($E1661, V一般接種!$A:$G, N$4, FALSE), 0)</f>
        <v>0</v>
      </c>
      <c r="O1661" s="92">
        <f>SUMIF(V職域接種!$C:$C, 'Conv-vaccine'!$E1661, V職域接種!F:F)</f>
        <v>0</v>
      </c>
      <c r="P1661" s="92">
        <f>SUMIF(V職域接種!$C:$C, 'Conv-vaccine'!$E1661, V職域接種!G:G)</f>
        <v>0</v>
      </c>
      <c r="Q1661" s="92">
        <f>_xlfn.MAXIFS(V重複!F:F, V重複!$C:$C, 'Conv-vaccine'!$E1661)</f>
        <v>0</v>
      </c>
      <c r="R1661" s="92">
        <f>_xlfn.MAXIFS(V重複!G:G, V重複!$C:$C, 'Conv-vaccine'!$E1661)</f>
        <v>0</v>
      </c>
      <c r="S1661" s="117">
        <f>SUMIF('V3回目-総接種回数'!$A:$A, 'Conv-vaccine'!$E1661, 'V3回目-総接種回数'!D:D)</f>
        <v>0</v>
      </c>
    </row>
    <row r="1662" spans="1:19" ht="17.7">
      <c r="A1662" s="49">
        <v>44849</v>
      </c>
      <c r="B1662" s="109">
        <f>IF(COUNTIF($A$7:$A1662, $A1662)&gt;1, 0, IF($E1662="","",G1662+H1662+K1662+L1662+O1662-Q1662))</f>
        <v>0</v>
      </c>
      <c r="C1662" s="109">
        <f>IF(COUNTIF($A$7:$A1662, $A1662)&gt;1, 0, IF($E1662="", "", I1662+J1662+M1662+N1662+P1662-R1662))</f>
        <v>0</v>
      </c>
      <c r="D1662" s="109">
        <f>IF(COUNTIF($A$7:$A1662, $A1662)&gt;1, 0, S1662)</f>
        <v>0</v>
      </c>
      <c r="E1662" s="110">
        <v>44849</v>
      </c>
      <c r="F1662" s="91" t="str">
        <f>IFERROR(VLOOKUP($E1662, V医療従事者等!$A:$J, $F$4, FALSE), TEXT(E1662, "aaa"))</f>
        <v>土</v>
      </c>
      <c r="G1662" s="91">
        <f>IFERROR(VLOOKUP($E1662, V医療従事者等!$A:$J, $G$4, FALSE), 0)</f>
        <v>0</v>
      </c>
      <c r="H1662" s="91">
        <f>IFERROR(VLOOKUP($E1662, V医療従事者等!$A:$J, $H$4, FALSE), 0)</f>
        <v>0</v>
      </c>
      <c r="I1662" s="91">
        <f>IFERROR(VLOOKUP($E1662, V医療従事者等!$A:$J, $I$4, FALSE), 0)</f>
        <v>0</v>
      </c>
      <c r="J1662" s="91">
        <f>IFERROR(VLOOKUP($E1662, V医療従事者等!$A:$J, $J$4, FALSE), 0)</f>
        <v>0</v>
      </c>
      <c r="K1662" s="92">
        <f>IFERROR(VLOOKUP($E1662, V一般接種!$A:$G, K$4, FALSE), 0)</f>
        <v>0</v>
      </c>
      <c r="L1662" s="92">
        <f>IFERROR(VLOOKUP($E1662, V一般接種!$A:$G, L$4, FALSE), 0)</f>
        <v>0</v>
      </c>
      <c r="M1662" s="92">
        <f>IFERROR(VLOOKUP($E1662, V一般接種!$A:$G, M$4, FALSE), 0)</f>
        <v>0</v>
      </c>
      <c r="N1662" s="93">
        <f>IFERROR(VLOOKUP($E1662, V一般接種!$A:$G, N$4, FALSE), 0)</f>
        <v>0</v>
      </c>
      <c r="O1662" s="92">
        <f>SUMIF(V職域接種!$C:$C, 'Conv-vaccine'!$E1662, V職域接種!F:F)</f>
        <v>0</v>
      </c>
      <c r="P1662" s="92">
        <f>SUMIF(V職域接種!$C:$C, 'Conv-vaccine'!$E1662, V職域接種!G:G)</f>
        <v>0</v>
      </c>
      <c r="Q1662" s="92">
        <f>_xlfn.MAXIFS(V重複!F:F, V重複!$C:$C, 'Conv-vaccine'!$E1662)</f>
        <v>0</v>
      </c>
      <c r="R1662" s="92">
        <f>_xlfn.MAXIFS(V重複!G:G, V重複!$C:$C, 'Conv-vaccine'!$E1662)</f>
        <v>0</v>
      </c>
      <c r="S1662" s="117">
        <f>SUMIF('V3回目-総接種回数'!$A:$A, 'Conv-vaccine'!$E1662, 'V3回目-総接種回数'!D:D)</f>
        <v>0</v>
      </c>
    </row>
    <row r="1663" spans="1:19" ht="17.7">
      <c r="A1663" s="49">
        <v>44850</v>
      </c>
      <c r="B1663" s="109">
        <f>IF(COUNTIF($A$7:$A1663, $A1663)&gt;1, 0, IF($E1663="","",G1663+H1663+K1663+L1663+O1663-Q1663))</f>
        <v>0</v>
      </c>
      <c r="C1663" s="109">
        <f>IF(COUNTIF($A$7:$A1663, $A1663)&gt;1, 0, IF($E1663="", "", I1663+J1663+M1663+N1663+P1663-R1663))</f>
        <v>0</v>
      </c>
      <c r="D1663" s="109">
        <f>IF(COUNTIF($A$7:$A1663, $A1663)&gt;1, 0, S1663)</f>
        <v>0</v>
      </c>
      <c r="E1663" s="110">
        <v>44850</v>
      </c>
      <c r="F1663" s="91" t="str">
        <f>IFERROR(VLOOKUP($E1663, V医療従事者等!$A:$J, $F$4, FALSE), TEXT(E1663, "aaa"))</f>
        <v>日</v>
      </c>
      <c r="G1663" s="91">
        <f>IFERROR(VLOOKUP($E1663, V医療従事者等!$A:$J, $G$4, FALSE), 0)</f>
        <v>0</v>
      </c>
      <c r="H1663" s="91">
        <f>IFERROR(VLOOKUP($E1663, V医療従事者等!$A:$J, $H$4, FALSE), 0)</f>
        <v>0</v>
      </c>
      <c r="I1663" s="91">
        <f>IFERROR(VLOOKUP($E1663, V医療従事者等!$A:$J, $I$4, FALSE), 0)</f>
        <v>0</v>
      </c>
      <c r="J1663" s="91">
        <f>IFERROR(VLOOKUP($E1663, V医療従事者等!$A:$J, $J$4, FALSE), 0)</f>
        <v>0</v>
      </c>
      <c r="K1663" s="92">
        <f>IFERROR(VLOOKUP($E1663, V一般接種!$A:$G, K$4, FALSE), 0)</f>
        <v>0</v>
      </c>
      <c r="L1663" s="92">
        <f>IFERROR(VLOOKUP($E1663, V一般接種!$A:$G, L$4, FALSE), 0)</f>
        <v>0</v>
      </c>
      <c r="M1663" s="92">
        <f>IFERROR(VLOOKUP($E1663, V一般接種!$A:$G, M$4, FALSE), 0)</f>
        <v>0</v>
      </c>
      <c r="N1663" s="93">
        <f>IFERROR(VLOOKUP($E1663, V一般接種!$A:$G, N$4, FALSE), 0)</f>
        <v>0</v>
      </c>
      <c r="O1663" s="92">
        <f>SUMIF(V職域接種!$C:$C, 'Conv-vaccine'!$E1663, V職域接種!F:F)</f>
        <v>0</v>
      </c>
      <c r="P1663" s="92">
        <f>SUMIF(V職域接種!$C:$C, 'Conv-vaccine'!$E1663, V職域接種!G:G)</f>
        <v>0</v>
      </c>
      <c r="Q1663" s="92">
        <f>_xlfn.MAXIFS(V重複!F:F, V重複!$C:$C, 'Conv-vaccine'!$E1663)</f>
        <v>0</v>
      </c>
      <c r="R1663" s="92">
        <f>_xlfn.MAXIFS(V重複!G:G, V重複!$C:$C, 'Conv-vaccine'!$E1663)</f>
        <v>0</v>
      </c>
      <c r="S1663" s="117">
        <f>SUMIF('V3回目-総接種回数'!$A:$A, 'Conv-vaccine'!$E1663, 'V3回目-総接種回数'!D:D)</f>
        <v>0</v>
      </c>
    </row>
    <row r="1664" spans="1:19" ht="17.7">
      <c r="A1664" s="49">
        <v>44850</v>
      </c>
      <c r="B1664" s="109">
        <f>IF(COUNTIF($A$7:$A1664, $A1664)&gt;1, 0, IF($E1664="","",G1664+H1664+K1664+L1664+O1664-Q1664))</f>
        <v>0</v>
      </c>
      <c r="C1664" s="109">
        <f>IF(COUNTIF($A$7:$A1664, $A1664)&gt;1, 0, IF($E1664="", "", I1664+J1664+M1664+N1664+P1664-R1664))</f>
        <v>0</v>
      </c>
      <c r="D1664" s="109">
        <f>IF(COUNTIF($A$7:$A1664, $A1664)&gt;1, 0, S1664)</f>
        <v>0</v>
      </c>
      <c r="E1664" s="110">
        <v>44850</v>
      </c>
      <c r="F1664" s="91" t="str">
        <f>IFERROR(VLOOKUP($E1664, V医療従事者等!$A:$J, $F$4, FALSE), TEXT(E1664, "aaa"))</f>
        <v>日</v>
      </c>
      <c r="G1664" s="91">
        <f>IFERROR(VLOOKUP($E1664, V医療従事者等!$A:$J, $G$4, FALSE), 0)</f>
        <v>0</v>
      </c>
      <c r="H1664" s="91">
        <f>IFERROR(VLOOKUP($E1664, V医療従事者等!$A:$J, $H$4, FALSE), 0)</f>
        <v>0</v>
      </c>
      <c r="I1664" s="91">
        <f>IFERROR(VLOOKUP($E1664, V医療従事者等!$A:$J, $I$4, FALSE), 0)</f>
        <v>0</v>
      </c>
      <c r="J1664" s="91">
        <f>IFERROR(VLOOKUP($E1664, V医療従事者等!$A:$J, $J$4, FALSE), 0)</f>
        <v>0</v>
      </c>
      <c r="K1664" s="92">
        <f>IFERROR(VLOOKUP($E1664, V一般接種!$A:$G, K$4, FALSE), 0)</f>
        <v>0</v>
      </c>
      <c r="L1664" s="92">
        <f>IFERROR(VLOOKUP($E1664, V一般接種!$A:$G, L$4, FALSE), 0)</f>
        <v>0</v>
      </c>
      <c r="M1664" s="92">
        <f>IFERROR(VLOOKUP($E1664, V一般接種!$A:$G, M$4, FALSE), 0)</f>
        <v>0</v>
      </c>
      <c r="N1664" s="93">
        <f>IFERROR(VLOOKUP($E1664, V一般接種!$A:$G, N$4, FALSE), 0)</f>
        <v>0</v>
      </c>
      <c r="O1664" s="92">
        <f>SUMIF(V職域接種!$C:$C, 'Conv-vaccine'!$E1664, V職域接種!F:F)</f>
        <v>0</v>
      </c>
      <c r="P1664" s="92">
        <f>SUMIF(V職域接種!$C:$C, 'Conv-vaccine'!$E1664, V職域接種!G:G)</f>
        <v>0</v>
      </c>
      <c r="Q1664" s="92">
        <f>_xlfn.MAXIFS(V重複!F:F, V重複!$C:$C, 'Conv-vaccine'!$E1664)</f>
        <v>0</v>
      </c>
      <c r="R1664" s="92">
        <f>_xlfn.MAXIFS(V重複!G:G, V重複!$C:$C, 'Conv-vaccine'!$E1664)</f>
        <v>0</v>
      </c>
      <c r="S1664" s="117">
        <f>SUMIF('V3回目-総接種回数'!$A:$A, 'Conv-vaccine'!$E1664, 'V3回目-総接種回数'!D:D)</f>
        <v>0</v>
      </c>
    </row>
    <row r="1665" spans="1:19" ht="17.7">
      <c r="A1665" s="49">
        <v>44850</v>
      </c>
      <c r="B1665" s="109">
        <f>IF(COUNTIF($A$7:$A1665, $A1665)&gt;1, 0, IF($E1665="","",G1665+H1665+K1665+L1665+O1665-Q1665))</f>
        <v>0</v>
      </c>
      <c r="C1665" s="109">
        <f>IF(COUNTIF($A$7:$A1665, $A1665)&gt;1, 0, IF($E1665="", "", I1665+J1665+M1665+N1665+P1665-R1665))</f>
        <v>0</v>
      </c>
      <c r="D1665" s="109">
        <f>IF(COUNTIF($A$7:$A1665, $A1665)&gt;1, 0, S1665)</f>
        <v>0</v>
      </c>
      <c r="E1665" s="110">
        <v>44850</v>
      </c>
      <c r="F1665" s="91" t="str">
        <f>IFERROR(VLOOKUP($E1665, V医療従事者等!$A:$J, $F$4, FALSE), TEXT(E1665, "aaa"))</f>
        <v>日</v>
      </c>
      <c r="G1665" s="91">
        <f>IFERROR(VLOOKUP($E1665, V医療従事者等!$A:$J, $G$4, FALSE), 0)</f>
        <v>0</v>
      </c>
      <c r="H1665" s="91">
        <f>IFERROR(VLOOKUP($E1665, V医療従事者等!$A:$J, $H$4, FALSE), 0)</f>
        <v>0</v>
      </c>
      <c r="I1665" s="91">
        <f>IFERROR(VLOOKUP($E1665, V医療従事者等!$A:$J, $I$4, FALSE), 0)</f>
        <v>0</v>
      </c>
      <c r="J1665" s="91">
        <f>IFERROR(VLOOKUP($E1665, V医療従事者等!$A:$J, $J$4, FALSE), 0)</f>
        <v>0</v>
      </c>
      <c r="K1665" s="92">
        <f>IFERROR(VLOOKUP($E1665, V一般接種!$A:$G, K$4, FALSE), 0)</f>
        <v>0</v>
      </c>
      <c r="L1665" s="92">
        <f>IFERROR(VLOOKUP($E1665, V一般接種!$A:$G, L$4, FALSE), 0)</f>
        <v>0</v>
      </c>
      <c r="M1665" s="92">
        <f>IFERROR(VLOOKUP($E1665, V一般接種!$A:$G, M$4, FALSE), 0)</f>
        <v>0</v>
      </c>
      <c r="N1665" s="93">
        <f>IFERROR(VLOOKUP($E1665, V一般接種!$A:$G, N$4, FALSE), 0)</f>
        <v>0</v>
      </c>
      <c r="O1665" s="92">
        <f>SUMIF(V職域接種!$C:$C, 'Conv-vaccine'!$E1665, V職域接種!F:F)</f>
        <v>0</v>
      </c>
      <c r="P1665" s="92">
        <f>SUMIF(V職域接種!$C:$C, 'Conv-vaccine'!$E1665, V職域接種!G:G)</f>
        <v>0</v>
      </c>
      <c r="Q1665" s="92">
        <f>_xlfn.MAXIFS(V重複!F:F, V重複!$C:$C, 'Conv-vaccine'!$E1665)</f>
        <v>0</v>
      </c>
      <c r="R1665" s="92">
        <f>_xlfn.MAXIFS(V重複!G:G, V重複!$C:$C, 'Conv-vaccine'!$E1665)</f>
        <v>0</v>
      </c>
      <c r="S1665" s="117">
        <f>SUMIF('V3回目-総接種回数'!$A:$A, 'Conv-vaccine'!$E1665, 'V3回目-総接種回数'!D:D)</f>
        <v>0</v>
      </c>
    </row>
    <row r="1666" spans="1:19" ht="17.7">
      <c r="A1666" s="49">
        <v>44851</v>
      </c>
      <c r="B1666" s="109">
        <f>IF(COUNTIF($A$7:$A1666, $A1666)&gt;1, 0, IF($E1666="","",G1666+H1666+K1666+L1666+O1666-Q1666))</f>
        <v>0</v>
      </c>
      <c r="C1666" s="109">
        <f>IF(COUNTIF($A$7:$A1666, $A1666)&gt;1, 0, IF($E1666="", "", I1666+J1666+M1666+N1666+P1666-R1666))</f>
        <v>0</v>
      </c>
      <c r="D1666" s="109">
        <f>IF(COUNTIF($A$7:$A1666, $A1666)&gt;1, 0, S1666)</f>
        <v>0</v>
      </c>
      <c r="E1666" s="110">
        <v>44851</v>
      </c>
      <c r="F1666" s="91" t="str">
        <f>IFERROR(VLOOKUP($E1666, V医療従事者等!$A:$J, $F$4, FALSE), TEXT(E1666, "aaa"))</f>
        <v>月</v>
      </c>
      <c r="G1666" s="91">
        <f>IFERROR(VLOOKUP($E1666, V医療従事者等!$A:$J, $G$4, FALSE), 0)</f>
        <v>0</v>
      </c>
      <c r="H1666" s="91">
        <f>IFERROR(VLOOKUP($E1666, V医療従事者等!$A:$J, $H$4, FALSE), 0)</f>
        <v>0</v>
      </c>
      <c r="I1666" s="91">
        <f>IFERROR(VLOOKUP($E1666, V医療従事者等!$A:$J, $I$4, FALSE), 0)</f>
        <v>0</v>
      </c>
      <c r="J1666" s="91">
        <f>IFERROR(VLOOKUP($E1666, V医療従事者等!$A:$J, $J$4, FALSE), 0)</f>
        <v>0</v>
      </c>
      <c r="K1666" s="92">
        <f>IFERROR(VLOOKUP($E1666, V一般接種!$A:$G, K$4, FALSE), 0)</f>
        <v>0</v>
      </c>
      <c r="L1666" s="92">
        <f>IFERROR(VLOOKUP($E1666, V一般接種!$A:$G, L$4, FALSE), 0)</f>
        <v>0</v>
      </c>
      <c r="M1666" s="92">
        <f>IFERROR(VLOOKUP($E1666, V一般接種!$A:$G, M$4, FALSE), 0)</f>
        <v>0</v>
      </c>
      <c r="N1666" s="93">
        <f>IFERROR(VLOOKUP($E1666, V一般接種!$A:$G, N$4, FALSE), 0)</f>
        <v>0</v>
      </c>
      <c r="O1666" s="92">
        <f>SUMIF(V職域接種!$C:$C, 'Conv-vaccine'!$E1666, V職域接種!F:F)</f>
        <v>0</v>
      </c>
      <c r="P1666" s="92">
        <f>SUMIF(V職域接種!$C:$C, 'Conv-vaccine'!$E1666, V職域接種!G:G)</f>
        <v>0</v>
      </c>
      <c r="Q1666" s="92">
        <f>_xlfn.MAXIFS(V重複!F:F, V重複!$C:$C, 'Conv-vaccine'!$E1666)</f>
        <v>0</v>
      </c>
      <c r="R1666" s="92">
        <f>_xlfn.MAXIFS(V重複!G:G, V重複!$C:$C, 'Conv-vaccine'!$E1666)</f>
        <v>0</v>
      </c>
      <c r="S1666" s="117">
        <f>SUMIF('V3回目-総接種回数'!$A:$A, 'Conv-vaccine'!$E1666, 'V3回目-総接種回数'!D:D)</f>
        <v>0</v>
      </c>
    </row>
    <row r="1667" spans="1:19" ht="17.7">
      <c r="A1667" s="49">
        <v>44851</v>
      </c>
      <c r="B1667" s="109">
        <f>IF(COUNTIF($A$7:$A1667, $A1667)&gt;1, 0, IF($E1667="","",G1667+H1667+K1667+L1667+O1667-Q1667))</f>
        <v>0</v>
      </c>
      <c r="C1667" s="109">
        <f>IF(COUNTIF($A$7:$A1667, $A1667)&gt;1, 0, IF($E1667="", "", I1667+J1667+M1667+N1667+P1667-R1667))</f>
        <v>0</v>
      </c>
      <c r="D1667" s="109">
        <f>IF(COUNTIF($A$7:$A1667, $A1667)&gt;1, 0, S1667)</f>
        <v>0</v>
      </c>
      <c r="E1667" s="110">
        <v>44851</v>
      </c>
      <c r="F1667" s="91" t="str">
        <f>IFERROR(VLOOKUP($E1667, V医療従事者等!$A:$J, $F$4, FALSE), TEXT(E1667, "aaa"))</f>
        <v>月</v>
      </c>
      <c r="G1667" s="91">
        <f>IFERROR(VLOOKUP($E1667, V医療従事者等!$A:$J, $G$4, FALSE), 0)</f>
        <v>0</v>
      </c>
      <c r="H1667" s="91">
        <f>IFERROR(VLOOKUP($E1667, V医療従事者等!$A:$J, $H$4, FALSE), 0)</f>
        <v>0</v>
      </c>
      <c r="I1667" s="91">
        <f>IFERROR(VLOOKUP($E1667, V医療従事者等!$A:$J, $I$4, FALSE), 0)</f>
        <v>0</v>
      </c>
      <c r="J1667" s="91">
        <f>IFERROR(VLOOKUP($E1667, V医療従事者等!$A:$J, $J$4, FALSE), 0)</f>
        <v>0</v>
      </c>
      <c r="K1667" s="92">
        <f>IFERROR(VLOOKUP($E1667, V一般接種!$A:$G, K$4, FALSE), 0)</f>
        <v>0</v>
      </c>
      <c r="L1667" s="92">
        <f>IFERROR(VLOOKUP($E1667, V一般接種!$A:$G, L$4, FALSE), 0)</f>
        <v>0</v>
      </c>
      <c r="M1667" s="92">
        <f>IFERROR(VLOOKUP($E1667, V一般接種!$A:$G, M$4, FALSE), 0)</f>
        <v>0</v>
      </c>
      <c r="N1667" s="93">
        <f>IFERROR(VLOOKUP($E1667, V一般接種!$A:$G, N$4, FALSE), 0)</f>
        <v>0</v>
      </c>
      <c r="O1667" s="92">
        <f>SUMIF(V職域接種!$C:$C, 'Conv-vaccine'!$E1667, V職域接種!F:F)</f>
        <v>0</v>
      </c>
      <c r="P1667" s="92">
        <f>SUMIF(V職域接種!$C:$C, 'Conv-vaccine'!$E1667, V職域接種!G:G)</f>
        <v>0</v>
      </c>
      <c r="Q1667" s="92">
        <f>_xlfn.MAXIFS(V重複!F:F, V重複!$C:$C, 'Conv-vaccine'!$E1667)</f>
        <v>0</v>
      </c>
      <c r="R1667" s="92">
        <f>_xlfn.MAXIFS(V重複!G:G, V重複!$C:$C, 'Conv-vaccine'!$E1667)</f>
        <v>0</v>
      </c>
      <c r="S1667" s="117">
        <f>SUMIF('V3回目-総接種回数'!$A:$A, 'Conv-vaccine'!$E1667, 'V3回目-総接種回数'!D:D)</f>
        <v>0</v>
      </c>
    </row>
    <row r="1668" spans="1:19" ht="17.7">
      <c r="A1668" s="49">
        <v>44851</v>
      </c>
      <c r="B1668" s="109">
        <f>IF(COUNTIF($A$7:$A1668, $A1668)&gt;1, 0, IF($E1668="","",G1668+H1668+K1668+L1668+O1668-Q1668))</f>
        <v>0</v>
      </c>
      <c r="C1668" s="109">
        <f>IF(COUNTIF($A$7:$A1668, $A1668)&gt;1, 0, IF($E1668="", "", I1668+J1668+M1668+N1668+P1668-R1668))</f>
        <v>0</v>
      </c>
      <c r="D1668" s="109">
        <f>IF(COUNTIF($A$7:$A1668, $A1668)&gt;1, 0, S1668)</f>
        <v>0</v>
      </c>
      <c r="E1668" s="110">
        <v>44851</v>
      </c>
      <c r="F1668" s="91" t="str">
        <f>IFERROR(VLOOKUP($E1668, V医療従事者等!$A:$J, $F$4, FALSE), TEXT(E1668, "aaa"))</f>
        <v>月</v>
      </c>
      <c r="G1668" s="91">
        <f>IFERROR(VLOOKUP($E1668, V医療従事者等!$A:$J, $G$4, FALSE), 0)</f>
        <v>0</v>
      </c>
      <c r="H1668" s="91">
        <f>IFERROR(VLOOKUP($E1668, V医療従事者等!$A:$J, $H$4, FALSE), 0)</f>
        <v>0</v>
      </c>
      <c r="I1668" s="91">
        <f>IFERROR(VLOOKUP($E1668, V医療従事者等!$A:$J, $I$4, FALSE), 0)</f>
        <v>0</v>
      </c>
      <c r="J1668" s="91">
        <f>IFERROR(VLOOKUP($E1668, V医療従事者等!$A:$J, $J$4, FALSE), 0)</f>
        <v>0</v>
      </c>
      <c r="K1668" s="92">
        <f>IFERROR(VLOOKUP($E1668, V一般接種!$A:$G, K$4, FALSE), 0)</f>
        <v>0</v>
      </c>
      <c r="L1668" s="92">
        <f>IFERROR(VLOOKUP($E1668, V一般接種!$A:$G, L$4, FALSE), 0)</f>
        <v>0</v>
      </c>
      <c r="M1668" s="92">
        <f>IFERROR(VLOOKUP($E1668, V一般接種!$A:$G, M$4, FALSE), 0)</f>
        <v>0</v>
      </c>
      <c r="N1668" s="93">
        <f>IFERROR(VLOOKUP($E1668, V一般接種!$A:$G, N$4, FALSE), 0)</f>
        <v>0</v>
      </c>
      <c r="O1668" s="92">
        <f>SUMIF(V職域接種!$C:$C, 'Conv-vaccine'!$E1668, V職域接種!F:F)</f>
        <v>0</v>
      </c>
      <c r="P1668" s="92">
        <f>SUMIF(V職域接種!$C:$C, 'Conv-vaccine'!$E1668, V職域接種!G:G)</f>
        <v>0</v>
      </c>
      <c r="Q1668" s="92">
        <f>_xlfn.MAXIFS(V重複!F:F, V重複!$C:$C, 'Conv-vaccine'!$E1668)</f>
        <v>0</v>
      </c>
      <c r="R1668" s="92">
        <f>_xlfn.MAXIFS(V重複!G:G, V重複!$C:$C, 'Conv-vaccine'!$E1668)</f>
        <v>0</v>
      </c>
      <c r="S1668" s="117">
        <f>SUMIF('V3回目-総接種回数'!$A:$A, 'Conv-vaccine'!$E1668, 'V3回目-総接種回数'!D:D)</f>
        <v>0</v>
      </c>
    </row>
    <row r="1669" spans="1:19" ht="17.7">
      <c r="A1669" s="49">
        <v>44852</v>
      </c>
      <c r="B1669" s="109">
        <f>IF(COUNTIF($A$7:$A1669, $A1669)&gt;1, 0, IF($E1669="","",G1669+H1669+K1669+L1669+O1669-Q1669))</f>
        <v>0</v>
      </c>
      <c r="C1669" s="109">
        <f>IF(COUNTIF($A$7:$A1669, $A1669)&gt;1, 0, IF($E1669="", "", I1669+J1669+M1669+N1669+P1669-R1669))</f>
        <v>0</v>
      </c>
      <c r="D1669" s="109">
        <f>IF(COUNTIF($A$7:$A1669, $A1669)&gt;1, 0, S1669)</f>
        <v>0</v>
      </c>
      <c r="E1669" s="110">
        <v>44852</v>
      </c>
      <c r="F1669" s="91" t="str">
        <f>IFERROR(VLOOKUP($E1669, V医療従事者等!$A:$J, $F$4, FALSE), TEXT(E1669, "aaa"))</f>
        <v>火</v>
      </c>
      <c r="G1669" s="91">
        <f>IFERROR(VLOOKUP($E1669, V医療従事者等!$A:$J, $G$4, FALSE), 0)</f>
        <v>0</v>
      </c>
      <c r="H1669" s="91">
        <f>IFERROR(VLOOKUP($E1669, V医療従事者等!$A:$J, $H$4, FALSE), 0)</f>
        <v>0</v>
      </c>
      <c r="I1669" s="91">
        <f>IFERROR(VLOOKUP($E1669, V医療従事者等!$A:$J, $I$4, FALSE), 0)</f>
        <v>0</v>
      </c>
      <c r="J1669" s="91">
        <f>IFERROR(VLOOKUP($E1669, V医療従事者等!$A:$J, $J$4, FALSE), 0)</f>
        <v>0</v>
      </c>
      <c r="K1669" s="92">
        <f>IFERROR(VLOOKUP($E1669, V一般接種!$A:$G, K$4, FALSE), 0)</f>
        <v>0</v>
      </c>
      <c r="L1669" s="92">
        <f>IFERROR(VLOOKUP($E1669, V一般接種!$A:$G, L$4, FALSE), 0)</f>
        <v>0</v>
      </c>
      <c r="M1669" s="92">
        <f>IFERROR(VLOOKUP($E1669, V一般接種!$A:$G, M$4, FALSE), 0)</f>
        <v>0</v>
      </c>
      <c r="N1669" s="93">
        <f>IFERROR(VLOOKUP($E1669, V一般接種!$A:$G, N$4, FALSE), 0)</f>
        <v>0</v>
      </c>
      <c r="O1669" s="92">
        <f>SUMIF(V職域接種!$C:$C, 'Conv-vaccine'!$E1669, V職域接種!F:F)</f>
        <v>0</v>
      </c>
      <c r="P1669" s="92">
        <f>SUMIF(V職域接種!$C:$C, 'Conv-vaccine'!$E1669, V職域接種!G:G)</f>
        <v>0</v>
      </c>
      <c r="Q1669" s="92">
        <f>_xlfn.MAXIFS(V重複!F:F, V重複!$C:$C, 'Conv-vaccine'!$E1669)</f>
        <v>0</v>
      </c>
      <c r="R1669" s="92">
        <f>_xlfn.MAXIFS(V重複!G:G, V重複!$C:$C, 'Conv-vaccine'!$E1669)</f>
        <v>0</v>
      </c>
      <c r="S1669" s="117">
        <f>SUMIF('V3回目-総接種回数'!$A:$A, 'Conv-vaccine'!$E1669, 'V3回目-総接種回数'!D:D)</f>
        <v>0</v>
      </c>
    </row>
    <row r="1670" spans="1:19" ht="17.7">
      <c r="A1670" s="49">
        <v>44852</v>
      </c>
      <c r="B1670" s="109">
        <f>IF(COUNTIF($A$7:$A1670, $A1670)&gt;1, 0, IF($E1670="","",G1670+H1670+K1670+L1670+O1670-Q1670))</f>
        <v>0</v>
      </c>
      <c r="C1670" s="109">
        <f>IF(COUNTIF($A$7:$A1670, $A1670)&gt;1, 0, IF($E1670="", "", I1670+J1670+M1670+N1670+P1670-R1670))</f>
        <v>0</v>
      </c>
      <c r="D1670" s="109">
        <f>IF(COUNTIF($A$7:$A1670, $A1670)&gt;1, 0, S1670)</f>
        <v>0</v>
      </c>
      <c r="E1670" s="110">
        <v>44852</v>
      </c>
      <c r="F1670" s="91" t="str">
        <f>IFERROR(VLOOKUP($E1670, V医療従事者等!$A:$J, $F$4, FALSE), TEXT(E1670, "aaa"))</f>
        <v>火</v>
      </c>
      <c r="G1670" s="91">
        <f>IFERROR(VLOOKUP($E1670, V医療従事者等!$A:$J, $G$4, FALSE), 0)</f>
        <v>0</v>
      </c>
      <c r="H1670" s="91">
        <f>IFERROR(VLOOKUP($E1670, V医療従事者等!$A:$J, $H$4, FALSE), 0)</f>
        <v>0</v>
      </c>
      <c r="I1670" s="91">
        <f>IFERROR(VLOOKUP($E1670, V医療従事者等!$A:$J, $I$4, FALSE), 0)</f>
        <v>0</v>
      </c>
      <c r="J1670" s="91">
        <f>IFERROR(VLOOKUP($E1670, V医療従事者等!$A:$J, $J$4, FALSE), 0)</f>
        <v>0</v>
      </c>
      <c r="K1670" s="92">
        <f>IFERROR(VLOOKUP($E1670, V一般接種!$A:$G, K$4, FALSE), 0)</f>
        <v>0</v>
      </c>
      <c r="L1670" s="92">
        <f>IFERROR(VLOOKUP($E1670, V一般接種!$A:$G, L$4, FALSE), 0)</f>
        <v>0</v>
      </c>
      <c r="M1670" s="92">
        <f>IFERROR(VLOOKUP($E1670, V一般接種!$A:$G, M$4, FALSE), 0)</f>
        <v>0</v>
      </c>
      <c r="N1670" s="93">
        <f>IFERROR(VLOOKUP($E1670, V一般接種!$A:$G, N$4, FALSE), 0)</f>
        <v>0</v>
      </c>
      <c r="O1670" s="92">
        <f>SUMIF(V職域接種!$C:$C, 'Conv-vaccine'!$E1670, V職域接種!F:F)</f>
        <v>0</v>
      </c>
      <c r="P1670" s="92">
        <f>SUMIF(V職域接種!$C:$C, 'Conv-vaccine'!$E1670, V職域接種!G:G)</f>
        <v>0</v>
      </c>
      <c r="Q1670" s="92">
        <f>_xlfn.MAXIFS(V重複!F:F, V重複!$C:$C, 'Conv-vaccine'!$E1670)</f>
        <v>0</v>
      </c>
      <c r="R1670" s="92">
        <f>_xlfn.MAXIFS(V重複!G:G, V重複!$C:$C, 'Conv-vaccine'!$E1670)</f>
        <v>0</v>
      </c>
      <c r="S1670" s="117">
        <f>SUMIF('V3回目-総接種回数'!$A:$A, 'Conv-vaccine'!$E1670, 'V3回目-総接種回数'!D:D)</f>
        <v>0</v>
      </c>
    </row>
    <row r="1671" spans="1:19" ht="17.7">
      <c r="A1671" s="49">
        <v>44852</v>
      </c>
      <c r="B1671" s="109">
        <f>IF(COUNTIF($A$7:$A1671, $A1671)&gt;1, 0, IF($E1671="","",G1671+H1671+K1671+L1671+O1671-Q1671))</f>
        <v>0</v>
      </c>
      <c r="C1671" s="109">
        <f>IF(COUNTIF($A$7:$A1671, $A1671)&gt;1, 0, IF($E1671="", "", I1671+J1671+M1671+N1671+P1671-R1671))</f>
        <v>0</v>
      </c>
      <c r="D1671" s="109">
        <f>IF(COUNTIF($A$7:$A1671, $A1671)&gt;1, 0, S1671)</f>
        <v>0</v>
      </c>
      <c r="E1671" s="110">
        <v>44852</v>
      </c>
      <c r="F1671" s="91" t="str">
        <f>IFERROR(VLOOKUP($E1671, V医療従事者等!$A:$J, $F$4, FALSE), TEXT(E1671, "aaa"))</f>
        <v>火</v>
      </c>
      <c r="G1671" s="91">
        <f>IFERROR(VLOOKUP($E1671, V医療従事者等!$A:$J, $G$4, FALSE), 0)</f>
        <v>0</v>
      </c>
      <c r="H1671" s="91">
        <f>IFERROR(VLOOKUP($E1671, V医療従事者等!$A:$J, $H$4, FALSE), 0)</f>
        <v>0</v>
      </c>
      <c r="I1671" s="91">
        <f>IFERROR(VLOOKUP($E1671, V医療従事者等!$A:$J, $I$4, FALSE), 0)</f>
        <v>0</v>
      </c>
      <c r="J1671" s="91">
        <f>IFERROR(VLOOKUP($E1671, V医療従事者等!$A:$J, $J$4, FALSE), 0)</f>
        <v>0</v>
      </c>
      <c r="K1671" s="92">
        <f>IFERROR(VLOOKUP($E1671, V一般接種!$A:$G, K$4, FALSE), 0)</f>
        <v>0</v>
      </c>
      <c r="L1671" s="92">
        <f>IFERROR(VLOOKUP($E1671, V一般接種!$A:$G, L$4, FALSE), 0)</f>
        <v>0</v>
      </c>
      <c r="M1671" s="92">
        <f>IFERROR(VLOOKUP($E1671, V一般接種!$A:$G, M$4, FALSE), 0)</f>
        <v>0</v>
      </c>
      <c r="N1671" s="93">
        <f>IFERROR(VLOOKUP($E1671, V一般接種!$A:$G, N$4, FALSE), 0)</f>
        <v>0</v>
      </c>
      <c r="O1671" s="92">
        <f>SUMIF(V職域接種!$C:$C, 'Conv-vaccine'!$E1671, V職域接種!F:F)</f>
        <v>0</v>
      </c>
      <c r="P1671" s="92">
        <f>SUMIF(V職域接種!$C:$C, 'Conv-vaccine'!$E1671, V職域接種!G:G)</f>
        <v>0</v>
      </c>
      <c r="Q1671" s="92">
        <f>_xlfn.MAXIFS(V重複!F:F, V重複!$C:$C, 'Conv-vaccine'!$E1671)</f>
        <v>0</v>
      </c>
      <c r="R1671" s="92">
        <f>_xlfn.MAXIFS(V重複!G:G, V重複!$C:$C, 'Conv-vaccine'!$E1671)</f>
        <v>0</v>
      </c>
      <c r="S1671" s="117">
        <f>SUMIF('V3回目-総接種回数'!$A:$A, 'Conv-vaccine'!$E1671, 'V3回目-総接種回数'!D:D)</f>
        <v>0</v>
      </c>
    </row>
    <row r="1672" spans="1:19" ht="17.7">
      <c r="A1672" s="49">
        <v>44853</v>
      </c>
      <c r="B1672" s="109">
        <f>IF(COUNTIF($A$7:$A1672, $A1672)&gt;1, 0, IF($E1672="","",G1672+H1672+K1672+L1672+O1672-Q1672))</f>
        <v>0</v>
      </c>
      <c r="C1672" s="109">
        <f>IF(COUNTIF($A$7:$A1672, $A1672)&gt;1, 0, IF($E1672="", "", I1672+J1672+M1672+N1672+P1672-R1672))</f>
        <v>0</v>
      </c>
      <c r="D1672" s="109">
        <f>IF(COUNTIF($A$7:$A1672, $A1672)&gt;1, 0, S1672)</f>
        <v>0</v>
      </c>
      <c r="E1672" s="110">
        <v>44853</v>
      </c>
      <c r="F1672" s="91" t="str">
        <f>IFERROR(VLOOKUP($E1672, V医療従事者等!$A:$J, $F$4, FALSE), TEXT(E1672, "aaa"))</f>
        <v>水</v>
      </c>
      <c r="G1672" s="91">
        <f>IFERROR(VLOOKUP($E1672, V医療従事者等!$A:$J, $G$4, FALSE), 0)</f>
        <v>0</v>
      </c>
      <c r="H1672" s="91">
        <f>IFERROR(VLOOKUP($E1672, V医療従事者等!$A:$J, $H$4, FALSE), 0)</f>
        <v>0</v>
      </c>
      <c r="I1672" s="91">
        <f>IFERROR(VLOOKUP($E1672, V医療従事者等!$A:$J, $I$4, FALSE), 0)</f>
        <v>0</v>
      </c>
      <c r="J1672" s="91">
        <f>IFERROR(VLOOKUP($E1672, V医療従事者等!$A:$J, $J$4, FALSE), 0)</f>
        <v>0</v>
      </c>
      <c r="K1672" s="92">
        <f>IFERROR(VLOOKUP($E1672, V一般接種!$A:$G, K$4, FALSE), 0)</f>
        <v>0</v>
      </c>
      <c r="L1672" s="92">
        <f>IFERROR(VLOOKUP($E1672, V一般接種!$A:$G, L$4, FALSE), 0)</f>
        <v>0</v>
      </c>
      <c r="M1672" s="92">
        <f>IFERROR(VLOOKUP($E1672, V一般接種!$A:$G, M$4, FALSE), 0)</f>
        <v>0</v>
      </c>
      <c r="N1672" s="93">
        <f>IFERROR(VLOOKUP($E1672, V一般接種!$A:$G, N$4, FALSE), 0)</f>
        <v>0</v>
      </c>
      <c r="O1672" s="92">
        <f>SUMIF(V職域接種!$C:$C, 'Conv-vaccine'!$E1672, V職域接種!F:F)</f>
        <v>0</v>
      </c>
      <c r="P1672" s="92">
        <f>SUMIF(V職域接種!$C:$C, 'Conv-vaccine'!$E1672, V職域接種!G:G)</f>
        <v>0</v>
      </c>
      <c r="Q1672" s="92">
        <f>_xlfn.MAXIFS(V重複!F:F, V重複!$C:$C, 'Conv-vaccine'!$E1672)</f>
        <v>0</v>
      </c>
      <c r="R1672" s="92">
        <f>_xlfn.MAXIFS(V重複!G:G, V重複!$C:$C, 'Conv-vaccine'!$E1672)</f>
        <v>0</v>
      </c>
      <c r="S1672" s="117">
        <f>SUMIF('V3回目-総接種回数'!$A:$A, 'Conv-vaccine'!$E1672, 'V3回目-総接種回数'!D:D)</f>
        <v>0</v>
      </c>
    </row>
    <row r="1673" spans="1:19" ht="17.7">
      <c r="A1673" s="49">
        <v>44853</v>
      </c>
      <c r="B1673" s="109">
        <f>IF(COUNTIF($A$7:$A1673, $A1673)&gt;1, 0, IF($E1673="","",G1673+H1673+K1673+L1673+O1673-Q1673))</f>
        <v>0</v>
      </c>
      <c r="C1673" s="109">
        <f>IF(COUNTIF($A$7:$A1673, $A1673)&gt;1, 0, IF($E1673="", "", I1673+J1673+M1673+N1673+P1673-R1673))</f>
        <v>0</v>
      </c>
      <c r="D1673" s="109">
        <f>IF(COUNTIF($A$7:$A1673, $A1673)&gt;1, 0, S1673)</f>
        <v>0</v>
      </c>
      <c r="E1673" s="110">
        <v>44853</v>
      </c>
      <c r="F1673" s="91" t="str">
        <f>IFERROR(VLOOKUP($E1673, V医療従事者等!$A:$J, $F$4, FALSE), TEXT(E1673, "aaa"))</f>
        <v>水</v>
      </c>
      <c r="G1673" s="91">
        <f>IFERROR(VLOOKUP($E1673, V医療従事者等!$A:$J, $G$4, FALSE), 0)</f>
        <v>0</v>
      </c>
      <c r="H1673" s="91">
        <f>IFERROR(VLOOKUP($E1673, V医療従事者等!$A:$J, $H$4, FALSE), 0)</f>
        <v>0</v>
      </c>
      <c r="I1673" s="91">
        <f>IFERROR(VLOOKUP($E1673, V医療従事者等!$A:$J, $I$4, FALSE), 0)</f>
        <v>0</v>
      </c>
      <c r="J1673" s="91">
        <f>IFERROR(VLOOKUP($E1673, V医療従事者等!$A:$J, $J$4, FALSE), 0)</f>
        <v>0</v>
      </c>
      <c r="K1673" s="92">
        <f>IFERROR(VLOOKUP($E1673, V一般接種!$A:$G, K$4, FALSE), 0)</f>
        <v>0</v>
      </c>
      <c r="L1673" s="92">
        <f>IFERROR(VLOOKUP($E1673, V一般接種!$A:$G, L$4, FALSE), 0)</f>
        <v>0</v>
      </c>
      <c r="M1673" s="92">
        <f>IFERROR(VLOOKUP($E1673, V一般接種!$A:$G, M$4, FALSE), 0)</f>
        <v>0</v>
      </c>
      <c r="N1673" s="93">
        <f>IFERROR(VLOOKUP($E1673, V一般接種!$A:$G, N$4, FALSE), 0)</f>
        <v>0</v>
      </c>
      <c r="O1673" s="92">
        <f>SUMIF(V職域接種!$C:$C, 'Conv-vaccine'!$E1673, V職域接種!F:F)</f>
        <v>0</v>
      </c>
      <c r="P1673" s="92">
        <f>SUMIF(V職域接種!$C:$C, 'Conv-vaccine'!$E1673, V職域接種!G:G)</f>
        <v>0</v>
      </c>
      <c r="Q1673" s="92">
        <f>_xlfn.MAXIFS(V重複!F:F, V重複!$C:$C, 'Conv-vaccine'!$E1673)</f>
        <v>0</v>
      </c>
      <c r="R1673" s="92">
        <f>_xlfn.MAXIFS(V重複!G:G, V重複!$C:$C, 'Conv-vaccine'!$E1673)</f>
        <v>0</v>
      </c>
      <c r="S1673" s="117">
        <f>SUMIF('V3回目-総接種回数'!$A:$A, 'Conv-vaccine'!$E1673, 'V3回目-総接種回数'!D:D)</f>
        <v>0</v>
      </c>
    </row>
    <row r="1674" spans="1:19" ht="17.7">
      <c r="A1674" s="49">
        <v>44853</v>
      </c>
      <c r="B1674" s="109">
        <f>IF(COUNTIF($A$7:$A1674, $A1674)&gt;1, 0, IF($E1674="","",G1674+H1674+K1674+L1674+O1674-Q1674))</f>
        <v>0</v>
      </c>
      <c r="C1674" s="109">
        <f>IF(COUNTIF($A$7:$A1674, $A1674)&gt;1, 0, IF($E1674="", "", I1674+J1674+M1674+N1674+P1674-R1674))</f>
        <v>0</v>
      </c>
      <c r="D1674" s="109">
        <f>IF(COUNTIF($A$7:$A1674, $A1674)&gt;1, 0, S1674)</f>
        <v>0</v>
      </c>
      <c r="E1674" s="110">
        <v>44853</v>
      </c>
      <c r="F1674" s="91" t="str">
        <f>IFERROR(VLOOKUP($E1674, V医療従事者等!$A:$J, $F$4, FALSE), TEXT(E1674, "aaa"))</f>
        <v>水</v>
      </c>
      <c r="G1674" s="91">
        <f>IFERROR(VLOOKUP($E1674, V医療従事者等!$A:$J, $G$4, FALSE), 0)</f>
        <v>0</v>
      </c>
      <c r="H1674" s="91">
        <f>IFERROR(VLOOKUP($E1674, V医療従事者等!$A:$J, $H$4, FALSE), 0)</f>
        <v>0</v>
      </c>
      <c r="I1674" s="91">
        <f>IFERROR(VLOOKUP($E1674, V医療従事者等!$A:$J, $I$4, FALSE), 0)</f>
        <v>0</v>
      </c>
      <c r="J1674" s="91">
        <f>IFERROR(VLOOKUP($E1674, V医療従事者等!$A:$J, $J$4, FALSE), 0)</f>
        <v>0</v>
      </c>
      <c r="K1674" s="92">
        <f>IFERROR(VLOOKUP($E1674, V一般接種!$A:$G, K$4, FALSE), 0)</f>
        <v>0</v>
      </c>
      <c r="L1674" s="92">
        <f>IFERROR(VLOOKUP($E1674, V一般接種!$A:$G, L$4, FALSE), 0)</f>
        <v>0</v>
      </c>
      <c r="M1674" s="92">
        <f>IFERROR(VLOOKUP($E1674, V一般接種!$A:$G, M$4, FALSE), 0)</f>
        <v>0</v>
      </c>
      <c r="N1674" s="93">
        <f>IFERROR(VLOOKUP($E1674, V一般接種!$A:$G, N$4, FALSE), 0)</f>
        <v>0</v>
      </c>
      <c r="O1674" s="92">
        <f>SUMIF(V職域接種!$C:$C, 'Conv-vaccine'!$E1674, V職域接種!F:F)</f>
        <v>0</v>
      </c>
      <c r="P1674" s="92">
        <f>SUMIF(V職域接種!$C:$C, 'Conv-vaccine'!$E1674, V職域接種!G:G)</f>
        <v>0</v>
      </c>
      <c r="Q1674" s="92">
        <f>_xlfn.MAXIFS(V重複!F:F, V重複!$C:$C, 'Conv-vaccine'!$E1674)</f>
        <v>0</v>
      </c>
      <c r="R1674" s="92">
        <f>_xlfn.MAXIFS(V重複!G:G, V重複!$C:$C, 'Conv-vaccine'!$E1674)</f>
        <v>0</v>
      </c>
      <c r="S1674" s="117">
        <f>SUMIF('V3回目-総接種回数'!$A:$A, 'Conv-vaccine'!$E1674, 'V3回目-総接種回数'!D:D)</f>
        <v>0</v>
      </c>
    </row>
    <row r="1675" spans="1:19" ht="17.7">
      <c r="A1675" s="49">
        <v>44854</v>
      </c>
      <c r="B1675" s="109">
        <f>IF(COUNTIF($A$7:$A1675, $A1675)&gt;1, 0, IF($E1675="","",G1675+H1675+K1675+L1675+O1675-Q1675))</f>
        <v>0</v>
      </c>
      <c r="C1675" s="109">
        <f>IF(COUNTIF($A$7:$A1675, $A1675)&gt;1, 0, IF($E1675="", "", I1675+J1675+M1675+N1675+P1675-R1675))</f>
        <v>0</v>
      </c>
      <c r="D1675" s="109">
        <f>IF(COUNTIF($A$7:$A1675, $A1675)&gt;1, 0, S1675)</f>
        <v>0</v>
      </c>
      <c r="E1675" s="110">
        <v>44854</v>
      </c>
      <c r="F1675" s="91" t="str">
        <f>IFERROR(VLOOKUP($E1675, V医療従事者等!$A:$J, $F$4, FALSE), TEXT(E1675, "aaa"))</f>
        <v>木</v>
      </c>
      <c r="G1675" s="91">
        <f>IFERROR(VLOOKUP($E1675, V医療従事者等!$A:$J, $G$4, FALSE), 0)</f>
        <v>0</v>
      </c>
      <c r="H1675" s="91">
        <f>IFERROR(VLOOKUP($E1675, V医療従事者等!$A:$J, $H$4, FALSE), 0)</f>
        <v>0</v>
      </c>
      <c r="I1675" s="91">
        <f>IFERROR(VLOOKUP($E1675, V医療従事者等!$A:$J, $I$4, FALSE), 0)</f>
        <v>0</v>
      </c>
      <c r="J1675" s="91">
        <f>IFERROR(VLOOKUP($E1675, V医療従事者等!$A:$J, $J$4, FALSE), 0)</f>
        <v>0</v>
      </c>
      <c r="K1675" s="92">
        <f>IFERROR(VLOOKUP($E1675, V一般接種!$A:$G, K$4, FALSE), 0)</f>
        <v>0</v>
      </c>
      <c r="L1675" s="92">
        <f>IFERROR(VLOOKUP($E1675, V一般接種!$A:$G, L$4, FALSE), 0)</f>
        <v>0</v>
      </c>
      <c r="M1675" s="92">
        <f>IFERROR(VLOOKUP($E1675, V一般接種!$A:$G, M$4, FALSE), 0)</f>
        <v>0</v>
      </c>
      <c r="N1675" s="93">
        <f>IFERROR(VLOOKUP($E1675, V一般接種!$A:$G, N$4, FALSE), 0)</f>
        <v>0</v>
      </c>
      <c r="O1675" s="92">
        <f>SUMIF(V職域接種!$C:$C, 'Conv-vaccine'!$E1675, V職域接種!F:F)</f>
        <v>0</v>
      </c>
      <c r="P1675" s="92">
        <f>SUMIF(V職域接種!$C:$C, 'Conv-vaccine'!$E1675, V職域接種!G:G)</f>
        <v>0</v>
      </c>
      <c r="Q1675" s="92">
        <f>_xlfn.MAXIFS(V重複!F:F, V重複!$C:$C, 'Conv-vaccine'!$E1675)</f>
        <v>0</v>
      </c>
      <c r="R1675" s="92">
        <f>_xlfn.MAXIFS(V重複!G:G, V重複!$C:$C, 'Conv-vaccine'!$E1675)</f>
        <v>0</v>
      </c>
      <c r="S1675" s="117">
        <f>SUMIF('V3回目-総接種回数'!$A:$A, 'Conv-vaccine'!$E1675, 'V3回目-総接種回数'!D:D)</f>
        <v>0</v>
      </c>
    </row>
    <row r="1676" spans="1:19" ht="17.7">
      <c r="A1676" s="49">
        <v>44854</v>
      </c>
      <c r="B1676" s="109">
        <f>IF(COUNTIF($A$7:$A1676, $A1676)&gt;1, 0, IF($E1676="","",G1676+H1676+K1676+L1676+O1676-Q1676))</f>
        <v>0</v>
      </c>
      <c r="C1676" s="109">
        <f>IF(COUNTIF($A$7:$A1676, $A1676)&gt;1, 0, IF($E1676="", "", I1676+J1676+M1676+N1676+P1676-R1676))</f>
        <v>0</v>
      </c>
      <c r="D1676" s="109">
        <f>IF(COUNTIF($A$7:$A1676, $A1676)&gt;1, 0, S1676)</f>
        <v>0</v>
      </c>
      <c r="E1676" s="110">
        <v>44854</v>
      </c>
      <c r="F1676" s="91" t="str">
        <f>IFERROR(VLOOKUP($E1676, V医療従事者等!$A:$J, $F$4, FALSE), TEXT(E1676, "aaa"))</f>
        <v>木</v>
      </c>
      <c r="G1676" s="91">
        <f>IFERROR(VLOOKUP($E1676, V医療従事者等!$A:$J, $G$4, FALSE), 0)</f>
        <v>0</v>
      </c>
      <c r="H1676" s="91">
        <f>IFERROR(VLOOKUP($E1676, V医療従事者等!$A:$J, $H$4, FALSE), 0)</f>
        <v>0</v>
      </c>
      <c r="I1676" s="91">
        <f>IFERROR(VLOOKUP($E1676, V医療従事者等!$A:$J, $I$4, FALSE), 0)</f>
        <v>0</v>
      </c>
      <c r="J1676" s="91">
        <f>IFERROR(VLOOKUP($E1676, V医療従事者等!$A:$J, $J$4, FALSE), 0)</f>
        <v>0</v>
      </c>
      <c r="K1676" s="92">
        <f>IFERROR(VLOOKUP($E1676, V一般接種!$A:$G, K$4, FALSE), 0)</f>
        <v>0</v>
      </c>
      <c r="L1676" s="92">
        <f>IFERROR(VLOOKUP($E1676, V一般接種!$A:$G, L$4, FALSE), 0)</f>
        <v>0</v>
      </c>
      <c r="M1676" s="92">
        <f>IFERROR(VLOOKUP($E1676, V一般接種!$A:$G, M$4, FALSE), 0)</f>
        <v>0</v>
      </c>
      <c r="N1676" s="93">
        <f>IFERROR(VLOOKUP($E1676, V一般接種!$A:$G, N$4, FALSE), 0)</f>
        <v>0</v>
      </c>
      <c r="O1676" s="92">
        <f>SUMIF(V職域接種!$C:$C, 'Conv-vaccine'!$E1676, V職域接種!F:F)</f>
        <v>0</v>
      </c>
      <c r="P1676" s="92">
        <f>SUMIF(V職域接種!$C:$C, 'Conv-vaccine'!$E1676, V職域接種!G:G)</f>
        <v>0</v>
      </c>
      <c r="Q1676" s="92">
        <f>_xlfn.MAXIFS(V重複!F:F, V重複!$C:$C, 'Conv-vaccine'!$E1676)</f>
        <v>0</v>
      </c>
      <c r="R1676" s="92">
        <f>_xlfn.MAXIFS(V重複!G:G, V重複!$C:$C, 'Conv-vaccine'!$E1676)</f>
        <v>0</v>
      </c>
      <c r="S1676" s="117">
        <f>SUMIF('V3回目-総接種回数'!$A:$A, 'Conv-vaccine'!$E1676, 'V3回目-総接種回数'!D:D)</f>
        <v>0</v>
      </c>
    </row>
    <row r="1677" spans="1:19" ht="17.7">
      <c r="A1677" s="49">
        <v>44854</v>
      </c>
      <c r="B1677" s="109">
        <f>IF(COUNTIF($A$7:$A1677, $A1677)&gt;1, 0, IF($E1677="","",G1677+H1677+K1677+L1677+O1677-Q1677))</f>
        <v>0</v>
      </c>
      <c r="C1677" s="109">
        <f>IF(COUNTIF($A$7:$A1677, $A1677)&gt;1, 0, IF($E1677="", "", I1677+J1677+M1677+N1677+P1677-R1677))</f>
        <v>0</v>
      </c>
      <c r="D1677" s="109">
        <f>IF(COUNTIF($A$7:$A1677, $A1677)&gt;1, 0, S1677)</f>
        <v>0</v>
      </c>
      <c r="E1677" s="110">
        <v>44854</v>
      </c>
      <c r="F1677" s="91" t="str">
        <f>IFERROR(VLOOKUP($E1677, V医療従事者等!$A:$J, $F$4, FALSE), TEXT(E1677, "aaa"))</f>
        <v>木</v>
      </c>
      <c r="G1677" s="91">
        <f>IFERROR(VLOOKUP($E1677, V医療従事者等!$A:$J, $G$4, FALSE), 0)</f>
        <v>0</v>
      </c>
      <c r="H1677" s="91">
        <f>IFERROR(VLOOKUP($E1677, V医療従事者等!$A:$J, $H$4, FALSE), 0)</f>
        <v>0</v>
      </c>
      <c r="I1677" s="91">
        <f>IFERROR(VLOOKUP($E1677, V医療従事者等!$A:$J, $I$4, FALSE), 0)</f>
        <v>0</v>
      </c>
      <c r="J1677" s="91">
        <f>IFERROR(VLOOKUP($E1677, V医療従事者等!$A:$J, $J$4, FALSE), 0)</f>
        <v>0</v>
      </c>
      <c r="K1677" s="92">
        <f>IFERROR(VLOOKUP($E1677, V一般接種!$A:$G, K$4, FALSE), 0)</f>
        <v>0</v>
      </c>
      <c r="L1677" s="92">
        <f>IFERROR(VLOOKUP($E1677, V一般接種!$A:$G, L$4, FALSE), 0)</f>
        <v>0</v>
      </c>
      <c r="M1677" s="92">
        <f>IFERROR(VLOOKUP($E1677, V一般接種!$A:$G, M$4, FALSE), 0)</f>
        <v>0</v>
      </c>
      <c r="N1677" s="93">
        <f>IFERROR(VLOOKUP($E1677, V一般接種!$A:$G, N$4, FALSE), 0)</f>
        <v>0</v>
      </c>
      <c r="O1677" s="92">
        <f>SUMIF(V職域接種!$C:$C, 'Conv-vaccine'!$E1677, V職域接種!F:F)</f>
        <v>0</v>
      </c>
      <c r="P1677" s="92">
        <f>SUMIF(V職域接種!$C:$C, 'Conv-vaccine'!$E1677, V職域接種!G:G)</f>
        <v>0</v>
      </c>
      <c r="Q1677" s="92">
        <f>_xlfn.MAXIFS(V重複!F:F, V重複!$C:$C, 'Conv-vaccine'!$E1677)</f>
        <v>0</v>
      </c>
      <c r="R1677" s="92">
        <f>_xlfn.MAXIFS(V重複!G:G, V重複!$C:$C, 'Conv-vaccine'!$E1677)</f>
        <v>0</v>
      </c>
      <c r="S1677" s="117">
        <f>SUMIF('V3回目-総接種回数'!$A:$A, 'Conv-vaccine'!$E1677, 'V3回目-総接種回数'!D:D)</f>
        <v>0</v>
      </c>
    </row>
    <row r="1678" spans="1:19" ht="17.7">
      <c r="A1678" s="49">
        <v>44855</v>
      </c>
      <c r="B1678" s="109">
        <f>IF(COUNTIF($A$7:$A1678, $A1678)&gt;1, 0, IF($E1678="","",G1678+H1678+K1678+L1678+O1678-Q1678))</f>
        <v>0</v>
      </c>
      <c r="C1678" s="109">
        <f>IF(COUNTIF($A$7:$A1678, $A1678)&gt;1, 0, IF($E1678="", "", I1678+J1678+M1678+N1678+P1678-R1678))</f>
        <v>0</v>
      </c>
      <c r="D1678" s="109">
        <f>IF(COUNTIF($A$7:$A1678, $A1678)&gt;1, 0, S1678)</f>
        <v>0</v>
      </c>
      <c r="E1678" s="110">
        <v>44855</v>
      </c>
      <c r="F1678" s="91" t="str">
        <f>IFERROR(VLOOKUP($E1678, V医療従事者等!$A:$J, $F$4, FALSE), TEXT(E1678, "aaa"))</f>
        <v>金</v>
      </c>
      <c r="G1678" s="91">
        <f>IFERROR(VLOOKUP($E1678, V医療従事者等!$A:$J, $G$4, FALSE), 0)</f>
        <v>0</v>
      </c>
      <c r="H1678" s="91">
        <f>IFERROR(VLOOKUP($E1678, V医療従事者等!$A:$J, $H$4, FALSE), 0)</f>
        <v>0</v>
      </c>
      <c r="I1678" s="91">
        <f>IFERROR(VLOOKUP($E1678, V医療従事者等!$A:$J, $I$4, FALSE), 0)</f>
        <v>0</v>
      </c>
      <c r="J1678" s="91">
        <f>IFERROR(VLOOKUP($E1678, V医療従事者等!$A:$J, $J$4, FALSE), 0)</f>
        <v>0</v>
      </c>
      <c r="K1678" s="92">
        <f>IFERROR(VLOOKUP($E1678, V一般接種!$A:$G, K$4, FALSE), 0)</f>
        <v>0</v>
      </c>
      <c r="L1678" s="92">
        <f>IFERROR(VLOOKUP($E1678, V一般接種!$A:$G, L$4, FALSE), 0)</f>
        <v>0</v>
      </c>
      <c r="M1678" s="92">
        <f>IFERROR(VLOOKUP($E1678, V一般接種!$A:$G, M$4, FALSE), 0)</f>
        <v>0</v>
      </c>
      <c r="N1678" s="93">
        <f>IFERROR(VLOOKUP($E1678, V一般接種!$A:$G, N$4, FALSE), 0)</f>
        <v>0</v>
      </c>
      <c r="O1678" s="92">
        <f>SUMIF(V職域接種!$C:$C, 'Conv-vaccine'!$E1678, V職域接種!F:F)</f>
        <v>0</v>
      </c>
      <c r="P1678" s="92">
        <f>SUMIF(V職域接種!$C:$C, 'Conv-vaccine'!$E1678, V職域接種!G:G)</f>
        <v>0</v>
      </c>
      <c r="Q1678" s="92">
        <f>_xlfn.MAXIFS(V重複!F:F, V重複!$C:$C, 'Conv-vaccine'!$E1678)</f>
        <v>0</v>
      </c>
      <c r="R1678" s="92">
        <f>_xlfn.MAXIFS(V重複!G:G, V重複!$C:$C, 'Conv-vaccine'!$E1678)</f>
        <v>0</v>
      </c>
      <c r="S1678" s="117">
        <f>SUMIF('V3回目-総接種回数'!$A:$A, 'Conv-vaccine'!$E1678, 'V3回目-総接種回数'!D:D)</f>
        <v>0</v>
      </c>
    </row>
    <row r="1679" spans="1:19" ht="17.7">
      <c r="A1679" s="49">
        <v>44855</v>
      </c>
      <c r="B1679" s="109">
        <f>IF(COUNTIF($A$7:$A1679, $A1679)&gt;1, 0, IF($E1679="","",G1679+H1679+K1679+L1679+O1679-Q1679))</f>
        <v>0</v>
      </c>
      <c r="C1679" s="109">
        <f>IF(COUNTIF($A$7:$A1679, $A1679)&gt;1, 0, IF($E1679="", "", I1679+J1679+M1679+N1679+P1679-R1679))</f>
        <v>0</v>
      </c>
      <c r="D1679" s="109">
        <f>IF(COUNTIF($A$7:$A1679, $A1679)&gt;1, 0, S1679)</f>
        <v>0</v>
      </c>
      <c r="E1679" s="110">
        <v>44855</v>
      </c>
      <c r="F1679" s="91" t="str">
        <f>IFERROR(VLOOKUP($E1679, V医療従事者等!$A:$J, $F$4, FALSE), TEXT(E1679, "aaa"))</f>
        <v>金</v>
      </c>
      <c r="G1679" s="91">
        <f>IFERROR(VLOOKUP($E1679, V医療従事者等!$A:$J, $G$4, FALSE), 0)</f>
        <v>0</v>
      </c>
      <c r="H1679" s="91">
        <f>IFERROR(VLOOKUP($E1679, V医療従事者等!$A:$J, $H$4, FALSE), 0)</f>
        <v>0</v>
      </c>
      <c r="I1679" s="91">
        <f>IFERROR(VLOOKUP($E1679, V医療従事者等!$A:$J, $I$4, FALSE), 0)</f>
        <v>0</v>
      </c>
      <c r="J1679" s="91">
        <f>IFERROR(VLOOKUP($E1679, V医療従事者等!$A:$J, $J$4, FALSE), 0)</f>
        <v>0</v>
      </c>
      <c r="K1679" s="92">
        <f>IFERROR(VLOOKUP($E1679, V一般接種!$A:$G, K$4, FALSE), 0)</f>
        <v>0</v>
      </c>
      <c r="L1679" s="92">
        <f>IFERROR(VLOOKUP($E1679, V一般接種!$A:$G, L$4, FALSE), 0)</f>
        <v>0</v>
      </c>
      <c r="M1679" s="92">
        <f>IFERROR(VLOOKUP($E1679, V一般接種!$A:$G, M$4, FALSE), 0)</f>
        <v>0</v>
      </c>
      <c r="N1679" s="93">
        <f>IFERROR(VLOOKUP($E1679, V一般接種!$A:$G, N$4, FALSE), 0)</f>
        <v>0</v>
      </c>
      <c r="O1679" s="92">
        <f>SUMIF(V職域接種!$C:$C, 'Conv-vaccine'!$E1679, V職域接種!F:F)</f>
        <v>0</v>
      </c>
      <c r="P1679" s="92">
        <f>SUMIF(V職域接種!$C:$C, 'Conv-vaccine'!$E1679, V職域接種!G:G)</f>
        <v>0</v>
      </c>
      <c r="Q1679" s="92">
        <f>_xlfn.MAXIFS(V重複!F:F, V重複!$C:$C, 'Conv-vaccine'!$E1679)</f>
        <v>0</v>
      </c>
      <c r="R1679" s="92">
        <f>_xlfn.MAXIFS(V重複!G:G, V重複!$C:$C, 'Conv-vaccine'!$E1679)</f>
        <v>0</v>
      </c>
      <c r="S1679" s="117">
        <f>SUMIF('V3回目-総接種回数'!$A:$A, 'Conv-vaccine'!$E1679, 'V3回目-総接種回数'!D:D)</f>
        <v>0</v>
      </c>
    </row>
    <row r="1680" spans="1:19" ht="17.7">
      <c r="A1680" s="49">
        <v>44855</v>
      </c>
      <c r="B1680" s="109">
        <f>IF(COUNTIF($A$7:$A1680, $A1680)&gt;1, 0, IF($E1680="","",G1680+H1680+K1680+L1680+O1680-Q1680))</f>
        <v>0</v>
      </c>
      <c r="C1680" s="109">
        <f>IF(COUNTIF($A$7:$A1680, $A1680)&gt;1, 0, IF($E1680="", "", I1680+J1680+M1680+N1680+P1680-R1680))</f>
        <v>0</v>
      </c>
      <c r="D1680" s="109">
        <f>IF(COUNTIF($A$7:$A1680, $A1680)&gt;1, 0, S1680)</f>
        <v>0</v>
      </c>
      <c r="E1680" s="110">
        <v>44855</v>
      </c>
      <c r="F1680" s="91" t="str">
        <f>IFERROR(VLOOKUP($E1680, V医療従事者等!$A:$J, $F$4, FALSE), TEXT(E1680, "aaa"))</f>
        <v>金</v>
      </c>
      <c r="G1680" s="91">
        <f>IFERROR(VLOOKUP($E1680, V医療従事者等!$A:$J, $G$4, FALSE), 0)</f>
        <v>0</v>
      </c>
      <c r="H1680" s="91">
        <f>IFERROR(VLOOKUP($E1680, V医療従事者等!$A:$J, $H$4, FALSE), 0)</f>
        <v>0</v>
      </c>
      <c r="I1680" s="91">
        <f>IFERROR(VLOOKUP($E1680, V医療従事者等!$A:$J, $I$4, FALSE), 0)</f>
        <v>0</v>
      </c>
      <c r="J1680" s="91">
        <f>IFERROR(VLOOKUP($E1680, V医療従事者等!$A:$J, $J$4, FALSE), 0)</f>
        <v>0</v>
      </c>
      <c r="K1680" s="92">
        <f>IFERROR(VLOOKUP($E1680, V一般接種!$A:$G, K$4, FALSE), 0)</f>
        <v>0</v>
      </c>
      <c r="L1680" s="92">
        <f>IFERROR(VLOOKUP($E1680, V一般接種!$A:$G, L$4, FALSE), 0)</f>
        <v>0</v>
      </c>
      <c r="M1680" s="92">
        <f>IFERROR(VLOOKUP($E1680, V一般接種!$A:$G, M$4, FALSE), 0)</f>
        <v>0</v>
      </c>
      <c r="N1680" s="93">
        <f>IFERROR(VLOOKUP($E1680, V一般接種!$A:$G, N$4, FALSE), 0)</f>
        <v>0</v>
      </c>
      <c r="O1680" s="92">
        <f>SUMIF(V職域接種!$C:$C, 'Conv-vaccine'!$E1680, V職域接種!F:F)</f>
        <v>0</v>
      </c>
      <c r="P1680" s="92">
        <f>SUMIF(V職域接種!$C:$C, 'Conv-vaccine'!$E1680, V職域接種!G:G)</f>
        <v>0</v>
      </c>
      <c r="Q1680" s="92">
        <f>_xlfn.MAXIFS(V重複!F:F, V重複!$C:$C, 'Conv-vaccine'!$E1680)</f>
        <v>0</v>
      </c>
      <c r="R1680" s="92">
        <f>_xlfn.MAXIFS(V重複!G:G, V重複!$C:$C, 'Conv-vaccine'!$E1680)</f>
        <v>0</v>
      </c>
      <c r="S1680" s="117">
        <f>SUMIF('V3回目-総接種回数'!$A:$A, 'Conv-vaccine'!$E1680, 'V3回目-総接種回数'!D:D)</f>
        <v>0</v>
      </c>
    </row>
    <row r="1681" spans="1:19" ht="17.7">
      <c r="A1681" s="49">
        <v>44856</v>
      </c>
      <c r="B1681" s="109">
        <f>IF(COUNTIF($A$7:$A1681, $A1681)&gt;1, 0, IF($E1681="","",G1681+H1681+K1681+L1681+O1681-Q1681))</f>
        <v>0</v>
      </c>
      <c r="C1681" s="109">
        <f>IF(COUNTIF($A$7:$A1681, $A1681)&gt;1, 0, IF($E1681="", "", I1681+J1681+M1681+N1681+P1681-R1681))</f>
        <v>0</v>
      </c>
      <c r="D1681" s="109">
        <f>IF(COUNTIF($A$7:$A1681, $A1681)&gt;1, 0, S1681)</f>
        <v>0</v>
      </c>
      <c r="E1681" s="110">
        <v>44856</v>
      </c>
      <c r="F1681" s="91" t="str">
        <f>IFERROR(VLOOKUP($E1681, V医療従事者等!$A:$J, $F$4, FALSE), TEXT(E1681, "aaa"))</f>
        <v>土</v>
      </c>
      <c r="G1681" s="91">
        <f>IFERROR(VLOOKUP($E1681, V医療従事者等!$A:$J, $G$4, FALSE), 0)</f>
        <v>0</v>
      </c>
      <c r="H1681" s="91">
        <f>IFERROR(VLOOKUP($E1681, V医療従事者等!$A:$J, $H$4, FALSE), 0)</f>
        <v>0</v>
      </c>
      <c r="I1681" s="91">
        <f>IFERROR(VLOOKUP($E1681, V医療従事者等!$A:$J, $I$4, FALSE), 0)</f>
        <v>0</v>
      </c>
      <c r="J1681" s="91">
        <f>IFERROR(VLOOKUP($E1681, V医療従事者等!$A:$J, $J$4, FALSE), 0)</f>
        <v>0</v>
      </c>
      <c r="K1681" s="92">
        <f>IFERROR(VLOOKUP($E1681, V一般接種!$A:$G, K$4, FALSE), 0)</f>
        <v>0</v>
      </c>
      <c r="L1681" s="92">
        <f>IFERROR(VLOOKUP($E1681, V一般接種!$A:$G, L$4, FALSE), 0)</f>
        <v>0</v>
      </c>
      <c r="M1681" s="92">
        <f>IFERROR(VLOOKUP($E1681, V一般接種!$A:$G, M$4, FALSE), 0)</f>
        <v>0</v>
      </c>
      <c r="N1681" s="93">
        <f>IFERROR(VLOOKUP($E1681, V一般接種!$A:$G, N$4, FALSE), 0)</f>
        <v>0</v>
      </c>
      <c r="O1681" s="92">
        <f>SUMIF(V職域接種!$C:$C, 'Conv-vaccine'!$E1681, V職域接種!F:F)</f>
        <v>0</v>
      </c>
      <c r="P1681" s="92">
        <f>SUMIF(V職域接種!$C:$C, 'Conv-vaccine'!$E1681, V職域接種!G:G)</f>
        <v>0</v>
      </c>
      <c r="Q1681" s="92">
        <f>_xlfn.MAXIFS(V重複!F:F, V重複!$C:$C, 'Conv-vaccine'!$E1681)</f>
        <v>0</v>
      </c>
      <c r="R1681" s="92">
        <f>_xlfn.MAXIFS(V重複!G:G, V重複!$C:$C, 'Conv-vaccine'!$E1681)</f>
        <v>0</v>
      </c>
      <c r="S1681" s="117">
        <f>SUMIF('V3回目-総接種回数'!$A:$A, 'Conv-vaccine'!$E1681, 'V3回目-総接種回数'!D:D)</f>
        <v>0</v>
      </c>
    </row>
    <row r="1682" spans="1:19" ht="17.7">
      <c r="A1682" s="49">
        <v>44856</v>
      </c>
      <c r="B1682" s="109">
        <f>IF(COUNTIF($A$7:$A1682, $A1682)&gt;1, 0, IF($E1682="","",G1682+H1682+K1682+L1682+O1682-Q1682))</f>
        <v>0</v>
      </c>
      <c r="C1682" s="109">
        <f>IF(COUNTIF($A$7:$A1682, $A1682)&gt;1, 0, IF($E1682="", "", I1682+J1682+M1682+N1682+P1682-R1682))</f>
        <v>0</v>
      </c>
      <c r="D1682" s="109">
        <f>IF(COUNTIF($A$7:$A1682, $A1682)&gt;1, 0, S1682)</f>
        <v>0</v>
      </c>
      <c r="E1682" s="110">
        <v>44856</v>
      </c>
      <c r="F1682" s="91" t="str">
        <f>IFERROR(VLOOKUP($E1682, V医療従事者等!$A:$J, $F$4, FALSE), TEXT(E1682, "aaa"))</f>
        <v>土</v>
      </c>
      <c r="G1682" s="91">
        <f>IFERROR(VLOOKUP($E1682, V医療従事者等!$A:$J, $G$4, FALSE), 0)</f>
        <v>0</v>
      </c>
      <c r="H1682" s="91">
        <f>IFERROR(VLOOKUP($E1682, V医療従事者等!$A:$J, $H$4, FALSE), 0)</f>
        <v>0</v>
      </c>
      <c r="I1682" s="91">
        <f>IFERROR(VLOOKUP($E1682, V医療従事者等!$A:$J, $I$4, FALSE), 0)</f>
        <v>0</v>
      </c>
      <c r="J1682" s="91">
        <f>IFERROR(VLOOKUP($E1682, V医療従事者等!$A:$J, $J$4, FALSE), 0)</f>
        <v>0</v>
      </c>
      <c r="K1682" s="92">
        <f>IFERROR(VLOOKUP($E1682, V一般接種!$A:$G, K$4, FALSE), 0)</f>
        <v>0</v>
      </c>
      <c r="L1682" s="92">
        <f>IFERROR(VLOOKUP($E1682, V一般接種!$A:$G, L$4, FALSE), 0)</f>
        <v>0</v>
      </c>
      <c r="M1682" s="92">
        <f>IFERROR(VLOOKUP($E1682, V一般接種!$A:$G, M$4, FALSE), 0)</f>
        <v>0</v>
      </c>
      <c r="N1682" s="93">
        <f>IFERROR(VLOOKUP($E1682, V一般接種!$A:$G, N$4, FALSE), 0)</f>
        <v>0</v>
      </c>
      <c r="O1682" s="92">
        <f>SUMIF(V職域接種!$C:$C, 'Conv-vaccine'!$E1682, V職域接種!F:F)</f>
        <v>0</v>
      </c>
      <c r="P1682" s="92">
        <f>SUMIF(V職域接種!$C:$C, 'Conv-vaccine'!$E1682, V職域接種!G:G)</f>
        <v>0</v>
      </c>
      <c r="Q1682" s="92">
        <f>_xlfn.MAXIFS(V重複!F:F, V重複!$C:$C, 'Conv-vaccine'!$E1682)</f>
        <v>0</v>
      </c>
      <c r="R1682" s="92">
        <f>_xlfn.MAXIFS(V重複!G:G, V重複!$C:$C, 'Conv-vaccine'!$E1682)</f>
        <v>0</v>
      </c>
      <c r="S1682" s="117">
        <f>SUMIF('V3回目-総接種回数'!$A:$A, 'Conv-vaccine'!$E1682, 'V3回目-総接種回数'!D:D)</f>
        <v>0</v>
      </c>
    </row>
    <row r="1683" spans="1:19" ht="17.7">
      <c r="A1683" s="49">
        <v>44856</v>
      </c>
      <c r="B1683" s="109">
        <f>IF(COUNTIF($A$7:$A1683, $A1683)&gt;1, 0, IF($E1683="","",G1683+H1683+K1683+L1683+O1683-Q1683))</f>
        <v>0</v>
      </c>
      <c r="C1683" s="109">
        <f>IF(COUNTIF($A$7:$A1683, $A1683)&gt;1, 0, IF($E1683="", "", I1683+J1683+M1683+N1683+P1683-R1683))</f>
        <v>0</v>
      </c>
      <c r="D1683" s="109">
        <f>IF(COUNTIF($A$7:$A1683, $A1683)&gt;1, 0, S1683)</f>
        <v>0</v>
      </c>
      <c r="E1683" s="110">
        <v>44856</v>
      </c>
      <c r="F1683" s="91" t="str">
        <f>IFERROR(VLOOKUP($E1683, V医療従事者等!$A:$J, $F$4, FALSE), TEXT(E1683, "aaa"))</f>
        <v>土</v>
      </c>
      <c r="G1683" s="91">
        <f>IFERROR(VLOOKUP($E1683, V医療従事者等!$A:$J, $G$4, FALSE), 0)</f>
        <v>0</v>
      </c>
      <c r="H1683" s="91">
        <f>IFERROR(VLOOKUP($E1683, V医療従事者等!$A:$J, $H$4, FALSE), 0)</f>
        <v>0</v>
      </c>
      <c r="I1683" s="91">
        <f>IFERROR(VLOOKUP($E1683, V医療従事者等!$A:$J, $I$4, FALSE), 0)</f>
        <v>0</v>
      </c>
      <c r="J1683" s="91">
        <f>IFERROR(VLOOKUP($E1683, V医療従事者等!$A:$J, $J$4, FALSE), 0)</f>
        <v>0</v>
      </c>
      <c r="K1683" s="92">
        <f>IFERROR(VLOOKUP($E1683, V一般接種!$A:$G, K$4, FALSE), 0)</f>
        <v>0</v>
      </c>
      <c r="L1683" s="92">
        <f>IFERROR(VLOOKUP($E1683, V一般接種!$A:$G, L$4, FALSE), 0)</f>
        <v>0</v>
      </c>
      <c r="M1683" s="92">
        <f>IFERROR(VLOOKUP($E1683, V一般接種!$A:$G, M$4, FALSE), 0)</f>
        <v>0</v>
      </c>
      <c r="N1683" s="93">
        <f>IFERROR(VLOOKUP($E1683, V一般接種!$A:$G, N$4, FALSE), 0)</f>
        <v>0</v>
      </c>
      <c r="O1683" s="92">
        <f>SUMIF(V職域接種!$C:$C, 'Conv-vaccine'!$E1683, V職域接種!F:F)</f>
        <v>0</v>
      </c>
      <c r="P1683" s="92">
        <f>SUMIF(V職域接種!$C:$C, 'Conv-vaccine'!$E1683, V職域接種!G:G)</f>
        <v>0</v>
      </c>
      <c r="Q1683" s="92">
        <f>_xlfn.MAXIFS(V重複!F:F, V重複!$C:$C, 'Conv-vaccine'!$E1683)</f>
        <v>0</v>
      </c>
      <c r="R1683" s="92">
        <f>_xlfn.MAXIFS(V重複!G:G, V重複!$C:$C, 'Conv-vaccine'!$E1683)</f>
        <v>0</v>
      </c>
      <c r="S1683" s="117">
        <f>SUMIF('V3回目-総接種回数'!$A:$A, 'Conv-vaccine'!$E1683, 'V3回目-総接種回数'!D:D)</f>
        <v>0</v>
      </c>
    </row>
    <row r="1684" spans="1:19" ht="17.7">
      <c r="A1684" s="49">
        <v>44857</v>
      </c>
      <c r="B1684" s="109">
        <f>IF(COUNTIF($A$7:$A1684, $A1684)&gt;1, 0, IF($E1684="","",G1684+H1684+K1684+L1684+O1684-Q1684))</f>
        <v>0</v>
      </c>
      <c r="C1684" s="109">
        <f>IF(COUNTIF($A$7:$A1684, $A1684)&gt;1, 0, IF($E1684="", "", I1684+J1684+M1684+N1684+P1684-R1684))</f>
        <v>0</v>
      </c>
      <c r="D1684" s="109">
        <f>IF(COUNTIF($A$7:$A1684, $A1684)&gt;1, 0, S1684)</f>
        <v>0</v>
      </c>
      <c r="E1684" s="110">
        <v>44857</v>
      </c>
      <c r="F1684" s="91" t="str">
        <f>IFERROR(VLOOKUP($E1684, V医療従事者等!$A:$J, $F$4, FALSE), TEXT(E1684, "aaa"))</f>
        <v>日</v>
      </c>
      <c r="G1684" s="91">
        <f>IFERROR(VLOOKUP($E1684, V医療従事者等!$A:$J, $G$4, FALSE), 0)</f>
        <v>0</v>
      </c>
      <c r="H1684" s="91">
        <f>IFERROR(VLOOKUP($E1684, V医療従事者等!$A:$J, $H$4, FALSE), 0)</f>
        <v>0</v>
      </c>
      <c r="I1684" s="91">
        <f>IFERROR(VLOOKUP($E1684, V医療従事者等!$A:$J, $I$4, FALSE), 0)</f>
        <v>0</v>
      </c>
      <c r="J1684" s="91">
        <f>IFERROR(VLOOKUP($E1684, V医療従事者等!$A:$J, $J$4, FALSE), 0)</f>
        <v>0</v>
      </c>
      <c r="K1684" s="92">
        <f>IFERROR(VLOOKUP($E1684, V一般接種!$A:$G, K$4, FALSE), 0)</f>
        <v>0</v>
      </c>
      <c r="L1684" s="92">
        <f>IFERROR(VLOOKUP($E1684, V一般接種!$A:$G, L$4, FALSE), 0)</f>
        <v>0</v>
      </c>
      <c r="M1684" s="92">
        <f>IFERROR(VLOOKUP($E1684, V一般接種!$A:$G, M$4, FALSE), 0)</f>
        <v>0</v>
      </c>
      <c r="N1684" s="93">
        <f>IFERROR(VLOOKUP($E1684, V一般接種!$A:$G, N$4, FALSE), 0)</f>
        <v>0</v>
      </c>
      <c r="O1684" s="92">
        <f>SUMIF(V職域接種!$C:$C, 'Conv-vaccine'!$E1684, V職域接種!F:F)</f>
        <v>0</v>
      </c>
      <c r="P1684" s="92">
        <f>SUMIF(V職域接種!$C:$C, 'Conv-vaccine'!$E1684, V職域接種!G:G)</f>
        <v>0</v>
      </c>
      <c r="Q1684" s="92">
        <f>_xlfn.MAXIFS(V重複!F:F, V重複!$C:$C, 'Conv-vaccine'!$E1684)</f>
        <v>0</v>
      </c>
      <c r="R1684" s="92">
        <f>_xlfn.MAXIFS(V重複!G:G, V重複!$C:$C, 'Conv-vaccine'!$E1684)</f>
        <v>0</v>
      </c>
      <c r="S1684" s="117">
        <f>SUMIF('V3回目-総接種回数'!$A:$A, 'Conv-vaccine'!$E1684, 'V3回目-総接種回数'!D:D)</f>
        <v>0</v>
      </c>
    </row>
    <row r="1685" spans="1:19" ht="17.7">
      <c r="A1685" s="49">
        <v>44857</v>
      </c>
      <c r="B1685" s="109">
        <f>IF(COUNTIF($A$7:$A1685, $A1685)&gt;1, 0, IF($E1685="","",G1685+H1685+K1685+L1685+O1685-Q1685))</f>
        <v>0</v>
      </c>
      <c r="C1685" s="109">
        <f>IF(COUNTIF($A$7:$A1685, $A1685)&gt;1, 0, IF($E1685="", "", I1685+J1685+M1685+N1685+P1685-R1685))</f>
        <v>0</v>
      </c>
      <c r="D1685" s="109">
        <f>IF(COUNTIF($A$7:$A1685, $A1685)&gt;1, 0, S1685)</f>
        <v>0</v>
      </c>
      <c r="E1685" s="110">
        <v>44857</v>
      </c>
      <c r="F1685" s="91" t="str">
        <f>IFERROR(VLOOKUP($E1685, V医療従事者等!$A:$J, $F$4, FALSE), TEXT(E1685, "aaa"))</f>
        <v>日</v>
      </c>
      <c r="G1685" s="91">
        <f>IFERROR(VLOOKUP($E1685, V医療従事者等!$A:$J, $G$4, FALSE), 0)</f>
        <v>0</v>
      </c>
      <c r="H1685" s="91">
        <f>IFERROR(VLOOKUP($E1685, V医療従事者等!$A:$J, $H$4, FALSE), 0)</f>
        <v>0</v>
      </c>
      <c r="I1685" s="91">
        <f>IFERROR(VLOOKUP($E1685, V医療従事者等!$A:$J, $I$4, FALSE), 0)</f>
        <v>0</v>
      </c>
      <c r="J1685" s="91">
        <f>IFERROR(VLOOKUP($E1685, V医療従事者等!$A:$J, $J$4, FALSE), 0)</f>
        <v>0</v>
      </c>
      <c r="K1685" s="92">
        <f>IFERROR(VLOOKUP($E1685, V一般接種!$A:$G, K$4, FALSE), 0)</f>
        <v>0</v>
      </c>
      <c r="L1685" s="92">
        <f>IFERROR(VLOOKUP($E1685, V一般接種!$A:$G, L$4, FALSE), 0)</f>
        <v>0</v>
      </c>
      <c r="M1685" s="92">
        <f>IFERROR(VLOOKUP($E1685, V一般接種!$A:$G, M$4, FALSE), 0)</f>
        <v>0</v>
      </c>
      <c r="N1685" s="93">
        <f>IFERROR(VLOOKUP($E1685, V一般接種!$A:$G, N$4, FALSE), 0)</f>
        <v>0</v>
      </c>
      <c r="O1685" s="92">
        <f>SUMIF(V職域接種!$C:$C, 'Conv-vaccine'!$E1685, V職域接種!F:F)</f>
        <v>0</v>
      </c>
      <c r="P1685" s="92">
        <f>SUMIF(V職域接種!$C:$C, 'Conv-vaccine'!$E1685, V職域接種!G:G)</f>
        <v>0</v>
      </c>
      <c r="Q1685" s="92">
        <f>_xlfn.MAXIFS(V重複!F:F, V重複!$C:$C, 'Conv-vaccine'!$E1685)</f>
        <v>0</v>
      </c>
      <c r="R1685" s="92">
        <f>_xlfn.MAXIFS(V重複!G:G, V重複!$C:$C, 'Conv-vaccine'!$E1685)</f>
        <v>0</v>
      </c>
      <c r="S1685" s="117">
        <f>SUMIF('V3回目-総接種回数'!$A:$A, 'Conv-vaccine'!$E1685, 'V3回目-総接種回数'!D:D)</f>
        <v>0</v>
      </c>
    </row>
    <row r="1686" spans="1:19" ht="17.7">
      <c r="A1686" s="49">
        <v>44857</v>
      </c>
      <c r="B1686" s="109">
        <f>IF(COUNTIF($A$7:$A1686, $A1686)&gt;1, 0, IF($E1686="","",G1686+H1686+K1686+L1686+O1686-Q1686))</f>
        <v>0</v>
      </c>
      <c r="C1686" s="109">
        <f>IF(COUNTIF($A$7:$A1686, $A1686)&gt;1, 0, IF($E1686="", "", I1686+J1686+M1686+N1686+P1686-R1686))</f>
        <v>0</v>
      </c>
      <c r="D1686" s="109">
        <f>IF(COUNTIF($A$7:$A1686, $A1686)&gt;1, 0, S1686)</f>
        <v>0</v>
      </c>
      <c r="E1686" s="110">
        <v>44857</v>
      </c>
      <c r="F1686" s="91" t="str">
        <f>IFERROR(VLOOKUP($E1686, V医療従事者等!$A:$J, $F$4, FALSE), TEXT(E1686, "aaa"))</f>
        <v>日</v>
      </c>
      <c r="G1686" s="91">
        <f>IFERROR(VLOOKUP($E1686, V医療従事者等!$A:$J, $G$4, FALSE), 0)</f>
        <v>0</v>
      </c>
      <c r="H1686" s="91">
        <f>IFERROR(VLOOKUP($E1686, V医療従事者等!$A:$J, $H$4, FALSE), 0)</f>
        <v>0</v>
      </c>
      <c r="I1686" s="91">
        <f>IFERROR(VLOOKUP($E1686, V医療従事者等!$A:$J, $I$4, FALSE), 0)</f>
        <v>0</v>
      </c>
      <c r="J1686" s="91">
        <f>IFERROR(VLOOKUP($E1686, V医療従事者等!$A:$J, $J$4, FALSE), 0)</f>
        <v>0</v>
      </c>
      <c r="K1686" s="92">
        <f>IFERROR(VLOOKUP($E1686, V一般接種!$A:$G, K$4, FALSE), 0)</f>
        <v>0</v>
      </c>
      <c r="L1686" s="92">
        <f>IFERROR(VLOOKUP($E1686, V一般接種!$A:$G, L$4, FALSE), 0)</f>
        <v>0</v>
      </c>
      <c r="M1686" s="92">
        <f>IFERROR(VLOOKUP($E1686, V一般接種!$A:$G, M$4, FALSE), 0)</f>
        <v>0</v>
      </c>
      <c r="N1686" s="93">
        <f>IFERROR(VLOOKUP($E1686, V一般接種!$A:$G, N$4, FALSE), 0)</f>
        <v>0</v>
      </c>
      <c r="O1686" s="92">
        <f>SUMIF(V職域接種!$C:$C, 'Conv-vaccine'!$E1686, V職域接種!F:F)</f>
        <v>0</v>
      </c>
      <c r="P1686" s="92">
        <f>SUMIF(V職域接種!$C:$C, 'Conv-vaccine'!$E1686, V職域接種!G:G)</f>
        <v>0</v>
      </c>
      <c r="Q1686" s="92">
        <f>_xlfn.MAXIFS(V重複!F:F, V重複!$C:$C, 'Conv-vaccine'!$E1686)</f>
        <v>0</v>
      </c>
      <c r="R1686" s="92">
        <f>_xlfn.MAXIFS(V重複!G:G, V重複!$C:$C, 'Conv-vaccine'!$E1686)</f>
        <v>0</v>
      </c>
      <c r="S1686" s="117">
        <f>SUMIF('V3回目-総接種回数'!$A:$A, 'Conv-vaccine'!$E1686, 'V3回目-総接種回数'!D:D)</f>
        <v>0</v>
      </c>
    </row>
    <row r="1687" spans="1:19" ht="17.7">
      <c r="A1687" s="49">
        <v>44858</v>
      </c>
      <c r="B1687" s="109">
        <f>IF(COUNTIF($A$7:$A1687, $A1687)&gt;1, 0, IF($E1687="","",G1687+H1687+K1687+L1687+O1687-Q1687))</f>
        <v>0</v>
      </c>
      <c r="C1687" s="109">
        <f>IF(COUNTIF($A$7:$A1687, $A1687)&gt;1, 0, IF($E1687="", "", I1687+J1687+M1687+N1687+P1687-R1687))</f>
        <v>0</v>
      </c>
      <c r="D1687" s="109">
        <f>IF(COUNTIF($A$7:$A1687, $A1687)&gt;1, 0, S1687)</f>
        <v>0</v>
      </c>
      <c r="E1687" s="110">
        <v>44858</v>
      </c>
      <c r="F1687" s="91" t="str">
        <f>IFERROR(VLOOKUP($E1687, V医療従事者等!$A:$J, $F$4, FALSE), TEXT(E1687, "aaa"))</f>
        <v>月</v>
      </c>
      <c r="G1687" s="91">
        <f>IFERROR(VLOOKUP($E1687, V医療従事者等!$A:$J, $G$4, FALSE), 0)</f>
        <v>0</v>
      </c>
      <c r="H1687" s="91">
        <f>IFERROR(VLOOKUP($E1687, V医療従事者等!$A:$J, $H$4, FALSE), 0)</f>
        <v>0</v>
      </c>
      <c r="I1687" s="91">
        <f>IFERROR(VLOOKUP($E1687, V医療従事者等!$A:$J, $I$4, FALSE), 0)</f>
        <v>0</v>
      </c>
      <c r="J1687" s="91">
        <f>IFERROR(VLOOKUP($E1687, V医療従事者等!$A:$J, $J$4, FALSE), 0)</f>
        <v>0</v>
      </c>
      <c r="K1687" s="92">
        <f>IFERROR(VLOOKUP($E1687, V一般接種!$A:$G, K$4, FALSE), 0)</f>
        <v>0</v>
      </c>
      <c r="L1687" s="92">
        <f>IFERROR(VLOOKUP($E1687, V一般接種!$A:$G, L$4, FALSE), 0)</f>
        <v>0</v>
      </c>
      <c r="M1687" s="92">
        <f>IFERROR(VLOOKUP($E1687, V一般接種!$A:$G, M$4, FALSE), 0)</f>
        <v>0</v>
      </c>
      <c r="N1687" s="93">
        <f>IFERROR(VLOOKUP($E1687, V一般接種!$A:$G, N$4, FALSE), 0)</f>
        <v>0</v>
      </c>
      <c r="O1687" s="92">
        <f>SUMIF(V職域接種!$C:$C, 'Conv-vaccine'!$E1687, V職域接種!F:F)</f>
        <v>0</v>
      </c>
      <c r="P1687" s="92">
        <f>SUMIF(V職域接種!$C:$C, 'Conv-vaccine'!$E1687, V職域接種!G:G)</f>
        <v>0</v>
      </c>
      <c r="Q1687" s="92">
        <f>_xlfn.MAXIFS(V重複!F:F, V重複!$C:$C, 'Conv-vaccine'!$E1687)</f>
        <v>0</v>
      </c>
      <c r="R1687" s="92">
        <f>_xlfn.MAXIFS(V重複!G:G, V重複!$C:$C, 'Conv-vaccine'!$E1687)</f>
        <v>0</v>
      </c>
      <c r="S1687" s="117">
        <f>SUMIF('V3回目-総接種回数'!$A:$A, 'Conv-vaccine'!$E1687, 'V3回目-総接種回数'!D:D)</f>
        <v>0</v>
      </c>
    </row>
    <row r="1688" spans="1:19" ht="17.7">
      <c r="A1688" s="49">
        <v>44858</v>
      </c>
      <c r="B1688" s="109">
        <f>IF(COUNTIF($A$7:$A1688, $A1688)&gt;1, 0, IF($E1688="","",G1688+H1688+K1688+L1688+O1688-Q1688))</f>
        <v>0</v>
      </c>
      <c r="C1688" s="109">
        <f>IF(COUNTIF($A$7:$A1688, $A1688)&gt;1, 0, IF($E1688="", "", I1688+J1688+M1688+N1688+P1688-R1688))</f>
        <v>0</v>
      </c>
      <c r="D1688" s="109">
        <f>IF(COUNTIF($A$7:$A1688, $A1688)&gt;1, 0, S1688)</f>
        <v>0</v>
      </c>
      <c r="E1688" s="110">
        <v>44858</v>
      </c>
      <c r="F1688" s="91" t="str">
        <f>IFERROR(VLOOKUP($E1688, V医療従事者等!$A:$J, $F$4, FALSE), TEXT(E1688, "aaa"))</f>
        <v>月</v>
      </c>
      <c r="G1688" s="91">
        <f>IFERROR(VLOOKUP($E1688, V医療従事者等!$A:$J, $G$4, FALSE), 0)</f>
        <v>0</v>
      </c>
      <c r="H1688" s="91">
        <f>IFERROR(VLOOKUP($E1688, V医療従事者等!$A:$J, $H$4, FALSE), 0)</f>
        <v>0</v>
      </c>
      <c r="I1688" s="91">
        <f>IFERROR(VLOOKUP($E1688, V医療従事者等!$A:$J, $I$4, FALSE), 0)</f>
        <v>0</v>
      </c>
      <c r="J1688" s="91">
        <f>IFERROR(VLOOKUP($E1688, V医療従事者等!$A:$J, $J$4, FALSE), 0)</f>
        <v>0</v>
      </c>
      <c r="K1688" s="92">
        <f>IFERROR(VLOOKUP($E1688, V一般接種!$A:$G, K$4, FALSE), 0)</f>
        <v>0</v>
      </c>
      <c r="L1688" s="92">
        <f>IFERROR(VLOOKUP($E1688, V一般接種!$A:$G, L$4, FALSE), 0)</f>
        <v>0</v>
      </c>
      <c r="M1688" s="92">
        <f>IFERROR(VLOOKUP($E1688, V一般接種!$A:$G, M$4, FALSE), 0)</f>
        <v>0</v>
      </c>
      <c r="N1688" s="93">
        <f>IFERROR(VLOOKUP($E1688, V一般接種!$A:$G, N$4, FALSE), 0)</f>
        <v>0</v>
      </c>
      <c r="O1688" s="92">
        <f>SUMIF(V職域接種!$C:$C, 'Conv-vaccine'!$E1688, V職域接種!F:F)</f>
        <v>0</v>
      </c>
      <c r="P1688" s="92">
        <f>SUMIF(V職域接種!$C:$C, 'Conv-vaccine'!$E1688, V職域接種!G:G)</f>
        <v>0</v>
      </c>
      <c r="Q1688" s="92">
        <f>_xlfn.MAXIFS(V重複!F:F, V重複!$C:$C, 'Conv-vaccine'!$E1688)</f>
        <v>0</v>
      </c>
      <c r="R1688" s="92">
        <f>_xlfn.MAXIFS(V重複!G:G, V重複!$C:$C, 'Conv-vaccine'!$E1688)</f>
        <v>0</v>
      </c>
      <c r="S1688" s="117">
        <f>SUMIF('V3回目-総接種回数'!$A:$A, 'Conv-vaccine'!$E1688, 'V3回目-総接種回数'!D:D)</f>
        <v>0</v>
      </c>
    </row>
    <row r="1689" spans="1:19" ht="17.7">
      <c r="A1689" s="49">
        <v>44858</v>
      </c>
      <c r="B1689" s="109">
        <f>IF(COUNTIF($A$7:$A1689, $A1689)&gt;1, 0, IF($E1689="","",G1689+H1689+K1689+L1689+O1689-Q1689))</f>
        <v>0</v>
      </c>
      <c r="C1689" s="109">
        <f>IF(COUNTIF($A$7:$A1689, $A1689)&gt;1, 0, IF($E1689="", "", I1689+J1689+M1689+N1689+P1689-R1689))</f>
        <v>0</v>
      </c>
      <c r="D1689" s="109">
        <f>IF(COUNTIF($A$7:$A1689, $A1689)&gt;1, 0, S1689)</f>
        <v>0</v>
      </c>
      <c r="E1689" s="110">
        <v>44858</v>
      </c>
      <c r="F1689" s="91" t="str">
        <f>IFERROR(VLOOKUP($E1689, V医療従事者等!$A:$J, $F$4, FALSE), TEXT(E1689, "aaa"))</f>
        <v>月</v>
      </c>
      <c r="G1689" s="91">
        <f>IFERROR(VLOOKUP($E1689, V医療従事者等!$A:$J, $G$4, FALSE), 0)</f>
        <v>0</v>
      </c>
      <c r="H1689" s="91">
        <f>IFERROR(VLOOKUP($E1689, V医療従事者等!$A:$J, $H$4, FALSE), 0)</f>
        <v>0</v>
      </c>
      <c r="I1689" s="91">
        <f>IFERROR(VLOOKUP($E1689, V医療従事者等!$A:$J, $I$4, FALSE), 0)</f>
        <v>0</v>
      </c>
      <c r="J1689" s="91">
        <f>IFERROR(VLOOKUP($E1689, V医療従事者等!$A:$J, $J$4, FALSE), 0)</f>
        <v>0</v>
      </c>
      <c r="K1689" s="92">
        <f>IFERROR(VLOOKUP($E1689, V一般接種!$A:$G, K$4, FALSE), 0)</f>
        <v>0</v>
      </c>
      <c r="L1689" s="92">
        <f>IFERROR(VLOOKUP($E1689, V一般接種!$A:$G, L$4, FALSE), 0)</f>
        <v>0</v>
      </c>
      <c r="M1689" s="92">
        <f>IFERROR(VLOOKUP($E1689, V一般接種!$A:$G, M$4, FALSE), 0)</f>
        <v>0</v>
      </c>
      <c r="N1689" s="93">
        <f>IFERROR(VLOOKUP($E1689, V一般接種!$A:$G, N$4, FALSE), 0)</f>
        <v>0</v>
      </c>
      <c r="O1689" s="92">
        <f>SUMIF(V職域接種!$C:$C, 'Conv-vaccine'!$E1689, V職域接種!F:F)</f>
        <v>0</v>
      </c>
      <c r="P1689" s="92">
        <f>SUMIF(V職域接種!$C:$C, 'Conv-vaccine'!$E1689, V職域接種!G:G)</f>
        <v>0</v>
      </c>
      <c r="Q1689" s="92">
        <f>_xlfn.MAXIFS(V重複!F:F, V重複!$C:$C, 'Conv-vaccine'!$E1689)</f>
        <v>0</v>
      </c>
      <c r="R1689" s="92">
        <f>_xlfn.MAXIFS(V重複!G:G, V重複!$C:$C, 'Conv-vaccine'!$E1689)</f>
        <v>0</v>
      </c>
      <c r="S1689" s="117">
        <f>SUMIF('V3回目-総接種回数'!$A:$A, 'Conv-vaccine'!$E1689, 'V3回目-総接種回数'!D:D)</f>
        <v>0</v>
      </c>
    </row>
    <row r="1690" spans="1:19" ht="17.7">
      <c r="A1690" s="49">
        <v>44859</v>
      </c>
      <c r="B1690" s="109">
        <f>IF(COUNTIF($A$7:$A1690, $A1690)&gt;1, 0, IF($E1690="","",G1690+H1690+K1690+L1690+O1690-Q1690))</f>
        <v>0</v>
      </c>
      <c r="C1690" s="109">
        <f>IF(COUNTIF($A$7:$A1690, $A1690)&gt;1, 0, IF($E1690="", "", I1690+J1690+M1690+N1690+P1690-R1690))</f>
        <v>0</v>
      </c>
      <c r="D1690" s="109">
        <f>IF(COUNTIF($A$7:$A1690, $A1690)&gt;1, 0, S1690)</f>
        <v>0</v>
      </c>
      <c r="E1690" s="110">
        <v>44859</v>
      </c>
      <c r="F1690" s="91" t="str">
        <f>IFERROR(VLOOKUP($E1690, V医療従事者等!$A:$J, $F$4, FALSE), TEXT(E1690, "aaa"))</f>
        <v>火</v>
      </c>
      <c r="G1690" s="91">
        <f>IFERROR(VLOOKUP($E1690, V医療従事者等!$A:$J, $G$4, FALSE), 0)</f>
        <v>0</v>
      </c>
      <c r="H1690" s="91">
        <f>IFERROR(VLOOKUP($E1690, V医療従事者等!$A:$J, $H$4, FALSE), 0)</f>
        <v>0</v>
      </c>
      <c r="I1690" s="91">
        <f>IFERROR(VLOOKUP($E1690, V医療従事者等!$A:$J, $I$4, FALSE), 0)</f>
        <v>0</v>
      </c>
      <c r="J1690" s="91">
        <f>IFERROR(VLOOKUP($E1690, V医療従事者等!$A:$J, $J$4, FALSE), 0)</f>
        <v>0</v>
      </c>
      <c r="K1690" s="92">
        <f>IFERROR(VLOOKUP($E1690, V一般接種!$A:$G, K$4, FALSE), 0)</f>
        <v>0</v>
      </c>
      <c r="L1690" s="92">
        <f>IFERROR(VLOOKUP($E1690, V一般接種!$A:$G, L$4, FALSE), 0)</f>
        <v>0</v>
      </c>
      <c r="M1690" s="92">
        <f>IFERROR(VLOOKUP($E1690, V一般接種!$A:$G, M$4, FALSE), 0)</f>
        <v>0</v>
      </c>
      <c r="N1690" s="93">
        <f>IFERROR(VLOOKUP($E1690, V一般接種!$A:$G, N$4, FALSE), 0)</f>
        <v>0</v>
      </c>
      <c r="O1690" s="92">
        <f>SUMIF(V職域接種!$C:$C, 'Conv-vaccine'!$E1690, V職域接種!F:F)</f>
        <v>0</v>
      </c>
      <c r="P1690" s="92">
        <f>SUMIF(V職域接種!$C:$C, 'Conv-vaccine'!$E1690, V職域接種!G:G)</f>
        <v>0</v>
      </c>
      <c r="Q1690" s="92">
        <f>_xlfn.MAXIFS(V重複!F:F, V重複!$C:$C, 'Conv-vaccine'!$E1690)</f>
        <v>0</v>
      </c>
      <c r="R1690" s="92">
        <f>_xlfn.MAXIFS(V重複!G:G, V重複!$C:$C, 'Conv-vaccine'!$E1690)</f>
        <v>0</v>
      </c>
      <c r="S1690" s="117">
        <f>SUMIF('V3回目-総接種回数'!$A:$A, 'Conv-vaccine'!$E1690, 'V3回目-総接種回数'!D:D)</f>
        <v>0</v>
      </c>
    </row>
    <row r="1691" spans="1:19" ht="17.7">
      <c r="A1691" s="49">
        <v>44859</v>
      </c>
      <c r="B1691" s="109">
        <f>IF(COUNTIF($A$7:$A1691, $A1691)&gt;1, 0, IF($E1691="","",G1691+H1691+K1691+L1691+O1691-Q1691))</f>
        <v>0</v>
      </c>
      <c r="C1691" s="109">
        <f>IF(COUNTIF($A$7:$A1691, $A1691)&gt;1, 0, IF($E1691="", "", I1691+J1691+M1691+N1691+P1691-R1691))</f>
        <v>0</v>
      </c>
      <c r="D1691" s="109">
        <f>IF(COUNTIF($A$7:$A1691, $A1691)&gt;1, 0, S1691)</f>
        <v>0</v>
      </c>
      <c r="E1691" s="110">
        <v>44859</v>
      </c>
      <c r="F1691" s="91" t="str">
        <f>IFERROR(VLOOKUP($E1691, V医療従事者等!$A:$J, $F$4, FALSE), TEXT(E1691, "aaa"))</f>
        <v>火</v>
      </c>
      <c r="G1691" s="91">
        <f>IFERROR(VLOOKUP($E1691, V医療従事者等!$A:$J, $G$4, FALSE), 0)</f>
        <v>0</v>
      </c>
      <c r="H1691" s="91">
        <f>IFERROR(VLOOKUP($E1691, V医療従事者等!$A:$J, $H$4, FALSE), 0)</f>
        <v>0</v>
      </c>
      <c r="I1691" s="91">
        <f>IFERROR(VLOOKUP($E1691, V医療従事者等!$A:$J, $I$4, FALSE), 0)</f>
        <v>0</v>
      </c>
      <c r="J1691" s="91">
        <f>IFERROR(VLOOKUP($E1691, V医療従事者等!$A:$J, $J$4, FALSE), 0)</f>
        <v>0</v>
      </c>
      <c r="K1691" s="92">
        <f>IFERROR(VLOOKUP($E1691, V一般接種!$A:$G, K$4, FALSE), 0)</f>
        <v>0</v>
      </c>
      <c r="L1691" s="92">
        <f>IFERROR(VLOOKUP($E1691, V一般接種!$A:$G, L$4, FALSE), 0)</f>
        <v>0</v>
      </c>
      <c r="M1691" s="92">
        <f>IFERROR(VLOOKUP($E1691, V一般接種!$A:$G, M$4, FALSE), 0)</f>
        <v>0</v>
      </c>
      <c r="N1691" s="93">
        <f>IFERROR(VLOOKUP($E1691, V一般接種!$A:$G, N$4, FALSE), 0)</f>
        <v>0</v>
      </c>
      <c r="O1691" s="92">
        <f>SUMIF(V職域接種!$C:$C, 'Conv-vaccine'!$E1691, V職域接種!F:F)</f>
        <v>0</v>
      </c>
      <c r="P1691" s="92">
        <f>SUMIF(V職域接種!$C:$C, 'Conv-vaccine'!$E1691, V職域接種!G:G)</f>
        <v>0</v>
      </c>
      <c r="Q1691" s="92">
        <f>_xlfn.MAXIFS(V重複!F:F, V重複!$C:$C, 'Conv-vaccine'!$E1691)</f>
        <v>0</v>
      </c>
      <c r="R1691" s="92">
        <f>_xlfn.MAXIFS(V重複!G:G, V重複!$C:$C, 'Conv-vaccine'!$E1691)</f>
        <v>0</v>
      </c>
      <c r="S1691" s="117">
        <f>SUMIF('V3回目-総接種回数'!$A:$A, 'Conv-vaccine'!$E1691, 'V3回目-総接種回数'!D:D)</f>
        <v>0</v>
      </c>
    </row>
    <row r="1692" spans="1:19" ht="17.7">
      <c r="A1692" s="49">
        <v>44859</v>
      </c>
      <c r="B1692" s="109">
        <f>IF(COUNTIF($A$7:$A1692, $A1692)&gt;1, 0, IF($E1692="","",G1692+H1692+K1692+L1692+O1692-Q1692))</f>
        <v>0</v>
      </c>
      <c r="C1692" s="109">
        <f>IF(COUNTIF($A$7:$A1692, $A1692)&gt;1, 0, IF($E1692="", "", I1692+J1692+M1692+N1692+P1692-R1692))</f>
        <v>0</v>
      </c>
      <c r="D1692" s="109">
        <f>IF(COUNTIF($A$7:$A1692, $A1692)&gt;1, 0, S1692)</f>
        <v>0</v>
      </c>
      <c r="E1692" s="110">
        <v>44859</v>
      </c>
      <c r="F1692" s="91" t="str">
        <f>IFERROR(VLOOKUP($E1692, V医療従事者等!$A:$J, $F$4, FALSE), TEXT(E1692, "aaa"))</f>
        <v>火</v>
      </c>
      <c r="G1692" s="91">
        <f>IFERROR(VLOOKUP($E1692, V医療従事者等!$A:$J, $G$4, FALSE), 0)</f>
        <v>0</v>
      </c>
      <c r="H1692" s="91">
        <f>IFERROR(VLOOKUP($E1692, V医療従事者等!$A:$J, $H$4, FALSE), 0)</f>
        <v>0</v>
      </c>
      <c r="I1692" s="91">
        <f>IFERROR(VLOOKUP($E1692, V医療従事者等!$A:$J, $I$4, FALSE), 0)</f>
        <v>0</v>
      </c>
      <c r="J1692" s="91">
        <f>IFERROR(VLOOKUP($E1692, V医療従事者等!$A:$J, $J$4, FALSE), 0)</f>
        <v>0</v>
      </c>
      <c r="K1692" s="92">
        <f>IFERROR(VLOOKUP($E1692, V一般接種!$A:$G, K$4, FALSE), 0)</f>
        <v>0</v>
      </c>
      <c r="L1692" s="92">
        <f>IFERROR(VLOOKUP($E1692, V一般接種!$A:$G, L$4, FALSE), 0)</f>
        <v>0</v>
      </c>
      <c r="M1692" s="92">
        <f>IFERROR(VLOOKUP($E1692, V一般接種!$A:$G, M$4, FALSE), 0)</f>
        <v>0</v>
      </c>
      <c r="N1692" s="93">
        <f>IFERROR(VLOOKUP($E1692, V一般接種!$A:$G, N$4, FALSE), 0)</f>
        <v>0</v>
      </c>
      <c r="O1692" s="92">
        <f>SUMIF(V職域接種!$C:$C, 'Conv-vaccine'!$E1692, V職域接種!F:F)</f>
        <v>0</v>
      </c>
      <c r="P1692" s="92">
        <f>SUMIF(V職域接種!$C:$C, 'Conv-vaccine'!$E1692, V職域接種!G:G)</f>
        <v>0</v>
      </c>
      <c r="Q1692" s="92">
        <f>_xlfn.MAXIFS(V重複!F:F, V重複!$C:$C, 'Conv-vaccine'!$E1692)</f>
        <v>0</v>
      </c>
      <c r="R1692" s="92">
        <f>_xlfn.MAXIFS(V重複!G:G, V重複!$C:$C, 'Conv-vaccine'!$E1692)</f>
        <v>0</v>
      </c>
      <c r="S1692" s="117">
        <f>SUMIF('V3回目-総接種回数'!$A:$A, 'Conv-vaccine'!$E1692, 'V3回目-総接種回数'!D:D)</f>
        <v>0</v>
      </c>
    </row>
    <row r="1693" spans="1:19" ht="17.7">
      <c r="A1693" s="49">
        <v>44860</v>
      </c>
      <c r="B1693" s="109">
        <f>IF(COUNTIF($A$7:$A1693, $A1693)&gt;1, 0, IF($E1693="","",G1693+H1693+K1693+L1693+O1693-Q1693))</f>
        <v>0</v>
      </c>
      <c r="C1693" s="109">
        <f>IF(COUNTIF($A$7:$A1693, $A1693)&gt;1, 0, IF($E1693="", "", I1693+J1693+M1693+N1693+P1693-R1693))</f>
        <v>0</v>
      </c>
      <c r="D1693" s="109">
        <f>IF(COUNTIF($A$7:$A1693, $A1693)&gt;1, 0, S1693)</f>
        <v>0</v>
      </c>
      <c r="E1693" s="110">
        <v>44860</v>
      </c>
      <c r="F1693" s="91" t="str">
        <f>IFERROR(VLOOKUP($E1693, V医療従事者等!$A:$J, $F$4, FALSE), TEXT(E1693, "aaa"))</f>
        <v>水</v>
      </c>
      <c r="G1693" s="91">
        <f>IFERROR(VLOOKUP($E1693, V医療従事者等!$A:$J, $G$4, FALSE), 0)</f>
        <v>0</v>
      </c>
      <c r="H1693" s="91">
        <f>IFERROR(VLOOKUP($E1693, V医療従事者等!$A:$J, $H$4, FALSE), 0)</f>
        <v>0</v>
      </c>
      <c r="I1693" s="91">
        <f>IFERROR(VLOOKUP($E1693, V医療従事者等!$A:$J, $I$4, FALSE), 0)</f>
        <v>0</v>
      </c>
      <c r="J1693" s="91">
        <f>IFERROR(VLOOKUP($E1693, V医療従事者等!$A:$J, $J$4, FALSE), 0)</f>
        <v>0</v>
      </c>
      <c r="K1693" s="92">
        <f>IFERROR(VLOOKUP($E1693, V一般接種!$A:$G, K$4, FALSE), 0)</f>
        <v>0</v>
      </c>
      <c r="L1693" s="92">
        <f>IFERROR(VLOOKUP($E1693, V一般接種!$A:$G, L$4, FALSE), 0)</f>
        <v>0</v>
      </c>
      <c r="M1693" s="92">
        <f>IFERROR(VLOOKUP($E1693, V一般接種!$A:$G, M$4, FALSE), 0)</f>
        <v>0</v>
      </c>
      <c r="N1693" s="93">
        <f>IFERROR(VLOOKUP($E1693, V一般接種!$A:$G, N$4, FALSE), 0)</f>
        <v>0</v>
      </c>
      <c r="O1693" s="92">
        <f>SUMIF(V職域接種!$C:$C, 'Conv-vaccine'!$E1693, V職域接種!F:F)</f>
        <v>0</v>
      </c>
      <c r="P1693" s="92">
        <f>SUMIF(V職域接種!$C:$C, 'Conv-vaccine'!$E1693, V職域接種!G:G)</f>
        <v>0</v>
      </c>
      <c r="Q1693" s="92">
        <f>_xlfn.MAXIFS(V重複!F:F, V重複!$C:$C, 'Conv-vaccine'!$E1693)</f>
        <v>0</v>
      </c>
      <c r="R1693" s="92">
        <f>_xlfn.MAXIFS(V重複!G:G, V重複!$C:$C, 'Conv-vaccine'!$E1693)</f>
        <v>0</v>
      </c>
      <c r="S1693" s="117">
        <f>SUMIF('V3回目-総接種回数'!$A:$A, 'Conv-vaccine'!$E1693, 'V3回目-総接種回数'!D:D)</f>
        <v>0</v>
      </c>
    </row>
    <row r="1694" spans="1:19" ht="17.7">
      <c r="A1694" s="49">
        <v>44860</v>
      </c>
      <c r="B1694" s="109">
        <f>IF(COUNTIF($A$7:$A1694, $A1694)&gt;1, 0, IF($E1694="","",G1694+H1694+K1694+L1694+O1694-Q1694))</f>
        <v>0</v>
      </c>
      <c r="C1694" s="109">
        <f>IF(COUNTIF($A$7:$A1694, $A1694)&gt;1, 0, IF($E1694="", "", I1694+J1694+M1694+N1694+P1694-R1694))</f>
        <v>0</v>
      </c>
      <c r="D1694" s="109">
        <f>IF(COUNTIF($A$7:$A1694, $A1694)&gt;1, 0, S1694)</f>
        <v>0</v>
      </c>
      <c r="E1694" s="110">
        <v>44860</v>
      </c>
      <c r="F1694" s="91" t="str">
        <f>IFERROR(VLOOKUP($E1694, V医療従事者等!$A:$J, $F$4, FALSE), TEXT(E1694, "aaa"))</f>
        <v>水</v>
      </c>
      <c r="G1694" s="91">
        <f>IFERROR(VLOOKUP($E1694, V医療従事者等!$A:$J, $G$4, FALSE), 0)</f>
        <v>0</v>
      </c>
      <c r="H1694" s="91">
        <f>IFERROR(VLOOKUP($E1694, V医療従事者等!$A:$J, $H$4, FALSE), 0)</f>
        <v>0</v>
      </c>
      <c r="I1694" s="91">
        <f>IFERROR(VLOOKUP($E1694, V医療従事者等!$A:$J, $I$4, FALSE), 0)</f>
        <v>0</v>
      </c>
      <c r="J1694" s="91">
        <f>IFERROR(VLOOKUP($E1694, V医療従事者等!$A:$J, $J$4, FALSE), 0)</f>
        <v>0</v>
      </c>
      <c r="K1694" s="92">
        <f>IFERROR(VLOOKUP($E1694, V一般接種!$A:$G, K$4, FALSE), 0)</f>
        <v>0</v>
      </c>
      <c r="L1694" s="92">
        <f>IFERROR(VLOOKUP($E1694, V一般接種!$A:$G, L$4, FALSE), 0)</f>
        <v>0</v>
      </c>
      <c r="M1694" s="92">
        <f>IFERROR(VLOOKUP($E1694, V一般接種!$A:$G, M$4, FALSE), 0)</f>
        <v>0</v>
      </c>
      <c r="N1694" s="93">
        <f>IFERROR(VLOOKUP($E1694, V一般接種!$A:$G, N$4, FALSE), 0)</f>
        <v>0</v>
      </c>
      <c r="O1694" s="92">
        <f>SUMIF(V職域接種!$C:$C, 'Conv-vaccine'!$E1694, V職域接種!F:F)</f>
        <v>0</v>
      </c>
      <c r="P1694" s="92">
        <f>SUMIF(V職域接種!$C:$C, 'Conv-vaccine'!$E1694, V職域接種!G:G)</f>
        <v>0</v>
      </c>
      <c r="Q1694" s="92">
        <f>_xlfn.MAXIFS(V重複!F:F, V重複!$C:$C, 'Conv-vaccine'!$E1694)</f>
        <v>0</v>
      </c>
      <c r="R1694" s="92">
        <f>_xlfn.MAXIFS(V重複!G:G, V重複!$C:$C, 'Conv-vaccine'!$E1694)</f>
        <v>0</v>
      </c>
      <c r="S1694" s="117">
        <f>SUMIF('V3回目-総接種回数'!$A:$A, 'Conv-vaccine'!$E1694, 'V3回目-総接種回数'!D:D)</f>
        <v>0</v>
      </c>
    </row>
    <row r="1695" spans="1:19" ht="17.7">
      <c r="A1695" s="49">
        <v>44860</v>
      </c>
      <c r="B1695" s="109">
        <f>IF(COUNTIF($A$7:$A1695, $A1695)&gt;1, 0, IF($E1695="","",G1695+H1695+K1695+L1695+O1695-Q1695))</f>
        <v>0</v>
      </c>
      <c r="C1695" s="109">
        <f>IF(COUNTIF($A$7:$A1695, $A1695)&gt;1, 0, IF($E1695="", "", I1695+J1695+M1695+N1695+P1695-R1695))</f>
        <v>0</v>
      </c>
      <c r="D1695" s="109">
        <f>IF(COUNTIF($A$7:$A1695, $A1695)&gt;1, 0, S1695)</f>
        <v>0</v>
      </c>
      <c r="E1695" s="110">
        <v>44860</v>
      </c>
      <c r="F1695" s="91" t="str">
        <f>IFERROR(VLOOKUP($E1695, V医療従事者等!$A:$J, $F$4, FALSE), TEXT(E1695, "aaa"))</f>
        <v>水</v>
      </c>
      <c r="G1695" s="91">
        <f>IFERROR(VLOOKUP($E1695, V医療従事者等!$A:$J, $G$4, FALSE), 0)</f>
        <v>0</v>
      </c>
      <c r="H1695" s="91">
        <f>IFERROR(VLOOKUP($E1695, V医療従事者等!$A:$J, $H$4, FALSE), 0)</f>
        <v>0</v>
      </c>
      <c r="I1695" s="91">
        <f>IFERROR(VLOOKUP($E1695, V医療従事者等!$A:$J, $I$4, FALSE), 0)</f>
        <v>0</v>
      </c>
      <c r="J1695" s="91">
        <f>IFERROR(VLOOKUP($E1695, V医療従事者等!$A:$J, $J$4, FALSE), 0)</f>
        <v>0</v>
      </c>
      <c r="K1695" s="92">
        <f>IFERROR(VLOOKUP($E1695, V一般接種!$A:$G, K$4, FALSE), 0)</f>
        <v>0</v>
      </c>
      <c r="L1695" s="92">
        <f>IFERROR(VLOOKUP($E1695, V一般接種!$A:$G, L$4, FALSE), 0)</f>
        <v>0</v>
      </c>
      <c r="M1695" s="92">
        <f>IFERROR(VLOOKUP($E1695, V一般接種!$A:$G, M$4, FALSE), 0)</f>
        <v>0</v>
      </c>
      <c r="N1695" s="93">
        <f>IFERROR(VLOOKUP($E1695, V一般接種!$A:$G, N$4, FALSE), 0)</f>
        <v>0</v>
      </c>
      <c r="O1695" s="92">
        <f>SUMIF(V職域接種!$C:$C, 'Conv-vaccine'!$E1695, V職域接種!F:F)</f>
        <v>0</v>
      </c>
      <c r="P1695" s="92">
        <f>SUMIF(V職域接種!$C:$C, 'Conv-vaccine'!$E1695, V職域接種!G:G)</f>
        <v>0</v>
      </c>
      <c r="Q1695" s="92">
        <f>_xlfn.MAXIFS(V重複!F:F, V重複!$C:$C, 'Conv-vaccine'!$E1695)</f>
        <v>0</v>
      </c>
      <c r="R1695" s="92">
        <f>_xlfn.MAXIFS(V重複!G:G, V重複!$C:$C, 'Conv-vaccine'!$E1695)</f>
        <v>0</v>
      </c>
      <c r="S1695" s="117">
        <f>SUMIF('V3回目-総接種回数'!$A:$A, 'Conv-vaccine'!$E1695, 'V3回目-総接種回数'!D:D)</f>
        <v>0</v>
      </c>
    </row>
    <row r="1696" spans="1:19" ht="17.7">
      <c r="A1696" s="49">
        <v>44861</v>
      </c>
      <c r="B1696" s="109">
        <f>IF(COUNTIF($A$7:$A1696, $A1696)&gt;1, 0, IF($E1696="","",G1696+H1696+K1696+L1696+O1696-Q1696))</f>
        <v>0</v>
      </c>
      <c r="C1696" s="109">
        <f>IF(COUNTIF($A$7:$A1696, $A1696)&gt;1, 0, IF($E1696="", "", I1696+J1696+M1696+N1696+P1696-R1696))</f>
        <v>0</v>
      </c>
      <c r="D1696" s="109">
        <f>IF(COUNTIF($A$7:$A1696, $A1696)&gt;1, 0, S1696)</f>
        <v>0</v>
      </c>
      <c r="E1696" s="110">
        <v>44861</v>
      </c>
      <c r="F1696" s="91" t="str">
        <f>IFERROR(VLOOKUP($E1696, V医療従事者等!$A:$J, $F$4, FALSE), TEXT(E1696, "aaa"))</f>
        <v>木</v>
      </c>
      <c r="G1696" s="91">
        <f>IFERROR(VLOOKUP($E1696, V医療従事者等!$A:$J, $G$4, FALSE), 0)</f>
        <v>0</v>
      </c>
      <c r="H1696" s="91">
        <f>IFERROR(VLOOKUP($E1696, V医療従事者等!$A:$J, $H$4, FALSE), 0)</f>
        <v>0</v>
      </c>
      <c r="I1696" s="91">
        <f>IFERROR(VLOOKUP($E1696, V医療従事者等!$A:$J, $I$4, FALSE), 0)</f>
        <v>0</v>
      </c>
      <c r="J1696" s="91">
        <f>IFERROR(VLOOKUP($E1696, V医療従事者等!$A:$J, $J$4, FALSE), 0)</f>
        <v>0</v>
      </c>
      <c r="K1696" s="92">
        <f>IFERROR(VLOOKUP($E1696, V一般接種!$A:$G, K$4, FALSE), 0)</f>
        <v>0</v>
      </c>
      <c r="L1696" s="92">
        <f>IFERROR(VLOOKUP($E1696, V一般接種!$A:$G, L$4, FALSE), 0)</f>
        <v>0</v>
      </c>
      <c r="M1696" s="92">
        <f>IFERROR(VLOOKUP($E1696, V一般接種!$A:$G, M$4, FALSE), 0)</f>
        <v>0</v>
      </c>
      <c r="N1696" s="93">
        <f>IFERROR(VLOOKUP($E1696, V一般接種!$A:$G, N$4, FALSE), 0)</f>
        <v>0</v>
      </c>
      <c r="O1696" s="92">
        <f>SUMIF(V職域接種!$C:$C, 'Conv-vaccine'!$E1696, V職域接種!F:F)</f>
        <v>0</v>
      </c>
      <c r="P1696" s="92">
        <f>SUMIF(V職域接種!$C:$C, 'Conv-vaccine'!$E1696, V職域接種!G:G)</f>
        <v>0</v>
      </c>
      <c r="Q1696" s="92">
        <f>_xlfn.MAXIFS(V重複!F:F, V重複!$C:$C, 'Conv-vaccine'!$E1696)</f>
        <v>0</v>
      </c>
      <c r="R1696" s="92">
        <f>_xlfn.MAXIFS(V重複!G:G, V重複!$C:$C, 'Conv-vaccine'!$E1696)</f>
        <v>0</v>
      </c>
      <c r="S1696" s="117">
        <f>SUMIF('V3回目-総接種回数'!$A:$A, 'Conv-vaccine'!$E1696, 'V3回目-総接種回数'!D:D)</f>
        <v>0</v>
      </c>
    </row>
    <row r="1697" spans="1:19" ht="17.7">
      <c r="A1697" s="49">
        <v>44861</v>
      </c>
      <c r="B1697" s="109">
        <f>IF(COUNTIF($A$7:$A1697, $A1697)&gt;1, 0, IF($E1697="","",G1697+H1697+K1697+L1697+O1697-Q1697))</f>
        <v>0</v>
      </c>
      <c r="C1697" s="109">
        <f>IF(COUNTIF($A$7:$A1697, $A1697)&gt;1, 0, IF($E1697="", "", I1697+J1697+M1697+N1697+P1697-R1697))</f>
        <v>0</v>
      </c>
      <c r="D1697" s="109">
        <f>IF(COUNTIF($A$7:$A1697, $A1697)&gt;1, 0, S1697)</f>
        <v>0</v>
      </c>
      <c r="E1697" s="110">
        <v>44861</v>
      </c>
      <c r="F1697" s="91" t="str">
        <f>IFERROR(VLOOKUP($E1697, V医療従事者等!$A:$J, $F$4, FALSE), TEXT(E1697, "aaa"))</f>
        <v>木</v>
      </c>
      <c r="G1697" s="91">
        <f>IFERROR(VLOOKUP($E1697, V医療従事者等!$A:$J, $G$4, FALSE), 0)</f>
        <v>0</v>
      </c>
      <c r="H1697" s="91">
        <f>IFERROR(VLOOKUP($E1697, V医療従事者等!$A:$J, $H$4, FALSE), 0)</f>
        <v>0</v>
      </c>
      <c r="I1697" s="91">
        <f>IFERROR(VLOOKUP($E1697, V医療従事者等!$A:$J, $I$4, FALSE), 0)</f>
        <v>0</v>
      </c>
      <c r="J1697" s="91">
        <f>IFERROR(VLOOKUP($E1697, V医療従事者等!$A:$J, $J$4, FALSE), 0)</f>
        <v>0</v>
      </c>
      <c r="K1697" s="92">
        <f>IFERROR(VLOOKUP($E1697, V一般接種!$A:$G, K$4, FALSE), 0)</f>
        <v>0</v>
      </c>
      <c r="L1697" s="92">
        <f>IFERROR(VLOOKUP($E1697, V一般接種!$A:$G, L$4, FALSE), 0)</f>
        <v>0</v>
      </c>
      <c r="M1697" s="92">
        <f>IFERROR(VLOOKUP($E1697, V一般接種!$A:$G, M$4, FALSE), 0)</f>
        <v>0</v>
      </c>
      <c r="N1697" s="93">
        <f>IFERROR(VLOOKUP($E1697, V一般接種!$A:$G, N$4, FALSE), 0)</f>
        <v>0</v>
      </c>
      <c r="O1697" s="92">
        <f>SUMIF(V職域接種!$C:$C, 'Conv-vaccine'!$E1697, V職域接種!F:F)</f>
        <v>0</v>
      </c>
      <c r="P1697" s="92">
        <f>SUMIF(V職域接種!$C:$C, 'Conv-vaccine'!$E1697, V職域接種!G:G)</f>
        <v>0</v>
      </c>
      <c r="Q1697" s="92">
        <f>_xlfn.MAXIFS(V重複!F:F, V重複!$C:$C, 'Conv-vaccine'!$E1697)</f>
        <v>0</v>
      </c>
      <c r="R1697" s="92">
        <f>_xlfn.MAXIFS(V重複!G:G, V重複!$C:$C, 'Conv-vaccine'!$E1697)</f>
        <v>0</v>
      </c>
      <c r="S1697" s="117">
        <f>SUMIF('V3回目-総接種回数'!$A:$A, 'Conv-vaccine'!$E1697, 'V3回目-総接種回数'!D:D)</f>
        <v>0</v>
      </c>
    </row>
    <row r="1698" spans="1:19" ht="17.7">
      <c r="A1698" s="49">
        <v>44861</v>
      </c>
      <c r="B1698" s="109">
        <f>IF(COUNTIF($A$7:$A1698, $A1698)&gt;1, 0, IF($E1698="","",G1698+H1698+K1698+L1698+O1698-Q1698))</f>
        <v>0</v>
      </c>
      <c r="C1698" s="109">
        <f>IF(COUNTIF($A$7:$A1698, $A1698)&gt;1, 0, IF($E1698="", "", I1698+J1698+M1698+N1698+P1698-R1698))</f>
        <v>0</v>
      </c>
      <c r="D1698" s="109">
        <f>IF(COUNTIF($A$7:$A1698, $A1698)&gt;1, 0, S1698)</f>
        <v>0</v>
      </c>
      <c r="E1698" s="110">
        <v>44861</v>
      </c>
      <c r="F1698" s="91" t="str">
        <f>IFERROR(VLOOKUP($E1698, V医療従事者等!$A:$J, $F$4, FALSE), TEXT(E1698, "aaa"))</f>
        <v>木</v>
      </c>
      <c r="G1698" s="91">
        <f>IFERROR(VLOOKUP($E1698, V医療従事者等!$A:$J, $G$4, FALSE), 0)</f>
        <v>0</v>
      </c>
      <c r="H1698" s="91">
        <f>IFERROR(VLOOKUP($E1698, V医療従事者等!$A:$J, $H$4, FALSE), 0)</f>
        <v>0</v>
      </c>
      <c r="I1698" s="91">
        <f>IFERROR(VLOOKUP($E1698, V医療従事者等!$A:$J, $I$4, FALSE), 0)</f>
        <v>0</v>
      </c>
      <c r="J1698" s="91">
        <f>IFERROR(VLOOKUP($E1698, V医療従事者等!$A:$J, $J$4, FALSE), 0)</f>
        <v>0</v>
      </c>
      <c r="K1698" s="92">
        <f>IFERROR(VLOOKUP($E1698, V一般接種!$A:$G, K$4, FALSE), 0)</f>
        <v>0</v>
      </c>
      <c r="L1698" s="92">
        <f>IFERROR(VLOOKUP($E1698, V一般接種!$A:$G, L$4, FALSE), 0)</f>
        <v>0</v>
      </c>
      <c r="M1698" s="92">
        <f>IFERROR(VLOOKUP($E1698, V一般接種!$A:$G, M$4, FALSE), 0)</f>
        <v>0</v>
      </c>
      <c r="N1698" s="93">
        <f>IFERROR(VLOOKUP($E1698, V一般接種!$A:$G, N$4, FALSE), 0)</f>
        <v>0</v>
      </c>
      <c r="O1698" s="92">
        <f>SUMIF(V職域接種!$C:$C, 'Conv-vaccine'!$E1698, V職域接種!F:F)</f>
        <v>0</v>
      </c>
      <c r="P1698" s="92">
        <f>SUMIF(V職域接種!$C:$C, 'Conv-vaccine'!$E1698, V職域接種!G:G)</f>
        <v>0</v>
      </c>
      <c r="Q1698" s="92">
        <f>_xlfn.MAXIFS(V重複!F:F, V重複!$C:$C, 'Conv-vaccine'!$E1698)</f>
        <v>0</v>
      </c>
      <c r="R1698" s="92">
        <f>_xlfn.MAXIFS(V重複!G:G, V重複!$C:$C, 'Conv-vaccine'!$E1698)</f>
        <v>0</v>
      </c>
      <c r="S1698" s="117">
        <f>SUMIF('V3回目-総接種回数'!$A:$A, 'Conv-vaccine'!$E1698, 'V3回目-総接種回数'!D:D)</f>
        <v>0</v>
      </c>
    </row>
    <row r="1699" spans="1:19" ht="17.7">
      <c r="A1699" s="49">
        <v>44862</v>
      </c>
      <c r="B1699" s="109">
        <f>IF(COUNTIF($A$7:$A1699, $A1699)&gt;1, 0, IF($E1699="","",G1699+H1699+K1699+L1699+O1699-Q1699))</f>
        <v>0</v>
      </c>
      <c r="C1699" s="109">
        <f>IF(COUNTIF($A$7:$A1699, $A1699)&gt;1, 0, IF($E1699="", "", I1699+J1699+M1699+N1699+P1699-R1699))</f>
        <v>0</v>
      </c>
      <c r="D1699" s="109">
        <f>IF(COUNTIF($A$7:$A1699, $A1699)&gt;1, 0, S1699)</f>
        <v>0</v>
      </c>
      <c r="E1699" s="110">
        <v>44862</v>
      </c>
      <c r="F1699" s="91" t="str">
        <f>IFERROR(VLOOKUP($E1699, V医療従事者等!$A:$J, $F$4, FALSE), TEXT(E1699, "aaa"))</f>
        <v>金</v>
      </c>
      <c r="G1699" s="91">
        <f>IFERROR(VLOOKUP($E1699, V医療従事者等!$A:$J, $G$4, FALSE), 0)</f>
        <v>0</v>
      </c>
      <c r="H1699" s="91">
        <f>IFERROR(VLOOKUP($E1699, V医療従事者等!$A:$J, $H$4, FALSE), 0)</f>
        <v>0</v>
      </c>
      <c r="I1699" s="91">
        <f>IFERROR(VLOOKUP($E1699, V医療従事者等!$A:$J, $I$4, FALSE), 0)</f>
        <v>0</v>
      </c>
      <c r="J1699" s="91">
        <f>IFERROR(VLOOKUP($E1699, V医療従事者等!$A:$J, $J$4, FALSE), 0)</f>
        <v>0</v>
      </c>
      <c r="K1699" s="92">
        <f>IFERROR(VLOOKUP($E1699, V一般接種!$A:$G, K$4, FALSE), 0)</f>
        <v>0</v>
      </c>
      <c r="L1699" s="92">
        <f>IFERROR(VLOOKUP($E1699, V一般接種!$A:$G, L$4, FALSE), 0)</f>
        <v>0</v>
      </c>
      <c r="M1699" s="92">
        <f>IFERROR(VLOOKUP($E1699, V一般接種!$A:$G, M$4, FALSE), 0)</f>
        <v>0</v>
      </c>
      <c r="N1699" s="93">
        <f>IFERROR(VLOOKUP($E1699, V一般接種!$A:$G, N$4, FALSE), 0)</f>
        <v>0</v>
      </c>
      <c r="O1699" s="92">
        <f>SUMIF(V職域接種!$C:$C, 'Conv-vaccine'!$E1699, V職域接種!F:F)</f>
        <v>0</v>
      </c>
      <c r="P1699" s="92">
        <f>SUMIF(V職域接種!$C:$C, 'Conv-vaccine'!$E1699, V職域接種!G:G)</f>
        <v>0</v>
      </c>
      <c r="Q1699" s="92">
        <f>_xlfn.MAXIFS(V重複!F:F, V重複!$C:$C, 'Conv-vaccine'!$E1699)</f>
        <v>0</v>
      </c>
      <c r="R1699" s="92">
        <f>_xlfn.MAXIFS(V重複!G:G, V重複!$C:$C, 'Conv-vaccine'!$E1699)</f>
        <v>0</v>
      </c>
      <c r="S1699" s="117">
        <f>SUMIF('V3回目-総接種回数'!$A:$A, 'Conv-vaccine'!$E1699, 'V3回目-総接種回数'!D:D)</f>
        <v>0</v>
      </c>
    </row>
    <row r="1700" spans="1:19" ht="17.7">
      <c r="A1700" s="49">
        <v>44862</v>
      </c>
      <c r="B1700" s="109">
        <f>IF(COUNTIF($A$7:$A1700, $A1700)&gt;1, 0, IF($E1700="","",G1700+H1700+K1700+L1700+O1700-Q1700))</f>
        <v>0</v>
      </c>
      <c r="C1700" s="109">
        <f>IF(COUNTIF($A$7:$A1700, $A1700)&gt;1, 0, IF($E1700="", "", I1700+J1700+M1700+N1700+P1700-R1700))</f>
        <v>0</v>
      </c>
      <c r="D1700" s="109">
        <f>IF(COUNTIF($A$7:$A1700, $A1700)&gt;1, 0, S1700)</f>
        <v>0</v>
      </c>
      <c r="E1700" s="110">
        <v>44862</v>
      </c>
      <c r="F1700" s="91" t="str">
        <f>IFERROR(VLOOKUP($E1700, V医療従事者等!$A:$J, $F$4, FALSE), TEXT(E1700, "aaa"))</f>
        <v>金</v>
      </c>
      <c r="G1700" s="91">
        <f>IFERROR(VLOOKUP($E1700, V医療従事者等!$A:$J, $G$4, FALSE), 0)</f>
        <v>0</v>
      </c>
      <c r="H1700" s="91">
        <f>IFERROR(VLOOKUP($E1700, V医療従事者等!$A:$J, $H$4, FALSE), 0)</f>
        <v>0</v>
      </c>
      <c r="I1700" s="91">
        <f>IFERROR(VLOOKUP($E1700, V医療従事者等!$A:$J, $I$4, FALSE), 0)</f>
        <v>0</v>
      </c>
      <c r="J1700" s="91">
        <f>IFERROR(VLOOKUP($E1700, V医療従事者等!$A:$J, $J$4, FALSE), 0)</f>
        <v>0</v>
      </c>
      <c r="K1700" s="92">
        <f>IFERROR(VLOOKUP($E1700, V一般接種!$A:$G, K$4, FALSE), 0)</f>
        <v>0</v>
      </c>
      <c r="L1700" s="92">
        <f>IFERROR(VLOOKUP($E1700, V一般接種!$A:$G, L$4, FALSE), 0)</f>
        <v>0</v>
      </c>
      <c r="M1700" s="92">
        <f>IFERROR(VLOOKUP($E1700, V一般接種!$A:$G, M$4, FALSE), 0)</f>
        <v>0</v>
      </c>
      <c r="N1700" s="93">
        <f>IFERROR(VLOOKUP($E1700, V一般接種!$A:$G, N$4, FALSE), 0)</f>
        <v>0</v>
      </c>
      <c r="O1700" s="92">
        <f>SUMIF(V職域接種!$C:$C, 'Conv-vaccine'!$E1700, V職域接種!F:F)</f>
        <v>0</v>
      </c>
      <c r="P1700" s="92">
        <f>SUMIF(V職域接種!$C:$C, 'Conv-vaccine'!$E1700, V職域接種!G:G)</f>
        <v>0</v>
      </c>
      <c r="Q1700" s="92">
        <f>_xlfn.MAXIFS(V重複!F:F, V重複!$C:$C, 'Conv-vaccine'!$E1700)</f>
        <v>0</v>
      </c>
      <c r="R1700" s="92">
        <f>_xlfn.MAXIFS(V重複!G:G, V重複!$C:$C, 'Conv-vaccine'!$E1700)</f>
        <v>0</v>
      </c>
      <c r="S1700" s="117">
        <f>SUMIF('V3回目-総接種回数'!$A:$A, 'Conv-vaccine'!$E1700, 'V3回目-総接種回数'!D:D)</f>
        <v>0</v>
      </c>
    </row>
    <row r="1701" spans="1:19" ht="17.7">
      <c r="A1701" s="49">
        <v>44862</v>
      </c>
      <c r="B1701" s="109">
        <f>IF(COUNTIF($A$7:$A1701, $A1701)&gt;1, 0, IF($E1701="","",G1701+H1701+K1701+L1701+O1701-Q1701))</f>
        <v>0</v>
      </c>
      <c r="C1701" s="109">
        <f>IF(COUNTIF($A$7:$A1701, $A1701)&gt;1, 0, IF($E1701="", "", I1701+J1701+M1701+N1701+P1701-R1701))</f>
        <v>0</v>
      </c>
      <c r="D1701" s="109">
        <f>IF(COUNTIF($A$7:$A1701, $A1701)&gt;1, 0, S1701)</f>
        <v>0</v>
      </c>
      <c r="E1701" s="110">
        <v>44862</v>
      </c>
      <c r="F1701" s="91" t="str">
        <f>IFERROR(VLOOKUP($E1701, V医療従事者等!$A:$J, $F$4, FALSE), TEXT(E1701, "aaa"))</f>
        <v>金</v>
      </c>
      <c r="G1701" s="91">
        <f>IFERROR(VLOOKUP($E1701, V医療従事者等!$A:$J, $G$4, FALSE), 0)</f>
        <v>0</v>
      </c>
      <c r="H1701" s="91">
        <f>IFERROR(VLOOKUP($E1701, V医療従事者等!$A:$J, $H$4, FALSE), 0)</f>
        <v>0</v>
      </c>
      <c r="I1701" s="91">
        <f>IFERROR(VLOOKUP($E1701, V医療従事者等!$A:$J, $I$4, FALSE), 0)</f>
        <v>0</v>
      </c>
      <c r="J1701" s="91">
        <f>IFERROR(VLOOKUP($E1701, V医療従事者等!$A:$J, $J$4, FALSE), 0)</f>
        <v>0</v>
      </c>
      <c r="K1701" s="92">
        <f>IFERROR(VLOOKUP($E1701, V一般接種!$A:$G, K$4, FALSE), 0)</f>
        <v>0</v>
      </c>
      <c r="L1701" s="92">
        <f>IFERROR(VLOOKUP($E1701, V一般接種!$A:$G, L$4, FALSE), 0)</f>
        <v>0</v>
      </c>
      <c r="M1701" s="92">
        <f>IFERROR(VLOOKUP($E1701, V一般接種!$A:$G, M$4, FALSE), 0)</f>
        <v>0</v>
      </c>
      <c r="N1701" s="93">
        <f>IFERROR(VLOOKUP($E1701, V一般接種!$A:$G, N$4, FALSE), 0)</f>
        <v>0</v>
      </c>
      <c r="O1701" s="92">
        <f>SUMIF(V職域接種!$C:$C, 'Conv-vaccine'!$E1701, V職域接種!F:F)</f>
        <v>0</v>
      </c>
      <c r="P1701" s="92">
        <f>SUMIF(V職域接種!$C:$C, 'Conv-vaccine'!$E1701, V職域接種!G:G)</f>
        <v>0</v>
      </c>
      <c r="Q1701" s="92">
        <f>_xlfn.MAXIFS(V重複!F:F, V重複!$C:$C, 'Conv-vaccine'!$E1701)</f>
        <v>0</v>
      </c>
      <c r="R1701" s="92">
        <f>_xlfn.MAXIFS(V重複!G:G, V重複!$C:$C, 'Conv-vaccine'!$E1701)</f>
        <v>0</v>
      </c>
      <c r="S1701" s="117">
        <f>SUMIF('V3回目-総接種回数'!$A:$A, 'Conv-vaccine'!$E1701, 'V3回目-総接種回数'!D:D)</f>
        <v>0</v>
      </c>
    </row>
    <row r="1702" spans="1:19" ht="17.7">
      <c r="A1702" s="49">
        <v>44863</v>
      </c>
      <c r="B1702" s="109">
        <f>IF(COUNTIF($A$7:$A1702, $A1702)&gt;1, 0, IF($E1702="","",G1702+H1702+K1702+L1702+O1702-Q1702))</f>
        <v>0</v>
      </c>
      <c r="C1702" s="109">
        <f>IF(COUNTIF($A$7:$A1702, $A1702)&gt;1, 0, IF($E1702="", "", I1702+J1702+M1702+N1702+P1702-R1702))</f>
        <v>0</v>
      </c>
      <c r="D1702" s="109">
        <f>IF(COUNTIF($A$7:$A1702, $A1702)&gt;1, 0, S1702)</f>
        <v>0</v>
      </c>
      <c r="E1702" s="110">
        <v>44863</v>
      </c>
      <c r="F1702" s="91" t="str">
        <f>IFERROR(VLOOKUP($E1702, V医療従事者等!$A:$J, $F$4, FALSE), TEXT(E1702, "aaa"))</f>
        <v>土</v>
      </c>
      <c r="G1702" s="91">
        <f>IFERROR(VLOOKUP($E1702, V医療従事者等!$A:$J, $G$4, FALSE), 0)</f>
        <v>0</v>
      </c>
      <c r="H1702" s="91">
        <f>IFERROR(VLOOKUP($E1702, V医療従事者等!$A:$J, $H$4, FALSE), 0)</f>
        <v>0</v>
      </c>
      <c r="I1702" s="91">
        <f>IFERROR(VLOOKUP($E1702, V医療従事者等!$A:$J, $I$4, FALSE), 0)</f>
        <v>0</v>
      </c>
      <c r="J1702" s="91">
        <f>IFERROR(VLOOKUP($E1702, V医療従事者等!$A:$J, $J$4, FALSE), 0)</f>
        <v>0</v>
      </c>
      <c r="K1702" s="92">
        <f>IFERROR(VLOOKUP($E1702, V一般接種!$A:$G, K$4, FALSE), 0)</f>
        <v>0</v>
      </c>
      <c r="L1702" s="92">
        <f>IFERROR(VLOOKUP($E1702, V一般接種!$A:$G, L$4, FALSE), 0)</f>
        <v>0</v>
      </c>
      <c r="M1702" s="92">
        <f>IFERROR(VLOOKUP($E1702, V一般接種!$A:$G, M$4, FALSE), 0)</f>
        <v>0</v>
      </c>
      <c r="N1702" s="93">
        <f>IFERROR(VLOOKUP($E1702, V一般接種!$A:$G, N$4, FALSE), 0)</f>
        <v>0</v>
      </c>
      <c r="O1702" s="92">
        <f>SUMIF(V職域接種!$C:$C, 'Conv-vaccine'!$E1702, V職域接種!F:F)</f>
        <v>0</v>
      </c>
      <c r="P1702" s="92">
        <f>SUMIF(V職域接種!$C:$C, 'Conv-vaccine'!$E1702, V職域接種!G:G)</f>
        <v>0</v>
      </c>
      <c r="Q1702" s="92">
        <f>_xlfn.MAXIFS(V重複!F:F, V重複!$C:$C, 'Conv-vaccine'!$E1702)</f>
        <v>0</v>
      </c>
      <c r="R1702" s="92">
        <f>_xlfn.MAXIFS(V重複!G:G, V重複!$C:$C, 'Conv-vaccine'!$E1702)</f>
        <v>0</v>
      </c>
      <c r="S1702" s="117">
        <f>SUMIF('V3回目-総接種回数'!$A:$A, 'Conv-vaccine'!$E1702, 'V3回目-総接種回数'!D:D)</f>
        <v>0</v>
      </c>
    </row>
    <row r="1703" spans="1:19" ht="17.7">
      <c r="A1703" s="49">
        <v>44863</v>
      </c>
      <c r="B1703" s="109">
        <f>IF(COUNTIF($A$7:$A1703, $A1703)&gt;1, 0, IF($E1703="","",G1703+H1703+K1703+L1703+O1703-Q1703))</f>
        <v>0</v>
      </c>
      <c r="C1703" s="109">
        <f>IF(COUNTIF($A$7:$A1703, $A1703)&gt;1, 0, IF($E1703="", "", I1703+J1703+M1703+N1703+P1703-R1703))</f>
        <v>0</v>
      </c>
      <c r="D1703" s="109">
        <f>IF(COUNTIF($A$7:$A1703, $A1703)&gt;1, 0, S1703)</f>
        <v>0</v>
      </c>
      <c r="E1703" s="110">
        <v>44863</v>
      </c>
      <c r="F1703" s="91" t="str">
        <f>IFERROR(VLOOKUP($E1703, V医療従事者等!$A:$J, $F$4, FALSE), TEXT(E1703, "aaa"))</f>
        <v>土</v>
      </c>
      <c r="G1703" s="91">
        <f>IFERROR(VLOOKUP($E1703, V医療従事者等!$A:$J, $G$4, FALSE), 0)</f>
        <v>0</v>
      </c>
      <c r="H1703" s="91">
        <f>IFERROR(VLOOKUP($E1703, V医療従事者等!$A:$J, $H$4, FALSE), 0)</f>
        <v>0</v>
      </c>
      <c r="I1703" s="91">
        <f>IFERROR(VLOOKUP($E1703, V医療従事者等!$A:$J, $I$4, FALSE), 0)</f>
        <v>0</v>
      </c>
      <c r="J1703" s="91">
        <f>IFERROR(VLOOKUP($E1703, V医療従事者等!$A:$J, $J$4, FALSE), 0)</f>
        <v>0</v>
      </c>
      <c r="K1703" s="92">
        <f>IFERROR(VLOOKUP($E1703, V一般接種!$A:$G, K$4, FALSE), 0)</f>
        <v>0</v>
      </c>
      <c r="L1703" s="92">
        <f>IFERROR(VLOOKUP($E1703, V一般接種!$A:$G, L$4, FALSE), 0)</f>
        <v>0</v>
      </c>
      <c r="M1703" s="92">
        <f>IFERROR(VLOOKUP($E1703, V一般接種!$A:$G, M$4, FALSE), 0)</f>
        <v>0</v>
      </c>
      <c r="N1703" s="93">
        <f>IFERROR(VLOOKUP($E1703, V一般接種!$A:$G, N$4, FALSE), 0)</f>
        <v>0</v>
      </c>
      <c r="O1703" s="92">
        <f>SUMIF(V職域接種!$C:$C, 'Conv-vaccine'!$E1703, V職域接種!F:F)</f>
        <v>0</v>
      </c>
      <c r="P1703" s="92">
        <f>SUMIF(V職域接種!$C:$C, 'Conv-vaccine'!$E1703, V職域接種!G:G)</f>
        <v>0</v>
      </c>
      <c r="Q1703" s="92">
        <f>_xlfn.MAXIFS(V重複!F:F, V重複!$C:$C, 'Conv-vaccine'!$E1703)</f>
        <v>0</v>
      </c>
      <c r="R1703" s="92">
        <f>_xlfn.MAXIFS(V重複!G:G, V重複!$C:$C, 'Conv-vaccine'!$E1703)</f>
        <v>0</v>
      </c>
      <c r="S1703" s="117">
        <f>SUMIF('V3回目-総接種回数'!$A:$A, 'Conv-vaccine'!$E1703, 'V3回目-総接種回数'!D:D)</f>
        <v>0</v>
      </c>
    </row>
    <row r="1704" spans="1:19" ht="17.7">
      <c r="A1704" s="49">
        <v>44863</v>
      </c>
      <c r="B1704" s="109">
        <f>IF(COUNTIF($A$7:$A1704, $A1704)&gt;1, 0, IF($E1704="","",G1704+H1704+K1704+L1704+O1704-Q1704))</f>
        <v>0</v>
      </c>
      <c r="C1704" s="109">
        <f>IF(COUNTIF($A$7:$A1704, $A1704)&gt;1, 0, IF($E1704="", "", I1704+J1704+M1704+N1704+P1704-R1704))</f>
        <v>0</v>
      </c>
      <c r="D1704" s="109">
        <f>IF(COUNTIF($A$7:$A1704, $A1704)&gt;1, 0, S1704)</f>
        <v>0</v>
      </c>
      <c r="E1704" s="110">
        <v>44863</v>
      </c>
      <c r="F1704" s="91" t="str">
        <f>IFERROR(VLOOKUP($E1704, V医療従事者等!$A:$J, $F$4, FALSE), TEXT(E1704, "aaa"))</f>
        <v>土</v>
      </c>
      <c r="G1704" s="91">
        <f>IFERROR(VLOOKUP($E1704, V医療従事者等!$A:$J, $G$4, FALSE), 0)</f>
        <v>0</v>
      </c>
      <c r="H1704" s="91">
        <f>IFERROR(VLOOKUP($E1704, V医療従事者等!$A:$J, $H$4, FALSE), 0)</f>
        <v>0</v>
      </c>
      <c r="I1704" s="91">
        <f>IFERROR(VLOOKUP($E1704, V医療従事者等!$A:$J, $I$4, FALSE), 0)</f>
        <v>0</v>
      </c>
      <c r="J1704" s="91">
        <f>IFERROR(VLOOKUP($E1704, V医療従事者等!$A:$J, $J$4, FALSE), 0)</f>
        <v>0</v>
      </c>
      <c r="K1704" s="92">
        <f>IFERROR(VLOOKUP($E1704, V一般接種!$A:$G, K$4, FALSE), 0)</f>
        <v>0</v>
      </c>
      <c r="L1704" s="92">
        <f>IFERROR(VLOOKUP($E1704, V一般接種!$A:$G, L$4, FALSE), 0)</f>
        <v>0</v>
      </c>
      <c r="M1704" s="92">
        <f>IFERROR(VLOOKUP($E1704, V一般接種!$A:$G, M$4, FALSE), 0)</f>
        <v>0</v>
      </c>
      <c r="N1704" s="93">
        <f>IFERROR(VLOOKUP($E1704, V一般接種!$A:$G, N$4, FALSE), 0)</f>
        <v>0</v>
      </c>
      <c r="O1704" s="92">
        <f>SUMIF(V職域接種!$C:$C, 'Conv-vaccine'!$E1704, V職域接種!F:F)</f>
        <v>0</v>
      </c>
      <c r="P1704" s="92">
        <f>SUMIF(V職域接種!$C:$C, 'Conv-vaccine'!$E1704, V職域接種!G:G)</f>
        <v>0</v>
      </c>
      <c r="Q1704" s="92">
        <f>_xlfn.MAXIFS(V重複!F:F, V重複!$C:$C, 'Conv-vaccine'!$E1704)</f>
        <v>0</v>
      </c>
      <c r="R1704" s="92">
        <f>_xlfn.MAXIFS(V重複!G:G, V重複!$C:$C, 'Conv-vaccine'!$E1704)</f>
        <v>0</v>
      </c>
      <c r="S1704" s="117">
        <f>SUMIF('V3回目-総接種回数'!$A:$A, 'Conv-vaccine'!$E1704, 'V3回目-総接種回数'!D:D)</f>
        <v>0</v>
      </c>
    </row>
    <row r="1705" spans="1:19" ht="17.7">
      <c r="A1705" s="49">
        <v>44864</v>
      </c>
      <c r="B1705" s="109">
        <f>IF(COUNTIF($A$7:$A1705, $A1705)&gt;1, 0, IF($E1705="","",G1705+H1705+K1705+L1705+O1705-Q1705))</f>
        <v>0</v>
      </c>
      <c r="C1705" s="109">
        <f>IF(COUNTIF($A$7:$A1705, $A1705)&gt;1, 0, IF($E1705="", "", I1705+J1705+M1705+N1705+P1705-R1705))</f>
        <v>0</v>
      </c>
      <c r="D1705" s="109">
        <f>IF(COUNTIF($A$7:$A1705, $A1705)&gt;1, 0, S1705)</f>
        <v>0</v>
      </c>
      <c r="E1705" s="110">
        <v>44864</v>
      </c>
      <c r="F1705" s="91" t="str">
        <f>IFERROR(VLOOKUP($E1705, V医療従事者等!$A:$J, $F$4, FALSE), TEXT(E1705, "aaa"))</f>
        <v>日</v>
      </c>
      <c r="G1705" s="91">
        <f>IFERROR(VLOOKUP($E1705, V医療従事者等!$A:$J, $G$4, FALSE), 0)</f>
        <v>0</v>
      </c>
      <c r="H1705" s="91">
        <f>IFERROR(VLOOKUP($E1705, V医療従事者等!$A:$J, $H$4, FALSE), 0)</f>
        <v>0</v>
      </c>
      <c r="I1705" s="91">
        <f>IFERROR(VLOOKUP($E1705, V医療従事者等!$A:$J, $I$4, FALSE), 0)</f>
        <v>0</v>
      </c>
      <c r="J1705" s="91">
        <f>IFERROR(VLOOKUP($E1705, V医療従事者等!$A:$J, $J$4, FALSE), 0)</f>
        <v>0</v>
      </c>
      <c r="K1705" s="92">
        <f>IFERROR(VLOOKUP($E1705, V一般接種!$A:$G, K$4, FALSE), 0)</f>
        <v>0</v>
      </c>
      <c r="L1705" s="92">
        <f>IFERROR(VLOOKUP($E1705, V一般接種!$A:$G, L$4, FALSE), 0)</f>
        <v>0</v>
      </c>
      <c r="M1705" s="92">
        <f>IFERROR(VLOOKUP($E1705, V一般接種!$A:$G, M$4, FALSE), 0)</f>
        <v>0</v>
      </c>
      <c r="N1705" s="93">
        <f>IFERROR(VLOOKUP($E1705, V一般接種!$A:$G, N$4, FALSE), 0)</f>
        <v>0</v>
      </c>
      <c r="O1705" s="92">
        <f>SUMIF(V職域接種!$C:$C, 'Conv-vaccine'!$E1705, V職域接種!F:F)</f>
        <v>0</v>
      </c>
      <c r="P1705" s="92">
        <f>SUMIF(V職域接種!$C:$C, 'Conv-vaccine'!$E1705, V職域接種!G:G)</f>
        <v>0</v>
      </c>
      <c r="Q1705" s="92">
        <f>_xlfn.MAXIFS(V重複!F:F, V重複!$C:$C, 'Conv-vaccine'!$E1705)</f>
        <v>0</v>
      </c>
      <c r="R1705" s="92">
        <f>_xlfn.MAXIFS(V重複!G:G, V重複!$C:$C, 'Conv-vaccine'!$E1705)</f>
        <v>0</v>
      </c>
      <c r="S1705" s="117">
        <f>SUMIF('V3回目-総接種回数'!$A:$A, 'Conv-vaccine'!$E1705, 'V3回目-総接種回数'!D:D)</f>
        <v>0</v>
      </c>
    </row>
    <row r="1706" spans="1:19" ht="17.7">
      <c r="A1706" s="49">
        <v>44864</v>
      </c>
      <c r="B1706" s="109">
        <f>IF(COUNTIF($A$7:$A1706, $A1706)&gt;1, 0, IF($E1706="","",G1706+H1706+K1706+L1706+O1706-Q1706))</f>
        <v>0</v>
      </c>
      <c r="C1706" s="109">
        <f>IF(COUNTIF($A$7:$A1706, $A1706)&gt;1, 0, IF($E1706="", "", I1706+J1706+M1706+N1706+P1706-R1706))</f>
        <v>0</v>
      </c>
      <c r="D1706" s="109">
        <f>IF(COUNTIF($A$7:$A1706, $A1706)&gt;1, 0, S1706)</f>
        <v>0</v>
      </c>
      <c r="E1706" s="110">
        <v>44864</v>
      </c>
      <c r="F1706" s="91" t="str">
        <f>IFERROR(VLOOKUP($E1706, V医療従事者等!$A:$J, $F$4, FALSE), TEXT(E1706, "aaa"))</f>
        <v>日</v>
      </c>
      <c r="G1706" s="91">
        <f>IFERROR(VLOOKUP($E1706, V医療従事者等!$A:$J, $G$4, FALSE), 0)</f>
        <v>0</v>
      </c>
      <c r="H1706" s="91">
        <f>IFERROR(VLOOKUP($E1706, V医療従事者等!$A:$J, $H$4, FALSE), 0)</f>
        <v>0</v>
      </c>
      <c r="I1706" s="91">
        <f>IFERROR(VLOOKUP($E1706, V医療従事者等!$A:$J, $I$4, FALSE), 0)</f>
        <v>0</v>
      </c>
      <c r="J1706" s="91">
        <f>IFERROR(VLOOKUP($E1706, V医療従事者等!$A:$J, $J$4, FALSE), 0)</f>
        <v>0</v>
      </c>
      <c r="K1706" s="92">
        <f>IFERROR(VLOOKUP($E1706, V一般接種!$A:$G, K$4, FALSE), 0)</f>
        <v>0</v>
      </c>
      <c r="L1706" s="92">
        <f>IFERROR(VLOOKUP($E1706, V一般接種!$A:$G, L$4, FALSE), 0)</f>
        <v>0</v>
      </c>
      <c r="M1706" s="92">
        <f>IFERROR(VLOOKUP($E1706, V一般接種!$A:$G, M$4, FALSE), 0)</f>
        <v>0</v>
      </c>
      <c r="N1706" s="93">
        <f>IFERROR(VLOOKUP($E1706, V一般接種!$A:$G, N$4, FALSE), 0)</f>
        <v>0</v>
      </c>
      <c r="O1706" s="92">
        <f>SUMIF(V職域接種!$C:$C, 'Conv-vaccine'!$E1706, V職域接種!F:F)</f>
        <v>0</v>
      </c>
      <c r="P1706" s="92">
        <f>SUMIF(V職域接種!$C:$C, 'Conv-vaccine'!$E1706, V職域接種!G:G)</f>
        <v>0</v>
      </c>
      <c r="Q1706" s="92">
        <f>_xlfn.MAXIFS(V重複!F:F, V重複!$C:$C, 'Conv-vaccine'!$E1706)</f>
        <v>0</v>
      </c>
      <c r="R1706" s="92">
        <f>_xlfn.MAXIFS(V重複!G:G, V重複!$C:$C, 'Conv-vaccine'!$E1706)</f>
        <v>0</v>
      </c>
      <c r="S1706" s="117">
        <f>SUMIF('V3回目-総接種回数'!$A:$A, 'Conv-vaccine'!$E1706, 'V3回目-総接種回数'!D:D)</f>
        <v>0</v>
      </c>
    </row>
    <row r="1707" spans="1:19" ht="17.7">
      <c r="A1707" s="49">
        <v>44864</v>
      </c>
      <c r="B1707" s="109">
        <f>IF(COUNTIF($A$7:$A1707, $A1707)&gt;1, 0, IF($E1707="","",G1707+H1707+K1707+L1707+O1707-Q1707))</f>
        <v>0</v>
      </c>
      <c r="C1707" s="109">
        <f>IF(COUNTIF($A$7:$A1707, $A1707)&gt;1, 0, IF($E1707="", "", I1707+J1707+M1707+N1707+P1707-R1707))</f>
        <v>0</v>
      </c>
      <c r="D1707" s="109">
        <f>IF(COUNTIF($A$7:$A1707, $A1707)&gt;1, 0, S1707)</f>
        <v>0</v>
      </c>
      <c r="E1707" s="110">
        <v>44864</v>
      </c>
      <c r="F1707" s="91" t="str">
        <f>IFERROR(VLOOKUP($E1707, V医療従事者等!$A:$J, $F$4, FALSE), TEXT(E1707, "aaa"))</f>
        <v>日</v>
      </c>
      <c r="G1707" s="91">
        <f>IFERROR(VLOOKUP($E1707, V医療従事者等!$A:$J, $G$4, FALSE), 0)</f>
        <v>0</v>
      </c>
      <c r="H1707" s="91">
        <f>IFERROR(VLOOKUP($E1707, V医療従事者等!$A:$J, $H$4, FALSE), 0)</f>
        <v>0</v>
      </c>
      <c r="I1707" s="91">
        <f>IFERROR(VLOOKUP($E1707, V医療従事者等!$A:$J, $I$4, FALSE), 0)</f>
        <v>0</v>
      </c>
      <c r="J1707" s="91">
        <f>IFERROR(VLOOKUP($E1707, V医療従事者等!$A:$J, $J$4, FALSE), 0)</f>
        <v>0</v>
      </c>
      <c r="K1707" s="92">
        <f>IFERROR(VLOOKUP($E1707, V一般接種!$A:$G, K$4, FALSE), 0)</f>
        <v>0</v>
      </c>
      <c r="L1707" s="92">
        <f>IFERROR(VLOOKUP($E1707, V一般接種!$A:$G, L$4, FALSE), 0)</f>
        <v>0</v>
      </c>
      <c r="M1707" s="92">
        <f>IFERROR(VLOOKUP($E1707, V一般接種!$A:$G, M$4, FALSE), 0)</f>
        <v>0</v>
      </c>
      <c r="N1707" s="93">
        <f>IFERROR(VLOOKUP($E1707, V一般接種!$A:$G, N$4, FALSE), 0)</f>
        <v>0</v>
      </c>
      <c r="O1707" s="92">
        <f>SUMIF(V職域接種!$C:$C, 'Conv-vaccine'!$E1707, V職域接種!F:F)</f>
        <v>0</v>
      </c>
      <c r="P1707" s="92">
        <f>SUMIF(V職域接種!$C:$C, 'Conv-vaccine'!$E1707, V職域接種!G:G)</f>
        <v>0</v>
      </c>
      <c r="Q1707" s="92">
        <f>_xlfn.MAXIFS(V重複!F:F, V重複!$C:$C, 'Conv-vaccine'!$E1707)</f>
        <v>0</v>
      </c>
      <c r="R1707" s="92">
        <f>_xlfn.MAXIFS(V重複!G:G, V重複!$C:$C, 'Conv-vaccine'!$E1707)</f>
        <v>0</v>
      </c>
      <c r="S1707" s="117">
        <f>SUMIF('V3回目-総接種回数'!$A:$A, 'Conv-vaccine'!$E1707, 'V3回目-総接種回数'!D:D)</f>
        <v>0</v>
      </c>
    </row>
    <row r="1708" spans="1:19" ht="17.7">
      <c r="A1708" s="49">
        <v>44865</v>
      </c>
      <c r="B1708" s="109">
        <f>IF(COUNTIF($A$7:$A1708, $A1708)&gt;1, 0, IF($E1708="","",G1708+H1708+K1708+L1708+O1708-Q1708))</f>
        <v>0</v>
      </c>
      <c r="C1708" s="109">
        <f>IF(COUNTIF($A$7:$A1708, $A1708)&gt;1, 0, IF($E1708="", "", I1708+J1708+M1708+N1708+P1708-R1708))</f>
        <v>0</v>
      </c>
      <c r="D1708" s="109">
        <f>IF(COUNTIF($A$7:$A1708, $A1708)&gt;1, 0, S1708)</f>
        <v>0</v>
      </c>
      <c r="E1708" s="110">
        <v>44865</v>
      </c>
      <c r="F1708" s="91" t="str">
        <f>IFERROR(VLOOKUP($E1708, V医療従事者等!$A:$J, $F$4, FALSE), TEXT(E1708, "aaa"))</f>
        <v>月</v>
      </c>
      <c r="G1708" s="91">
        <f>IFERROR(VLOOKUP($E1708, V医療従事者等!$A:$J, $G$4, FALSE), 0)</f>
        <v>0</v>
      </c>
      <c r="H1708" s="91">
        <f>IFERROR(VLOOKUP($E1708, V医療従事者等!$A:$J, $H$4, FALSE), 0)</f>
        <v>0</v>
      </c>
      <c r="I1708" s="91">
        <f>IFERROR(VLOOKUP($E1708, V医療従事者等!$A:$J, $I$4, FALSE), 0)</f>
        <v>0</v>
      </c>
      <c r="J1708" s="91">
        <f>IFERROR(VLOOKUP($E1708, V医療従事者等!$A:$J, $J$4, FALSE), 0)</f>
        <v>0</v>
      </c>
      <c r="K1708" s="92">
        <f>IFERROR(VLOOKUP($E1708, V一般接種!$A:$G, K$4, FALSE), 0)</f>
        <v>0</v>
      </c>
      <c r="L1708" s="92">
        <f>IFERROR(VLOOKUP($E1708, V一般接種!$A:$G, L$4, FALSE), 0)</f>
        <v>0</v>
      </c>
      <c r="M1708" s="92">
        <f>IFERROR(VLOOKUP($E1708, V一般接種!$A:$G, M$4, FALSE), 0)</f>
        <v>0</v>
      </c>
      <c r="N1708" s="93">
        <f>IFERROR(VLOOKUP($E1708, V一般接種!$A:$G, N$4, FALSE), 0)</f>
        <v>0</v>
      </c>
      <c r="O1708" s="92">
        <f>SUMIF(V職域接種!$C:$C, 'Conv-vaccine'!$E1708, V職域接種!F:F)</f>
        <v>0</v>
      </c>
      <c r="P1708" s="92">
        <f>SUMIF(V職域接種!$C:$C, 'Conv-vaccine'!$E1708, V職域接種!G:G)</f>
        <v>0</v>
      </c>
      <c r="Q1708" s="92">
        <f>_xlfn.MAXIFS(V重複!F:F, V重複!$C:$C, 'Conv-vaccine'!$E1708)</f>
        <v>0</v>
      </c>
      <c r="R1708" s="92">
        <f>_xlfn.MAXIFS(V重複!G:G, V重複!$C:$C, 'Conv-vaccine'!$E1708)</f>
        <v>0</v>
      </c>
      <c r="S1708" s="117">
        <f>SUMIF('V3回目-総接種回数'!$A:$A, 'Conv-vaccine'!$E1708, 'V3回目-総接種回数'!D:D)</f>
        <v>0</v>
      </c>
    </row>
    <row r="1709" spans="1:19" ht="17.7">
      <c r="A1709" s="49">
        <v>44865</v>
      </c>
      <c r="B1709" s="109">
        <f>IF(COUNTIF($A$7:$A1709, $A1709)&gt;1, 0, IF($E1709="","",G1709+H1709+K1709+L1709+O1709-Q1709))</f>
        <v>0</v>
      </c>
      <c r="C1709" s="109">
        <f>IF(COUNTIF($A$7:$A1709, $A1709)&gt;1, 0, IF($E1709="", "", I1709+J1709+M1709+N1709+P1709-R1709))</f>
        <v>0</v>
      </c>
      <c r="D1709" s="109">
        <f>IF(COUNTIF($A$7:$A1709, $A1709)&gt;1, 0, S1709)</f>
        <v>0</v>
      </c>
      <c r="E1709" s="110">
        <v>44865</v>
      </c>
      <c r="F1709" s="91" t="str">
        <f>IFERROR(VLOOKUP($E1709, V医療従事者等!$A:$J, $F$4, FALSE), TEXT(E1709, "aaa"))</f>
        <v>月</v>
      </c>
      <c r="G1709" s="91">
        <f>IFERROR(VLOOKUP($E1709, V医療従事者等!$A:$J, $G$4, FALSE), 0)</f>
        <v>0</v>
      </c>
      <c r="H1709" s="91">
        <f>IFERROR(VLOOKUP($E1709, V医療従事者等!$A:$J, $H$4, FALSE), 0)</f>
        <v>0</v>
      </c>
      <c r="I1709" s="91">
        <f>IFERROR(VLOOKUP($E1709, V医療従事者等!$A:$J, $I$4, FALSE), 0)</f>
        <v>0</v>
      </c>
      <c r="J1709" s="91">
        <f>IFERROR(VLOOKUP($E1709, V医療従事者等!$A:$J, $J$4, FALSE), 0)</f>
        <v>0</v>
      </c>
      <c r="K1709" s="92">
        <f>IFERROR(VLOOKUP($E1709, V一般接種!$A:$G, K$4, FALSE), 0)</f>
        <v>0</v>
      </c>
      <c r="L1709" s="92">
        <f>IFERROR(VLOOKUP($E1709, V一般接種!$A:$G, L$4, FALSE), 0)</f>
        <v>0</v>
      </c>
      <c r="M1709" s="92">
        <f>IFERROR(VLOOKUP($E1709, V一般接種!$A:$G, M$4, FALSE), 0)</f>
        <v>0</v>
      </c>
      <c r="N1709" s="93">
        <f>IFERROR(VLOOKUP($E1709, V一般接種!$A:$G, N$4, FALSE), 0)</f>
        <v>0</v>
      </c>
      <c r="O1709" s="92">
        <f>SUMIF(V職域接種!$C:$C, 'Conv-vaccine'!$E1709, V職域接種!F:F)</f>
        <v>0</v>
      </c>
      <c r="P1709" s="92">
        <f>SUMIF(V職域接種!$C:$C, 'Conv-vaccine'!$E1709, V職域接種!G:G)</f>
        <v>0</v>
      </c>
      <c r="Q1709" s="92">
        <f>_xlfn.MAXIFS(V重複!F:F, V重複!$C:$C, 'Conv-vaccine'!$E1709)</f>
        <v>0</v>
      </c>
      <c r="R1709" s="92">
        <f>_xlfn.MAXIFS(V重複!G:G, V重複!$C:$C, 'Conv-vaccine'!$E1709)</f>
        <v>0</v>
      </c>
      <c r="S1709" s="117">
        <f>SUMIF('V3回目-総接種回数'!$A:$A, 'Conv-vaccine'!$E1709, 'V3回目-総接種回数'!D:D)</f>
        <v>0</v>
      </c>
    </row>
    <row r="1710" spans="1:19" ht="17.7">
      <c r="A1710" s="49">
        <v>44865</v>
      </c>
      <c r="B1710" s="109">
        <f>IF(COUNTIF($A$7:$A1710, $A1710)&gt;1, 0, IF($E1710="","",G1710+H1710+K1710+L1710+O1710-Q1710))</f>
        <v>0</v>
      </c>
      <c r="C1710" s="109">
        <f>IF(COUNTIF($A$7:$A1710, $A1710)&gt;1, 0, IF($E1710="", "", I1710+J1710+M1710+N1710+P1710-R1710))</f>
        <v>0</v>
      </c>
      <c r="D1710" s="109">
        <f>IF(COUNTIF($A$7:$A1710, $A1710)&gt;1, 0, S1710)</f>
        <v>0</v>
      </c>
      <c r="E1710" s="110">
        <v>44865</v>
      </c>
      <c r="F1710" s="91" t="str">
        <f>IFERROR(VLOOKUP($E1710, V医療従事者等!$A:$J, $F$4, FALSE), TEXT(E1710, "aaa"))</f>
        <v>月</v>
      </c>
      <c r="G1710" s="91">
        <f>IFERROR(VLOOKUP($E1710, V医療従事者等!$A:$J, $G$4, FALSE), 0)</f>
        <v>0</v>
      </c>
      <c r="H1710" s="91">
        <f>IFERROR(VLOOKUP($E1710, V医療従事者等!$A:$J, $H$4, FALSE), 0)</f>
        <v>0</v>
      </c>
      <c r="I1710" s="91">
        <f>IFERROR(VLOOKUP($E1710, V医療従事者等!$A:$J, $I$4, FALSE), 0)</f>
        <v>0</v>
      </c>
      <c r="J1710" s="91">
        <f>IFERROR(VLOOKUP($E1710, V医療従事者等!$A:$J, $J$4, FALSE), 0)</f>
        <v>0</v>
      </c>
      <c r="K1710" s="92">
        <f>IFERROR(VLOOKUP($E1710, V一般接種!$A:$G, K$4, FALSE), 0)</f>
        <v>0</v>
      </c>
      <c r="L1710" s="92">
        <f>IFERROR(VLOOKUP($E1710, V一般接種!$A:$G, L$4, FALSE), 0)</f>
        <v>0</v>
      </c>
      <c r="M1710" s="92">
        <f>IFERROR(VLOOKUP($E1710, V一般接種!$A:$G, M$4, FALSE), 0)</f>
        <v>0</v>
      </c>
      <c r="N1710" s="93">
        <f>IFERROR(VLOOKUP($E1710, V一般接種!$A:$G, N$4, FALSE), 0)</f>
        <v>0</v>
      </c>
      <c r="O1710" s="92">
        <f>SUMIF(V職域接種!$C:$C, 'Conv-vaccine'!$E1710, V職域接種!F:F)</f>
        <v>0</v>
      </c>
      <c r="P1710" s="92">
        <f>SUMIF(V職域接種!$C:$C, 'Conv-vaccine'!$E1710, V職域接種!G:G)</f>
        <v>0</v>
      </c>
      <c r="Q1710" s="92">
        <f>_xlfn.MAXIFS(V重複!F:F, V重複!$C:$C, 'Conv-vaccine'!$E1710)</f>
        <v>0</v>
      </c>
      <c r="R1710" s="92">
        <f>_xlfn.MAXIFS(V重複!G:G, V重複!$C:$C, 'Conv-vaccine'!$E1710)</f>
        <v>0</v>
      </c>
      <c r="S1710" s="117">
        <f>SUMIF('V3回目-総接種回数'!$A:$A, 'Conv-vaccine'!$E1710, 'V3回目-総接種回数'!D:D)</f>
        <v>0</v>
      </c>
    </row>
    <row r="1711" spans="1:19" ht="17.7">
      <c r="A1711" s="49">
        <v>44866</v>
      </c>
      <c r="B1711" s="109">
        <f>IF(COUNTIF($A$7:$A1711, $A1711)&gt;1, 0, IF($E1711="","",G1711+H1711+K1711+L1711+O1711-Q1711))</f>
        <v>0</v>
      </c>
      <c r="C1711" s="109">
        <f>IF(COUNTIF($A$7:$A1711, $A1711)&gt;1, 0, IF($E1711="", "", I1711+J1711+M1711+N1711+P1711-R1711))</f>
        <v>0</v>
      </c>
      <c r="D1711" s="109">
        <f>IF(COUNTIF($A$7:$A1711, $A1711)&gt;1, 0, S1711)</f>
        <v>0</v>
      </c>
      <c r="E1711" s="110">
        <v>44866</v>
      </c>
      <c r="F1711" s="91" t="str">
        <f>IFERROR(VLOOKUP($E1711, V医療従事者等!$A:$J, $F$4, FALSE), TEXT(E1711, "aaa"))</f>
        <v>火</v>
      </c>
      <c r="G1711" s="91">
        <f>IFERROR(VLOOKUP($E1711, V医療従事者等!$A:$J, $G$4, FALSE), 0)</f>
        <v>0</v>
      </c>
      <c r="H1711" s="91">
        <f>IFERROR(VLOOKUP($E1711, V医療従事者等!$A:$J, $H$4, FALSE), 0)</f>
        <v>0</v>
      </c>
      <c r="I1711" s="91">
        <f>IFERROR(VLOOKUP($E1711, V医療従事者等!$A:$J, $I$4, FALSE), 0)</f>
        <v>0</v>
      </c>
      <c r="J1711" s="91">
        <f>IFERROR(VLOOKUP($E1711, V医療従事者等!$A:$J, $J$4, FALSE), 0)</f>
        <v>0</v>
      </c>
      <c r="K1711" s="92">
        <f>IFERROR(VLOOKUP($E1711, V一般接種!$A:$G, K$4, FALSE), 0)</f>
        <v>0</v>
      </c>
      <c r="L1711" s="92">
        <f>IFERROR(VLOOKUP($E1711, V一般接種!$A:$G, L$4, FALSE), 0)</f>
        <v>0</v>
      </c>
      <c r="M1711" s="92">
        <f>IFERROR(VLOOKUP($E1711, V一般接種!$A:$G, M$4, FALSE), 0)</f>
        <v>0</v>
      </c>
      <c r="N1711" s="93">
        <f>IFERROR(VLOOKUP($E1711, V一般接種!$A:$G, N$4, FALSE), 0)</f>
        <v>0</v>
      </c>
      <c r="O1711" s="92">
        <f>SUMIF(V職域接種!$C:$C, 'Conv-vaccine'!$E1711, V職域接種!F:F)</f>
        <v>0</v>
      </c>
      <c r="P1711" s="92">
        <f>SUMIF(V職域接種!$C:$C, 'Conv-vaccine'!$E1711, V職域接種!G:G)</f>
        <v>0</v>
      </c>
      <c r="Q1711" s="92">
        <f>_xlfn.MAXIFS(V重複!F:F, V重複!$C:$C, 'Conv-vaccine'!$E1711)</f>
        <v>0</v>
      </c>
      <c r="R1711" s="92">
        <f>_xlfn.MAXIFS(V重複!G:G, V重複!$C:$C, 'Conv-vaccine'!$E1711)</f>
        <v>0</v>
      </c>
      <c r="S1711" s="117">
        <f>SUMIF('V3回目-総接種回数'!$A:$A, 'Conv-vaccine'!$E1711, 'V3回目-総接種回数'!D:D)</f>
        <v>0</v>
      </c>
    </row>
    <row r="1712" spans="1:19" ht="17.7">
      <c r="A1712" s="49">
        <v>44866</v>
      </c>
      <c r="B1712" s="109">
        <f>IF(COUNTIF($A$7:$A1712, $A1712)&gt;1, 0, IF($E1712="","",G1712+H1712+K1712+L1712+O1712-Q1712))</f>
        <v>0</v>
      </c>
      <c r="C1712" s="109">
        <f>IF(COUNTIF($A$7:$A1712, $A1712)&gt;1, 0, IF($E1712="", "", I1712+J1712+M1712+N1712+P1712-R1712))</f>
        <v>0</v>
      </c>
      <c r="D1712" s="109">
        <f>IF(COUNTIF($A$7:$A1712, $A1712)&gt;1, 0, S1712)</f>
        <v>0</v>
      </c>
      <c r="E1712" s="110">
        <v>44866</v>
      </c>
      <c r="F1712" s="91" t="str">
        <f>IFERROR(VLOOKUP($E1712, V医療従事者等!$A:$J, $F$4, FALSE), TEXT(E1712, "aaa"))</f>
        <v>火</v>
      </c>
      <c r="G1712" s="91">
        <f>IFERROR(VLOOKUP($E1712, V医療従事者等!$A:$J, $G$4, FALSE), 0)</f>
        <v>0</v>
      </c>
      <c r="H1712" s="91">
        <f>IFERROR(VLOOKUP($E1712, V医療従事者等!$A:$J, $H$4, FALSE), 0)</f>
        <v>0</v>
      </c>
      <c r="I1712" s="91">
        <f>IFERROR(VLOOKUP($E1712, V医療従事者等!$A:$J, $I$4, FALSE), 0)</f>
        <v>0</v>
      </c>
      <c r="J1712" s="91">
        <f>IFERROR(VLOOKUP($E1712, V医療従事者等!$A:$J, $J$4, FALSE), 0)</f>
        <v>0</v>
      </c>
      <c r="K1712" s="92">
        <f>IFERROR(VLOOKUP($E1712, V一般接種!$A:$G, K$4, FALSE), 0)</f>
        <v>0</v>
      </c>
      <c r="L1712" s="92">
        <f>IFERROR(VLOOKUP($E1712, V一般接種!$A:$G, L$4, FALSE), 0)</f>
        <v>0</v>
      </c>
      <c r="M1712" s="92">
        <f>IFERROR(VLOOKUP($E1712, V一般接種!$A:$G, M$4, FALSE), 0)</f>
        <v>0</v>
      </c>
      <c r="N1712" s="93">
        <f>IFERROR(VLOOKUP($E1712, V一般接種!$A:$G, N$4, FALSE), 0)</f>
        <v>0</v>
      </c>
      <c r="O1712" s="92">
        <f>SUMIF(V職域接種!$C:$C, 'Conv-vaccine'!$E1712, V職域接種!F:F)</f>
        <v>0</v>
      </c>
      <c r="P1712" s="92">
        <f>SUMIF(V職域接種!$C:$C, 'Conv-vaccine'!$E1712, V職域接種!G:G)</f>
        <v>0</v>
      </c>
      <c r="Q1712" s="92">
        <f>_xlfn.MAXIFS(V重複!F:F, V重複!$C:$C, 'Conv-vaccine'!$E1712)</f>
        <v>0</v>
      </c>
      <c r="R1712" s="92">
        <f>_xlfn.MAXIFS(V重複!G:G, V重複!$C:$C, 'Conv-vaccine'!$E1712)</f>
        <v>0</v>
      </c>
      <c r="S1712" s="117">
        <f>SUMIF('V3回目-総接種回数'!$A:$A, 'Conv-vaccine'!$E1712, 'V3回目-総接種回数'!D:D)</f>
        <v>0</v>
      </c>
    </row>
    <row r="1713" spans="1:19" ht="17.7">
      <c r="A1713" s="49">
        <v>44866</v>
      </c>
      <c r="B1713" s="109">
        <f>IF(COUNTIF($A$7:$A1713, $A1713)&gt;1, 0, IF($E1713="","",G1713+H1713+K1713+L1713+O1713-Q1713))</f>
        <v>0</v>
      </c>
      <c r="C1713" s="109">
        <f>IF(COUNTIF($A$7:$A1713, $A1713)&gt;1, 0, IF($E1713="", "", I1713+J1713+M1713+N1713+P1713-R1713))</f>
        <v>0</v>
      </c>
      <c r="D1713" s="109">
        <f>IF(COUNTIF($A$7:$A1713, $A1713)&gt;1, 0, S1713)</f>
        <v>0</v>
      </c>
      <c r="E1713" s="110">
        <v>44866</v>
      </c>
      <c r="F1713" s="91" t="str">
        <f>IFERROR(VLOOKUP($E1713, V医療従事者等!$A:$J, $F$4, FALSE), TEXT(E1713, "aaa"))</f>
        <v>火</v>
      </c>
      <c r="G1713" s="91">
        <f>IFERROR(VLOOKUP($E1713, V医療従事者等!$A:$J, $G$4, FALSE), 0)</f>
        <v>0</v>
      </c>
      <c r="H1713" s="91">
        <f>IFERROR(VLOOKUP($E1713, V医療従事者等!$A:$J, $H$4, FALSE), 0)</f>
        <v>0</v>
      </c>
      <c r="I1713" s="91">
        <f>IFERROR(VLOOKUP($E1713, V医療従事者等!$A:$J, $I$4, FALSE), 0)</f>
        <v>0</v>
      </c>
      <c r="J1713" s="91">
        <f>IFERROR(VLOOKUP($E1713, V医療従事者等!$A:$J, $J$4, FALSE), 0)</f>
        <v>0</v>
      </c>
      <c r="K1713" s="92">
        <f>IFERROR(VLOOKUP($E1713, V一般接種!$A:$G, K$4, FALSE), 0)</f>
        <v>0</v>
      </c>
      <c r="L1713" s="92">
        <f>IFERROR(VLOOKUP($E1713, V一般接種!$A:$G, L$4, FALSE), 0)</f>
        <v>0</v>
      </c>
      <c r="M1713" s="92">
        <f>IFERROR(VLOOKUP($E1713, V一般接種!$A:$G, M$4, FALSE), 0)</f>
        <v>0</v>
      </c>
      <c r="N1713" s="93">
        <f>IFERROR(VLOOKUP($E1713, V一般接種!$A:$G, N$4, FALSE), 0)</f>
        <v>0</v>
      </c>
      <c r="O1713" s="92">
        <f>SUMIF(V職域接種!$C:$C, 'Conv-vaccine'!$E1713, V職域接種!F:F)</f>
        <v>0</v>
      </c>
      <c r="P1713" s="92">
        <f>SUMIF(V職域接種!$C:$C, 'Conv-vaccine'!$E1713, V職域接種!G:G)</f>
        <v>0</v>
      </c>
      <c r="Q1713" s="92">
        <f>_xlfn.MAXIFS(V重複!F:F, V重複!$C:$C, 'Conv-vaccine'!$E1713)</f>
        <v>0</v>
      </c>
      <c r="R1713" s="92">
        <f>_xlfn.MAXIFS(V重複!G:G, V重複!$C:$C, 'Conv-vaccine'!$E1713)</f>
        <v>0</v>
      </c>
      <c r="S1713" s="117">
        <f>SUMIF('V3回目-総接種回数'!$A:$A, 'Conv-vaccine'!$E1713, 'V3回目-総接種回数'!D:D)</f>
        <v>0</v>
      </c>
    </row>
    <row r="1714" spans="1:19" ht="17.7">
      <c r="A1714" s="49">
        <v>44867</v>
      </c>
      <c r="B1714" s="109">
        <f>IF(COUNTIF($A$7:$A1714, $A1714)&gt;1, 0, IF($E1714="","",G1714+H1714+K1714+L1714+O1714-Q1714))</f>
        <v>0</v>
      </c>
      <c r="C1714" s="109">
        <f>IF(COUNTIF($A$7:$A1714, $A1714)&gt;1, 0, IF($E1714="", "", I1714+J1714+M1714+N1714+P1714-R1714))</f>
        <v>0</v>
      </c>
      <c r="D1714" s="109">
        <f>IF(COUNTIF($A$7:$A1714, $A1714)&gt;1, 0, S1714)</f>
        <v>0</v>
      </c>
      <c r="E1714" s="110">
        <v>44867</v>
      </c>
      <c r="F1714" s="91" t="str">
        <f>IFERROR(VLOOKUP($E1714, V医療従事者等!$A:$J, $F$4, FALSE), TEXT(E1714, "aaa"))</f>
        <v>水</v>
      </c>
      <c r="G1714" s="91">
        <f>IFERROR(VLOOKUP($E1714, V医療従事者等!$A:$J, $G$4, FALSE), 0)</f>
        <v>0</v>
      </c>
      <c r="H1714" s="91">
        <f>IFERROR(VLOOKUP($E1714, V医療従事者等!$A:$J, $H$4, FALSE), 0)</f>
        <v>0</v>
      </c>
      <c r="I1714" s="91">
        <f>IFERROR(VLOOKUP($E1714, V医療従事者等!$A:$J, $I$4, FALSE), 0)</f>
        <v>0</v>
      </c>
      <c r="J1714" s="91">
        <f>IFERROR(VLOOKUP($E1714, V医療従事者等!$A:$J, $J$4, FALSE), 0)</f>
        <v>0</v>
      </c>
      <c r="K1714" s="92">
        <f>IFERROR(VLOOKUP($E1714, V一般接種!$A:$G, K$4, FALSE), 0)</f>
        <v>0</v>
      </c>
      <c r="L1714" s="92">
        <f>IFERROR(VLOOKUP($E1714, V一般接種!$A:$G, L$4, FALSE), 0)</f>
        <v>0</v>
      </c>
      <c r="M1714" s="92">
        <f>IFERROR(VLOOKUP($E1714, V一般接種!$A:$G, M$4, FALSE), 0)</f>
        <v>0</v>
      </c>
      <c r="N1714" s="93">
        <f>IFERROR(VLOOKUP($E1714, V一般接種!$A:$G, N$4, FALSE), 0)</f>
        <v>0</v>
      </c>
      <c r="O1714" s="92">
        <f>SUMIF(V職域接種!$C:$C, 'Conv-vaccine'!$E1714, V職域接種!F:F)</f>
        <v>0</v>
      </c>
      <c r="P1714" s="92">
        <f>SUMIF(V職域接種!$C:$C, 'Conv-vaccine'!$E1714, V職域接種!G:G)</f>
        <v>0</v>
      </c>
      <c r="Q1714" s="92">
        <f>_xlfn.MAXIFS(V重複!F:F, V重複!$C:$C, 'Conv-vaccine'!$E1714)</f>
        <v>0</v>
      </c>
      <c r="R1714" s="92">
        <f>_xlfn.MAXIFS(V重複!G:G, V重複!$C:$C, 'Conv-vaccine'!$E1714)</f>
        <v>0</v>
      </c>
      <c r="S1714" s="117">
        <f>SUMIF('V3回目-総接種回数'!$A:$A, 'Conv-vaccine'!$E1714, 'V3回目-総接種回数'!D:D)</f>
        <v>0</v>
      </c>
    </row>
    <row r="1715" spans="1:19" ht="17.7">
      <c r="A1715" s="49">
        <v>44867</v>
      </c>
      <c r="B1715" s="109">
        <f>IF(COUNTIF($A$7:$A1715, $A1715)&gt;1, 0, IF($E1715="","",G1715+H1715+K1715+L1715+O1715-Q1715))</f>
        <v>0</v>
      </c>
      <c r="C1715" s="109">
        <f>IF(COUNTIF($A$7:$A1715, $A1715)&gt;1, 0, IF($E1715="", "", I1715+J1715+M1715+N1715+P1715-R1715))</f>
        <v>0</v>
      </c>
      <c r="D1715" s="109">
        <f>IF(COUNTIF($A$7:$A1715, $A1715)&gt;1, 0, S1715)</f>
        <v>0</v>
      </c>
      <c r="E1715" s="110">
        <v>44867</v>
      </c>
      <c r="F1715" s="91" t="str">
        <f>IFERROR(VLOOKUP($E1715, V医療従事者等!$A:$J, $F$4, FALSE), TEXT(E1715, "aaa"))</f>
        <v>水</v>
      </c>
      <c r="G1715" s="91">
        <f>IFERROR(VLOOKUP($E1715, V医療従事者等!$A:$J, $G$4, FALSE), 0)</f>
        <v>0</v>
      </c>
      <c r="H1715" s="91">
        <f>IFERROR(VLOOKUP($E1715, V医療従事者等!$A:$J, $H$4, FALSE), 0)</f>
        <v>0</v>
      </c>
      <c r="I1715" s="91">
        <f>IFERROR(VLOOKUP($E1715, V医療従事者等!$A:$J, $I$4, FALSE), 0)</f>
        <v>0</v>
      </c>
      <c r="J1715" s="91">
        <f>IFERROR(VLOOKUP($E1715, V医療従事者等!$A:$J, $J$4, FALSE), 0)</f>
        <v>0</v>
      </c>
      <c r="K1715" s="92">
        <f>IFERROR(VLOOKUP($E1715, V一般接種!$A:$G, K$4, FALSE), 0)</f>
        <v>0</v>
      </c>
      <c r="L1715" s="92">
        <f>IFERROR(VLOOKUP($E1715, V一般接種!$A:$G, L$4, FALSE), 0)</f>
        <v>0</v>
      </c>
      <c r="M1715" s="92">
        <f>IFERROR(VLOOKUP($E1715, V一般接種!$A:$G, M$4, FALSE), 0)</f>
        <v>0</v>
      </c>
      <c r="N1715" s="93">
        <f>IFERROR(VLOOKUP($E1715, V一般接種!$A:$G, N$4, FALSE), 0)</f>
        <v>0</v>
      </c>
      <c r="O1715" s="92">
        <f>SUMIF(V職域接種!$C:$C, 'Conv-vaccine'!$E1715, V職域接種!F:F)</f>
        <v>0</v>
      </c>
      <c r="P1715" s="92">
        <f>SUMIF(V職域接種!$C:$C, 'Conv-vaccine'!$E1715, V職域接種!G:G)</f>
        <v>0</v>
      </c>
      <c r="Q1715" s="92">
        <f>_xlfn.MAXIFS(V重複!F:F, V重複!$C:$C, 'Conv-vaccine'!$E1715)</f>
        <v>0</v>
      </c>
      <c r="R1715" s="92">
        <f>_xlfn.MAXIFS(V重複!G:G, V重複!$C:$C, 'Conv-vaccine'!$E1715)</f>
        <v>0</v>
      </c>
      <c r="S1715" s="117">
        <f>SUMIF('V3回目-総接種回数'!$A:$A, 'Conv-vaccine'!$E1715, 'V3回目-総接種回数'!D:D)</f>
        <v>0</v>
      </c>
    </row>
    <row r="1716" spans="1:19" ht="17.7">
      <c r="A1716" s="49">
        <v>44867</v>
      </c>
      <c r="B1716" s="109">
        <f>IF(COUNTIF($A$7:$A1716, $A1716)&gt;1, 0, IF($E1716="","",G1716+H1716+K1716+L1716+O1716-Q1716))</f>
        <v>0</v>
      </c>
      <c r="C1716" s="109">
        <f>IF(COUNTIF($A$7:$A1716, $A1716)&gt;1, 0, IF($E1716="", "", I1716+J1716+M1716+N1716+P1716-R1716))</f>
        <v>0</v>
      </c>
      <c r="D1716" s="109">
        <f>IF(COUNTIF($A$7:$A1716, $A1716)&gt;1, 0, S1716)</f>
        <v>0</v>
      </c>
      <c r="E1716" s="110">
        <v>44867</v>
      </c>
      <c r="F1716" s="91" t="str">
        <f>IFERROR(VLOOKUP($E1716, V医療従事者等!$A:$J, $F$4, FALSE), TEXT(E1716, "aaa"))</f>
        <v>水</v>
      </c>
      <c r="G1716" s="91">
        <f>IFERROR(VLOOKUP($E1716, V医療従事者等!$A:$J, $G$4, FALSE), 0)</f>
        <v>0</v>
      </c>
      <c r="H1716" s="91">
        <f>IFERROR(VLOOKUP($E1716, V医療従事者等!$A:$J, $H$4, FALSE), 0)</f>
        <v>0</v>
      </c>
      <c r="I1716" s="91">
        <f>IFERROR(VLOOKUP($E1716, V医療従事者等!$A:$J, $I$4, FALSE), 0)</f>
        <v>0</v>
      </c>
      <c r="J1716" s="91">
        <f>IFERROR(VLOOKUP($E1716, V医療従事者等!$A:$J, $J$4, FALSE), 0)</f>
        <v>0</v>
      </c>
      <c r="K1716" s="92">
        <f>IFERROR(VLOOKUP($E1716, V一般接種!$A:$G, K$4, FALSE), 0)</f>
        <v>0</v>
      </c>
      <c r="L1716" s="92">
        <f>IFERROR(VLOOKUP($E1716, V一般接種!$A:$G, L$4, FALSE), 0)</f>
        <v>0</v>
      </c>
      <c r="M1716" s="92">
        <f>IFERROR(VLOOKUP($E1716, V一般接種!$A:$G, M$4, FALSE), 0)</f>
        <v>0</v>
      </c>
      <c r="N1716" s="93">
        <f>IFERROR(VLOOKUP($E1716, V一般接種!$A:$G, N$4, FALSE), 0)</f>
        <v>0</v>
      </c>
      <c r="O1716" s="92">
        <f>SUMIF(V職域接種!$C:$C, 'Conv-vaccine'!$E1716, V職域接種!F:F)</f>
        <v>0</v>
      </c>
      <c r="P1716" s="92">
        <f>SUMIF(V職域接種!$C:$C, 'Conv-vaccine'!$E1716, V職域接種!G:G)</f>
        <v>0</v>
      </c>
      <c r="Q1716" s="92">
        <f>_xlfn.MAXIFS(V重複!F:F, V重複!$C:$C, 'Conv-vaccine'!$E1716)</f>
        <v>0</v>
      </c>
      <c r="R1716" s="92">
        <f>_xlfn.MAXIFS(V重複!G:G, V重複!$C:$C, 'Conv-vaccine'!$E1716)</f>
        <v>0</v>
      </c>
      <c r="S1716" s="117">
        <f>SUMIF('V3回目-総接種回数'!$A:$A, 'Conv-vaccine'!$E1716, 'V3回目-総接種回数'!D:D)</f>
        <v>0</v>
      </c>
    </row>
    <row r="1717" spans="1:19" ht="17.7">
      <c r="A1717" s="49">
        <v>44868</v>
      </c>
      <c r="B1717" s="109">
        <f>IF(COUNTIF($A$7:$A1717, $A1717)&gt;1, 0, IF($E1717="","",G1717+H1717+K1717+L1717+O1717-Q1717))</f>
        <v>0</v>
      </c>
      <c r="C1717" s="109">
        <f>IF(COUNTIF($A$7:$A1717, $A1717)&gt;1, 0, IF($E1717="", "", I1717+J1717+M1717+N1717+P1717-R1717))</f>
        <v>0</v>
      </c>
      <c r="D1717" s="109">
        <f>IF(COUNTIF($A$7:$A1717, $A1717)&gt;1, 0, S1717)</f>
        <v>0</v>
      </c>
      <c r="E1717" s="110">
        <v>44868</v>
      </c>
      <c r="F1717" s="91" t="str">
        <f>IFERROR(VLOOKUP($E1717, V医療従事者等!$A:$J, $F$4, FALSE), TEXT(E1717, "aaa"))</f>
        <v>木</v>
      </c>
      <c r="G1717" s="91">
        <f>IFERROR(VLOOKUP($E1717, V医療従事者等!$A:$J, $G$4, FALSE), 0)</f>
        <v>0</v>
      </c>
      <c r="H1717" s="91">
        <f>IFERROR(VLOOKUP($E1717, V医療従事者等!$A:$J, $H$4, FALSE), 0)</f>
        <v>0</v>
      </c>
      <c r="I1717" s="91">
        <f>IFERROR(VLOOKUP($E1717, V医療従事者等!$A:$J, $I$4, FALSE), 0)</f>
        <v>0</v>
      </c>
      <c r="J1717" s="91">
        <f>IFERROR(VLOOKUP($E1717, V医療従事者等!$A:$J, $J$4, FALSE), 0)</f>
        <v>0</v>
      </c>
      <c r="K1717" s="92">
        <f>IFERROR(VLOOKUP($E1717, V一般接種!$A:$G, K$4, FALSE), 0)</f>
        <v>0</v>
      </c>
      <c r="L1717" s="92">
        <f>IFERROR(VLOOKUP($E1717, V一般接種!$A:$G, L$4, FALSE), 0)</f>
        <v>0</v>
      </c>
      <c r="M1717" s="92">
        <f>IFERROR(VLOOKUP($E1717, V一般接種!$A:$G, M$4, FALSE), 0)</f>
        <v>0</v>
      </c>
      <c r="N1717" s="93">
        <f>IFERROR(VLOOKUP($E1717, V一般接種!$A:$G, N$4, FALSE), 0)</f>
        <v>0</v>
      </c>
      <c r="O1717" s="92">
        <f>SUMIF(V職域接種!$C:$C, 'Conv-vaccine'!$E1717, V職域接種!F:F)</f>
        <v>0</v>
      </c>
      <c r="P1717" s="92">
        <f>SUMIF(V職域接種!$C:$C, 'Conv-vaccine'!$E1717, V職域接種!G:G)</f>
        <v>0</v>
      </c>
      <c r="Q1717" s="92">
        <f>_xlfn.MAXIFS(V重複!F:F, V重複!$C:$C, 'Conv-vaccine'!$E1717)</f>
        <v>0</v>
      </c>
      <c r="R1717" s="92">
        <f>_xlfn.MAXIFS(V重複!G:G, V重複!$C:$C, 'Conv-vaccine'!$E1717)</f>
        <v>0</v>
      </c>
      <c r="S1717" s="117">
        <f>SUMIF('V3回目-総接種回数'!$A:$A, 'Conv-vaccine'!$E1717, 'V3回目-総接種回数'!D:D)</f>
        <v>0</v>
      </c>
    </row>
    <row r="1718" spans="1:19" ht="17.7">
      <c r="A1718" s="49">
        <v>44868</v>
      </c>
      <c r="B1718" s="109">
        <f>IF(COUNTIF($A$7:$A1718, $A1718)&gt;1, 0, IF($E1718="","",G1718+H1718+K1718+L1718+O1718-Q1718))</f>
        <v>0</v>
      </c>
      <c r="C1718" s="109">
        <f>IF(COUNTIF($A$7:$A1718, $A1718)&gt;1, 0, IF($E1718="", "", I1718+J1718+M1718+N1718+P1718-R1718))</f>
        <v>0</v>
      </c>
      <c r="D1718" s="109">
        <f>IF(COUNTIF($A$7:$A1718, $A1718)&gt;1, 0, S1718)</f>
        <v>0</v>
      </c>
      <c r="E1718" s="110">
        <v>44868</v>
      </c>
      <c r="F1718" s="91" t="str">
        <f>IFERROR(VLOOKUP($E1718, V医療従事者等!$A:$J, $F$4, FALSE), TEXT(E1718, "aaa"))</f>
        <v>木</v>
      </c>
      <c r="G1718" s="91">
        <f>IFERROR(VLOOKUP($E1718, V医療従事者等!$A:$J, $G$4, FALSE), 0)</f>
        <v>0</v>
      </c>
      <c r="H1718" s="91">
        <f>IFERROR(VLOOKUP($E1718, V医療従事者等!$A:$J, $H$4, FALSE), 0)</f>
        <v>0</v>
      </c>
      <c r="I1718" s="91">
        <f>IFERROR(VLOOKUP($E1718, V医療従事者等!$A:$J, $I$4, FALSE), 0)</f>
        <v>0</v>
      </c>
      <c r="J1718" s="91">
        <f>IFERROR(VLOOKUP($E1718, V医療従事者等!$A:$J, $J$4, FALSE), 0)</f>
        <v>0</v>
      </c>
      <c r="K1718" s="92">
        <f>IFERROR(VLOOKUP($E1718, V一般接種!$A:$G, K$4, FALSE), 0)</f>
        <v>0</v>
      </c>
      <c r="L1718" s="92">
        <f>IFERROR(VLOOKUP($E1718, V一般接種!$A:$G, L$4, FALSE), 0)</f>
        <v>0</v>
      </c>
      <c r="M1718" s="92">
        <f>IFERROR(VLOOKUP($E1718, V一般接種!$A:$G, M$4, FALSE), 0)</f>
        <v>0</v>
      </c>
      <c r="N1718" s="93">
        <f>IFERROR(VLOOKUP($E1718, V一般接種!$A:$G, N$4, FALSE), 0)</f>
        <v>0</v>
      </c>
      <c r="O1718" s="92">
        <f>SUMIF(V職域接種!$C:$C, 'Conv-vaccine'!$E1718, V職域接種!F:F)</f>
        <v>0</v>
      </c>
      <c r="P1718" s="92">
        <f>SUMIF(V職域接種!$C:$C, 'Conv-vaccine'!$E1718, V職域接種!G:G)</f>
        <v>0</v>
      </c>
      <c r="Q1718" s="92">
        <f>_xlfn.MAXIFS(V重複!F:F, V重複!$C:$C, 'Conv-vaccine'!$E1718)</f>
        <v>0</v>
      </c>
      <c r="R1718" s="92">
        <f>_xlfn.MAXIFS(V重複!G:G, V重複!$C:$C, 'Conv-vaccine'!$E1718)</f>
        <v>0</v>
      </c>
      <c r="S1718" s="117">
        <f>SUMIF('V3回目-総接種回数'!$A:$A, 'Conv-vaccine'!$E1718, 'V3回目-総接種回数'!D:D)</f>
        <v>0</v>
      </c>
    </row>
    <row r="1719" spans="1:19" ht="17.7">
      <c r="A1719" s="49">
        <v>44868</v>
      </c>
      <c r="B1719" s="109">
        <f>IF(COUNTIF($A$7:$A1719, $A1719)&gt;1, 0, IF($E1719="","",G1719+H1719+K1719+L1719+O1719-Q1719))</f>
        <v>0</v>
      </c>
      <c r="C1719" s="109">
        <f>IF(COUNTIF($A$7:$A1719, $A1719)&gt;1, 0, IF($E1719="", "", I1719+J1719+M1719+N1719+P1719-R1719))</f>
        <v>0</v>
      </c>
      <c r="D1719" s="109">
        <f>IF(COUNTIF($A$7:$A1719, $A1719)&gt;1, 0, S1719)</f>
        <v>0</v>
      </c>
      <c r="E1719" s="110">
        <v>44868</v>
      </c>
      <c r="F1719" s="91" t="str">
        <f>IFERROR(VLOOKUP($E1719, V医療従事者等!$A:$J, $F$4, FALSE), TEXT(E1719, "aaa"))</f>
        <v>木</v>
      </c>
      <c r="G1719" s="91">
        <f>IFERROR(VLOOKUP($E1719, V医療従事者等!$A:$J, $G$4, FALSE), 0)</f>
        <v>0</v>
      </c>
      <c r="H1719" s="91">
        <f>IFERROR(VLOOKUP($E1719, V医療従事者等!$A:$J, $H$4, FALSE), 0)</f>
        <v>0</v>
      </c>
      <c r="I1719" s="91">
        <f>IFERROR(VLOOKUP($E1719, V医療従事者等!$A:$J, $I$4, FALSE), 0)</f>
        <v>0</v>
      </c>
      <c r="J1719" s="91">
        <f>IFERROR(VLOOKUP($E1719, V医療従事者等!$A:$J, $J$4, FALSE), 0)</f>
        <v>0</v>
      </c>
      <c r="K1719" s="92">
        <f>IFERROR(VLOOKUP($E1719, V一般接種!$A:$G, K$4, FALSE), 0)</f>
        <v>0</v>
      </c>
      <c r="L1719" s="92">
        <f>IFERROR(VLOOKUP($E1719, V一般接種!$A:$G, L$4, FALSE), 0)</f>
        <v>0</v>
      </c>
      <c r="M1719" s="92">
        <f>IFERROR(VLOOKUP($E1719, V一般接種!$A:$G, M$4, FALSE), 0)</f>
        <v>0</v>
      </c>
      <c r="N1719" s="93">
        <f>IFERROR(VLOOKUP($E1719, V一般接種!$A:$G, N$4, FALSE), 0)</f>
        <v>0</v>
      </c>
      <c r="O1719" s="92">
        <f>SUMIF(V職域接種!$C:$C, 'Conv-vaccine'!$E1719, V職域接種!F:F)</f>
        <v>0</v>
      </c>
      <c r="P1719" s="92">
        <f>SUMIF(V職域接種!$C:$C, 'Conv-vaccine'!$E1719, V職域接種!G:G)</f>
        <v>0</v>
      </c>
      <c r="Q1719" s="92">
        <f>_xlfn.MAXIFS(V重複!F:F, V重複!$C:$C, 'Conv-vaccine'!$E1719)</f>
        <v>0</v>
      </c>
      <c r="R1719" s="92">
        <f>_xlfn.MAXIFS(V重複!G:G, V重複!$C:$C, 'Conv-vaccine'!$E1719)</f>
        <v>0</v>
      </c>
      <c r="S1719" s="117">
        <f>SUMIF('V3回目-総接種回数'!$A:$A, 'Conv-vaccine'!$E1719, 'V3回目-総接種回数'!D:D)</f>
        <v>0</v>
      </c>
    </row>
    <row r="1720" spans="1:19" ht="17.7">
      <c r="A1720" s="49">
        <v>44869</v>
      </c>
      <c r="B1720" s="109">
        <f>IF(COUNTIF($A$7:$A1720, $A1720)&gt;1, 0, IF($E1720="","",G1720+H1720+K1720+L1720+O1720-Q1720))</f>
        <v>0</v>
      </c>
      <c r="C1720" s="109">
        <f>IF(COUNTIF($A$7:$A1720, $A1720)&gt;1, 0, IF($E1720="", "", I1720+J1720+M1720+N1720+P1720-R1720))</f>
        <v>0</v>
      </c>
      <c r="D1720" s="109">
        <f>IF(COUNTIF($A$7:$A1720, $A1720)&gt;1, 0, S1720)</f>
        <v>0</v>
      </c>
      <c r="E1720" s="110">
        <v>44869</v>
      </c>
      <c r="F1720" s="91" t="str">
        <f>IFERROR(VLOOKUP($E1720, V医療従事者等!$A:$J, $F$4, FALSE), TEXT(E1720, "aaa"))</f>
        <v>金</v>
      </c>
      <c r="G1720" s="91">
        <f>IFERROR(VLOOKUP($E1720, V医療従事者等!$A:$J, $G$4, FALSE), 0)</f>
        <v>0</v>
      </c>
      <c r="H1720" s="91">
        <f>IFERROR(VLOOKUP($E1720, V医療従事者等!$A:$J, $H$4, FALSE), 0)</f>
        <v>0</v>
      </c>
      <c r="I1720" s="91">
        <f>IFERROR(VLOOKUP($E1720, V医療従事者等!$A:$J, $I$4, FALSE), 0)</f>
        <v>0</v>
      </c>
      <c r="J1720" s="91">
        <f>IFERROR(VLOOKUP($E1720, V医療従事者等!$A:$J, $J$4, FALSE), 0)</f>
        <v>0</v>
      </c>
      <c r="K1720" s="92">
        <f>IFERROR(VLOOKUP($E1720, V一般接種!$A:$G, K$4, FALSE), 0)</f>
        <v>0</v>
      </c>
      <c r="L1720" s="92">
        <f>IFERROR(VLOOKUP($E1720, V一般接種!$A:$G, L$4, FALSE), 0)</f>
        <v>0</v>
      </c>
      <c r="M1720" s="92">
        <f>IFERROR(VLOOKUP($E1720, V一般接種!$A:$G, M$4, FALSE), 0)</f>
        <v>0</v>
      </c>
      <c r="N1720" s="93">
        <f>IFERROR(VLOOKUP($E1720, V一般接種!$A:$G, N$4, FALSE), 0)</f>
        <v>0</v>
      </c>
      <c r="O1720" s="92">
        <f>SUMIF(V職域接種!$C:$C, 'Conv-vaccine'!$E1720, V職域接種!F:F)</f>
        <v>0</v>
      </c>
      <c r="P1720" s="92">
        <f>SUMIF(V職域接種!$C:$C, 'Conv-vaccine'!$E1720, V職域接種!G:G)</f>
        <v>0</v>
      </c>
      <c r="Q1720" s="92">
        <f>_xlfn.MAXIFS(V重複!F:F, V重複!$C:$C, 'Conv-vaccine'!$E1720)</f>
        <v>0</v>
      </c>
      <c r="R1720" s="92">
        <f>_xlfn.MAXIFS(V重複!G:G, V重複!$C:$C, 'Conv-vaccine'!$E1720)</f>
        <v>0</v>
      </c>
      <c r="S1720" s="117">
        <f>SUMIF('V3回目-総接種回数'!$A:$A, 'Conv-vaccine'!$E1720, 'V3回目-総接種回数'!D:D)</f>
        <v>0</v>
      </c>
    </row>
    <row r="1721" spans="1:19" ht="17.7">
      <c r="A1721" s="49">
        <v>44869</v>
      </c>
      <c r="B1721" s="109">
        <f>IF(COUNTIF($A$7:$A1721, $A1721)&gt;1, 0, IF($E1721="","",G1721+H1721+K1721+L1721+O1721-Q1721))</f>
        <v>0</v>
      </c>
      <c r="C1721" s="109">
        <f>IF(COUNTIF($A$7:$A1721, $A1721)&gt;1, 0, IF($E1721="", "", I1721+J1721+M1721+N1721+P1721-R1721))</f>
        <v>0</v>
      </c>
      <c r="D1721" s="109">
        <f>IF(COUNTIF($A$7:$A1721, $A1721)&gt;1, 0, S1721)</f>
        <v>0</v>
      </c>
      <c r="E1721" s="110">
        <v>44869</v>
      </c>
      <c r="F1721" s="91" t="str">
        <f>IFERROR(VLOOKUP($E1721, V医療従事者等!$A:$J, $F$4, FALSE), TEXT(E1721, "aaa"))</f>
        <v>金</v>
      </c>
      <c r="G1721" s="91">
        <f>IFERROR(VLOOKUP($E1721, V医療従事者等!$A:$J, $G$4, FALSE), 0)</f>
        <v>0</v>
      </c>
      <c r="H1721" s="91">
        <f>IFERROR(VLOOKUP($E1721, V医療従事者等!$A:$J, $H$4, FALSE), 0)</f>
        <v>0</v>
      </c>
      <c r="I1721" s="91">
        <f>IFERROR(VLOOKUP($E1721, V医療従事者等!$A:$J, $I$4, FALSE), 0)</f>
        <v>0</v>
      </c>
      <c r="J1721" s="91">
        <f>IFERROR(VLOOKUP($E1721, V医療従事者等!$A:$J, $J$4, FALSE), 0)</f>
        <v>0</v>
      </c>
      <c r="K1721" s="92">
        <f>IFERROR(VLOOKUP($E1721, V一般接種!$A:$G, K$4, FALSE), 0)</f>
        <v>0</v>
      </c>
      <c r="L1721" s="92">
        <f>IFERROR(VLOOKUP($E1721, V一般接種!$A:$G, L$4, FALSE), 0)</f>
        <v>0</v>
      </c>
      <c r="M1721" s="92">
        <f>IFERROR(VLOOKUP($E1721, V一般接種!$A:$G, M$4, FALSE), 0)</f>
        <v>0</v>
      </c>
      <c r="N1721" s="93">
        <f>IFERROR(VLOOKUP($E1721, V一般接種!$A:$G, N$4, FALSE), 0)</f>
        <v>0</v>
      </c>
      <c r="O1721" s="92">
        <f>SUMIF(V職域接種!$C:$C, 'Conv-vaccine'!$E1721, V職域接種!F:F)</f>
        <v>0</v>
      </c>
      <c r="P1721" s="92">
        <f>SUMIF(V職域接種!$C:$C, 'Conv-vaccine'!$E1721, V職域接種!G:G)</f>
        <v>0</v>
      </c>
      <c r="Q1721" s="92">
        <f>_xlfn.MAXIFS(V重複!F:F, V重複!$C:$C, 'Conv-vaccine'!$E1721)</f>
        <v>0</v>
      </c>
      <c r="R1721" s="92">
        <f>_xlfn.MAXIFS(V重複!G:G, V重複!$C:$C, 'Conv-vaccine'!$E1721)</f>
        <v>0</v>
      </c>
      <c r="S1721" s="117">
        <f>SUMIF('V3回目-総接種回数'!$A:$A, 'Conv-vaccine'!$E1721, 'V3回目-総接種回数'!D:D)</f>
        <v>0</v>
      </c>
    </row>
    <row r="1722" spans="1:19" ht="17.7">
      <c r="A1722" s="49">
        <v>44869</v>
      </c>
      <c r="B1722" s="109">
        <f>IF(COUNTIF($A$7:$A1722, $A1722)&gt;1, 0, IF($E1722="","",G1722+H1722+K1722+L1722+O1722-Q1722))</f>
        <v>0</v>
      </c>
      <c r="C1722" s="109">
        <f>IF(COUNTIF($A$7:$A1722, $A1722)&gt;1, 0, IF($E1722="", "", I1722+J1722+M1722+N1722+P1722-R1722))</f>
        <v>0</v>
      </c>
      <c r="D1722" s="109">
        <f>IF(COUNTIF($A$7:$A1722, $A1722)&gt;1, 0, S1722)</f>
        <v>0</v>
      </c>
      <c r="E1722" s="110">
        <v>44869</v>
      </c>
      <c r="F1722" s="91" t="str">
        <f>IFERROR(VLOOKUP($E1722, V医療従事者等!$A:$J, $F$4, FALSE), TEXT(E1722, "aaa"))</f>
        <v>金</v>
      </c>
      <c r="G1722" s="91">
        <f>IFERROR(VLOOKUP($E1722, V医療従事者等!$A:$J, $G$4, FALSE), 0)</f>
        <v>0</v>
      </c>
      <c r="H1722" s="91">
        <f>IFERROR(VLOOKUP($E1722, V医療従事者等!$A:$J, $H$4, FALSE), 0)</f>
        <v>0</v>
      </c>
      <c r="I1722" s="91">
        <f>IFERROR(VLOOKUP($E1722, V医療従事者等!$A:$J, $I$4, FALSE), 0)</f>
        <v>0</v>
      </c>
      <c r="J1722" s="91">
        <f>IFERROR(VLOOKUP($E1722, V医療従事者等!$A:$J, $J$4, FALSE), 0)</f>
        <v>0</v>
      </c>
      <c r="K1722" s="92">
        <f>IFERROR(VLOOKUP($E1722, V一般接種!$A:$G, K$4, FALSE), 0)</f>
        <v>0</v>
      </c>
      <c r="L1722" s="92">
        <f>IFERROR(VLOOKUP($E1722, V一般接種!$A:$G, L$4, FALSE), 0)</f>
        <v>0</v>
      </c>
      <c r="M1722" s="92">
        <f>IFERROR(VLOOKUP($E1722, V一般接種!$A:$G, M$4, FALSE), 0)</f>
        <v>0</v>
      </c>
      <c r="N1722" s="93">
        <f>IFERROR(VLOOKUP($E1722, V一般接種!$A:$G, N$4, FALSE), 0)</f>
        <v>0</v>
      </c>
      <c r="O1722" s="92">
        <f>SUMIF(V職域接種!$C:$C, 'Conv-vaccine'!$E1722, V職域接種!F:F)</f>
        <v>0</v>
      </c>
      <c r="P1722" s="92">
        <f>SUMIF(V職域接種!$C:$C, 'Conv-vaccine'!$E1722, V職域接種!G:G)</f>
        <v>0</v>
      </c>
      <c r="Q1722" s="92">
        <f>_xlfn.MAXIFS(V重複!F:F, V重複!$C:$C, 'Conv-vaccine'!$E1722)</f>
        <v>0</v>
      </c>
      <c r="R1722" s="92">
        <f>_xlfn.MAXIFS(V重複!G:G, V重複!$C:$C, 'Conv-vaccine'!$E1722)</f>
        <v>0</v>
      </c>
      <c r="S1722" s="117">
        <f>SUMIF('V3回目-総接種回数'!$A:$A, 'Conv-vaccine'!$E1722, 'V3回目-総接種回数'!D:D)</f>
        <v>0</v>
      </c>
    </row>
    <row r="1723" spans="1:19" ht="17.7">
      <c r="A1723" s="49">
        <v>44870</v>
      </c>
      <c r="B1723" s="109">
        <f>IF(COUNTIF($A$7:$A1723, $A1723)&gt;1, 0, IF($E1723="","",G1723+H1723+K1723+L1723+O1723-Q1723))</f>
        <v>0</v>
      </c>
      <c r="C1723" s="109">
        <f>IF(COUNTIF($A$7:$A1723, $A1723)&gt;1, 0, IF($E1723="", "", I1723+J1723+M1723+N1723+P1723-R1723))</f>
        <v>0</v>
      </c>
      <c r="D1723" s="109">
        <f>IF(COUNTIF($A$7:$A1723, $A1723)&gt;1, 0, S1723)</f>
        <v>0</v>
      </c>
      <c r="E1723" s="110">
        <v>44870</v>
      </c>
      <c r="F1723" s="91" t="str">
        <f>IFERROR(VLOOKUP($E1723, V医療従事者等!$A:$J, $F$4, FALSE), TEXT(E1723, "aaa"))</f>
        <v>土</v>
      </c>
      <c r="G1723" s="91">
        <f>IFERROR(VLOOKUP($E1723, V医療従事者等!$A:$J, $G$4, FALSE), 0)</f>
        <v>0</v>
      </c>
      <c r="H1723" s="91">
        <f>IFERROR(VLOOKUP($E1723, V医療従事者等!$A:$J, $H$4, FALSE), 0)</f>
        <v>0</v>
      </c>
      <c r="I1723" s="91">
        <f>IFERROR(VLOOKUP($E1723, V医療従事者等!$A:$J, $I$4, FALSE), 0)</f>
        <v>0</v>
      </c>
      <c r="J1723" s="91">
        <f>IFERROR(VLOOKUP($E1723, V医療従事者等!$A:$J, $J$4, FALSE), 0)</f>
        <v>0</v>
      </c>
      <c r="K1723" s="92">
        <f>IFERROR(VLOOKUP($E1723, V一般接種!$A:$G, K$4, FALSE), 0)</f>
        <v>0</v>
      </c>
      <c r="L1723" s="92">
        <f>IFERROR(VLOOKUP($E1723, V一般接種!$A:$G, L$4, FALSE), 0)</f>
        <v>0</v>
      </c>
      <c r="M1723" s="92">
        <f>IFERROR(VLOOKUP($E1723, V一般接種!$A:$G, M$4, FALSE), 0)</f>
        <v>0</v>
      </c>
      <c r="N1723" s="93">
        <f>IFERROR(VLOOKUP($E1723, V一般接種!$A:$G, N$4, FALSE), 0)</f>
        <v>0</v>
      </c>
      <c r="O1723" s="92">
        <f>SUMIF(V職域接種!$C:$C, 'Conv-vaccine'!$E1723, V職域接種!F:F)</f>
        <v>0</v>
      </c>
      <c r="P1723" s="92">
        <f>SUMIF(V職域接種!$C:$C, 'Conv-vaccine'!$E1723, V職域接種!G:G)</f>
        <v>0</v>
      </c>
      <c r="Q1723" s="92">
        <f>_xlfn.MAXIFS(V重複!F:F, V重複!$C:$C, 'Conv-vaccine'!$E1723)</f>
        <v>0</v>
      </c>
      <c r="R1723" s="92">
        <f>_xlfn.MAXIFS(V重複!G:G, V重複!$C:$C, 'Conv-vaccine'!$E1723)</f>
        <v>0</v>
      </c>
      <c r="S1723" s="117">
        <f>SUMIF('V3回目-総接種回数'!$A:$A, 'Conv-vaccine'!$E1723, 'V3回目-総接種回数'!D:D)</f>
        <v>0</v>
      </c>
    </row>
    <row r="1724" spans="1:19" ht="17.7">
      <c r="A1724" s="49">
        <v>44870</v>
      </c>
      <c r="B1724" s="109">
        <f>IF(COUNTIF($A$7:$A1724, $A1724)&gt;1, 0, IF($E1724="","",G1724+H1724+K1724+L1724+O1724-Q1724))</f>
        <v>0</v>
      </c>
      <c r="C1724" s="109">
        <f>IF(COUNTIF($A$7:$A1724, $A1724)&gt;1, 0, IF($E1724="", "", I1724+J1724+M1724+N1724+P1724-R1724))</f>
        <v>0</v>
      </c>
      <c r="D1724" s="109">
        <f>IF(COUNTIF($A$7:$A1724, $A1724)&gt;1, 0, S1724)</f>
        <v>0</v>
      </c>
      <c r="E1724" s="110">
        <v>44870</v>
      </c>
      <c r="F1724" s="91" t="str">
        <f>IFERROR(VLOOKUP($E1724, V医療従事者等!$A:$J, $F$4, FALSE), TEXT(E1724, "aaa"))</f>
        <v>土</v>
      </c>
      <c r="G1724" s="91">
        <f>IFERROR(VLOOKUP($E1724, V医療従事者等!$A:$J, $G$4, FALSE), 0)</f>
        <v>0</v>
      </c>
      <c r="H1724" s="91">
        <f>IFERROR(VLOOKUP($E1724, V医療従事者等!$A:$J, $H$4, FALSE), 0)</f>
        <v>0</v>
      </c>
      <c r="I1724" s="91">
        <f>IFERROR(VLOOKUP($E1724, V医療従事者等!$A:$J, $I$4, FALSE), 0)</f>
        <v>0</v>
      </c>
      <c r="J1724" s="91">
        <f>IFERROR(VLOOKUP($E1724, V医療従事者等!$A:$J, $J$4, FALSE), 0)</f>
        <v>0</v>
      </c>
      <c r="K1724" s="92">
        <f>IFERROR(VLOOKUP($E1724, V一般接種!$A:$G, K$4, FALSE), 0)</f>
        <v>0</v>
      </c>
      <c r="L1724" s="92">
        <f>IFERROR(VLOOKUP($E1724, V一般接種!$A:$G, L$4, FALSE), 0)</f>
        <v>0</v>
      </c>
      <c r="M1724" s="92">
        <f>IFERROR(VLOOKUP($E1724, V一般接種!$A:$G, M$4, FALSE), 0)</f>
        <v>0</v>
      </c>
      <c r="N1724" s="93">
        <f>IFERROR(VLOOKUP($E1724, V一般接種!$A:$G, N$4, FALSE), 0)</f>
        <v>0</v>
      </c>
      <c r="O1724" s="92">
        <f>SUMIF(V職域接種!$C:$C, 'Conv-vaccine'!$E1724, V職域接種!F:F)</f>
        <v>0</v>
      </c>
      <c r="P1724" s="92">
        <f>SUMIF(V職域接種!$C:$C, 'Conv-vaccine'!$E1724, V職域接種!G:G)</f>
        <v>0</v>
      </c>
      <c r="Q1724" s="92">
        <f>_xlfn.MAXIFS(V重複!F:F, V重複!$C:$C, 'Conv-vaccine'!$E1724)</f>
        <v>0</v>
      </c>
      <c r="R1724" s="92">
        <f>_xlfn.MAXIFS(V重複!G:G, V重複!$C:$C, 'Conv-vaccine'!$E1724)</f>
        <v>0</v>
      </c>
      <c r="S1724" s="117">
        <f>SUMIF('V3回目-総接種回数'!$A:$A, 'Conv-vaccine'!$E1724, 'V3回目-総接種回数'!D:D)</f>
        <v>0</v>
      </c>
    </row>
    <row r="1725" spans="1:19" ht="17.7">
      <c r="A1725" s="49">
        <v>44870</v>
      </c>
      <c r="B1725" s="109">
        <f>IF(COUNTIF($A$7:$A1725, $A1725)&gt;1, 0, IF($E1725="","",G1725+H1725+K1725+L1725+O1725-Q1725))</f>
        <v>0</v>
      </c>
      <c r="C1725" s="109">
        <f>IF(COUNTIF($A$7:$A1725, $A1725)&gt;1, 0, IF($E1725="", "", I1725+J1725+M1725+N1725+P1725-R1725))</f>
        <v>0</v>
      </c>
      <c r="D1725" s="109">
        <f>IF(COUNTIF($A$7:$A1725, $A1725)&gt;1, 0, S1725)</f>
        <v>0</v>
      </c>
      <c r="E1725" s="110">
        <v>44870</v>
      </c>
      <c r="F1725" s="91" t="str">
        <f>IFERROR(VLOOKUP($E1725, V医療従事者等!$A:$J, $F$4, FALSE), TEXT(E1725, "aaa"))</f>
        <v>土</v>
      </c>
      <c r="G1725" s="91">
        <f>IFERROR(VLOOKUP($E1725, V医療従事者等!$A:$J, $G$4, FALSE), 0)</f>
        <v>0</v>
      </c>
      <c r="H1725" s="91">
        <f>IFERROR(VLOOKUP($E1725, V医療従事者等!$A:$J, $H$4, FALSE), 0)</f>
        <v>0</v>
      </c>
      <c r="I1725" s="91">
        <f>IFERROR(VLOOKUP($E1725, V医療従事者等!$A:$J, $I$4, FALSE), 0)</f>
        <v>0</v>
      </c>
      <c r="J1725" s="91">
        <f>IFERROR(VLOOKUP($E1725, V医療従事者等!$A:$J, $J$4, FALSE), 0)</f>
        <v>0</v>
      </c>
      <c r="K1725" s="92">
        <f>IFERROR(VLOOKUP($E1725, V一般接種!$A:$G, K$4, FALSE), 0)</f>
        <v>0</v>
      </c>
      <c r="L1725" s="92">
        <f>IFERROR(VLOOKUP($E1725, V一般接種!$A:$G, L$4, FALSE), 0)</f>
        <v>0</v>
      </c>
      <c r="M1725" s="92">
        <f>IFERROR(VLOOKUP($E1725, V一般接種!$A:$G, M$4, FALSE), 0)</f>
        <v>0</v>
      </c>
      <c r="N1725" s="93">
        <f>IFERROR(VLOOKUP($E1725, V一般接種!$A:$G, N$4, FALSE), 0)</f>
        <v>0</v>
      </c>
      <c r="O1725" s="92">
        <f>SUMIF(V職域接種!$C:$C, 'Conv-vaccine'!$E1725, V職域接種!F:F)</f>
        <v>0</v>
      </c>
      <c r="P1725" s="92">
        <f>SUMIF(V職域接種!$C:$C, 'Conv-vaccine'!$E1725, V職域接種!G:G)</f>
        <v>0</v>
      </c>
      <c r="Q1725" s="92">
        <f>_xlfn.MAXIFS(V重複!F:F, V重複!$C:$C, 'Conv-vaccine'!$E1725)</f>
        <v>0</v>
      </c>
      <c r="R1725" s="92">
        <f>_xlfn.MAXIFS(V重複!G:G, V重複!$C:$C, 'Conv-vaccine'!$E1725)</f>
        <v>0</v>
      </c>
      <c r="S1725" s="117">
        <f>SUMIF('V3回目-総接種回数'!$A:$A, 'Conv-vaccine'!$E1725, 'V3回目-総接種回数'!D:D)</f>
        <v>0</v>
      </c>
    </row>
    <row r="1726" spans="1:19" ht="17.7">
      <c r="A1726" s="49">
        <v>44871</v>
      </c>
      <c r="B1726" s="109">
        <f>IF(COUNTIF($A$7:$A1726, $A1726)&gt;1, 0, IF($E1726="","",G1726+H1726+K1726+L1726+O1726-Q1726))</f>
        <v>0</v>
      </c>
      <c r="C1726" s="109">
        <f>IF(COUNTIF($A$7:$A1726, $A1726)&gt;1, 0, IF($E1726="", "", I1726+J1726+M1726+N1726+P1726-R1726))</f>
        <v>0</v>
      </c>
      <c r="D1726" s="109">
        <f>IF(COUNTIF($A$7:$A1726, $A1726)&gt;1, 0, S1726)</f>
        <v>0</v>
      </c>
      <c r="E1726" s="110">
        <v>44871</v>
      </c>
      <c r="F1726" s="91" t="str">
        <f>IFERROR(VLOOKUP($E1726, V医療従事者等!$A:$J, $F$4, FALSE), TEXT(E1726, "aaa"))</f>
        <v>日</v>
      </c>
      <c r="G1726" s="91">
        <f>IFERROR(VLOOKUP($E1726, V医療従事者等!$A:$J, $G$4, FALSE), 0)</f>
        <v>0</v>
      </c>
      <c r="H1726" s="91">
        <f>IFERROR(VLOOKUP($E1726, V医療従事者等!$A:$J, $H$4, FALSE), 0)</f>
        <v>0</v>
      </c>
      <c r="I1726" s="91">
        <f>IFERROR(VLOOKUP($E1726, V医療従事者等!$A:$J, $I$4, FALSE), 0)</f>
        <v>0</v>
      </c>
      <c r="J1726" s="91">
        <f>IFERROR(VLOOKUP($E1726, V医療従事者等!$A:$J, $J$4, FALSE), 0)</f>
        <v>0</v>
      </c>
      <c r="K1726" s="92">
        <f>IFERROR(VLOOKUP($E1726, V一般接種!$A:$G, K$4, FALSE), 0)</f>
        <v>0</v>
      </c>
      <c r="L1726" s="92">
        <f>IFERROR(VLOOKUP($E1726, V一般接種!$A:$G, L$4, FALSE), 0)</f>
        <v>0</v>
      </c>
      <c r="M1726" s="92">
        <f>IFERROR(VLOOKUP($E1726, V一般接種!$A:$G, M$4, FALSE), 0)</f>
        <v>0</v>
      </c>
      <c r="N1726" s="93">
        <f>IFERROR(VLOOKUP($E1726, V一般接種!$A:$G, N$4, FALSE), 0)</f>
        <v>0</v>
      </c>
      <c r="O1726" s="92">
        <f>SUMIF(V職域接種!$C:$C, 'Conv-vaccine'!$E1726, V職域接種!F:F)</f>
        <v>0</v>
      </c>
      <c r="P1726" s="92">
        <f>SUMIF(V職域接種!$C:$C, 'Conv-vaccine'!$E1726, V職域接種!G:G)</f>
        <v>0</v>
      </c>
      <c r="Q1726" s="92">
        <f>_xlfn.MAXIFS(V重複!F:F, V重複!$C:$C, 'Conv-vaccine'!$E1726)</f>
        <v>0</v>
      </c>
      <c r="R1726" s="92">
        <f>_xlfn.MAXIFS(V重複!G:G, V重複!$C:$C, 'Conv-vaccine'!$E1726)</f>
        <v>0</v>
      </c>
      <c r="S1726" s="117">
        <f>SUMIF('V3回目-総接種回数'!$A:$A, 'Conv-vaccine'!$E1726, 'V3回目-総接種回数'!D:D)</f>
        <v>0</v>
      </c>
    </row>
    <row r="1727" spans="1:19" ht="17.7">
      <c r="A1727" s="49">
        <v>44871</v>
      </c>
      <c r="B1727" s="109">
        <f>IF(COUNTIF($A$7:$A1727, $A1727)&gt;1, 0, IF($E1727="","",G1727+H1727+K1727+L1727+O1727-Q1727))</f>
        <v>0</v>
      </c>
      <c r="C1727" s="109">
        <f>IF(COUNTIF($A$7:$A1727, $A1727)&gt;1, 0, IF($E1727="", "", I1727+J1727+M1727+N1727+P1727-R1727))</f>
        <v>0</v>
      </c>
      <c r="D1727" s="109">
        <f>IF(COUNTIF($A$7:$A1727, $A1727)&gt;1, 0, S1727)</f>
        <v>0</v>
      </c>
      <c r="E1727" s="110">
        <v>44871</v>
      </c>
      <c r="F1727" s="91" t="str">
        <f>IFERROR(VLOOKUP($E1727, V医療従事者等!$A:$J, $F$4, FALSE), TEXT(E1727, "aaa"))</f>
        <v>日</v>
      </c>
      <c r="G1727" s="91">
        <f>IFERROR(VLOOKUP($E1727, V医療従事者等!$A:$J, $G$4, FALSE), 0)</f>
        <v>0</v>
      </c>
      <c r="H1727" s="91">
        <f>IFERROR(VLOOKUP($E1727, V医療従事者等!$A:$J, $H$4, FALSE), 0)</f>
        <v>0</v>
      </c>
      <c r="I1727" s="91">
        <f>IFERROR(VLOOKUP($E1727, V医療従事者等!$A:$J, $I$4, FALSE), 0)</f>
        <v>0</v>
      </c>
      <c r="J1727" s="91">
        <f>IFERROR(VLOOKUP($E1727, V医療従事者等!$A:$J, $J$4, FALSE), 0)</f>
        <v>0</v>
      </c>
      <c r="K1727" s="92">
        <f>IFERROR(VLOOKUP($E1727, V一般接種!$A:$G, K$4, FALSE), 0)</f>
        <v>0</v>
      </c>
      <c r="L1727" s="92">
        <f>IFERROR(VLOOKUP($E1727, V一般接種!$A:$G, L$4, FALSE), 0)</f>
        <v>0</v>
      </c>
      <c r="M1727" s="92">
        <f>IFERROR(VLOOKUP($E1727, V一般接種!$A:$G, M$4, FALSE), 0)</f>
        <v>0</v>
      </c>
      <c r="N1727" s="93">
        <f>IFERROR(VLOOKUP($E1727, V一般接種!$A:$G, N$4, FALSE), 0)</f>
        <v>0</v>
      </c>
      <c r="O1727" s="92">
        <f>SUMIF(V職域接種!$C:$C, 'Conv-vaccine'!$E1727, V職域接種!F:F)</f>
        <v>0</v>
      </c>
      <c r="P1727" s="92">
        <f>SUMIF(V職域接種!$C:$C, 'Conv-vaccine'!$E1727, V職域接種!G:G)</f>
        <v>0</v>
      </c>
      <c r="Q1727" s="92">
        <f>_xlfn.MAXIFS(V重複!F:F, V重複!$C:$C, 'Conv-vaccine'!$E1727)</f>
        <v>0</v>
      </c>
      <c r="R1727" s="92">
        <f>_xlfn.MAXIFS(V重複!G:G, V重複!$C:$C, 'Conv-vaccine'!$E1727)</f>
        <v>0</v>
      </c>
      <c r="S1727" s="117">
        <f>SUMIF('V3回目-総接種回数'!$A:$A, 'Conv-vaccine'!$E1727, 'V3回目-総接種回数'!D:D)</f>
        <v>0</v>
      </c>
    </row>
    <row r="1728" spans="1:19" ht="17.7">
      <c r="A1728" s="49">
        <v>44871</v>
      </c>
      <c r="B1728" s="109">
        <f>IF(COUNTIF($A$7:$A1728, $A1728)&gt;1, 0, IF($E1728="","",G1728+H1728+K1728+L1728+O1728-Q1728))</f>
        <v>0</v>
      </c>
      <c r="C1728" s="109">
        <f>IF(COUNTIF($A$7:$A1728, $A1728)&gt;1, 0, IF($E1728="", "", I1728+J1728+M1728+N1728+P1728-R1728))</f>
        <v>0</v>
      </c>
      <c r="D1728" s="109">
        <f>IF(COUNTIF($A$7:$A1728, $A1728)&gt;1, 0, S1728)</f>
        <v>0</v>
      </c>
      <c r="E1728" s="110">
        <v>44871</v>
      </c>
      <c r="F1728" s="91" t="str">
        <f>IFERROR(VLOOKUP($E1728, V医療従事者等!$A:$J, $F$4, FALSE), TEXT(E1728, "aaa"))</f>
        <v>日</v>
      </c>
      <c r="G1728" s="91">
        <f>IFERROR(VLOOKUP($E1728, V医療従事者等!$A:$J, $G$4, FALSE), 0)</f>
        <v>0</v>
      </c>
      <c r="H1728" s="91">
        <f>IFERROR(VLOOKUP($E1728, V医療従事者等!$A:$J, $H$4, FALSE), 0)</f>
        <v>0</v>
      </c>
      <c r="I1728" s="91">
        <f>IFERROR(VLOOKUP($E1728, V医療従事者等!$A:$J, $I$4, FALSE), 0)</f>
        <v>0</v>
      </c>
      <c r="J1728" s="91">
        <f>IFERROR(VLOOKUP($E1728, V医療従事者等!$A:$J, $J$4, FALSE), 0)</f>
        <v>0</v>
      </c>
      <c r="K1728" s="92">
        <f>IFERROR(VLOOKUP($E1728, V一般接種!$A:$G, K$4, FALSE), 0)</f>
        <v>0</v>
      </c>
      <c r="L1728" s="92">
        <f>IFERROR(VLOOKUP($E1728, V一般接種!$A:$G, L$4, FALSE), 0)</f>
        <v>0</v>
      </c>
      <c r="M1728" s="92">
        <f>IFERROR(VLOOKUP($E1728, V一般接種!$A:$G, M$4, FALSE), 0)</f>
        <v>0</v>
      </c>
      <c r="N1728" s="93">
        <f>IFERROR(VLOOKUP($E1728, V一般接種!$A:$G, N$4, FALSE), 0)</f>
        <v>0</v>
      </c>
      <c r="O1728" s="92">
        <f>SUMIF(V職域接種!$C:$C, 'Conv-vaccine'!$E1728, V職域接種!F:F)</f>
        <v>0</v>
      </c>
      <c r="P1728" s="92">
        <f>SUMIF(V職域接種!$C:$C, 'Conv-vaccine'!$E1728, V職域接種!G:G)</f>
        <v>0</v>
      </c>
      <c r="Q1728" s="92">
        <f>_xlfn.MAXIFS(V重複!F:F, V重複!$C:$C, 'Conv-vaccine'!$E1728)</f>
        <v>0</v>
      </c>
      <c r="R1728" s="92">
        <f>_xlfn.MAXIFS(V重複!G:G, V重複!$C:$C, 'Conv-vaccine'!$E1728)</f>
        <v>0</v>
      </c>
      <c r="S1728" s="117">
        <f>SUMIF('V3回目-総接種回数'!$A:$A, 'Conv-vaccine'!$E1728, 'V3回目-総接種回数'!D:D)</f>
        <v>0</v>
      </c>
    </row>
    <row r="1729" spans="1:19" ht="17.7">
      <c r="A1729" s="49">
        <v>44872</v>
      </c>
      <c r="B1729" s="109">
        <f>IF(COUNTIF($A$7:$A1729, $A1729)&gt;1, 0, IF($E1729="","",G1729+H1729+K1729+L1729+O1729-Q1729))</f>
        <v>0</v>
      </c>
      <c r="C1729" s="109">
        <f>IF(COUNTIF($A$7:$A1729, $A1729)&gt;1, 0, IF($E1729="", "", I1729+J1729+M1729+N1729+P1729-R1729))</f>
        <v>0</v>
      </c>
      <c r="D1729" s="109">
        <f>IF(COUNTIF($A$7:$A1729, $A1729)&gt;1, 0, S1729)</f>
        <v>0</v>
      </c>
      <c r="E1729" s="110">
        <v>44872</v>
      </c>
      <c r="F1729" s="91" t="str">
        <f>IFERROR(VLOOKUP($E1729, V医療従事者等!$A:$J, $F$4, FALSE), TEXT(E1729, "aaa"))</f>
        <v>月</v>
      </c>
      <c r="G1729" s="91">
        <f>IFERROR(VLOOKUP($E1729, V医療従事者等!$A:$J, $G$4, FALSE), 0)</f>
        <v>0</v>
      </c>
      <c r="H1729" s="91">
        <f>IFERROR(VLOOKUP($E1729, V医療従事者等!$A:$J, $H$4, FALSE), 0)</f>
        <v>0</v>
      </c>
      <c r="I1729" s="91">
        <f>IFERROR(VLOOKUP($E1729, V医療従事者等!$A:$J, $I$4, FALSE), 0)</f>
        <v>0</v>
      </c>
      <c r="J1729" s="91">
        <f>IFERROR(VLOOKUP($E1729, V医療従事者等!$A:$J, $J$4, FALSE), 0)</f>
        <v>0</v>
      </c>
      <c r="K1729" s="92">
        <f>IFERROR(VLOOKUP($E1729, V一般接種!$A:$G, K$4, FALSE), 0)</f>
        <v>0</v>
      </c>
      <c r="L1729" s="92">
        <f>IFERROR(VLOOKUP($E1729, V一般接種!$A:$G, L$4, FALSE), 0)</f>
        <v>0</v>
      </c>
      <c r="M1729" s="92">
        <f>IFERROR(VLOOKUP($E1729, V一般接種!$A:$G, M$4, FALSE), 0)</f>
        <v>0</v>
      </c>
      <c r="N1729" s="93">
        <f>IFERROR(VLOOKUP($E1729, V一般接種!$A:$G, N$4, FALSE), 0)</f>
        <v>0</v>
      </c>
      <c r="O1729" s="92">
        <f>SUMIF(V職域接種!$C:$C, 'Conv-vaccine'!$E1729, V職域接種!F:F)</f>
        <v>0</v>
      </c>
      <c r="P1729" s="92">
        <f>SUMIF(V職域接種!$C:$C, 'Conv-vaccine'!$E1729, V職域接種!G:G)</f>
        <v>0</v>
      </c>
      <c r="Q1729" s="92">
        <f>_xlfn.MAXIFS(V重複!F:F, V重複!$C:$C, 'Conv-vaccine'!$E1729)</f>
        <v>0</v>
      </c>
      <c r="R1729" s="92">
        <f>_xlfn.MAXIFS(V重複!G:G, V重複!$C:$C, 'Conv-vaccine'!$E1729)</f>
        <v>0</v>
      </c>
      <c r="S1729" s="117">
        <f>SUMIF('V3回目-総接種回数'!$A:$A, 'Conv-vaccine'!$E1729, 'V3回目-総接種回数'!D:D)</f>
        <v>0</v>
      </c>
    </row>
    <row r="1730" spans="1:19" ht="17.7">
      <c r="A1730" s="49">
        <v>44872</v>
      </c>
      <c r="B1730" s="109">
        <f>IF(COUNTIF($A$7:$A1730, $A1730)&gt;1, 0, IF($E1730="","",G1730+H1730+K1730+L1730+O1730-Q1730))</f>
        <v>0</v>
      </c>
      <c r="C1730" s="109">
        <f>IF(COUNTIF($A$7:$A1730, $A1730)&gt;1, 0, IF($E1730="", "", I1730+J1730+M1730+N1730+P1730-R1730))</f>
        <v>0</v>
      </c>
      <c r="D1730" s="109">
        <f>IF(COUNTIF($A$7:$A1730, $A1730)&gt;1, 0, S1730)</f>
        <v>0</v>
      </c>
      <c r="E1730" s="110">
        <v>44872</v>
      </c>
      <c r="F1730" s="91" t="str">
        <f>IFERROR(VLOOKUP($E1730, V医療従事者等!$A:$J, $F$4, FALSE), TEXT(E1730, "aaa"))</f>
        <v>月</v>
      </c>
      <c r="G1730" s="91">
        <f>IFERROR(VLOOKUP($E1730, V医療従事者等!$A:$J, $G$4, FALSE), 0)</f>
        <v>0</v>
      </c>
      <c r="H1730" s="91">
        <f>IFERROR(VLOOKUP($E1730, V医療従事者等!$A:$J, $H$4, FALSE), 0)</f>
        <v>0</v>
      </c>
      <c r="I1730" s="91">
        <f>IFERROR(VLOOKUP($E1730, V医療従事者等!$A:$J, $I$4, FALSE), 0)</f>
        <v>0</v>
      </c>
      <c r="J1730" s="91">
        <f>IFERROR(VLOOKUP($E1730, V医療従事者等!$A:$J, $J$4, FALSE), 0)</f>
        <v>0</v>
      </c>
      <c r="K1730" s="92">
        <f>IFERROR(VLOOKUP($E1730, V一般接種!$A:$G, K$4, FALSE), 0)</f>
        <v>0</v>
      </c>
      <c r="L1730" s="92">
        <f>IFERROR(VLOOKUP($E1730, V一般接種!$A:$G, L$4, FALSE), 0)</f>
        <v>0</v>
      </c>
      <c r="M1730" s="92">
        <f>IFERROR(VLOOKUP($E1730, V一般接種!$A:$G, M$4, FALSE), 0)</f>
        <v>0</v>
      </c>
      <c r="N1730" s="93">
        <f>IFERROR(VLOOKUP($E1730, V一般接種!$A:$G, N$4, FALSE), 0)</f>
        <v>0</v>
      </c>
      <c r="O1730" s="92">
        <f>SUMIF(V職域接種!$C:$C, 'Conv-vaccine'!$E1730, V職域接種!F:F)</f>
        <v>0</v>
      </c>
      <c r="P1730" s="92">
        <f>SUMIF(V職域接種!$C:$C, 'Conv-vaccine'!$E1730, V職域接種!G:G)</f>
        <v>0</v>
      </c>
      <c r="Q1730" s="92">
        <f>_xlfn.MAXIFS(V重複!F:F, V重複!$C:$C, 'Conv-vaccine'!$E1730)</f>
        <v>0</v>
      </c>
      <c r="R1730" s="92">
        <f>_xlfn.MAXIFS(V重複!G:G, V重複!$C:$C, 'Conv-vaccine'!$E1730)</f>
        <v>0</v>
      </c>
      <c r="S1730" s="117">
        <f>SUMIF('V3回目-総接種回数'!$A:$A, 'Conv-vaccine'!$E1730, 'V3回目-総接種回数'!D:D)</f>
        <v>0</v>
      </c>
    </row>
    <row r="1731" spans="1:19" ht="17.7">
      <c r="A1731" s="49">
        <v>44872</v>
      </c>
      <c r="B1731" s="109">
        <f>IF(COUNTIF($A$7:$A1731, $A1731)&gt;1, 0, IF($E1731="","",G1731+H1731+K1731+L1731+O1731-Q1731))</f>
        <v>0</v>
      </c>
      <c r="C1731" s="109">
        <f>IF(COUNTIF($A$7:$A1731, $A1731)&gt;1, 0, IF($E1731="", "", I1731+J1731+M1731+N1731+P1731-R1731))</f>
        <v>0</v>
      </c>
      <c r="D1731" s="109">
        <f>IF(COUNTIF($A$7:$A1731, $A1731)&gt;1, 0, S1731)</f>
        <v>0</v>
      </c>
      <c r="E1731" s="110">
        <v>44872</v>
      </c>
      <c r="F1731" s="91" t="str">
        <f>IFERROR(VLOOKUP($E1731, V医療従事者等!$A:$J, $F$4, FALSE), TEXT(E1731, "aaa"))</f>
        <v>月</v>
      </c>
      <c r="G1731" s="91">
        <f>IFERROR(VLOOKUP($E1731, V医療従事者等!$A:$J, $G$4, FALSE), 0)</f>
        <v>0</v>
      </c>
      <c r="H1731" s="91">
        <f>IFERROR(VLOOKUP($E1731, V医療従事者等!$A:$J, $H$4, FALSE), 0)</f>
        <v>0</v>
      </c>
      <c r="I1731" s="91">
        <f>IFERROR(VLOOKUP($E1731, V医療従事者等!$A:$J, $I$4, FALSE), 0)</f>
        <v>0</v>
      </c>
      <c r="J1731" s="91">
        <f>IFERROR(VLOOKUP($E1731, V医療従事者等!$A:$J, $J$4, FALSE), 0)</f>
        <v>0</v>
      </c>
      <c r="K1731" s="92">
        <f>IFERROR(VLOOKUP($E1731, V一般接種!$A:$G, K$4, FALSE), 0)</f>
        <v>0</v>
      </c>
      <c r="L1731" s="92">
        <f>IFERROR(VLOOKUP($E1731, V一般接種!$A:$G, L$4, FALSE), 0)</f>
        <v>0</v>
      </c>
      <c r="M1731" s="92">
        <f>IFERROR(VLOOKUP($E1731, V一般接種!$A:$G, M$4, FALSE), 0)</f>
        <v>0</v>
      </c>
      <c r="N1731" s="93">
        <f>IFERROR(VLOOKUP($E1731, V一般接種!$A:$G, N$4, FALSE), 0)</f>
        <v>0</v>
      </c>
      <c r="O1731" s="92">
        <f>SUMIF(V職域接種!$C:$C, 'Conv-vaccine'!$E1731, V職域接種!F:F)</f>
        <v>0</v>
      </c>
      <c r="P1731" s="92">
        <f>SUMIF(V職域接種!$C:$C, 'Conv-vaccine'!$E1731, V職域接種!G:G)</f>
        <v>0</v>
      </c>
      <c r="Q1731" s="92">
        <f>_xlfn.MAXIFS(V重複!F:F, V重複!$C:$C, 'Conv-vaccine'!$E1731)</f>
        <v>0</v>
      </c>
      <c r="R1731" s="92">
        <f>_xlfn.MAXIFS(V重複!G:G, V重複!$C:$C, 'Conv-vaccine'!$E1731)</f>
        <v>0</v>
      </c>
      <c r="S1731" s="117">
        <f>SUMIF('V3回目-総接種回数'!$A:$A, 'Conv-vaccine'!$E1731, 'V3回目-総接種回数'!D:D)</f>
        <v>0</v>
      </c>
    </row>
    <row r="1732" spans="1:19" ht="17.7">
      <c r="A1732" s="49">
        <v>44873</v>
      </c>
      <c r="B1732" s="109">
        <f>IF(COUNTIF($A$7:$A1732, $A1732)&gt;1, 0, IF($E1732="","",G1732+H1732+K1732+L1732+O1732-Q1732))</f>
        <v>0</v>
      </c>
      <c r="C1732" s="109">
        <f>IF(COUNTIF($A$7:$A1732, $A1732)&gt;1, 0, IF($E1732="", "", I1732+J1732+M1732+N1732+P1732-R1732))</f>
        <v>0</v>
      </c>
      <c r="D1732" s="109">
        <f>IF(COUNTIF($A$7:$A1732, $A1732)&gt;1, 0, S1732)</f>
        <v>0</v>
      </c>
      <c r="E1732" s="110">
        <v>44873</v>
      </c>
      <c r="F1732" s="91" t="str">
        <f>IFERROR(VLOOKUP($E1732, V医療従事者等!$A:$J, $F$4, FALSE), TEXT(E1732, "aaa"))</f>
        <v>火</v>
      </c>
      <c r="G1732" s="91">
        <f>IFERROR(VLOOKUP($E1732, V医療従事者等!$A:$J, $G$4, FALSE), 0)</f>
        <v>0</v>
      </c>
      <c r="H1732" s="91">
        <f>IFERROR(VLOOKUP($E1732, V医療従事者等!$A:$J, $H$4, FALSE), 0)</f>
        <v>0</v>
      </c>
      <c r="I1732" s="91">
        <f>IFERROR(VLOOKUP($E1732, V医療従事者等!$A:$J, $I$4, FALSE), 0)</f>
        <v>0</v>
      </c>
      <c r="J1732" s="91">
        <f>IFERROR(VLOOKUP($E1732, V医療従事者等!$A:$J, $J$4, FALSE), 0)</f>
        <v>0</v>
      </c>
      <c r="K1732" s="92">
        <f>IFERROR(VLOOKUP($E1732, V一般接種!$A:$G, K$4, FALSE), 0)</f>
        <v>0</v>
      </c>
      <c r="L1732" s="92">
        <f>IFERROR(VLOOKUP($E1732, V一般接種!$A:$G, L$4, FALSE), 0)</f>
        <v>0</v>
      </c>
      <c r="M1732" s="92">
        <f>IFERROR(VLOOKUP($E1732, V一般接種!$A:$G, M$4, FALSE), 0)</f>
        <v>0</v>
      </c>
      <c r="N1732" s="93">
        <f>IFERROR(VLOOKUP($E1732, V一般接種!$A:$G, N$4, FALSE), 0)</f>
        <v>0</v>
      </c>
      <c r="O1732" s="92">
        <f>SUMIF(V職域接種!$C:$C, 'Conv-vaccine'!$E1732, V職域接種!F:F)</f>
        <v>0</v>
      </c>
      <c r="P1732" s="92">
        <f>SUMIF(V職域接種!$C:$C, 'Conv-vaccine'!$E1732, V職域接種!G:G)</f>
        <v>0</v>
      </c>
      <c r="Q1732" s="92">
        <f>_xlfn.MAXIFS(V重複!F:F, V重複!$C:$C, 'Conv-vaccine'!$E1732)</f>
        <v>0</v>
      </c>
      <c r="R1732" s="92">
        <f>_xlfn.MAXIFS(V重複!G:G, V重複!$C:$C, 'Conv-vaccine'!$E1732)</f>
        <v>0</v>
      </c>
      <c r="S1732" s="117">
        <f>SUMIF('V3回目-総接種回数'!$A:$A, 'Conv-vaccine'!$E1732, 'V3回目-総接種回数'!D:D)</f>
        <v>0</v>
      </c>
    </row>
    <row r="1733" spans="1:19" ht="17.7">
      <c r="A1733" s="49">
        <v>44873</v>
      </c>
      <c r="B1733" s="109">
        <f>IF(COUNTIF($A$7:$A1733, $A1733)&gt;1, 0, IF($E1733="","",G1733+H1733+K1733+L1733+O1733-Q1733))</f>
        <v>0</v>
      </c>
      <c r="C1733" s="109">
        <f>IF(COUNTIF($A$7:$A1733, $A1733)&gt;1, 0, IF($E1733="", "", I1733+J1733+M1733+N1733+P1733-R1733))</f>
        <v>0</v>
      </c>
      <c r="D1733" s="109">
        <f>IF(COUNTIF($A$7:$A1733, $A1733)&gt;1, 0, S1733)</f>
        <v>0</v>
      </c>
      <c r="E1733" s="110">
        <v>44873</v>
      </c>
      <c r="F1733" s="91" t="str">
        <f>IFERROR(VLOOKUP($E1733, V医療従事者等!$A:$J, $F$4, FALSE), TEXT(E1733, "aaa"))</f>
        <v>火</v>
      </c>
      <c r="G1733" s="91">
        <f>IFERROR(VLOOKUP($E1733, V医療従事者等!$A:$J, $G$4, FALSE), 0)</f>
        <v>0</v>
      </c>
      <c r="H1733" s="91">
        <f>IFERROR(VLOOKUP($E1733, V医療従事者等!$A:$J, $H$4, FALSE), 0)</f>
        <v>0</v>
      </c>
      <c r="I1733" s="91">
        <f>IFERROR(VLOOKUP($E1733, V医療従事者等!$A:$J, $I$4, FALSE), 0)</f>
        <v>0</v>
      </c>
      <c r="J1733" s="91">
        <f>IFERROR(VLOOKUP($E1733, V医療従事者等!$A:$J, $J$4, FALSE), 0)</f>
        <v>0</v>
      </c>
      <c r="K1733" s="92">
        <f>IFERROR(VLOOKUP($E1733, V一般接種!$A:$G, K$4, FALSE), 0)</f>
        <v>0</v>
      </c>
      <c r="L1733" s="92">
        <f>IFERROR(VLOOKUP($E1733, V一般接種!$A:$G, L$4, FALSE), 0)</f>
        <v>0</v>
      </c>
      <c r="M1733" s="92">
        <f>IFERROR(VLOOKUP($E1733, V一般接種!$A:$G, M$4, FALSE), 0)</f>
        <v>0</v>
      </c>
      <c r="N1733" s="93">
        <f>IFERROR(VLOOKUP($E1733, V一般接種!$A:$G, N$4, FALSE), 0)</f>
        <v>0</v>
      </c>
      <c r="O1733" s="92">
        <f>SUMIF(V職域接種!$C:$C, 'Conv-vaccine'!$E1733, V職域接種!F:F)</f>
        <v>0</v>
      </c>
      <c r="P1733" s="92">
        <f>SUMIF(V職域接種!$C:$C, 'Conv-vaccine'!$E1733, V職域接種!G:G)</f>
        <v>0</v>
      </c>
      <c r="Q1733" s="92">
        <f>_xlfn.MAXIFS(V重複!F:F, V重複!$C:$C, 'Conv-vaccine'!$E1733)</f>
        <v>0</v>
      </c>
      <c r="R1733" s="92">
        <f>_xlfn.MAXIFS(V重複!G:G, V重複!$C:$C, 'Conv-vaccine'!$E1733)</f>
        <v>0</v>
      </c>
      <c r="S1733" s="117">
        <f>SUMIF('V3回目-総接種回数'!$A:$A, 'Conv-vaccine'!$E1733, 'V3回目-総接種回数'!D:D)</f>
        <v>0</v>
      </c>
    </row>
    <row r="1734" spans="1:19" ht="17.7">
      <c r="A1734" s="49">
        <v>44873</v>
      </c>
      <c r="B1734" s="109">
        <f>IF(COUNTIF($A$7:$A1734, $A1734)&gt;1, 0, IF($E1734="","",G1734+H1734+K1734+L1734+O1734-Q1734))</f>
        <v>0</v>
      </c>
      <c r="C1734" s="109">
        <f>IF(COUNTIF($A$7:$A1734, $A1734)&gt;1, 0, IF($E1734="", "", I1734+J1734+M1734+N1734+P1734-R1734))</f>
        <v>0</v>
      </c>
      <c r="D1734" s="109">
        <f>IF(COUNTIF($A$7:$A1734, $A1734)&gt;1, 0, S1734)</f>
        <v>0</v>
      </c>
      <c r="E1734" s="110">
        <v>44873</v>
      </c>
      <c r="F1734" s="91" t="str">
        <f>IFERROR(VLOOKUP($E1734, V医療従事者等!$A:$J, $F$4, FALSE), TEXT(E1734, "aaa"))</f>
        <v>火</v>
      </c>
      <c r="G1734" s="91">
        <f>IFERROR(VLOOKUP($E1734, V医療従事者等!$A:$J, $G$4, FALSE), 0)</f>
        <v>0</v>
      </c>
      <c r="H1734" s="91">
        <f>IFERROR(VLOOKUP($E1734, V医療従事者等!$A:$J, $H$4, FALSE), 0)</f>
        <v>0</v>
      </c>
      <c r="I1734" s="91">
        <f>IFERROR(VLOOKUP($E1734, V医療従事者等!$A:$J, $I$4, FALSE), 0)</f>
        <v>0</v>
      </c>
      <c r="J1734" s="91">
        <f>IFERROR(VLOOKUP($E1734, V医療従事者等!$A:$J, $J$4, FALSE), 0)</f>
        <v>0</v>
      </c>
      <c r="K1734" s="92">
        <f>IFERROR(VLOOKUP($E1734, V一般接種!$A:$G, K$4, FALSE), 0)</f>
        <v>0</v>
      </c>
      <c r="L1734" s="92">
        <f>IFERROR(VLOOKUP($E1734, V一般接種!$A:$G, L$4, FALSE), 0)</f>
        <v>0</v>
      </c>
      <c r="M1734" s="92">
        <f>IFERROR(VLOOKUP($E1734, V一般接種!$A:$G, M$4, FALSE), 0)</f>
        <v>0</v>
      </c>
      <c r="N1734" s="93">
        <f>IFERROR(VLOOKUP($E1734, V一般接種!$A:$G, N$4, FALSE), 0)</f>
        <v>0</v>
      </c>
      <c r="O1734" s="92">
        <f>SUMIF(V職域接種!$C:$C, 'Conv-vaccine'!$E1734, V職域接種!F:F)</f>
        <v>0</v>
      </c>
      <c r="P1734" s="92">
        <f>SUMIF(V職域接種!$C:$C, 'Conv-vaccine'!$E1734, V職域接種!G:G)</f>
        <v>0</v>
      </c>
      <c r="Q1734" s="92">
        <f>_xlfn.MAXIFS(V重複!F:F, V重複!$C:$C, 'Conv-vaccine'!$E1734)</f>
        <v>0</v>
      </c>
      <c r="R1734" s="92">
        <f>_xlfn.MAXIFS(V重複!G:G, V重複!$C:$C, 'Conv-vaccine'!$E1734)</f>
        <v>0</v>
      </c>
      <c r="S1734" s="117">
        <f>SUMIF('V3回目-総接種回数'!$A:$A, 'Conv-vaccine'!$E1734, 'V3回目-総接種回数'!D:D)</f>
        <v>0</v>
      </c>
    </row>
    <row r="1735" spans="1:19" ht="17.7">
      <c r="A1735" s="49">
        <v>44874</v>
      </c>
      <c r="B1735" s="109">
        <f>IF(COUNTIF($A$7:$A1735, $A1735)&gt;1, 0, IF($E1735="","",G1735+H1735+K1735+L1735+O1735-Q1735))</f>
        <v>0</v>
      </c>
      <c r="C1735" s="109">
        <f>IF(COUNTIF($A$7:$A1735, $A1735)&gt;1, 0, IF($E1735="", "", I1735+J1735+M1735+N1735+P1735-R1735))</f>
        <v>0</v>
      </c>
      <c r="D1735" s="109">
        <f>IF(COUNTIF($A$7:$A1735, $A1735)&gt;1, 0, S1735)</f>
        <v>0</v>
      </c>
      <c r="E1735" s="110">
        <v>44874</v>
      </c>
      <c r="F1735" s="91" t="str">
        <f>IFERROR(VLOOKUP($E1735, V医療従事者等!$A:$J, $F$4, FALSE), TEXT(E1735, "aaa"))</f>
        <v>水</v>
      </c>
      <c r="G1735" s="91">
        <f>IFERROR(VLOOKUP($E1735, V医療従事者等!$A:$J, $G$4, FALSE), 0)</f>
        <v>0</v>
      </c>
      <c r="H1735" s="91">
        <f>IFERROR(VLOOKUP($E1735, V医療従事者等!$A:$J, $H$4, FALSE), 0)</f>
        <v>0</v>
      </c>
      <c r="I1735" s="91">
        <f>IFERROR(VLOOKUP($E1735, V医療従事者等!$A:$J, $I$4, FALSE), 0)</f>
        <v>0</v>
      </c>
      <c r="J1735" s="91">
        <f>IFERROR(VLOOKUP($E1735, V医療従事者等!$A:$J, $J$4, FALSE), 0)</f>
        <v>0</v>
      </c>
      <c r="K1735" s="92">
        <f>IFERROR(VLOOKUP($E1735, V一般接種!$A:$G, K$4, FALSE), 0)</f>
        <v>0</v>
      </c>
      <c r="L1735" s="92">
        <f>IFERROR(VLOOKUP($E1735, V一般接種!$A:$G, L$4, FALSE), 0)</f>
        <v>0</v>
      </c>
      <c r="M1735" s="92">
        <f>IFERROR(VLOOKUP($E1735, V一般接種!$A:$G, M$4, FALSE), 0)</f>
        <v>0</v>
      </c>
      <c r="N1735" s="93">
        <f>IFERROR(VLOOKUP($E1735, V一般接種!$A:$G, N$4, FALSE), 0)</f>
        <v>0</v>
      </c>
      <c r="O1735" s="92">
        <f>SUMIF(V職域接種!$C:$C, 'Conv-vaccine'!$E1735, V職域接種!F:F)</f>
        <v>0</v>
      </c>
      <c r="P1735" s="92">
        <f>SUMIF(V職域接種!$C:$C, 'Conv-vaccine'!$E1735, V職域接種!G:G)</f>
        <v>0</v>
      </c>
      <c r="Q1735" s="92">
        <f>_xlfn.MAXIFS(V重複!F:F, V重複!$C:$C, 'Conv-vaccine'!$E1735)</f>
        <v>0</v>
      </c>
      <c r="R1735" s="92">
        <f>_xlfn.MAXIFS(V重複!G:G, V重複!$C:$C, 'Conv-vaccine'!$E1735)</f>
        <v>0</v>
      </c>
      <c r="S1735" s="117">
        <f>SUMIF('V3回目-総接種回数'!$A:$A, 'Conv-vaccine'!$E1735, 'V3回目-総接種回数'!D:D)</f>
        <v>0</v>
      </c>
    </row>
    <row r="1736" spans="1:19" ht="17.7">
      <c r="A1736" s="49">
        <v>44874</v>
      </c>
      <c r="B1736" s="109">
        <f>IF(COUNTIF($A$7:$A1736, $A1736)&gt;1, 0, IF($E1736="","",G1736+H1736+K1736+L1736+O1736-Q1736))</f>
        <v>0</v>
      </c>
      <c r="C1736" s="109">
        <f>IF(COUNTIF($A$7:$A1736, $A1736)&gt;1, 0, IF($E1736="", "", I1736+J1736+M1736+N1736+P1736-R1736))</f>
        <v>0</v>
      </c>
      <c r="D1736" s="109">
        <f>IF(COUNTIF($A$7:$A1736, $A1736)&gt;1, 0, S1736)</f>
        <v>0</v>
      </c>
      <c r="E1736" s="110">
        <v>44874</v>
      </c>
      <c r="F1736" s="91" t="str">
        <f>IFERROR(VLOOKUP($E1736, V医療従事者等!$A:$J, $F$4, FALSE), TEXT(E1736, "aaa"))</f>
        <v>水</v>
      </c>
      <c r="G1736" s="91">
        <f>IFERROR(VLOOKUP($E1736, V医療従事者等!$A:$J, $G$4, FALSE), 0)</f>
        <v>0</v>
      </c>
      <c r="H1736" s="91">
        <f>IFERROR(VLOOKUP($E1736, V医療従事者等!$A:$J, $H$4, FALSE), 0)</f>
        <v>0</v>
      </c>
      <c r="I1736" s="91">
        <f>IFERROR(VLOOKUP($E1736, V医療従事者等!$A:$J, $I$4, FALSE), 0)</f>
        <v>0</v>
      </c>
      <c r="J1736" s="91">
        <f>IFERROR(VLOOKUP($E1736, V医療従事者等!$A:$J, $J$4, FALSE), 0)</f>
        <v>0</v>
      </c>
      <c r="K1736" s="92">
        <f>IFERROR(VLOOKUP($E1736, V一般接種!$A:$G, K$4, FALSE), 0)</f>
        <v>0</v>
      </c>
      <c r="L1736" s="92">
        <f>IFERROR(VLOOKUP($E1736, V一般接種!$A:$G, L$4, FALSE), 0)</f>
        <v>0</v>
      </c>
      <c r="M1736" s="92">
        <f>IFERROR(VLOOKUP($E1736, V一般接種!$A:$G, M$4, FALSE), 0)</f>
        <v>0</v>
      </c>
      <c r="N1736" s="93">
        <f>IFERROR(VLOOKUP($E1736, V一般接種!$A:$G, N$4, FALSE), 0)</f>
        <v>0</v>
      </c>
      <c r="O1736" s="92">
        <f>SUMIF(V職域接種!$C:$C, 'Conv-vaccine'!$E1736, V職域接種!F:F)</f>
        <v>0</v>
      </c>
      <c r="P1736" s="92">
        <f>SUMIF(V職域接種!$C:$C, 'Conv-vaccine'!$E1736, V職域接種!G:G)</f>
        <v>0</v>
      </c>
      <c r="Q1736" s="92">
        <f>_xlfn.MAXIFS(V重複!F:F, V重複!$C:$C, 'Conv-vaccine'!$E1736)</f>
        <v>0</v>
      </c>
      <c r="R1736" s="92">
        <f>_xlfn.MAXIFS(V重複!G:G, V重複!$C:$C, 'Conv-vaccine'!$E1736)</f>
        <v>0</v>
      </c>
      <c r="S1736" s="117">
        <f>SUMIF('V3回目-総接種回数'!$A:$A, 'Conv-vaccine'!$E1736, 'V3回目-総接種回数'!D:D)</f>
        <v>0</v>
      </c>
    </row>
    <row r="1737" spans="1:19" ht="17.7">
      <c r="A1737" s="49">
        <v>44874</v>
      </c>
      <c r="B1737" s="109">
        <f>IF(COUNTIF($A$7:$A1737, $A1737)&gt;1, 0, IF($E1737="","",G1737+H1737+K1737+L1737+O1737-Q1737))</f>
        <v>0</v>
      </c>
      <c r="C1737" s="109">
        <f>IF(COUNTIF($A$7:$A1737, $A1737)&gt;1, 0, IF($E1737="", "", I1737+J1737+M1737+N1737+P1737-R1737))</f>
        <v>0</v>
      </c>
      <c r="D1737" s="109">
        <f>IF(COUNTIF($A$7:$A1737, $A1737)&gt;1, 0, S1737)</f>
        <v>0</v>
      </c>
      <c r="E1737" s="110">
        <v>44874</v>
      </c>
      <c r="F1737" s="91" t="str">
        <f>IFERROR(VLOOKUP($E1737, V医療従事者等!$A:$J, $F$4, FALSE), TEXT(E1737, "aaa"))</f>
        <v>水</v>
      </c>
      <c r="G1737" s="91">
        <f>IFERROR(VLOOKUP($E1737, V医療従事者等!$A:$J, $G$4, FALSE), 0)</f>
        <v>0</v>
      </c>
      <c r="H1737" s="91">
        <f>IFERROR(VLOOKUP($E1737, V医療従事者等!$A:$J, $H$4, FALSE), 0)</f>
        <v>0</v>
      </c>
      <c r="I1737" s="91">
        <f>IFERROR(VLOOKUP($E1737, V医療従事者等!$A:$J, $I$4, FALSE), 0)</f>
        <v>0</v>
      </c>
      <c r="J1737" s="91">
        <f>IFERROR(VLOOKUP($E1737, V医療従事者等!$A:$J, $J$4, FALSE), 0)</f>
        <v>0</v>
      </c>
      <c r="K1737" s="92">
        <f>IFERROR(VLOOKUP($E1737, V一般接種!$A:$G, K$4, FALSE), 0)</f>
        <v>0</v>
      </c>
      <c r="L1737" s="92">
        <f>IFERROR(VLOOKUP($E1737, V一般接種!$A:$G, L$4, FALSE), 0)</f>
        <v>0</v>
      </c>
      <c r="M1737" s="92">
        <f>IFERROR(VLOOKUP($E1737, V一般接種!$A:$G, M$4, FALSE), 0)</f>
        <v>0</v>
      </c>
      <c r="N1737" s="93">
        <f>IFERROR(VLOOKUP($E1737, V一般接種!$A:$G, N$4, FALSE), 0)</f>
        <v>0</v>
      </c>
      <c r="O1737" s="92">
        <f>SUMIF(V職域接種!$C:$C, 'Conv-vaccine'!$E1737, V職域接種!F:F)</f>
        <v>0</v>
      </c>
      <c r="P1737" s="92">
        <f>SUMIF(V職域接種!$C:$C, 'Conv-vaccine'!$E1737, V職域接種!G:G)</f>
        <v>0</v>
      </c>
      <c r="Q1737" s="92">
        <f>_xlfn.MAXIFS(V重複!F:F, V重複!$C:$C, 'Conv-vaccine'!$E1737)</f>
        <v>0</v>
      </c>
      <c r="R1737" s="92">
        <f>_xlfn.MAXIFS(V重複!G:G, V重複!$C:$C, 'Conv-vaccine'!$E1737)</f>
        <v>0</v>
      </c>
      <c r="S1737" s="117">
        <f>SUMIF('V3回目-総接種回数'!$A:$A, 'Conv-vaccine'!$E1737, 'V3回目-総接種回数'!D:D)</f>
        <v>0</v>
      </c>
    </row>
    <row r="1738" spans="1:19" ht="17.7">
      <c r="A1738" s="49">
        <v>44875</v>
      </c>
      <c r="B1738" s="109">
        <f>IF(COUNTIF($A$7:$A1738, $A1738)&gt;1, 0, IF($E1738="","",G1738+H1738+K1738+L1738+O1738-Q1738))</f>
        <v>0</v>
      </c>
      <c r="C1738" s="109">
        <f>IF(COUNTIF($A$7:$A1738, $A1738)&gt;1, 0, IF($E1738="", "", I1738+J1738+M1738+N1738+P1738-R1738))</f>
        <v>0</v>
      </c>
      <c r="D1738" s="109">
        <f>IF(COUNTIF($A$7:$A1738, $A1738)&gt;1, 0, S1738)</f>
        <v>0</v>
      </c>
      <c r="E1738" s="110">
        <v>44875</v>
      </c>
      <c r="F1738" s="91" t="str">
        <f>IFERROR(VLOOKUP($E1738, V医療従事者等!$A:$J, $F$4, FALSE), TEXT(E1738, "aaa"))</f>
        <v>木</v>
      </c>
      <c r="G1738" s="91">
        <f>IFERROR(VLOOKUP($E1738, V医療従事者等!$A:$J, $G$4, FALSE), 0)</f>
        <v>0</v>
      </c>
      <c r="H1738" s="91">
        <f>IFERROR(VLOOKUP($E1738, V医療従事者等!$A:$J, $H$4, FALSE), 0)</f>
        <v>0</v>
      </c>
      <c r="I1738" s="91">
        <f>IFERROR(VLOOKUP($E1738, V医療従事者等!$A:$J, $I$4, FALSE), 0)</f>
        <v>0</v>
      </c>
      <c r="J1738" s="91">
        <f>IFERROR(VLOOKUP($E1738, V医療従事者等!$A:$J, $J$4, FALSE), 0)</f>
        <v>0</v>
      </c>
      <c r="K1738" s="92">
        <f>IFERROR(VLOOKUP($E1738, V一般接種!$A:$G, K$4, FALSE), 0)</f>
        <v>0</v>
      </c>
      <c r="L1738" s="92">
        <f>IFERROR(VLOOKUP($E1738, V一般接種!$A:$G, L$4, FALSE), 0)</f>
        <v>0</v>
      </c>
      <c r="M1738" s="92">
        <f>IFERROR(VLOOKUP($E1738, V一般接種!$A:$G, M$4, FALSE), 0)</f>
        <v>0</v>
      </c>
      <c r="N1738" s="93">
        <f>IFERROR(VLOOKUP($E1738, V一般接種!$A:$G, N$4, FALSE), 0)</f>
        <v>0</v>
      </c>
      <c r="O1738" s="92">
        <f>SUMIF(V職域接種!$C:$C, 'Conv-vaccine'!$E1738, V職域接種!F:F)</f>
        <v>0</v>
      </c>
      <c r="P1738" s="92">
        <f>SUMIF(V職域接種!$C:$C, 'Conv-vaccine'!$E1738, V職域接種!G:G)</f>
        <v>0</v>
      </c>
      <c r="Q1738" s="92">
        <f>_xlfn.MAXIFS(V重複!F:F, V重複!$C:$C, 'Conv-vaccine'!$E1738)</f>
        <v>0</v>
      </c>
      <c r="R1738" s="92">
        <f>_xlfn.MAXIFS(V重複!G:G, V重複!$C:$C, 'Conv-vaccine'!$E1738)</f>
        <v>0</v>
      </c>
      <c r="S1738" s="117">
        <f>SUMIF('V3回目-総接種回数'!$A:$A, 'Conv-vaccine'!$E1738, 'V3回目-総接種回数'!D:D)</f>
        <v>0</v>
      </c>
    </row>
    <row r="1739" spans="1:19" ht="17.7">
      <c r="A1739" s="49">
        <v>44875</v>
      </c>
      <c r="B1739" s="109">
        <f>IF(COUNTIF($A$7:$A1739, $A1739)&gt;1, 0, IF($E1739="","",G1739+H1739+K1739+L1739+O1739-Q1739))</f>
        <v>0</v>
      </c>
      <c r="C1739" s="109">
        <f>IF(COUNTIF($A$7:$A1739, $A1739)&gt;1, 0, IF($E1739="", "", I1739+J1739+M1739+N1739+P1739-R1739))</f>
        <v>0</v>
      </c>
      <c r="D1739" s="109">
        <f>IF(COUNTIF($A$7:$A1739, $A1739)&gt;1, 0, S1739)</f>
        <v>0</v>
      </c>
      <c r="E1739" s="110">
        <v>44875</v>
      </c>
      <c r="F1739" s="91" t="str">
        <f>IFERROR(VLOOKUP($E1739, V医療従事者等!$A:$J, $F$4, FALSE), TEXT(E1739, "aaa"))</f>
        <v>木</v>
      </c>
      <c r="G1739" s="91">
        <f>IFERROR(VLOOKUP($E1739, V医療従事者等!$A:$J, $G$4, FALSE), 0)</f>
        <v>0</v>
      </c>
      <c r="H1739" s="91">
        <f>IFERROR(VLOOKUP($E1739, V医療従事者等!$A:$J, $H$4, FALSE), 0)</f>
        <v>0</v>
      </c>
      <c r="I1739" s="91">
        <f>IFERROR(VLOOKUP($E1739, V医療従事者等!$A:$J, $I$4, FALSE), 0)</f>
        <v>0</v>
      </c>
      <c r="J1739" s="91">
        <f>IFERROR(VLOOKUP($E1739, V医療従事者等!$A:$J, $J$4, FALSE), 0)</f>
        <v>0</v>
      </c>
      <c r="K1739" s="92">
        <f>IFERROR(VLOOKUP($E1739, V一般接種!$A:$G, K$4, FALSE), 0)</f>
        <v>0</v>
      </c>
      <c r="L1739" s="92">
        <f>IFERROR(VLOOKUP($E1739, V一般接種!$A:$G, L$4, FALSE), 0)</f>
        <v>0</v>
      </c>
      <c r="M1739" s="92">
        <f>IFERROR(VLOOKUP($E1739, V一般接種!$A:$G, M$4, FALSE), 0)</f>
        <v>0</v>
      </c>
      <c r="N1739" s="93">
        <f>IFERROR(VLOOKUP($E1739, V一般接種!$A:$G, N$4, FALSE), 0)</f>
        <v>0</v>
      </c>
      <c r="O1739" s="92">
        <f>SUMIF(V職域接種!$C:$C, 'Conv-vaccine'!$E1739, V職域接種!F:F)</f>
        <v>0</v>
      </c>
      <c r="P1739" s="92">
        <f>SUMIF(V職域接種!$C:$C, 'Conv-vaccine'!$E1739, V職域接種!G:G)</f>
        <v>0</v>
      </c>
      <c r="Q1739" s="92">
        <f>_xlfn.MAXIFS(V重複!F:F, V重複!$C:$C, 'Conv-vaccine'!$E1739)</f>
        <v>0</v>
      </c>
      <c r="R1739" s="92">
        <f>_xlfn.MAXIFS(V重複!G:G, V重複!$C:$C, 'Conv-vaccine'!$E1739)</f>
        <v>0</v>
      </c>
      <c r="S1739" s="117">
        <f>SUMIF('V3回目-総接種回数'!$A:$A, 'Conv-vaccine'!$E1739, 'V3回目-総接種回数'!D:D)</f>
        <v>0</v>
      </c>
    </row>
    <row r="1740" spans="1:19" ht="17.7">
      <c r="A1740" s="49">
        <v>44875</v>
      </c>
      <c r="B1740" s="109">
        <f>IF(COUNTIF($A$7:$A1740, $A1740)&gt;1, 0, IF($E1740="","",G1740+H1740+K1740+L1740+O1740-Q1740))</f>
        <v>0</v>
      </c>
      <c r="C1740" s="109">
        <f>IF(COUNTIF($A$7:$A1740, $A1740)&gt;1, 0, IF($E1740="", "", I1740+J1740+M1740+N1740+P1740-R1740))</f>
        <v>0</v>
      </c>
      <c r="D1740" s="109">
        <f>IF(COUNTIF($A$7:$A1740, $A1740)&gt;1, 0, S1740)</f>
        <v>0</v>
      </c>
      <c r="E1740" s="110">
        <v>44875</v>
      </c>
      <c r="F1740" s="91" t="str">
        <f>IFERROR(VLOOKUP($E1740, V医療従事者等!$A:$J, $F$4, FALSE), TEXT(E1740, "aaa"))</f>
        <v>木</v>
      </c>
      <c r="G1740" s="91">
        <f>IFERROR(VLOOKUP($E1740, V医療従事者等!$A:$J, $G$4, FALSE), 0)</f>
        <v>0</v>
      </c>
      <c r="H1740" s="91">
        <f>IFERROR(VLOOKUP($E1740, V医療従事者等!$A:$J, $H$4, FALSE), 0)</f>
        <v>0</v>
      </c>
      <c r="I1740" s="91">
        <f>IFERROR(VLOOKUP($E1740, V医療従事者等!$A:$J, $I$4, FALSE), 0)</f>
        <v>0</v>
      </c>
      <c r="J1740" s="91">
        <f>IFERROR(VLOOKUP($E1740, V医療従事者等!$A:$J, $J$4, FALSE), 0)</f>
        <v>0</v>
      </c>
      <c r="K1740" s="92">
        <f>IFERROR(VLOOKUP($E1740, V一般接種!$A:$G, K$4, FALSE), 0)</f>
        <v>0</v>
      </c>
      <c r="L1740" s="92">
        <f>IFERROR(VLOOKUP($E1740, V一般接種!$A:$G, L$4, FALSE), 0)</f>
        <v>0</v>
      </c>
      <c r="M1740" s="92">
        <f>IFERROR(VLOOKUP($E1740, V一般接種!$A:$G, M$4, FALSE), 0)</f>
        <v>0</v>
      </c>
      <c r="N1740" s="93">
        <f>IFERROR(VLOOKUP($E1740, V一般接種!$A:$G, N$4, FALSE), 0)</f>
        <v>0</v>
      </c>
      <c r="O1740" s="92">
        <f>SUMIF(V職域接種!$C:$C, 'Conv-vaccine'!$E1740, V職域接種!F:F)</f>
        <v>0</v>
      </c>
      <c r="P1740" s="92">
        <f>SUMIF(V職域接種!$C:$C, 'Conv-vaccine'!$E1740, V職域接種!G:G)</f>
        <v>0</v>
      </c>
      <c r="Q1740" s="92">
        <f>_xlfn.MAXIFS(V重複!F:F, V重複!$C:$C, 'Conv-vaccine'!$E1740)</f>
        <v>0</v>
      </c>
      <c r="R1740" s="92">
        <f>_xlfn.MAXIFS(V重複!G:G, V重複!$C:$C, 'Conv-vaccine'!$E1740)</f>
        <v>0</v>
      </c>
      <c r="S1740" s="117">
        <f>SUMIF('V3回目-総接種回数'!$A:$A, 'Conv-vaccine'!$E1740, 'V3回目-総接種回数'!D:D)</f>
        <v>0</v>
      </c>
    </row>
    <row r="1741" spans="1:19" ht="17.7">
      <c r="A1741" s="49">
        <v>44876</v>
      </c>
      <c r="B1741" s="109">
        <f>IF(COUNTIF($A$7:$A1741, $A1741)&gt;1, 0, IF($E1741="","",G1741+H1741+K1741+L1741+O1741-Q1741))</f>
        <v>0</v>
      </c>
      <c r="C1741" s="109">
        <f>IF(COUNTIF($A$7:$A1741, $A1741)&gt;1, 0, IF($E1741="", "", I1741+J1741+M1741+N1741+P1741-R1741))</f>
        <v>0</v>
      </c>
      <c r="D1741" s="109">
        <f>IF(COUNTIF($A$7:$A1741, $A1741)&gt;1, 0, S1741)</f>
        <v>0</v>
      </c>
      <c r="E1741" s="110">
        <v>44876</v>
      </c>
      <c r="F1741" s="91" t="str">
        <f>IFERROR(VLOOKUP($E1741, V医療従事者等!$A:$J, $F$4, FALSE), TEXT(E1741, "aaa"))</f>
        <v>金</v>
      </c>
      <c r="G1741" s="91">
        <f>IFERROR(VLOOKUP($E1741, V医療従事者等!$A:$J, $G$4, FALSE), 0)</f>
        <v>0</v>
      </c>
      <c r="H1741" s="91">
        <f>IFERROR(VLOOKUP($E1741, V医療従事者等!$A:$J, $H$4, FALSE), 0)</f>
        <v>0</v>
      </c>
      <c r="I1741" s="91">
        <f>IFERROR(VLOOKUP($E1741, V医療従事者等!$A:$J, $I$4, FALSE), 0)</f>
        <v>0</v>
      </c>
      <c r="J1741" s="91">
        <f>IFERROR(VLOOKUP($E1741, V医療従事者等!$A:$J, $J$4, FALSE), 0)</f>
        <v>0</v>
      </c>
      <c r="K1741" s="92">
        <f>IFERROR(VLOOKUP($E1741, V一般接種!$A:$G, K$4, FALSE), 0)</f>
        <v>0</v>
      </c>
      <c r="L1741" s="92">
        <f>IFERROR(VLOOKUP($E1741, V一般接種!$A:$G, L$4, FALSE), 0)</f>
        <v>0</v>
      </c>
      <c r="M1741" s="92">
        <f>IFERROR(VLOOKUP($E1741, V一般接種!$A:$G, M$4, FALSE), 0)</f>
        <v>0</v>
      </c>
      <c r="N1741" s="93">
        <f>IFERROR(VLOOKUP($E1741, V一般接種!$A:$G, N$4, FALSE), 0)</f>
        <v>0</v>
      </c>
      <c r="O1741" s="92">
        <f>SUMIF(V職域接種!$C:$C, 'Conv-vaccine'!$E1741, V職域接種!F:F)</f>
        <v>0</v>
      </c>
      <c r="P1741" s="92">
        <f>SUMIF(V職域接種!$C:$C, 'Conv-vaccine'!$E1741, V職域接種!G:G)</f>
        <v>0</v>
      </c>
      <c r="Q1741" s="92">
        <f>_xlfn.MAXIFS(V重複!F:F, V重複!$C:$C, 'Conv-vaccine'!$E1741)</f>
        <v>0</v>
      </c>
      <c r="R1741" s="92">
        <f>_xlfn.MAXIFS(V重複!G:G, V重複!$C:$C, 'Conv-vaccine'!$E1741)</f>
        <v>0</v>
      </c>
      <c r="S1741" s="117">
        <f>SUMIF('V3回目-総接種回数'!$A:$A, 'Conv-vaccine'!$E1741, 'V3回目-総接種回数'!D:D)</f>
        <v>0</v>
      </c>
    </row>
    <row r="1742" spans="1:19" ht="17.7">
      <c r="A1742" s="49">
        <v>44876</v>
      </c>
      <c r="B1742" s="109">
        <f>IF(COUNTIF($A$7:$A1742, $A1742)&gt;1, 0, IF($E1742="","",G1742+H1742+K1742+L1742+O1742-Q1742))</f>
        <v>0</v>
      </c>
      <c r="C1742" s="109">
        <f>IF(COUNTIF($A$7:$A1742, $A1742)&gt;1, 0, IF($E1742="", "", I1742+J1742+M1742+N1742+P1742-R1742))</f>
        <v>0</v>
      </c>
      <c r="D1742" s="109">
        <f>IF(COUNTIF($A$7:$A1742, $A1742)&gt;1, 0, S1742)</f>
        <v>0</v>
      </c>
      <c r="E1742" s="110">
        <v>44876</v>
      </c>
      <c r="F1742" s="91" t="str">
        <f>IFERROR(VLOOKUP($E1742, V医療従事者等!$A:$J, $F$4, FALSE), TEXT(E1742, "aaa"))</f>
        <v>金</v>
      </c>
      <c r="G1742" s="91">
        <f>IFERROR(VLOOKUP($E1742, V医療従事者等!$A:$J, $G$4, FALSE), 0)</f>
        <v>0</v>
      </c>
      <c r="H1742" s="91">
        <f>IFERROR(VLOOKUP($E1742, V医療従事者等!$A:$J, $H$4, FALSE), 0)</f>
        <v>0</v>
      </c>
      <c r="I1742" s="91">
        <f>IFERROR(VLOOKUP($E1742, V医療従事者等!$A:$J, $I$4, FALSE), 0)</f>
        <v>0</v>
      </c>
      <c r="J1742" s="91">
        <f>IFERROR(VLOOKUP($E1742, V医療従事者等!$A:$J, $J$4, FALSE), 0)</f>
        <v>0</v>
      </c>
      <c r="K1742" s="92">
        <f>IFERROR(VLOOKUP($E1742, V一般接種!$A:$G, K$4, FALSE), 0)</f>
        <v>0</v>
      </c>
      <c r="L1742" s="92">
        <f>IFERROR(VLOOKUP($E1742, V一般接種!$A:$G, L$4, FALSE), 0)</f>
        <v>0</v>
      </c>
      <c r="M1742" s="92">
        <f>IFERROR(VLOOKUP($E1742, V一般接種!$A:$G, M$4, FALSE), 0)</f>
        <v>0</v>
      </c>
      <c r="N1742" s="93">
        <f>IFERROR(VLOOKUP($E1742, V一般接種!$A:$G, N$4, FALSE), 0)</f>
        <v>0</v>
      </c>
      <c r="O1742" s="92">
        <f>SUMIF(V職域接種!$C:$C, 'Conv-vaccine'!$E1742, V職域接種!F:F)</f>
        <v>0</v>
      </c>
      <c r="P1742" s="92">
        <f>SUMIF(V職域接種!$C:$C, 'Conv-vaccine'!$E1742, V職域接種!G:G)</f>
        <v>0</v>
      </c>
      <c r="Q1742" s="92">
        <f>_xlfn.MAXIFS(V重複!F:F, V重複!$C:$C, 'Conv-vaccine'!$E1742)</f>
        <v>0</v>
      </c>
      <c r="R1742" s="92">
        <f>_xlfn.MAXIFS(V重複!G:G, V重複!$C:$C, 'Conv-vaccine'!$E1742)</f>
        <v>0</v>
      </c>
      <c r="S1742" s="117">
        <f>SUMIF('V3回目-総接種回数'!$A:$A, 'Conv-vaccine'!$E1742, 'V3回目-総接種回数'!D:D)</f>
        <v>0</v>
      </c>
    </row>
    <row r="1743" spans="1:19" ht="17.7">
      <c r="A1743" s="49">
        <v>44876</v>
      </c>
      <c r="B1743" s="109">
        <f>IF(COUNTIF($A$7:$A1743, $A1743)&gt;1, 0, IF($E1743="","",G1743+H1743+K1743+L1743+O1743-Q1743))</f>
        <v>0</v>
      </c>
      <c r="C1743" s="109">
        <f>IF(COUNTIF($A$7:$A1743, $A1743)&gt;1, 0, IF($E1743="", "", I1743+J1743+M1743+N1743+P1743-R1743))</f>
        <v>0</v>
      </c>
      <c r="D1743" s="109">
        <f>IF(COUNTIF($A$7:$A1743, $A1743)&gt;1, 0, S1743)</f>
        <v>0</v>
      </c>
      <c r="E1743" s="110">
        <v>44876</v>
      </c>
      <c r="F1743" s="91" t="str">
        <f>IFERROR(VLOOKUP($E1743, V医療従事者等!$A:$J, $F$4, FALSE), TEXT(E1743, "aaa"))</f>
        <v>金</v>
      </c>
      <c r="G1743" s="91">
        <f>IFERROR(VLOOKUP($E1743, V医療従事者等!$A:$J, $G$4, FALSE), 0)</f>
        <v>0</v>
      </c>
      <c r="H1743" s="91">
        <f>IFERROR(VLOOKUP($E1743, V医療従事者等!$A:$J, $H$4, FALSE), 0)</f>
        <v>0</v>
      </c>
      <c r="I1743" s="91">
        <f>IFERROR(VLOOKUP($E1743, V医療従事者等!$A:$J, $I$4, FALSE), 0)</f>
        <v>0</v>
      </c>
      <c r="J1743" s="91">
        <f>IFERROR(VLOOKUP($E1743, V医療従事者等!$A:$J, $J$4, FALSE), 0)</f>
        <v>0</v>
      </c>
      <c r="K1743" s="92">
        <f>IFERROR(VLOOKUP($E1743, V一般接種!$A:$G, K$4, FALSE), 0)</f>
        <v>0</v>
      </c>
      <c r="L1743" s="92">
        <f>IFERROR(VLOOKUP($E1743, V一般接種!$A:$G, L$4, FALSE), 0)</f>
        <v>0</v>
      </c>
      <c r="M1743" s="92">
        <f>IFERROR(VLOOKUP($E1743, V一般接種!$A:$G, M$4, FALSE), 0)</f>
        <v>0</v>
      </c>
      <c r="N1743" s="93">
        <f>IFERROR(VLOOKUP($E1743, V一般接種!$A:$G, N$4, FALSE), 0)</f>
        <v>0</v>
      </c>
      <c r="O1743" s="92">
        <f>SUMIF(V職域接種!$C:$C, 'Conv-vaccine'!$E1743, V職域接種!F:F)</f>
        <v>0</v>
      </c>
      <c r="P1743" s="92">
        <f>SUMIF(V職域接種!$C:$C, 'Conv-vaccine'!$E1743, V職域接種!G:G)</f>
        <v>0</v>
      </c>
      <c r="Q1743" s="92">
        <f>_xlfn.MAXIFS(V重複!F:F, V重複!$C:$C, 'Conv-vaccine'!$E1743)</f>
        <v>0</v>
      </c>
      <c r="R1743" s="92">
        <f>_xlfn.MAXIFS(V重複!G:G, V重複!$C:$C, 'Conv-vaccine'!$E1743)</f>
        <v>0</v>
      </c>
      <c r="S1743" s="117">
        <f>SUMIF('V3回目-総接種回数'!$A:$A, 'Conv-vaccine'!$E1743, 'V3回目-総接種回数'!D:D)</f>
        <v>0</v>
      </c>
    </row>
    <row r="1744" spans="1:19" ht="17.7">
      <c r="A1744" s="49">
        <v>44877</v>
      </c>
      <c r="B1744" s="109">
        <f>IF(COUNTIF($A$7:$A1744, $A1744)&gt;1, 0, IF($E1744="","",G1744+H1744+K1744+L1744+O1744-Q1744))</f>
        <v>0</v>
      </c>
      <c r="C1744" s="109">
        <f>IF(COUNTIF($A$7:$A1744, $A1744)&gt;1, 0, IF($E1744="", "", I1744+J1744+M1744+N1744+P1744-R1744))</f>
        <v>0</v>
      </c>
      <c r="D1744" s="109">
        <f>IF(COUNTIF($A$7:$A1744, $A1744)&gt;1, 0, S1744)</f>
        <v>0</v>
      </c>
      <c r="E1744" s="110">
        <v>44877</v>
      </c>
      <c r="F1744" s="91" t="str">
        <f>IFERROR(VLOOKUP($E1744, V医療従事者等!$A:$J, $F$4, FALSE), TEXT(E1744, "aaa"))</f>
        <v>土</v>
      </c>
      <c r="G1744" s="91">
        <f>IFERROR(VLOOKUP($E1744, V医療従事者等!$A:$J, $G$4, FALSE), 0)</f>
        <v>0</v>
      </c>
      <c r="H1744" s="91">
        <f>IFERROR(VLOOKUP($E1744, V医療従事者等!$A:$J, $H$4, FALSE), 0)</f>
        <v>0</v>
      </c>
      <c r="I1744" s="91">
        <f>IFERROR(VLOOKUP($E1744, V医療従事者等!$A:$J, $I$4, FALSE), 0)</f>
        <v>0</v>
      </c>
      <c r="J1744" s="91">
        <f>IFERROR(VLOOKUP($E1744, V医療従事者等!$A:$J, $J$4, FALSE), 0)</f>
        <v>0</v>
      </c>
      <c r="K1744" s="92">
        <f>IFERROR(VLOOKUP($E1744, V一般接種!$A:$G, K$4, FALSE), 0)</f>
        <v>0</v>
      </c>
      <c r="L1744" s="92">
        <f>IFERROR(VLOOKUP($E1744, V一般接種!$A:$G, L$4, FALSE), 0)</f>
        <v>0</v>
      </c>
      <c r="M1744" s="92">
        <f>IFERROR(VLOOKUP($E1744, V一般接種!$A:$G, M$4, FALSE), 0)</f>
        <v>0</v>
      </c>
      <c r="N1744" s="93">
        <f>IFERROR(VLOOKUP($E1744, V一般接種!$A:$G, N$4, FALSE), 0)</f>
        <v>0</v>
      </c>
      <c r="O1744" s="92">
        <f>SUMIF(V職域接種!$C:$C, 'Conv-vaccine'!$E1744, V職域接種!F:F)</f>
        <v>0</v>
      </c>
      <c r="P1744" s="92">
        <f>SUMIF(V職域接種!$C:$C, 'Conv-vaccine'!$E1744, V職域接種!G:G)</f>
        <v>0</v>
      </c>
      <c r="Q1744" s="92">
        <f>_xlfn.MAXIFS(V重複!F:F, V重複!$C:$C, 'Conv-vaccine'!$E1744)</f>
        <v>0</v>
      </c>
      <c r="R1744" s="92">
        <f>_xlfn.MAXIFS(V重複!G:G, V重複!$C:$C, 'Conv-vaccine'!$E1744)</f>
        <v>0</v>
      </c>
      <c r="S1744" s="117">
        <f>SUMIF('V3回目-総接種回数'!$A:$A, 'Conv-vaccine'!$E1744, 'V3回目-総接種回数'!D:D)</f>
        <v>0</v>
      </c>
    </row>
    <row r="1745" spans="1:19" ht="17.7">
      <c r="A1745" s="49">
        <v>44877</v>
      </c>
      <c r="B1745" s="109">
        <f>IF(COUNTIF($A$7:$A1745, $A1745)&gt;1, 0, IF($E1745="","",G1745+H1745+K1745+L1745+O1745-Q1745))</f>
        <v>0</v>
      </c>
      <c r="C1745" s="109">
        <f>IF(COUNTIF($A$7:$A1745, $A1745)&gt;1, 0, IF($E1745="", "", I1745+J1745+M1745+N1745+P1745-R1745))</f>
        <v>0</v>
      </c>
      <c r="D1745" s="109">
        <f>IF(COUNTIF($A$7:$A1745, $A1745)&gt;1, 0, S1745)</f>
        <v>0</v>
      </c>
      <c r="E1745" s="110">
        <v>44877</v>
      </c>
      <c r="F1745" s="91" t="str">
        <f>IFERROR(VLOOKUP($E1745, V医療従事者等!$A:$J, $F$4, FALSE), TEXT(E1745, "aaa"))</f>
        <v>土</v>
      </c>
      <c r="G1745" s="91">
        <f>IFERROR(VLOOKUP($E1745, V医療従事者等!$A:$J, $G$4, FALSE), 0)</f>
        <v>0</v>
      </c>
      <c r="H1745" s="91">
        <f>IFERROR(VLOOKUP($E1745, V医療従事者等!$A:$J, $H$4, FALSE), 0)</f>
        <v>0</v>
      </c>
      <c r="I1745" s="91">
        <f>IFERROR(VLOOKUP($E1745, V医療従事者等!$A:$J, $I$4, FALSE), 0)</f>
        <v>0</v>
      </c>
      <c r="J1745" s="91">
        <f>IFERROR(VLOOKUP($E1745, V医療従事者等!$A:$J, $J$4, FALSE), 0)</f>
        <v>0</v>
      </c>
      <c r="K1745" s="92">
        <f>IFERROR(VLOOKUP($E1745, V一般接種!$A:$G, K$4, FALSE), 0)</f>
        <v>0</v>
      </c>
      <c r="L1745" s="92">
        <f>IFERROR(VLOOKUP($E1745, V一般接種!$A:$G, L$4, FALSE), 0)</f>
        <v>0</v>
      </c>
      <c r="M1745" s="92">
        <f>IFERROR(VLOOKUP($E1745, V一般接種!$A:$G, M$4, FALSE), 0)</f>
        <v>0</v>
      </c>
      <c r="N1745" s="93">
        <f>IFERROR(VLOOKUP($E1745, V一般接種!$A:$G, N$4, FALSE), 0)</f>
        <v>0</v>
      </c>
      <c r="O1745" s="92">
        <f>SUMIF(V職域接種!$C:$C, 'Conv-vaccine'!$E1745, V職域接種!F:F)</f>
        <v>0</v>
      </c>
      <c r="P1745" s="92">
        <f>SUMIF(V職域接種!$C:$C, 'Conv-vaccine'!$E1745, V職域接種!G:G)</f>
        <v>0</v>
      </c>
      <c r="Q1745" s="92">
        <f>_xlfn.MAXIFS(V重複!F:F, V重複!$C:$C, 'Conv-vaccine'!$E1745)</f>
        <v>0</v>
      </c>
      <c r="R1745" s="92">
        <f>_xlfn.MAXIFS(V重複!G:G, V重複!$C:$C, 'Conv-vaccine'!$E1745)</f>
        <v>0</v>
      </c>
      <c r="S1745" s="117">
        <f>SUMIF('V3回目-総接種回数'!$A:$A, 'Conv-vaccine'!$E1745, 'V3回目-総接種回数'!D:D)</f>
        <v>0</v>
      </c>
    </row>
    <row r="1746" spans="1:19" ht="17.7">
      <c r="A1746" s="49">
        <v>44877</v>
      </c>
      <c r="B1746" s="109">
        <f>IF(COUNTIF($A$7:$A1746, $A1746)&gt;1, 0, IF($E1746="","",G1746+H1746+K1746+L1746+O1746-Q1746))</f>
        <v>0</v>
      </c>
      <c r="C1746" s="109">
        <f>IF(COUNTIF($A$7:$A1746, $A1746)&gt;1, 0, IF($E1746="", "", I1746+J1746+M1746+N1746+P1746-R1746))</f>
        <v>0</v>
      </c>
      <c r="D1746" s="109">
        <f>IF(COUNTIF($A$7:$A1746, $A1746)&gt;1, 0, S1746)</f>
        <v>0</v>
      </c>
      <c r="E1746" s="110">
        <v>44877</v>
      </c>
      <c r="F1746" s="91" t="str">
        <f>IFERROR(VLOOKUP($E1746, V医療従事者等!$A:$J, $F$4, FALSE), TEXT(E1746, "aaa"))</f>
        <v>土</v>
      </c>
      <c r="G1746" s="91">
        <f>IFERROR(VLOOKUP($E1746, V医療従事者等!$A:$J, $G$4, FALSE), 0)</f>
        <v>0</v>
      </c>
      <c r="H1746" s="91">
        <f>IFERROR(VLOOKUP($E1746, V医療従事者等!$A:$J, $H$4, FALSE), 0)</f>
        <v>0</v>
      </c>
      <c r="I1746" s="91">
        <f>IFERROR(VLOOKUP($E1746, V医療従事者等!$A:$J, $I$4, FALSE), 0)</f>
        <v>0</v>
      </c>
      <c r="J1746" s="91">
        <f>IFERROR(VLOOKUP($E1746, V医療従事者等!$A:$J, $J$4, FALSE), 0)</f>
        <v>0</v>
      </c>
      <c r="K1746" s="92">
        <f>IFERROR(VLOOKUP($E1746, V一般接種!$A:$G, K$4, FALSE), 0)</f>
        <v>0</v>
      </c>
      <c r="L1746" s="92">
        <f>IFERROR(VLOOKUP($E1746, V一般接種!$A:$G, L$4, FALSE), 0)</f>
        <v>0</v>
      </c>
      <c r="M1746" s="92">
        <f>IFERROR(VLOOKUP($E1746, V一般接種!$A:$G, M$4, FALSE), 0)</f>
        <v>0</v>
      </c>
      <c r="N1746" s="93">
        <f>IFERROR(VLOOKUP($E1746, V一般接種!$A:$G, N$4, FALSE), 0)</f>
        <v>0</v>
      </c>
      <c r="O1746" s="92">
        <f>SUMIF(V職域接種!$C:$C, 'Conv-vaccine'!$E1746, V職域接種!F:F)</f>
        <v>0</v>
      </c>
      <c r="P1746" s="92">
        <f>SUMIF(V職域接種!$C:$C, 'Conv-vaccine'!$E1746, V職域接種!G:G)</f>
        <v>0</v>
      </c>
      <c r="Q1746" s="92">
        <f>_xlfn.MAXIFS(V重複!F:F, V重複!$C:$C, 'Conv-vaccine'!$E1746)</f>
        <v>0</v>
      </c>
      <c r="R1746" s="92">
        <f>_xlfn.MAXIFS(V重複!G:G, V重複!$C:$C, 'Conv-vaccine'!$E1746)</f>
        <v>0</v>
      </c>
      <c r="S1746" s="117">
        <f>SUMIF('V3回目-総接種回数'!$A:$A, 'Conv-vaccine'!$E1746, 'V3回目-総接種回数'!D:D)</f>
        <v>0</v>
      </c>
    </row>
    <row r="1747" spans="1:19" ht="17.7">
      <c r="A1747" s="49">
        <v>44878</v>
      </c>
      <c r="B1747" s="109">
        <f>IF(COUNTIF($A$7:$A1747, $A1747)&gt;1, 0, IF($E1747="","",G1747+H1747+K1747+L1747+O1747-Q1747))</f>
        <v>0</v>
      </c>
      <c r="C1747" s="109">
        <f>IF(COUNTIF($A$7:$A1747, $A1747)&gt;1, 0, IF($E1747="", "", I1747+J1747+M1747+N1747+P1747-R1747))</f>
        <v>0</v>
      </c>
      <c r="D1747" s="109">
        <f>IF(COUNTIF($A$7:$A1747, $A1747)&gt;1, 0, S1747)</f>
        <v>0</v>
      </c>
      <c r="E1747" s="110">
        <v>44878</v>
      </c>
      <c r="F1747" s="91" t="str">
        <f>IFERROR(VLOOKUP($E1747, V医療従事者等!$A:$J, $F$4, FALSE), TEXT(E1747, "aaa"))</f>
        <v>日</v>
      </c>
      <c r="G1747" s="91">
        <f>IFERROR(VLOOKUP($E1747, V医療従事者等!$A:$J, $G$4, FALSE), 0)</f>
        <v>0</v>
      </c>
      <c r="H1747" s="91">
        <f>IFERROR(VLOOKUP($E1747, V医療従事者等!$A:$J, $H$4, FALSE), 0)</f>
        <v>0</v>
      </c>
      <c r="I1747" s="91">
        <f>IFERROR(VLOOKUP($E1747, V医療従事者等!$A:$J, $I$4, FALSE), 0)</f>
        <v>0</v>
      </c>
      <c r="J1747" s="91">
        <f>IFERROR(VLOOKUP($E1747, V医療従事者等!$A:$J, $J$4, FALSE), 0)</f>
        <v>0</v>
      </c>
      <c r="K1747" s="92">
        <f>IFERROR(VLOOKUP($E1747, V一般接種!$A:$G, K$4, FALSE), 0)</f>
        <v>0</v>
      </c>
      <c r="L1747" s="92">
        <f>IFERROR(VLOOKUP($E1747, V一般接種!$A:$G, L$4, FALSE), 0)</f>
        <v>0</v>
      </c>
      <c r="M1747" s="92">
        <f>IFERROR(VLOOKUP($E1747, V一般接種!$A:$G, M$4, FALSE), 0)</f>
        <v>0</v>
      </c>
      <c r="N1747" s="93">
        <f>IFERROR(VLOOKUP($E1747, V一般接種!$A:$G, N$4, FALSE), 0)</f>
        <v>0</v>
      </c>
      <c r="O1747" s="92">
        <f>SUMIF(V職域接種!$C:$C, 'Conv-vaccine'!$E1747, V職域接種!F:F)</f>
        <v>0</v>
      </c>
      <c r="P1747" s="92">
        <f>SUMIF(V職域接種!$C:$C, 'Conv-vaccine'!$E1747, V職域接種!G:G)</f>
        <v>0</v>
      </c>
      <c r="Q1747" s="92">
        <f>_xlfn.MAXIFS(V重複!F:F, V重複!$C:$C, 'Conv-vaccine'!$E1747)</f>
        <v>0</v>
      </c>
      <c r="R1747" s="92">
        <f>_xlfn.MAXIFS(V重複!G:G, V重複!$C:$C, 'Conv-vaccine'!$E1747)</f>
        <v>0</v>
      </c>
      <c r="S1747" s="117">
        <f>SUMIF('V3回目-総接種回数'!$A:$A, 'Conv-vaccine'!$E1747, 'V3回目-総接種回数'!D:D)</f>
        <v>0</v>
      </c>
    </row>
    <row r="1748" spans="1:19" ht="17.7">
      <c r="A1748" s="49">
        <v>44878</v>
      </c>
      <c r="B1748" s="109">
        <f>IF(COUNTIF($A$7:$A1748, $A1748)&gt;1, 0, IF($E1748="","",G1748+H1748+K1748+L1748+O1748-Q1748))</f>
        <v>0</v>
      </c>
      <c r="C1748" s="109">
        <f>IF(COUNTIF($A$7:$A1748, $A1748)&gt;1, 0, IF($E1748="", "", I1748+J1748+M1748+N1748+P1748-R1748))</f>
        <v>0</v>
      </c>
      <c r="D1748" s="109">
        <f>IF(COUNTIF($A$7:$A1748, $A1748)&gt;1, 0, S1748)</f>
        <v>0</v>
      </c>
      <c r="E1748" s="110">
        <v>44878</v>
      </c>
      <c r="F1748" s="91" t="str">
        <f>IFERROR(VLOOKUP($E1748, V医療従事者等!$A:$J, $F$4, FALSE), TEXT(E1748, "aaa"))</f>
        <v>日</v>
      </c>
      <c r="G1748" s="91">
        <f>IFERROR(VLOOKUP($E1748, V医療従事者等!$A:$J, $G$4, FALSE), 0)</f>
        <v>0</v>
      </c>
      <c r="H1748" s="91">
        <f>IFERROR(VLOOKUP($E1748, V医療従事者等!$A:$J, $H$4, FALSE), 0)</f>
        <v>0</v>
      </c>
      <c r="I1748" s="91">
        <f>IFERROR(VLOOKUP($E1748, V医療従事者等!$A:$J, $I$4, FALSE), 0)</f>
        <v>0</v>
      </c>
      <c r="J1748" s="91">
        <f>IFERROR(VLOOKUP($E1748, V医療従事者等!$A:$J, $J$4, FALSE), 0)</f>
        <v>0</v>
      </c>
      <c r="K1748" s="92">
        <f>IFERROR(VLOOKUP($E1748, V一般接種!$A:$G, K$4, FALSE), 0)</f>
        <v>0</v>
      </c>
      <c r="L1748" s="92">
        <f>IFERROR(VLOOKUP($E1748, V一般接種!$A:$G, L$4, FALSE), 0)</f>
        <v>0</v>
      </c>
      <c r="M1748" s="92">
        <f>IFERROR(VLOOKUP($E1748, V一般接種!$A:$G, M$4, FALSE), 0)</f>
        <v>0</v>
      </c>
      <c r="N1748" s="93">
        <f>IFERROR(VLOOKUP($E1748, V一般接種!$A:$G, N$4, FALSE), 0)</f>
        <v>0</v>
      </c>
      <c r="O1748" s="92">
        <f>SUMIF(V職域接種!$C:$C, 'Conv-vaccine'!$E1748, V職域接種!F:F)</f>
        <v>0</v>
      </c>
      <c r="P1748" s="92">
        <f>SUMIF(V職域接種!$C:$C, 'Conv-vaccine'!$E1748, V職域接種!G:G)</f>
        <v>0</v>
      </c>
      <c r="Q1748" s="92">
        <f>_xlfn.MAXIFS(V重複!F:F, V重複!$C:$C, 'Conv-vaccine'!$E1748)</f>
        <v>0</v>
      </c>
      <c r="R1748" s="92">
        <f>_xlfn.MAXIFS(V重複!G:G, V重複!$C:$C, 'Conv-vaccine'!$E1748)</f>
        <v>0</v>
      </c>
      <c r="S1748" s="117">
        <f>SUMIF('V3回目-総接種回数'!$A:$A, 'Conv-vaccine'!$E1748, 'V3回目-総接種回数'!D:D)</f>
        <v>0</v>
      </c>
    </row>
    <row r="1749" spans="1:19" ht="17.7">
      <c r="A1749" s="49">
        <v>44878</v>
      </c>
      <c r="B1749" s="109">
        <f>IF(COUNTIF($A$7:$A1749, $A1749)&gt;1, 0, IF($E1749="","",G1749+H1749+K1749+L1749+O1749-Q1749))</f>
        <v>0</v>
      </c>
      <c r="C1749" s="109">
        <f>IF(COUNTIF($A$7:$A1749, $A1749)&gt;1, 0, IF($E1749="", "", I1749+J1749+M1749+N1749+P1749-R1749))</f>
        <v>0</v>
      </c>
      <c r="D1749" s="109">
        <f>IF(COUNTIF($A$7:$A1749, $A1749)&gt;1, 0, S1749)</f>
        <v>0</v>
      </c>
      <c r="E1749" s="110">
        <v>44878</v>
      </c>
      <c r="F1749" s="91" t="str">
        <f>IFERROR(VLOOKUP($E1749, V医療従事者等!$A:$J, $F$4, FALSE), TEXT(E1749, "aaa"))</f>
        <v>日</v>
      </c>
      <c r="G1749" s="91">
        <f>IFERROR(VLOOKUP($E1749, V医療従事者等!$A:$J, $G$4, FALSE), 0)</f>
        <v>0</v>
      </c>
      <c r="H1749" s="91">
        <f>IFERROR(VLOOKUP($E1749, V医療従事者等!$A:$J, $H$4, FALSE), 0)</f>
        <v>0</v>
      </c>
      <c r="I1749" s="91">
        <f>IFERROR(VLOOKUP($E1749, V医療従事者等!$A:$J, $I$4, FALSE), 0)</f>
        <v>0</v>
      </c>
      <c r="J1749" s="91">
        <f>IFERROR(VLOOKUP($E1749, V医療従事者等!$A:$J, $J$4, FALSE), 0)</f>
        <v>0</v>
      </c>
      <c r="K1749" s="92">
        <f>IFERROR(VLOOKUP($E1749, V一般接種!$A:$G, K$4, FALSE), 0)</f>
        <v>0</v>
      </c>
      <c r="L1749" s="92">
        <f>IFERROR(VLOOKUP($E1749, V一般接種!$A:$G, L$4, FALSE), 0)</f>
        <v>0</v>
      </c>
      <c r="M1749" s="92">
        <f>IFERROR(VLOOKUP($E1749, V一般接種!$A:$G, M$4, FALSE), 0)</f>
        <v>0</v>
      </c>
      <c r="N1749" s="93">
        <f>IFERROR(VLOOKUP($E1749, V一般接種!$A:$G, N$4, FALSE), 0)</f>
        <v>0</v>
      </c>
      <c r="O1749" s="92">
        <f>SUMIF(V職域接種!$C:$C, 'Conv-vaccine'!$E1749, V職域接種!F:F)</f>
        <v>0</v>
      </c>
      <c r="P1749" s="92">
        <f>SUMIF(V職域接種!$C:$C, 'Conv-vaccine'!$E1749, V職域接種!G:G)</f>
        <v>0</v>
      </c>
      <c r="Q1749" s="92">
        <f>_xlfn.MAXIFS(V重複!F:F, V重複!$C:$C, 'Conv-vaccine'!$E1749)</f>
        <v>0</v>
      </c>
      <c r="R1749" s="92">
        <f>_xlfn.MAXIFS(V重複!G:G, V重複!$C:$C, 'Conv-vaccine'!$E1749)</f>
        <v>0</v>
      </c>
      <c r="S1749" s="117">
        <f>SUMIF('V3回目-総接種回数'!$A:$A, 'Conv-vaccine'!$E1749, 'V3回目-総接種回数'!D:D)</f>
        <v>0</v>
      </c>
    </row>
    <row r="1750" spans="1:19" ht="17.7">
      <c r="A1750" s="49">
        <v>44879</v>
      </c>
      <c r="B1750" s="109">
        <f>IF(COUNTIF($A$7:$A1750, $A1750)&gt;1, 0, IF($E1750="","",G1750+H1750+K1750+L1750+O1750-Q1750))</f>
        <v>0</v>
      </c>
      <c r="C1750" s="109">
        <f>IF(COUNTIF($A$7:$A1750, $A1750)&gt;1, 0, IF($E1750="", "", I1750+J1750+M1750+N1750+P1750-R1750))</f>
        <v>0</v>
      </c>
      <c r="D1750" s="109">
        <f>IF(COUNTIF($A$7:$A1750, $A1750)&gt;1, 0, S1750)</f>
        <v>0</v>
      </c>
      <c r="E1750" s="110">
        <v>44879</v>
      </c>
      <c r="F1750" s="91" t="str">
        <f>IFERROR(VLOOKUP($E1750, V医療従事者等!$A:$J, $F$4, FALSE), TEXT(E1750, "aaa"))</f>
        <v>月</v>
      </c>
      <c r="G1750" s="91">
        <f>IFERROR(VLOOKUP($E1750, V医療従事者等!$A:$J, $G$4, FALSE), 0)</f>
        <v>0</v>
      </c>
      <c r="H1750" s="91">
        <f>IFERROR(VLOOKUP($E1750, V医療従事者等!$A:$J, $H$4, FALSE), 0)</f>
        <v>0</v>
      </c>
      <c r="I1750" s="91">
        <f>IFERROR(VLOOKUP($E1750, V医療従事者等!$A:$J, $I$4, FALSE), 0)</f>
        <v>0</v>
      </c>
      <c r="J1750" s="91">
        <f>IFERROR(VLOOKUP($E1750, V医療従事者等!$A:$J, $J$4, FALSE), 0)</f>
        <v>0</v>
      </c>
      <c r="K1750" s="92">
        <f>IFERROR(VLOOKUP($E1750, V一般接種!$A:$G, K$4, FALSE), 0)</f>
        <v>0</v>
      </c>
      <c r="L1750" s="92">
        <f>IFERROR(VLOOKUP($E1750, V一般接種!$A:$G, L$4, FALSE), 0)</f>
        <v>0</v>
      </c>
      <c r="M1750" s="92">
        <f>IFERROR(VLOOKUP($E1750, V一般接種!$A:$G, M$4, FALSE), 0)</f>
        <v>0</v>
      </c>
      <c r="N1750" s="93">
        <f>IFERROR(VLOOKUP($E1750, V一般接種!$A:$G, N$4, FALSE), 0)</f>
        <v>0</v>
      </c>
      <c r="O1750" s="92">
        <f>SUMIF(V職域接種!$C:$C, 'Conv-vaccine'!$E1750, V職域接種!F:F)</f>
        <v>0</v>
      </c>
      <c r="P1750" s="92">
        <f>SUMIF(V職域接種!$C:$C, 'Conv-vaccine'!$E1750, V職域接種!G:G)</f>
        <v>0</v>
      </c>
      <c r="Q1750" s="92">
        <f>_xlfn.MAXIFS(V重複!F:F, V重複!$C:$C, 'Conv-vaccine'!$E1750)</f>
        <v>0</v>
      </c>
      <c r="R1750" s="92">
        <f>_xlfn.MAXIFS(V重複!G:G, V重複!$C:$C, 'Conv-vaccine'!$E1750)</f>
        <v>0</v>
      </c>
      <c r="S1750" s="117">
        <f>SUMIF('V3回目-総接種回数'!$A:$A, 'Conv-vaccine'!$E1750, 'V3回目-総接種回数'!D:D)</f>
        <v>0</v>
      </c>
    </row>
    <row r="1751" spans="1:19" ht="17.7">
      <c r="A1751" s="49">
        <v>44879</v>
      </c>
      <c r="B1751" s="109">
        <f>IF(COUNTIF($A$7:$A1751, $A1751)&gt;1, 0, IF($E1751="","",G1751+H1751+K1751+L1751+O1751-Q1751))</f>
        <v>0</v>
      </c>
      <c r="C1751" s="109">
        <f>IF(COUNTIF($A$7:$A1751, $A1751)&gt;1, 0, IF($E1751="", "", I1751+J1751+M1751+N1751+P1751-R1751))</f>
        <v>0</v>
      </c>
      <c r="D1751" s="109">
        <f>IF(COUNTIF($A$7:$A1751, $A1751)&gt;1, 0, S1751)</f>
        <v>0</v>
      </c>
      <c r="E1751" s="110">
        <v>44879</v>
      </c>
      <c r="F1751" s="91" t="str">
        <f>IFERROR(VLOOKUP($E1751, V医療従事者等!$A:$J, $F$4, FALSE), TEXT(E1751, "aaa"))</f>
        <v>月</v>
      </c>
      <c r="G1751" s="91">
        <f>IFERROR(VLOOKUP($E1751, V医療従事者等!$A:$J, $G$4, FALSE), 0)</f>
        <v>0</v>
      </c>
      <c r="H1751" s="91">
        <f>IFERROR(VLOOKUP($E1751, V医療従事者等!$A:$J, $H$4, FALSE), 0)</f>
        <v>0</v>
      </c>
      <c r="I1751" s="91">
        <f>IFERROR(VLOOKUP($E1751, V医療従事者等!$A:$J, $I$4, FALSE), 0)</f>
        <v>0</v>
      </c>
      <c r="J1751" s="91">
        <f>IFERROR(VLOOKUP($E1751, V医療従事者等!$A:$J, $J$4, FALSE), 0)</f>
        <v>0</v>
      </c>
      <c r="K1751" s="92">
        <f>IFERROR(VLOOKUP($E1751, V一般接種!$A:$G, K$4, FALSE), 0)</f>
        <v>0</v>
      </c>
      <c r="L1751" s="92">
        <f>IFERROR(VLOOKUP($E1751, V一般接種!$A:$G, L$4, FALSE), 0)</f>
        <v>0</v>
      </c>
      <c r="M1751" s="92">
        <f>IFERROR(VLOOKUP($E1751, V一般接種!$A:$G, M$4, FALSE), 0)</f>
        <v>0</v>
      </c>
      <c r="N1751" s="93">
        <f>IFERROR(VLOOKUP($E1751, V一般接種!$A:$G, N$4, FALSE), 0)</f>
        <v>0</v>
      </c>
      <c r="O1751" s="92">
        <f>SUMIF(V職域接種!$C:$C, 'Conv-vaccine'!$E1751, V職域接種!F:F)</f>
        <v>0</v>
      </c>
      <c r="P1751" s="92">
        <f>SUMIF(V職域接種!$C:$C, 'Conv-vaccine'!$E1751, V職域接種!G:G)</f>
        <v>0</v>
      </c>
      <c r="Q1751" s="92">
        <f>_xlfn.MAXIFS(V重複!F:F, V重複!$C:$C, 'Conv-vaccine'!$E1751)</f>
        <v>0</v>
      </c>
      <c r="R1751" s="92">
        <f>_xlfn.MAXIFS(V重複!G:G, V重複!$C:$C, 'Conv-vaccine'!$E1751)</f>
        <v>0</v>
      </c>
      <c r="S1751" s="117">
        <f>SUMIF('V3回目-総接種回数'!$A:$A, 'Conv-vaccine'!$E1751, 'V3回目-総接種回数'!D:D)</f>
        <v>0</v>
      </c>
    </row>
    <row r="1752" spans="1:19" ht="17.7">
      <c r="A1752" s="49">
        <v>44879</v>
      </c>
      <c r="B1752" s="109">
        <f>IF(COUNTIF($A$7:$A1752, $A1752)&gt;1, 0, IF($E1752="","",G1752+H1752+K1752+L1752+O1752-Q1752))</f>
        <v>0</v>
      </c>
      <c r="C1752" s="109">
        <f>IF(COUNTIF($A$7:$A1752, $A1752)&gt;1, 0, IF($E1752="", "", I1752+J1752+M1752+N1752+P1752-R1752))</f>
        <v>0</v>
      </c>
      <c r="D1752" s="109">
        <f>IF(COUNTIF($A$7:$A1752, $A1752)&gt;1, 0, S1752)</f>
        <v>0</v>
      </c>
      <c r="E1752" s="110">
        <v>44879</v>
      </c>
      <c r="F1752" s="91" t="str">
        <f>IFERROR(VLOOKUP($E1752, V医療従事者等!$A:$J, $F$4, FALSE), TEXT(E1752, "aaa"))</f>
        <v>月</v>
      </c>
      <c r="G1752" s="91">
        <f>IFERROR(VLOOKUP($E1752, V医療従事者等!$A:$J, $G$4, FALSE), 0)</f>
        <v>0</v>
      </c>
      <c r="H1752" s="91">
        <f>IFERROR(VLOOKUP($E1752, V医療従事者等!$A:$J, $H$4, FALSE), 0)</f>
        <v>0</v>
      </c>
      <c r="I1752" s="91">
        <f>IFERROR(VLOOKUP($E1752, V医療従事者等!$A:$J, $I$4, FALSE), 0)</f>
        <v>0</v>
      </c>
      <c r="J1752" s="91">
        <f>IFERROR(VLOOKUP($E1752, V医療従事者等!$A:$J, $J$4, FALSE), 0)</f>
        <v>0</v>
      </c>
      <c r="K1752" s="92">
        <f>IFERROR(VLOOKUP($E1752, V一般接種!$A:$G, K$4, FALSE), 0)</f>
        <v>0</v>
      </c>
      <c r="L1752" s="92">
        <f>IFERROR(VLOOKUP($E1752, V一般接種!$A:$G, L$4, FALSE), 0)</f>
        <v>0</v>
      </c>
      <c r="M1752" s="92">
        <f>IFERROR(VLOOKUP($E1752, V一般接種!$A:$G, M$4, FALSE), 0)</f>
        <v>0</v>
      </c>
      <c r="N1752" s="93">
        <f>IFERROR(VLOOKUP($E1752, V一般接種!$A:$G, N$4, FALSE), 0)</f>
        <v>0</v>
      </c>
      <c r="O1752" s="92">
        <f>SUMIF(V職域接種!$C:$C, 'Conv-vaccine'!$E1752, V職域接種!F:F)</f>
        <v>0</v>
      </c>
      <c r="P1752" s="92">
        <f>SUMIF(V職域接種!$C:$C, 'Conv-vaccine'!$E1752, V職域接種!G:G)</f>
        <v>0</v>
      </c>
      <c r="Q1752" s="92">
        <f>_xlfn.MAXIFS(V重複!F:F, V重複!$C:$C, 'Conv-vaccine'!$E1752)</f>
        <v>0</v>
      </c>
      <c r="R1752" s="92">
        <f>_xlfn.MAXIFS(V重複!G:G, V重複!$C:$C, 'Conv-vaccine'!$E1752)</f>
        <v>0</v>
      </c>
      <c r="S1752" s="117">
        <f>SUMIF('V3回目-総接種回数'!$A:$A, 'Conv-vaccine'!$E1752, 'V3回目-総接種回数'!D:D)</f>
        <v>0</v>
      </c>
    </row>
    <row r="1753" spans="1:19" ht="17.7">
      <c r="A1753" s="49">
        <v>44880</v>
      </c>
      <c r="B1753" s="109">
        <f>IF(COUNTIF($A$7:$A1753, $A1753)&gt;1, 0, IF($E1753="","",G1753+H1753+K1753+L1753+O1753-Q1753))</f>
        <v>0</v>
      </c>
      <c r="C1753" s="109">
        <f>IF(COUNTIF($A$7:$A1753, $A1753)&gt;1, 0, IF($E1753="", "", I1753+J1753+M1753+N1753+P1753-R1753))</f>
        <v>0</v>
      </c>
      <c r="D1753" s="109">
        <f>IF(COUNTIF($A$7:$A1753, $A1753)&gt;1, 0, S1753)</f>
        <v>0</v>
      </c>
      <c r="E1753" s="110">
        <v>44880</v>
      </c>
      <c r="F1753" s="91" t="str">
        <f>IFERROR(VLOOKUP($E1753, V医療従事者等!$A:$J, $F$4, FALSE), TEXT(E1753, "aaa"))</f>
        <v>火</v>
      </c>
      <c r="G1753" s="91">
        <f>IFERROR(VLOOKUP($E1753, V医療従事者等!$A:$J, $G$4, FALSE), 0)</f>
        <v>0</v>
      </c>
      <c r="H1753" s="91">
        <f>IFERROR(VLOOKUP($E1753, V医療従事者等!$A:$J, $H$4, FALSE), 0)</f>
        <v>0</v>
      </c>
      <c r="I1753" s="91">
        <f>IFERROR(VLOOKUP($E1753, V医療従事者等!$A:$J, $I$4, FALSE), 0)</f>
        <v>0</v>
      </c>
      <c r="J1753" s="91">
        <f>IFERROR(VLOOKUP($E1753, V医療従事者等!$A:$J, $J$4, FALSE), 0)</f>
        <v>0</v>
      </c>
      <c r="K1753" s="92">
        <f>IFERROR(VLOOKUP($E1753, V一般接種!$A:$G, K$4, FALSE), 0)</f>
        <v>0</v>
      </c>
      <c r="L1753" s="92">
        <f>IFERROR(VLOOKUP($E1753, V一般接種!$A:$G, L$4, FALSE), 0)</f>
        <v>0</v>
      </c>
      <c r="M1753" s="92">
        <f>IFERROR(VLOOKUP($E1753, V一般接種!$A:$G, M$4, FALSE), 0)</f>
        <v>0</v>
      </c>
      <c r="N1753" s="93">
        <f>IFERROR(VLOOKUP($E1753, V一般接種!$A:$G, N$4, FALSE), 0)</f>
        <v>0</v>
      </c>
      <c r="O1753" s="92">
        <f>SUMIF(V職域接種!$C:$C, 'Conv-vaccine'!$E1753, V職域接種!F:F)</f>
        <v>0</v>
      </c>
      <c r="P1753" s="92">
        <f>SUMIF(V職域接種!$C:$C, 'Conv-vaccine'!$E1753, V職域接種!G:G)</f>
        <v>0</v>
      </c>
      <c r="Q1753" s="92">
        <f>_xlfn.MAXIFS(V重複!F:F, V重複!$C:$C, 'Conv-vaccine'!$E1753)</f>
        <v>0</v>
      </c>
      <c r="R1753" s="92">
        <f>_xlfn.MAXIFS(V重複!G:G, V重複!$C:$C, 'Conv-vaccine'!$E1753)</f>
        <v>0</v>
      </c>
      <c r="S1753" s="117">
        <f>SUMIF('V3回目-総接種回数'!$A:$A, 'Conv-vaccine'!$E1753, 'V3回目-総接種回数'!D:D)</f>
        <v>0</v>
      </c>
    </row>
    <row r="1754" spans="1:19" ht="17.7">
      <c r="A1754" s="49">
        <v>44880</v>
      </c>
      <c r="B1754" s="109">
        <f>IF(COUNTIF($A$7:$A1754, $A1754)&gt;1, 0, IF($E1754="","",G1754+H1754+K1754+L1754+O1754-Q1754))</f>
        <v>0</v>
      </c>
      <c r="C1754" s="109">
        <f>IF(COUNTIF($A$7:$A1754, $A1754)&gt;1, 0, IF($E1754="", "", I1754+J1754+M1754+N1754+P1754-R1754))</f>
        <v>0</v>
      </c>
      <c r="D1754" s="109">
        <f>IF(COUNTIF($A$7:$A1754, $A1754)&gt;1, 0, S1754)</f>
        <v>0</v>
      </c>
      <c r="E1754" s="110">
        <v>44880</v>
      </c>
      <c r="F1754" s="91" t="str">
        <f>IFERROR(VLOOKUP($E1754, V医療従事者等!$A:$J, $F$4, FALSE), TEXT(E1754, "aaa"))</f>
        <v>火</v>
      </c>
      <c r="G1754" s="91">
        <f>IFERROR(VLOOKUP($E1754, V医療従事者等!$A:$J, $G$4, FALSE), 0)</f>
        <v>0</v>
      </c>
      <c r="H1754" s="91">
        <f>IFERROR(VLOOKUP($E1754, V医療従事者等!$A:$J, $H$4, FALSE), 0)</f>
        <v>0</v>
      </c>
      <c r="I1754" s="91">
        <f>IFERROR(VLOOKUP($E1754, V医療従事者等!$A:$J, $I$4, FALSE), 0)</f>
        <v>0</v>
      </c>
      <c r="J1754" s="91">
        <f>IFERROR(VLOOKUP($E1754, V医療従事者等!$A:$J, $J$4, FALSE), 0)</f>
        <v>0</v>
      </c>
      <c r="K1754" s="92">
        <f>IFERROR(VLOOKUP($E1754, V一般接種!$A:$G, K$4, FALSE), 0)</f>
        <v>0</v>
      </c>
      <c r="L1754" s="92">
        <f>IFERROR(VLOOKUP($E1754, V一般接種!$A:$G, L$4, FALSE), 0)</f>
        <v>0</v>
      </c>
      <c r="M1754" s="92">
        <f>IFERROR(VLOOKUP($E1754, V一般接種!$A:$G, M$4, FALSE), 0)</f>
        <v>0</v>
      </c>
      <c r="N1754" s="93">
        <f>IFERROR(VLOOKUP($E1754, V一般接種!$A:$G, N$4, FALSE), 0)</f>
        <v>0</v>
      </c>
      <c r="O1754" s="92">
        <f>SUMIF(V職域接種!$C:$C, 'Conv-vaccine'!$E1754, V職域接種!F:F)</f>
        <v>0</v>
      </c>
      <c r="P1754" s="92">
        <f>SUMIF(V職域接種!$C:$C, 'Conv-vaccine'!$E1754, V職域接種!G:G)</f>
        <v>0</v>
      </c>
      <c r="Q1754" s="92">
        <f>_xlfn.MAXIFS(V重複!F:F, V重複!$C:$C, 'Conv-vaccine'!$E1754)</f>
        <v>0</v>
      </c>
      <c r="R1754" s="92">
        <f>_xlfn.MAXIFS(V重複!G:G, V重複!$C:$C, 'Conv-vaccine'!$E1754)</f>
        <v>0</v>
      </c>
      <c r="S1754" s="117">
        <f>SUMIF('V3回目-総接種回数'!$A:$A, 'Conv-vaccine'!$E1754, 'V3回目-総接種回数'!D:D)</f>
        <v>0</v>
      </c>
    </row>
    <row r="1755" spans="1:19" ht="17.7">
      <c r="A1755" s="49">
        <v>44880</v>
      </c>
      <c r="B1755" s="109">
        <f>IF(COUNTIF($A$7:$A1755, $A1755)&gt;1, 0, IF($E1755="","",G1755+H1755+K1755+L1755+O1755-Q1755))</f>
        <v>0</v>
      </c>
      <c r="C1755" s="109">
        <f>IF(COUNTIF($A$7:$A1755, $A1755)&gt;1, 0, IF($E1755="", "", I1755+J1755+M1755+N1755+P1755-R1755))</f>
        <v>0</v>
      </c>
      <c r="D1755" s="109">
        <f>IF(COUNTIF($A$7:$A1755, $A1755)&gt;1, 0, S1755)</f>
        <v>0</v>
      </c>
      <c r="E1755" s="110">
        <v>44880</v>
      </c>
      <c r="F1755" s="91" t="str">
        <f>IFERROR(VLOOKUP($E1755, V医療従事者等!$A:$J, $F$4, FALSE), TEXT(E1755, "aaa"))</f>
        <v>火</v>
      </c>
      <c r="G1755" s="91">
        <f>IFERROR(VLOOKUP($E1755, V医療従事者等!$A:$J, $G$4, FALSE), 0)</f>
        <v>0</v>
      </c>
      <c r="H1755" s="91">
        <f>IFERROR(VLOOKUP($E1755, V医療従事者等!$A:$J, $H$4, FALSE), 0)</f>
        <v>0</v>
      </c>
      <c r="I1755" s="91">
        <f>IFERROR(VLOOKUP($E1755, V医療従事者等!$A:$J, $I$4, FALSE), 0)</f>
        <v>0</v>
      </c>
      <c r="J1755" s="91">
        <f>IFERROR(VLOOKUP($E1755, V医療従事者等!$A:$J, $J$4, FALSE), 0)</f>
        <v>0</v>
      </c>
      <c r="K1755" s="92">
        <f>IFERROR(VLOOKUP($E1755, V一般接種!$A:$G, K$4, FALSE), 0)</f>
        <v>0</v>
      </c>
      <c r="L1755" s="92">
        <f>IFERROR(VLOOKUP($E1755, V一般接種!$A:$G, L$4, FALSE), 0)</f>
        <v>0</v>
      </c>
      <c r="M1755" s="92">
        <f>IFERROR(VLOOKUP($E1755, V一般接種!$A:$G, M$4, FALSE), 0)</f>
        <v>0</v>
      </c>
      <c r="N1755" s="93">
        <f>IFERROR(VLOOKUP($E1755, V一般接種!$A:$G, N$4, FALSE), 0)</f>
        <v>0</v>
      </c>
      <c r="O1755" s="92">
        <f>SUMIF(V職域接種!$C:$C, 'Conv-vaccine'!$E1755, V職域接種!F:F)</f>
        <v>0</v>
      </c>
      <c r="P1755" s="92">
        <f>SUMIF(V職域接種!$C:$C, 'Conv-vaccine'!$E1755, V職域接種!G:G)</f>
        <v>0</v>
      </c>
      <c r="Q1755" s="92">
        <f>_xlfn.MAXIFS(V重複!F:F, V重複!$C:$C, 'Conv-vaccine'!$E1755)</f>
        <v>0</v>
      </c>
      <c r="R1755" s="92">
        <f>_xlfn.MAXIFS(V重複!G:G, V重複!$C:$C, 'Conv-vaccine'!$E1755)</f>
        <v>0</v>
      </c>
      <c r="S1755" s="117">
        <f>SUMIF('V3回目-総接種回数'!$A:$A, 'Conv-vaccine'!$E1755, 'V3回目-総接種回数'!D:D)</f>
        <v>0</v>
      </c>
    </row>
    <row r="1756" spans="1:19" ht="17.7">
      <c r="A1756" s="49">
        <v>44881</v>
      </c>
      <c r="B1756" s="109">
        <f>IF(COUNTIF($A$7:$A1756, $A1756)&gt;1, 0, IF($E1756="","",G1756+H1756+K1756+L1756+O1756-Q1756))</f>
        <v>0</v>
      </c>
      <c r="C1756" s="109">
        <f>IF(COUNTIF($A$7:$A1756, $A1756)&gt;1, 0, IF($E1756="", "", I1756+J1756+M1756+N1756+P1756-R1756))</f>
        <v>0</v>
      </c>
      <c r="D1756" s="109">
        <f>IF(COUNTIF($A$7:$A1756, $A1756)&gt;1, 0, S1756)</f>
        <v>0</v>
      </c>
      <c r="E1756" s="110">
        <v>44881</v>
      </c>
      <c r="F1756" s="91" t="str">
        <f>IFERROR(VLOOKUP($E1756, V医療従事者等!$A:$J, $F$4, FALSE), TEXT(E1756, "aaa"))</f>
        <v>水</v>
      </c>
      <c r="G1756" s="91">
        <f>IFERROR(VLOOKUP($E1756, V医療従事者等!$A:$J, $G$4, FALSE), 0)</f>
        <v>0</v>
      </c>
      <c r="H1756" s="91">
        <f>IFERROR(VLOOKUP($E1756, V医療従事者等!$A:$J, $H$4, FALSE), 0)</f>
        <v>0</v>
      </c>
      <c r="I1756" s="91">
        <f>IFERROR(VLOOKUP($E1756, V医療従事者等!$A:$J, $I$4, FALSE), 0)</f>
        <v>0</v>
      </c>
      <c r="J1756" s="91">
        <f>IFERROR(VLOOKUP($E1756, V医療従事者等!$A:$J, $J$4, FALSE), 0)</f>
        <v>0</v>
      </c>
      <c r="K1756" s="92">
        <f>IFERROR(VLOOKUP($E1756, V一般接種!$A:$G, K$4, FALSE), 0)</f>
        <v>0</v>
      </c>
      <c r="L1756" s="92">
        <f>IFERROR(VLOOKUP($E1756, V一般接種!$A:$G, L$4, FALSE), 0)</f>
        <v>0</v>
      </c>
      <c r="M1756" s="92">
        <f>IFERROR(VLOOKUP($E1756, V一般接種!$A:$G, M$4, FALSE), 0)</f>
        <v>0</v>
      </c>
      <c r="N1756" s="93">
        <f>IFERROR(VLOOKUP($E1756, V一般接種!$A:$G, N$4, FALSE), 0)</f>
        <v>0</v>
      </c>
      <c r="O1756" s="92">
        <f>SUMIF(V職域接種!$C:$C, 'Conv-vaccine'!$E1756, V職域接種!F:F)</f>
        <v>0</v>
      </c>
      <c r="P1756" s="92">
        <f>SUMIF(V職域接種!$C:$C, 'Conv-vaccine'!$E1756, V職域接種!G:G)</f>
        <v>0</v>
      </c>
      <c r="Q1756" s="92">
        <f>_xlfn.MAXIFS(V重複!F:F, V重複!$C:$C, 'Conv-vaccine'!$E1756)</f>
        <v>0</v>
      </c>
      <c r="R1756" s="92">
        <f>_xlfn.MAXIFS(V重複!G:G, V重複!$C:$C, 'Conv-vaccine'!$E1756)</f>
        <v>0</v>
      </c>
      <c r="S1756" s="117">
        <f>SUMIF('V3回目-総接種回数'!$A:$A, 'Conv-vaccine'!$E1756, 'V3回目-総接種回数'!D:D)</f>
        <v>0</v>
      </c>
    </row>
    <row r="1757" spans="1:19" ht="17.7">
      <c r="A1757" s="49">
        <v>44881</v>
      </c>
      <c r="B1757" s="109">
        <f>IF(COUNTIF($A$7:$A1757, $A1757)&gt;1, 0, IF($E1757="","",G1757+H1757+K1757+L1757+O1757-Q1757))</f>
        <v>0</v>
      </c>
      <c r="C1757" s="109">
        <f>IF(COUNTIF($A$7:$A1757, $A1757)&gt;1, 0, IF($E1757="", "", I1757+J1757+M1757+N1757+P1757-R1757))</f>
        <v>0</v>
      </c>
      <c r="D1757" s="109">
        <f>IF(COUNTIF($A$7:$A1757, $A1757)&gt;1, 0, S1757)</f>
        <v>0</v>
      </c>
      <c r="E1757" s="110">
        <v>44881</v>
      </c>
      <c r="F1757" s="91" t="str">
        <f>IFERROR(VLOOKUP($E1757, V医療従事者等!$A:$J, $F$4, FALSE), TEXT(E1757, "aaa"))</f>
        <v>水</v>
      </c>
      <c r="G1757" s="91">
        <f>IFERROR(VLOOKUP($E1757, V医療従事者等!$A:$J, $G$4, FALSE), 0)</f>
        <v>0</v>
      </c>
      <c r="H1757" s="91">
        <f>IFERROR(VLOOKUP($E1757, V医療従事者等!$A:$J, $H$4, FALSE), 0)</f>
        <v>0</v>
      </c>
      <c r="I1757" s="91">
        <f>IFERROR(VLOOKUP($E1757, V医療従事者等!$A:$J, $I$4, FALSE), 0)</f>
        <v>0</v>
      </c>
      <c r="J1757" s="91">
        <f>IFERROR(VLOOKUP($E1757, V医療従事者等!$A:$J, $J$4, FALSE), 0)</f>
        <v>0</v>
      </c>
      <c r="K1757" s="92">
        <f>IFERROR(VLOOKUP($E1757, V一般接種!$A:$G, K$4, FALSE), 0)</f>
        <v>0</v>
      </c>
      <c r="L1757" s="92">
        <f>IFERROR(VLOOKUP($E1757, V一般接種!$A:$G, L$4, FALSE), 0)</f>
        <v>0</v>
      </c>
      <c r="M1757" s="92">
        <f>IFERROR(VLOOKUP($E1757, V一般接種!$A:$G, M$4, FALSE), 0)</f>
        <v>0</v>
      </c>
      <c r="N1757" s="93">
        <f>IFERROR(VLOOKUP($E1757, V一般接種!$A:$G, N$4, FALSE), 0)</f>
        <v>0</v>
      </c>
      <c r="O1757" s="92">
        <f>SUMIF(V職域接種!$C:$C, 'Conv-vaccine'!$E1757, V職域接種!F:F)</f>
        <v>0</v>
      </c>
      <c r="P1757" s="92">
        <f>SUMIF(V職域接種!$C:$C, 'Conv-vaccine'!$E1757, V職域接種!G:G)</f>
        <v>0</v>
      </c>
      <c r="Q1757" s="92">
        <f>_xlfn.MAXIFS(V重複!F:F, V重複!$C:$C, 'Conv-vaccine'!$E1757)</f>
        <v>0</v>
      </c>
      <c r="R1757" s="92">
        <f>_xlfn.MAXIFS(V重複!G:G, V重複!$C:$C, 'Conv-vaccine'!$E1757)</f>
        <v>0</v>
      </c>
      <c r="S1757" s="117">
        <f>SUMIF('V3回目-総接種回数'!$A:$A, 'Conv-vaccine'!$E1757, 'V3回目-総接種回数'!D:D)</f>
        <v>0</v>
      </c>
    </row>
    <row r="1758" spans="1:19" ht="17.7">
      <c r="A1758" s="49">
        <v>44881</v>
      </c>
      <c r="B1758" s="109">
        <f>IF(COUNTIF($A$7:$A1758, $A1758)&gt;1, 0, IF($E1758="","",G1758+H1758+K1758+L1758+O1758-Q1758))</f>
        <v>0</v>
      </c>
      <c r="C1758" s="109">
        <f>IF(COUNTIF($A$7:$A1758, $A1758)&gt;1, 0, IF($E1758="", "", I1758+J1758+M1758+N1758+P1758-R1758))</f>
        <v>0</v>
      </c>
      <c r="D1758" s="109">
        <f>IF(COUNTIF($A$7:$A1758, $A1758)&gt;1, 0, S1758)</f>
        <v>0</v>
      </c>
      <c r="E1758" s="110">
        <v>44881</v>
      </c>
      <c r="F1758" s="91" t="str">
        <f>IFERROR(VLOOKUP($E1758, V医療従事者等!$A:$J, $F$4, FALSE), TEXT(E1758, "aaa"))</f>
        <v>水</v>
      </c>
      <c r="G1758" s="91">
        <f>IFERROR(VLOOKUP($E1758, V医療従事者等!$A:$J, $G$4, FALSE), 0)</f>
        <v>0</v>
      </c>
      <c r="H1758" s="91">
        <f>IFERROR(VLOOKUP($E1758, V医療従事者等!$A:$J, $H$4, FALSE), 0)</f>
        <v>0</v>
      </c>
      <c r="I1758" s="91">
        <f>IFERROR(VLOOKUP($E1758, V医療従事者等!$A:$J, $I$4, FALSE), 0)</f>
        <v>0</v>
      </c>
      <c r="J1758" s="91">
        <f>IFERROR(VLOOKUP($E1758, V医療従事者等!$A:$J, $J$4, FALSE), 0)</f>
        <v>0</v>
      </c>
      <c r="K1758" s="92">
        <f>IFERROR(VLOOKUP($E1758, V一般接種!$A:$G, K$4, FALSE), 0)</f>
        <v>0</v>
      </c>
      <c r="L1758" s="92">
        <f>IFERROR(VLOOKUP($E1758, V一般接種!$A:$G, L$4, FALSE), 0)</f>
        <v>0</v>
      </c>
      <c r="M1758" s="92">
        <f>IFERROR(VLOOKUP($E1758, V一般接種!$A:$G, M$4, FALSE), 0)</f>
        <v>0</v>
      </c>
      <c r="N1758" s="93">
        <f>IFERROR(VLOOKUP($E1758, V一般接種!$A:$G, N$4, FALSE), 0)</f>
        <v>0</v>
      </c>
      <c r="O1758" s="92">
        <f>SUMIF(V職域接種!$C:$C, 'Conv-vaccine'!$E1758, V職域接種!F:F)</f>
        <v>0</v>
      </c>
      <c r="P1758" s="92">
        <f>SUMIF(V職域接種!$C:$C, 'Conv-vaccine'!$E1758, V職域接種!G:G)</f>
        <v>0</v>
      </c>
      <c r="Q1758" s="92">
        <f>_xlfn.MAXIFS(V重複!F:F, V重複!$C:$C, 'Conv-vaccine'!$E1758)</f>
        <v>0</v>
      </c>
      <c r="R1758" s="92">
        <f>_xlfn.MAXIFS(V重複!G:G, V重複!$C:$C, 'Conv-vaccine'!$E1758)</f>
        <v>0</v>
      </c>
      <c r="S1758" s="117">
        <f>SUMIF('V3回目-総接種回数'!$A:$A, 'Conv-vaccine'!$E1758, 'V3回目-総接種回数'!D:D)</f>
        <v>0</v>
      </c>
    </row>
    <row r="1759" spans="1:19" ht="17.7">
      <c r="A1759" s="49">
        <v>44882</v>
      </c>
      <c r="B1759" s="109">
        <f>IF(COUNTIF($A$7:$A1759, $A1759)&gt;1, 0, IF($E1759="","",G1759+H1759+K1759+L1759+O1759-Q1759))</f>
        <v>0</v>
      </c>
      <c r="C1759" s="109">
        <f>IF(COUNTIF($A$7:$A1759, $A1759)&gt;1, 0, IF($E1759="", "", I1759+J1759+M1759+N1759+P1759-R1759))</f>
        <v>0</v>
      </c>
      <c r="D1759" s="109">
        <f>IF(COUNTIF($A$7:$A1759, $A1759)&gt;1, 0, S1759)</f>
        <v>0</v>
      </c>
      <c r="E1759" s="110">
        <v>44882</v>
      </c>
      <c r="F1759" s="91" t="str">
        <f>IFERROR(VLOOKUP($E1759, V医療従事者等!$A:$J, $F$4, FALSE), TEXT(E1759, "aaa"))</f>
        <v>木</v>
      </c>
      <c r="G1759" s="91">
        <f>IFERROR(VLOOKUP($E1759, V医療従事者等!$A:$J, $G$4, FALSE), 0)</f>
        <v>0</v>
      </c>
      <c r="H1759" s="91">
        <f>IFERROR(VLOOKUP($E1759, V医療従事者等!$A:$J, $H$4, FALSE), 0)</f>
        <v>0</v>
      </c>
      <c r="I1759" s="91">
        <f>IFERROR(VLOOKUP($E1759, V医療従事者等!$A:$J, $I$4, FALSE), 0)</f>
        <v>0</v>
      </c>
      <c r="J1759" s="91">
        <f>IFERROR(VLOOKUP($E1759, V医療従事者等!$A:$J, $J$4, FALSE), 0)</f>
        <v>0</v>
      </c>
      <c r="K1759" s="92">
        <f>IFERROR(VLOOKUP($E1759, V一般接種!$A:$G, K$4, FALSE), 0)</f>
        <v>0</v>
      </c>
      <c r="L1759" s="92">
        <f>IFERROR(VLOOKUP($E1759, V一般接種!$A:$G, L$4, FALSE), 0)</f>
        <v>0</v>
      </c>
      <c r="M1759" s="92">
        <f>IFERROR(VLOOKUP($E1759, V一般接種!$A:$G, M$4, FALSE), 0)</f>
        <v>0</v>
      </c>
      <c r="N1759" s="93">
        <f>IFERROR(VLOOKUP($E1759, V一般接種!$A:$G, N$4, FALSE), 0)</f>
        <v>0</v>
      </c>
      <c r="O1759" s="92">
        <f>SUMIF(V職域接種!$C:$C, 'Conv-vaccine'!$E1759, V職域接種!F:F)</f>
        <v>0</v>
      </c>
      <c r="P1759" s="92">
        <f>SUMIF(V職域接種!$C:$C, 'Conv-vaccine'!$E1759, V職域接種!G:G)</f>
        <v>0</v>
      </c>
      <c r="Q1759" s="92">
        <f>_xlfn.MAXIFS(V重複!F:F, V重複!$C:$C, 'Conv-vaccine'!$E1759)</f>
        <v>0</v>
      </c>
      <c r="R1759" s="92">
        <f>_xlfn.MAXIFS(V重複!G:G, V重複!$C:$C, 'Conv-vaccine'!$E1759)</f>
        <v>0</v>
      </c>
      <c r="S1759" s="117">
        <f>SUMIF('V3回目-総接種回数'!$A:$A, 'Conv-vaccine'!$E1759, 'V3回目-総接種回数'!D:D)</f>
        <v>0</v>
      </c>
    </row>
    <row r="1760" spans="1:19" ht="17.7">
      <c r="A1760" s="49">
        <v>44882</v>
      </c>
      <c r="B1760" s="109">
        <f>IF(COUNTIF($A$7:$A1760, $A1760)&gt;1, 0, IF($E1760="","",G1760+H1760+K1760+L1760+O1760-Q1760))</f>
        <v>0</v>
      </c>
      <c r="C1760" s="109">
        <f>IF(COUNTIF($A$7:$A1760, $A1760)&gt;1, 0, IF($E1760="", "", I1760+J1760+M1760+N1760+P1760-R1760))</f>
        <v>0</v>
      </c>
      <c r="D1760" s="109">
        <f>IF(COUNTIF($A$7:$A1760, $A1760)&gt;1, 0, S1760)</f>
        <v>0</v>
      </c>
      <c r="E1760" s="110">
        <v>44882</v>
      </c>
      <c r="F1760" s="91" t="str">
        <f>IFERROR(VLOOKUP($E1760, V医療従事者等!$A:$J, $F$4, FALSE), TEXT(E1760, "aaa"))</f>
        <v>木</v>
      </c>
      <c r="G1760" s="91">
        <f>IFERROR(VLOOKUP($E1760, V医療従事者等!$A:$J, $G$4, FALSE), 0)</f>
        <v>0</v>
      </c>
      <c r="H1760" s="91">
        <f>IFERROR(VLOOKUP($E1760, V医療従事者等!$A:$J, $H$4, FALSE), 0)</f>
        <v>0</v>
      </c>
      <c r="I1760" s="91">
        <f>IFERROR(VLOOKUP($E1760, V医療従事者等!$A:$J, $I$4, FALSE), 0)</f>
        <v>0</v>
      </c>
      <c r="J1760" s="91">
        <f>IFERROR(VLOOKUP($E1760, V医療従事者等!$A:$J, $J$4, FALSE), 0)</f>
        <v>0</v>
      </c>
      <c r="K1760" s="92">
        <f>IFERROR(VLOOKUP($E1760, V一般接種!$A:$G, K$4, FALSE), 0)</f>
        <v>0</v>
      </c>
      <c r="L1760" s="92">
        <f>IFERROR(VLOOKUP($E1760, V一般接種!$A:$G, L$4, FALSE), 0)</f>
        <v>0</v>
      </c>
      <c r="M1760" s="92">
        <f>IFERROR(VLOOKUP($E1760, V一般接種!$A:$G, M$4, FALSE), 0)</f>
        <v>0</v>
      </c>
      <c r="N1760" s="93">
        <f>IFERROR(VLOOKUP($E1760, V一般接種!$A:$G, N$4, FALSE), 0)</f>
        <v>0</v>
      </c>
      <c r="O1760" s="92">
        <f>SUMIF(V職域接種!$C:$C, 'Conv-vaccine'!$E1760, V職域接種!F:F)</f>
        <v>0</v>
      </c>
      <c r="P1760" s="92">
        <f>SUMIF(V職域接種!$C:$C, 'Conv-vaccine'!$E1760, V職域接種!G:G)</f>
        <v>0</v>
      </c>
      <c r="Q1760" s="92">
        <f>_xlfn.MAXIFS(V重複!F:F, V重複!$C:$C, 'Conv-vaccine'!$E1760)</f>
        <v>0</v>
      </c>
      <c r="R1760" s="92">
        <f>_xlfn.MAXIFS(V重複!G:G, V重複!$C:$C, 'Conv-vaccine'!$E1760)</f>
        <v>0</v>
      </c>
      <c r="S1760" s="117">
        <f>SUMIF('V3回目-総接種回数'!$A:$A, 'Conv-vaccine'!$E1760, 'V3回目-総接種回数'!D:D)</f>
        <v>0</v>
      </c>
    </row>
    <row r="1761" spans="1:19" ht="17.7">
      <c r="A1761" s="49">
        <v>44882</v>
      </c>
      <c r="B1761" s="109">
        <f>IF(COUNTIF($A$7:$A1761, $A1761)&gt;1, 0, IF($E1761="","",G1761+H1761+K1761+L1761+O1761-Q1761))</f>
        <v>0</v>
      </c>
      <c r="C1761" s="109">
        <f>IF(COUNTIF($A$7:$A1761, $A1761)&gt;1, 0, IF($E1761="", "", I1761+J1761+M1761+N1761+P1761-R1761))</f>
        <v>0</v>
      </c>
      <c r="D1761" s="109">
        <f>IF(COUNTIF($A$7:$A1761, $A1761)&gt;1, 0, S1761)</f>
        <v>0</v>
      </c>
      <c r="E1761" s="110">
        <v>44882</v>
      </c>
      <c r="F1761" s="91" t="str">
        <f>IFERROR(VLOOKUP($E1761, V医療従事者等!$A:$J, $F$4, FALSE), TEXT(E1761, "aaa"))</f>
        <v>木</v>
      </c>
      <c r="G1761" s="91">
        <f>IFERROR(VLOOKUP($E1761, V医療従事者等!$A:$J, $G$4, FALSE), 0)</f>
        <v>0</v>
      </c>
      <c r="H1761" s="91">
        <f>IFERROR(VLOOKUP($E1761, V医療従事者等!$A:$J, $H$4, FALSE), 0)</f>
        <v>0</v>
      </c>
      <c r="I1761" s="91">
        <f>IFERROR(VLOOKUP($E1761, V医療従事者等!$A:$J, $I$4, FALSE), 0)</f>
        <v>0</v>
      </c>
      <c r="J1761" s="91">
        <f>IFERROR(VLOOKUP($E1761, V医療従事者等!$A:$J, $J$4, FALSE), 0)</f>
        <v>0</v>
      </c>
      <c r="K1761" s="92">
        <f>IFERROR(VLOOKUP($E1761, V一般接種!$A:$G, K$4, FALSE), 0)</f>
        <v>0</v>
      </c>
      <c r="L1761" s="92">
        <f>IFERROR(VLOOKUP($E1761, V一般接種!$A:$G, L$4, FALSE), 0)</f>
        <v>0</v>
      </c>
      <c r="M1761" s="92">
        <f>IFERROR(VLOOKUP($E1761, V一般接種!$A:$G, M$4, FALSE), 0)</f>
        <v>0</v>
      </c>
      <c r="N1761" s="93">
        <f>IFERROR(VLOOKUP($E1761, V一般接種!$A:$G, N$4, FALSE), 0)</f>
        <v>0</v>
      </c>
      <c r="O1761" s="92">
        <f>SUMIF(V職域接種!$C:$C, 'Conv-vaccine'!$E1761, V職域接種!F:F)</f>
        <v>0</v>
      </c>
      <c r="P1761" s="92">
        <f>SUMIF(V職域接種!$C:$C, 'Conv-vaccine'!$E1761, V職域接種!G:G)</f>
        <v>0</v>
      </c>
      <c r="Q1761" s="92">
        <f>_xlfn.MAXIFS(V重複!F:F, V重複!$C:$C, 'Conv-vaccine'!$E1761)</f>
        <v>0</v>
      </c>
      <c r="R1761" s="92">
        <f>_xlfn.MAXIFS(V重複!G:G, V重複!$C:$C, 'Conv-vaccine'!$E1761)</f>
        <v>0</v>
      </c>
      <c r="S1761" s="117">
        <f>SUMIF('V3回目-総接種回数'!$A:$A, 'Conv-vaccine'!$E1761, 'V3回目-総接種回数'!D:D)</f>
        <v>0</v>
      </c>
    </row>
    <row r="1762" spans="1:19" ht="17.7">
      <c r="A1762" s="49">
        <v>44883</v>
      </c>
      <c r="B1762" s="109">
        <f>IF(COUNTIF($A$7:$A1762, $A1762)&gt;1, 0, IF($E1762="","",G1762+H1762+K1762+L1762+O1762-Q1762))</f>
        <v>0</v>
      </c>
      <c r="C1762" s="109">
        <f>IF(COUNTIF($A$7:$A1762, $A1762)&gt;1, 0, IF($E1762="", "", I1762+J1762+M1762+N1762+P1762-R1762))</f>
        <v>0</v>
      </c>
      <c r="D1762" s="109">
        <f>IF(COUNTIF($A$7:$A1762, $A1762)&gt;1, 0, S1762)</f>
        <v>0</v>
      </c>
      <c r="E1762" s="110">
        <v>44883</v>
      </c>
      <c r="F1762" s="91" t="str">
        <f>IFERROR(VLOOKUP($E1762, V医療従事者等!$A:$J, $F$4, FALSE), TEXT(E1762, "aaa"))</f>
        <v>金</v>
      </c>
      <c r="G1762" s="91">
        <f>IFERROR(VLOOKUP($E1762, V医療従事者等!$A:$J, $G$4, FALSE), 0)</f>
        <v>0</v>
      </c>
      <c r="H1762" s="91">
        <f>IFERROR(VLOOKUP($E1762, V医療従事者等!$A:$J, $H$4, FALSE), 0)</f>
        <v>0</v>
      </c>
      <c r="I1762" s="91">
        <f>IFERROR(VLOOKUP($E1762, V医療従事者等!$A:$J, $I$4, FALSE), 0)</f>
        <v>0</v>
      </c>
      <c r="J1762" s="91">
        <f>IFERROR(VLOOKUP($E1762, V医療従事者等!$A:$J, $J$4, FALSE), 0)</f>
        <v>0</v>
      </c>
      <c r="K1762" s="92">
        <f>IFERROR(VLOOKUP($E1762, V一般接種!$A:$G, K$4, FALSE), 0)</f>
        <v>0</v>
      </c>
      <c r="L1762" s="92">
        <f>IFERROR(VLOOKUP($E1762, V一般接種!$A:$G, L$4, FALSE), 0)</f>
        <v>0</v>
      </c>
      <c r="M1762" s="92">
        <f>IFERROR(VLOOKUP($E1762, V一般接種!$A:$G, M$4, FALSE), 0)</f>
        <v>0</v>
      </c>
      <c r="N1762" s="93">
        <f>IFERROR(VLOOKUP($E1762, V一般接種!$A:$G, N$4, FALSE), 0)</f>
        <v>0</v>
      </c>
      <c r="O1762" s="92">
        <f>SUMIF(V職域接種!$C:$C, 'Conv-vaccine'!$E1762, V職域接種!F:F)</f>
        <v>0</v>
      </c>
      <c r="P1762" s="92">
        <f>SUMIF(V職域接種!$C:$C, 'Conv-vaccine'!$E1762, V職域接種!G:G)</f>
        <v>0</v>
      </c>
      <c r="Q1762" s="92">
        <f>_xlfn.MAXIFS(V重複!F:F, V重複!$C:$C, 'Conv-vaccine'!$E1762)</f>
        <v>0</v>
      </c>
      <c r="R1762" s="92">
        <f>_xlfn.MAXIFS(V重複!G:G, V重複!$C:$C, 'Conv-vaccine'!$E1762)</f>
        <v>0</v>
      </c>
      <c r="S1762" s="117">
        <f>SUMIF('V3回目-総接種回数'!$A:$A, 'Conv-vaccine'!$E1762, 'V3回目-総接種回数'!D:D)</f>
        <v>0</v>
      </c>
    </row>
    <row r="1763" spans="1:19" ht="17.7">
      <c r="A1763" s="49">
        <v>44883</v>
      </c>
      <c r="B1763" s="109">
        <f>IF(COUNTIF($A$7:$A1763, $A1763)&gt;1, 0, IF($E1763="","",G1763+H1763+K1763+L1763+O1763-Q1763))</f>
        <v>0</v>
      </c>
      <c r="C1763" s="109">
        <f>IF(COUNTIF($A$7:$A1763, $A1763)&gt;1, 0, IF($E1763="", "", I1763+J1763+M1763+N1763+P1763-R1763))</f>
        <v>0</v>
      </c>
      <c r="D1763" s="109">
        <f>IF(COUNTIF($A$7:$A1763, $A1763)&gt;1, 0, S1763)</f>
        <v>0</v>
      </c>
      <c r="E1763" s="110">
        <v>44883</v>
      </c>
      <c r="F1763" s="91" t="str">
        <f>IFERROR(VLOOKUP($E1763, V医療従事者等!$A:$J, $F$4, FALSE), TEXT(E1763, "aaa"))</f>
        <v>金</v>
      </c>
      <c r="G1763" s="91">
        <f>IFERROR(VLOOKUP($E1763, V医療従事者等!$A:$J, $G$4, FALSE), 0)</f>
        <v>0</v>
      </c>
      <c r="H1763" s="91">
        <f>IFERROR(VLOOKUP($E1763, V医療従事者等!$A:$J, $H$4, FALSE), 0)</f>
        <v>0</v>
      </c>
      <c r="I1763" s="91">
        <f>IFERROR(VLOOKUP($E1763, V医療従事者等!$A:$J, $I$4, FALSE), 0)</f>
        <v>0</v>
      </c>
      <c r="J1763" s="91">
        <f>IFERROR(VLOOKUP($E1763, V医療従事者等!$A:$J, $J$4, FALSE), 0)</f>
        <v>0</v>
      </c>
      <c r="K1763" s="92">
        <f>IFERROR(VLOOKUP($E1763, V一般接種!$A:$G, K$4, FALSE), 0)</f>
        <v>0</v>
      </c>
      <c r="L1763" s="92">
        <f>IFERROR(VLOOKUP($E1763, V一般接種!$A:$G, L$4, FALSE), 0)</f>
        <v>0</v>
      </c>
      <c r="M1763" s="92">
        <f>IFERROR(VLOOKUP($E1763, V一般接種!$A:$G, M$4, FALSE), 0)</f>
        <v>0</v>
      </c>
      <c r="N1763" s="93">
        <f>IFERROR(VLOOKUP($E1763, V一般接種!$A:$G, N$4, FALSE), 0)</f>
        <v>0</v>
      </c>
      <c r="O1763" s="92">
        <f>SUMIF(V職域接種!$C:$C, 'Conv-vaccine'!$E1763, V職域接種!F:F)</f>
        <v>0</v>
      </c>
      <c r="P1763" s="92">
        <f>SUMIF(V職域接種!$C:$C, 'Conv-vaccine'!$E1763, V職域接種!G:G)</f>
        <v>0</v>
      </c>
      <c r="Q1763" s="92">
        <f>_xlfn.MAXIFS(V重複!F:F, V重複!$C:$C, 'Conv-vaccine'!$E1763)</f>
        <v>0</v>
      </c>
      <c r="R1763" s="92">
        <f>_xlfn.MAXIFS(V重複!G:G, V重複!$C:$C, 'Conv-vaccine'!$E1763)</f>
        <v>0</v>
      </c>
      <c r="S1763" s="117">
        <f>SUMIF('V3回目-総接種回数'!$A:$A, 'Conv-vaccine'!$E1763, 'V3回目-総接種回数'!D:D)</f>
        <v>0</v>
      </c>
    </row>
    <row r="1764" spans="1:19" ht="17.7">
      <c r="A1764" s="49">
        <v>44883</v>
      </c>
      <c r="B1764" s="109">
        <f>IF(COUNTIF($A$7:$A1764, $A1764)&gt;1, 0, IF($E1764="","",G1764+H1764+K1764+L1764+O1764-Q1764))</f>
        <v>0</v>
      </c>
      <c r="C1764" s="109">
        <f>IF(COUNTIF($A$7:$A1764, $A1764)&gt;1, 0, IF($E1764="", "", I1764+J1764+M1764+N1764+P1764-R1764))</f>
        <v>0</v>
      </c>
      <c r="D1764" s="109">
        <f>IF(COUNTIF($A$7:$A1764, $A1764)&gt;1, 0, S1764)</f>
        <v>0</v>
      </c>
      <c r="E1764" s="110">
        <v>44883</v>
      </c>
      <c r="F1764" s="91" t="str">
        <f>IFERROR(VLOOKUP($E1764, V医療従事者等!$A:$J, $F$4, FALSE), TEXT(E1764, "aaa"))</f>
        <v>金</v>
      </c>
      <c r="G1764" s="91">
        <f>IFERROR(VLOOKUP($E1764, V医療従事者等!$A:$J, $G$4, FALSE), 0)</f>
        <v>0</v>
      </c>
      <c r="H1764" s="91">
        <f>IFERROR(VLOOKUP($E1764, V医療従事者等!$A:$J, $H$4, FALSE), 0)</f>
        <v>0</v>
      </c>
      <c r="I1764" s="91">
        <f>IFERROR(VLOOKUP($E1764, V医療従事者等!$A:$J, $I$4, FALSE), 0)</f>
        <v>0</v>
      </c>
      <c r="J1764" s="91">
        <f>IFERROR(VLOOKUP($E1764, V医療従事者等!$A:$J, $J$4, FALSE), 0)</f>
        <v>0</v>
      </c>
      <c r="K1764" s="92">
        <f>IFERROR(VLOOKUP($E1764, V一般接種!$A:$G, K$4, FALSE), 0)</f>
        <v>0</v>
      </c>
      <c r="L1764" s="92">
        <f>IFERROR(VLOOKUP($E1764, V一般接種!$A:$G, L$4, FALSE), 0)</f>
        <v>0</v>
      </c>
      <c r="M1764" s="92">
        <f>IFERROR(VLOOKUP($E1764, V一般接種!$A:$G, M$4, FALSE), 0)</f>
        <v>0</v>
      </c>
      <c r="N1764" s="93">
        <f>IFERROR(VLOOKUP($E1764, V一般接種!$A:$G, N$4, FALSE), 0)</f>
        <v>0</v>
      </c>
      <c r="O1764" s="92">
        <f>SUMIF(V職域接種!$C:$C, 'Conv-vaccine'!$E1764, V職域接種!F:F)</f>
        <v>0</v>
      </c>
      <c r="P1764" s="92">
        <f>SUMIF(V職域接種!$C:$C, 'Conv-vaccine'!$E1764, V職域接種!G:G)</f>
        <v>0</v>
      </c>
      <c r="Q1764" s="92">
        <f>_xlfn.MAXIFS(V重複!F:F, V重複!$C:$C, 'Conv-vaccine'!$E1764)</f>
        <v>0</v>
      </c>
      <c r="R1764" s="92">
        <f>_xlfn.MAXIFS(V重複!G:G, V重複!$C:$C, 'Conv-vaccine'!$E1764)</f>
        <v>0</v>
      </c>
      <c r="S1764" s="117">
        <f>SUMIF('V3回目-総接種回数'!$A:$A, 'Conv-vaccine'!$E1764, 'V3回目-総接種回数'!D:D)</f>
        <v>0</v>
      </c>
    </row>
    <row r="1765" spans="1:19" ht="17.7">
      <c r="A1765" s="49">
        <v>44884</v>
      </c>
      <c r="B1765" s="109">
        <f>IF(COUNTIF($A$7:$A1765, $A1765)&gt;1, 0, IF($E1765="","",G1765+H1765+K1765+L1765+O1765-Q1765))</f>
        <v>0</v>
      </c>
      <c r="C1765" s="109">
        <f>IF(COUNTIF($A$7:$A1765, $A1765)&gt;1, 0, IF($E1765="", "", I1765+J1765+M1765+N1765+P1765-R1765))</f>
        <v>0</v>
      </c>
      <c r="D1765" s="109">
        <f>IF(COUNTIF($A$7:$A1765, $A1765)&gt;1, 0, S1765)</f>
        <v>0</v>
      </c>
      <c r="E1765" s="110">
        <v>44884</v>
      </c>
      <c r="F1765" s="91" t="str">
        <f>IFERROR(VLOOKUP($E1765, V医療従事者等!$A:$J, $F$4, FALSE), TEXT(E1765, "aaa"))</f>
        <v>土</v>
      </c>
      <c r="G1765" s="91">
        <f>IFERROR(VLOOKUP($E1765, V医療従事者等!$A:$J, $G$4, FALSE), 0)</f>
        <v>0</v>
      </c>
      <c r="H1765" s="91">
        <f>IFERROR(VLOOKUP($E1765, V医療従事者等!$A:$J, $H$4, FALSE), 0)</f>
        <v>0</v>
      </c>
      <c r="I1765" s="91">
        <f>IFERROR(VLOOKUP($E1765, V医療従事者等!$A:$J, $I$4, FALSE), 0)</f>
        <v>0</v>
      </c>
      <c r="J1765" s="91">
        <f>IFERROR(VLOOKUP($E1765, V医療従事者等!$A:$J, $J$4, FALSE), 0)</f>
        <v>0</v>
      </c>
      <c r="K1765" s="92">
        <f>IFERROR(VLOOKUP($E1765, V一般接種!$A:$G, K$4, FALSE), 0)</f>
        <v>0</v>
      </c>
      <c r="L1765" s="92">
        <f>IFERROR(VLOOKUP($E1765, V一般接種!$A:$G, L$4, FALSE), 0)</f>
        <v>0</v>
      </c>
      <c r="M1765" s="92">
        <f>IFERROR(VLOOKUP($E1765, V一般接種!$A:$G, M$4, FALSE), 0)</f>
        <v>0</v>
      </c>
      <c r="N1765" s="93">
        <f>IFERROR(VLOOKUP($E1765, V一般接種!$A:$G, N$4, FALSE), 0)</f>
        <v>0</v>
      </c>
      <c r="O1765" s="92">
        <f>SUMIF(V職域接種!$C:$C, 'Conv-vaccine'!$E1765, V職域接種!F:F)</f>
        <v>0</v>
      </c>
      <c r="P1765" s="92">
        <f>SUMIF(V職域接種!$C:$C, 'Conv-vaccine'!$E1765, V職域接種!G:G)</f>
        <v>0</v>
      </c>
      <c r="Q1765" s="92">
        <f>_xlfn.MAXIFS(V重複!F:F, V重複!$C:$C, 'Conv-vaccine'!$E1765)</f>
        <v>0</v>
      </c>
      <c r="R1765" s="92">
        <f>_xlfn.MAXIFS(V重複!G:G, V重複!$C:$C, 'Conv-vaccine'!$E1765)</f>
        <v>0</v>
      </c>
      <c r="S1765" s="117">
        <f>SUMIF('V3回目-総接種回数'!$A:$A, 'Conv-vaccine'!$E1765, 'V3回目-総接種回数'!D:D)</f>
        <v>0</v>
      </c>
    </row>
    <row r="1766" spans="1:19" ht="17.7">
      <c r="A1766" s="49">
        <v>44884</v>
      </c>
      <c r="B1766" s="109">
        <f>IF(COUNTIF($A$7:$A1766, $A1766)&gt;1, 0, IF($E1766="","",G1766+H1766+K1766+L1766+O1766-Q1766))</f>
        <v>0</v>
      </c>
      <c r="C1766" s="109">
        <f>IF(COUNTIF($A$7:$A1766, $A1766)&gt;1, 0, IF($E1766="", "", I1766+J1766+M1766+N1766+P1766-R1766))</f>
        <v>0</v>
      </c>
      <c r="D1766" s="109">
        <f>IF(COUNTIF($A$7:$A1766, $A1766)&gt;1, 0, S1766)</f>
        <v>0</v>
      </c>
      <c r="E1766" s="110">
        <v>44884</v>
      </c>
      <c r="F1766" s="91" t="str">
        <f>IFERROR(VLOOKUP($E1766, V医療従事者等!$A:$J, $F$4, FALSE), TEXT(E1766, "aaa"))</f>
        <v>土</v>
      </c>
      <c r="G1766" s="91">
        <f>IFERROR(VLOOKUP($E1766, V医療従事者等!$A:$J, $G$4, FALSE), 0)</f>
        <v>0</v>
      </c>
      <c r="H1766" s="91">
        <f>IFERROR(VLOOKUP($E1766, V医療従事者等!$A:$J, $H$4, FALSE), 0)</f>
        <v>0</v>
      </c>
      <c r="I1766" s="91">
        <f>IFERROR(VLOOKUP($E1766, V医療従事者等!$A:$J, $I$4, FALSE), 0)</f>
        <v>0</v>
      </c>
      <c r="J1766" s="91">
        <f>IFERROR(VLOOKUP($E1766, V医療従事者等!$A:$J, $J$4, FALSE), 0)</f>
        <v>0</v>
      </c>
      <c r="K1766" s="92">
        <f>IFERROR(VLOOKUP($E1766, V一般接種!$A:$G, K$4, FALSE), 0)</f>
        <v>0</v>
      </c>
      <c r="L1766" s="92">
        <f>IFERROR(VLOOKUP($E1766, V一般接種!$A:$G, L$4, FALSE), 0)</f>
        <v>0</v>
      </c>
      <c r="M1766" s="92">
        <f>IFERROR(VLOOKUP($E1766, V一般接種!$A:$G, M$4, FALSE), 0)</f>
        <v>0</v>
      </c>
      <c r="N1766" s="93">
        <f>IFERROR(VLOOKUP($E1766, V一般接種!$A:$G, N$4, FALSE), 0)</f>
        <v>0</v>
      </c>
      <c r="O1766" s="92">
        <f>SUMIF(V職域接種!$C:$C, 'Conv-vaccine'!$E1766, V職域接種!F:F)</f>
        <v>0</v>
      </c>
      <c r="P1766" s="92">
        <f>SUMIF(V職域接種!$C:$C, 'Conv-vaccine'!$E1766, V職域接種!G:G)</f>
        <v>0</v>
      </c>
      <c r="Q1766" s="92">
        <f>_xlfn.MAXIFS(V重複!F:F, V重複!$C:$C, 'Conv-vaccine'!$E1766)</f>
        <v>0</v>
      </c>
      <c r="R1766" s="92">
        <f>_xlfn.MAXIFS(V重複!G:G, V重複!$C:$C, 'Conv-vaccine'!$E1766)</f>
        <v>0</v>
      </c>
      <c r="S1766" s="117">
        <f>SUMIF('V3回目-総接種回数'!$A:$A, 'Conv-vaccine'!$E1766, 'V3回目-総接種回数'!D:D)</f>
        <v>0</v>
      </c>
    </row>
    <row r="1767" spans="1:19" ht="17.7">
      <c r="A1767" s="49">
        <v>44884</v>
      </c>
      <c r="B1767" s="109">
        <f>IF(COUNTIF($A$7:$A1767, $A1767)&gt;1, 0, IF($E1767="","",G1767+H1767+K1767+L1767+O1767-Q1767))</f>
        <v>0</v>
      </c>
      <c r="C1767" s="109">
        <f>IF(COUNTIF($A$7:$A1767, $A1767)&gt;1, 0, IF($E1767="", "", I1767+J1767+M1767+N1767+P1767-R1767))</f>
        <v>0</v>
      </c>
      <c r="D1767" s="109">
        <f>IF(COUNTIF($A$7:$A1767, $A1767)&gt;1, 0, S1767)</f>
        <v>0</v>
      </c>
      <c r="E1767" s="110">
        <v>44884</v>
      </c>
      <c r="F1767" s="91" t="str">
        <f>IFERROR(VLOOKUP($E1767, V医療従事者等!$A:$J, $F$4, FALSE), TEXT(E1767, "aaa"))</f>
        <v>土</v>
      </c>
      <c r="G1767" s="91">
        <f>IFERROR(VLOOKUP($E1767, V医療従事者等!$A:$J, $G$4, FALSE), 0)</f>
        <v>0</v>
      </c>
      <c r="H1767" s="91">
        <f>IFERROR(VLOOKUP($E1767, V医療従事者等!$A:$J, $H$4, FALSE), 0)</f>
        <v>0</v>
      </c>
      <c r="I1767" s="91">
        <f>IFERROR(VLOOKUP($E1767, V医療従事者等!$A:$J, $I$4, FALSE), 0)</f>
        <v>0</v>
      </c>
      <c r="J1767" s="91">
        <f>IFERROR(VLOOKUP($E1767, V医療従事者等!$A:$J, $J$4, FALSE), 0)</f>
        <v>0</v>
      </c>
      <c r="K1767" s="92">
        <f>IFERROR(VLOOKUP($E1767, V一般接種!$A:$G, K$4, FALSE), 0)</f>
        <v>0</v>
      </c>
      <c r="L1767" s="92">
        <f>IFERROR(VLOOKUP($E1767, V一般接種!$A:$G, L$4, FALSE), 0)</f>
        <v>0</v>
      </c>
      <c r="M1767" s="92">
        <f>IFERROR(VLOOKUP($E1767, V一般接種!$A:$G, M$4, FALSE), 0)</f>
        <v>0</v>
      </c>
      <c r="N1767" s="93">
        <f>IFERROR(VLOOKUP($E1767, V一般接種!$A:$G, N$4, FALSE), 0)</f>
        <v>0</v>
      </c>
      <c r="O1767" s="92">
        <f>SUMIF(V職域接種!$C:$C, 'Conv-vaccine'!$E1767, V職域接種!F:F)</f>
        <v>0</v>
      </c>
      <c r="P1767" s="92">
        <f>SUMIF(V職域接種!$C:$C, 'Conv-vaccine'!$E1767, V職域接種!G:G)</f>
        <v>0</v>
      </c>
      <c r="Q1767" s="92">
        <f>_xlfn.MAXIFS(V重複!F:F, V重複!$C:$C, 'Conv-vaccine'!$E1767)</f>
        <v>0</v>
      </c>
      <c r="R1767" s="92">
        <f>_xlfn.MAXIFS(V重複!G:G, V重複!$C:$C, 'Conv-vaccine'!$E1767)</f>
        <v>0</v>
      </c>
      <c r="S1767" s="117">
        <f>SUMIF('V3回目-総接種回数'!$A:$A, 'Conv-vaccine'!$E1767, 'V3回目-総接種回数'!D:D)</f>
        <v>0</v>
      </c>
    </row>
    <row r="1768" spans="1:19" ht="17.7">
      <c r="A1768" s="49">
        <v>44885</v>
      </c>
      <c r="B1768" s="109">
        <f>IF(COUNTIF($A$7:$A1768, $A1768)&gt;1, 0, IF($E1768="","",G1768+H1768+K1768+L1768+O1768-Q1768))</f>
        <v>0</v>
      </c>
      <c r="C1768" s="109">
        <f>IF(COUNTIF($A$7:$A1768, $A1768)&gt;1, 0, IF($E1768="", "", I1768+J1768+M1768+N1768+P1768-R1768))</f>
        <v>0</v>
      </c>
      <c r="D1768" s="109">
        <f>IF(COUNTIF($A$7:$A1768, $A1768)&gt;1, 0, S1768)</f>
        <v>0</v>
      </c>
      <c r="E1768" s="110">
        <v>44885</v>
      </c>
      <c r="F1768" s="91" t="str">
        <f>IFERROR(VLOOKUP($E1768, V医療従事者等!$A:$J, $F$4, FALSE), TEXT(E1768, "aaa"))</f>
        <v>日</v>
      </c>
      <c r="G1768" s="91">
        <f>IFERROR(VLOOKUP($E1768, V医療従事者等!$A:$J, $G$4, FALSE), 0)</f>
        <v>0</v>
      </c>
      <c r="H1768" s="91">
        <f>IFERROR(VLOOKUP($E1768, V医療従事者等!$A:$J, $H$4, FALSE), 0)</f>
        <v>0</v>
      </c>
      <c r="I1768" s="91">
        <f>IFERROR(VLOOKUP($E1768, V医療従事者等!$A:$J, $I$4, FALSE), 0)</f>
        <v>0</v>
      </c>
      <c r="J1768" s="91">
        <f>IFERROR(VLOOKUP($E1768, V医療従事者等!$A:$J, $J$4, FALSE), 0)</f>
        <v>0</v>
      </c>
      <c r="K1768" s="92">
        <f>IFERROR(VLOOKUP($E1768, V一般接種!$A:$G, K$4, FALSE), 0)</f>
        <v>0</v>
      </c>
      <c r="L1768" s="92">
        <f>IFERROR(VLOOKUP($E1768, V一般接種!$A:$G, L$4, FALSE), 0)</f>
        <v>0</v>
      </c>
      <c r="M1768" s="92">
        <f>IFERROR(VLOOKUP($E1768, V一般接種!$A:$G, M$4, FALSE), 0)</f>
        <v>0</v>
      </c>
      <c r="N1768" s="93">
        <f>IFERROR(VLOOKUP($E1768, V一般接種!$A:$G, N$4, FALSE), 0)</f>
        <v>0</v>
      </c>
      <c r="O1768" s="92">
        <f>SUMIF(V職域接種!$C:$C, 'Conv-vaccine'!$E1768, V職域接種!F:F)</f>
        <v>0</v>
      </c>
      <c r="P1768" s="92">
        <f>SUMIF(V職域接種!$C:$C, 'Conv-vaccine'!$E1768, V職域接種!G:G)</f>
        <v>0</v>
      </c>
      <c r="Q1768" s="92">
        <f>_xlfn.MAXIFS(V重複!F:F, V重複!$C:$C, 'Conv-vaccine'!$E1768)</f>
        <v>0</v>
      </c>
      <c r="R1768" s="92">
        <f>_xlfn.MAXIFS(V重複!G:G, V重複!$C:$C, 'Conv-vaccine'!$E1768)</f>
        <v>0</v>
      </c>
      <c r="S1768" s="117">
        <f>SUMIF('V3回目-総接種回数'!$A:$A, 'Conv-vaccine'!$E1768, 'V3回目-総接種回数'!D:D)</f>
        <v>0</v>
      </c>
    </row>
    <row r="1769" spans="1:19" ht="17.7">
      <c r="A1769" s="49">
        <v>44885</v>
      </c>
      <c r="B1769" s="109">
        <f>IF(COUNTIF($A$7:$A1769, $A1769)&gt;1, 0, IF($E1769="","",G1769+H1769+K1769+L1769+O1769-Q1769))</f>
        <v>0</v>
      </c>
      <c r="C1769" s="109">
        <f>IF(COUNTIF($A$7:$A1769, $A1769)&gt;1, 0, IF($E1769="", "", I1769+J1769+M1769+N1769+P1769-R1769))</f>
        <v>0</v>
      </c>
      <c r="D1769" s="109">
        <f>IF(COUNTIF($A$7:$A1769, $A1769)&gt;1, 0, S1769)</f>
        <v>0</v>
      </c>
      <c r="E1769" s="110">
        <v>44885</v>
      </c>
      <c r="F1769" s="91" t="str">
        <f>IFERROR(VLOOKUP($E1769, V医療従事者等!$A:$J, $F$4, FALSE), TEXT(E1769, "aaa"))</f>
        <v>日</v>
      </c>
      <c r="G1769" s="91">
        <f>IFERROR(VLOOKUP($E1769, V医療従事者等!$A:$J, $G$4, FALSE), 0)</f>
        <v>0</v>
      </c>
      <c r="H1769" s="91">
        <f>IFERROR(VLOOKUP($E1769, V医療従事者等!$A:$J, $H$4, FALSE), 0)</f>
        <v>0</v>
      </c>
      <c r="I1769" s="91">
        <f>IFERROR(VLOOKUP($E1769, V医療従事者等!$A:$J, $I$4, FALSE), 0)</f>
        <v>0</v>
      </c>
      <c r="J1769" s="91">
        <f>IFERROR(VLOOKUP($E1769, V医療従事者等!$A:$J, $J$4, FALSE), 0)</f>
        <v>0</v>
      </c>
      <c r="K1769" s="92">
        <f>IFERROR(VLOOKUP($E1769, V一般接種!$A:$G, K$4, FALSE), 0)</f>
        <v>0</v>
      </c>
      <c r="L1769" s="92">
        <f>IFERROR(VLOOKUP($E1769, V一般接種!$A:$G, L$4, FALSE), 0)</f>
        <v>0</v>
      </c>
      <c r="M1769" s="92">
        <f>IFERROR(VLOOKUP($E1769, V一般接種!$A:$G, M$4, FALSE), 0)</f>
        <v>0</v>
      </c>
      <c r="N1769" s="93">
        <f>IFERROR(VLOOKUP($E1769, V一般接種!$A:$G, N$4, FALSE), 0)</f>
        <v>0</v>
      </c>
      <c r="O1769" s="92">
        <f>SUMIF(V職域接種!$C:$C, 'Conv-vaccine'!$E1769, V職域接種!F:F)</f>
        <v>0</v>
      </c>
      <c r="P1769" s="92">
        <f>SUMIF(V職域接種!$C:$C, 'Conv-vaccine'!$E1769, V職域接種!G:G)</f>
        <v>0</v>
      </c>
      <c r="Q1769" s="92">
        <f>_xlfn.MAXIFS(V重複!F:F, V重複!$C:$C, 'Conv-vaccine'!$E1769)</f>
        <v>0</v>
      </c>
      <c r="R1769" s="92">
        <f>_xlfn.MAXIFS(V重複!G:G, V重複!$C:$C, 'Conv-vaccine'!$E1769)</f>
        <v>0</v>
      </c>
      <c r="S1769" s="117">
        <f>SUMIF('V3回目-総接種回数'!$A:$A, 'Conv-vaccine'!$E1769, 'V3回目-総接種回数'!D:D)</f>
        <v>0</v>
      </c>
    </row>
    <row r="1770" spans="1:19" ht="17.7">
      <c r="A1770" s="49">
        <v>44885</v>
      </c>
      <c r="B1770" s="109">
        <f>IF(COUNTIF($A$7:$A1770, $A1770)&gt;1, 0, IF($E1770="","",G1770+H1770+K1770+L1770+O1770-Q1770))</f>
        <v>0</v>
      </c>
      <c r="C1770" s="109">
        <f>IF(COUNTIF($A$7:$A1770, $A1770)&gt;1, 0, IF($E1770="", "", I1770+J1770+M1770+N1770+P1770-R1770))</f>
        <v>0</v>
      </c>
      <c r="D1770" s="109">
        <f>IF(COUNTIF($A$7:$A1770, $A1770)&gt;1, 0, S1770)</f>
        <v>0</v>
      </c>
      <c r="E1770" s="110">
        <v>44885</v>
      </c>
      <c r="F1770" s="91" t="str">
        <f>IFERROR(VLOOKUP($E1770, V医療従事者等!$A:$J, $F$4, FALSE), TEXT(E1770, "aaa"))</f>
        <v>日</v>
      </c>
      <c r="G1770" s="91">
        <f>IFERROR(VLOOKUP($E1770, V医療従事者等!$A:$J, $G$4, FALSE), 0)</f>
        <v>0</v>
      </c>
      <c r="H1770" s="91">
        <f>IFERROR(VLOOKUP($E1770, V医療従事者等!$A:$J, $H$4, FALSE), 0)</f>
        <v>0</v>
      </c>
      <c r="I1770" s="91">
        <f>IFERROR(VLOOKUP($E1770, V医療従事者等!$A:$J, $I$4, FALSE), 0)</f>
        <v>0</v>
      </c>
      <c r="J1770" s="91">
        <f>IFERROR(VLOOKUP($E1770, V医療従事者等!$A:$J, $J$4, FALSE), 0)</f>
        <v>0</v>
      </c>
      <c r="K1770" s="92">
        <f>IFERROR(VLOOKUP($E1770, V一般接種!$A:$G, K$4, FALSE), 0)</f>
        <v>0</v>
      </c>
      <c r="L1770" s="92">
        <f>IFERROR(VLOOKUP($E1770, V一般接種!$A:$G, L$4, FALSE), 0)</f>
        <v>0</v>
      </c>
      <c r="M1770" s="92">
        <f>IFERROR(VLOOKUP($E1770, V一般接種!$A:$G, M$4, FALSE), 0)</f>
        <v>0</v>
      </c>
      <c r="N1770" s="93">
        <f>IFERROR(VLOOKUP($E1770, V一般接種!$A:$G, N$4, FALSE), 0)</f>
        <v>0</v>
      </c>
      <c r="O1770" s="92">
        <f>SUMIF(V職域接種!$C:$C, 'Conv-vaccine'!$E1770, V職域接種!F:F)</f>
        <v>0</v>
      </c>
      <c r="P1770" s="92">
        <f>SUMIF(V職域接種!$C:$C, 'Conv-vaccine'!$E1770, V職域接種!G:G)</f>
        <v>0</v>
      </c>
      <c r="Q1770" s="92">
        <f>_xlfn.MAXIFS(V重複!F:F, V重複!$C:$C, 'Conv-vaccine'!$E1770)</f>
        <v>0</v>
      </c>
      <c r="R1770" s="92">
        <f>_xlfn.MAXIFS(V重複!G:G, V重複!$C:$C, 'Conv-vaccine'!$E1770)</f>
        <v>0</v>
      </c>
      <c r="S1770" s="117">
        <f>SUMIF('V3回目-総接種回数'!$A:$A, 'Conv-vaccine'!$E1770, 'V3回目-総接種回数'!D:D)</f>
        <v>0</v>
      </c>
    </row>
    <row r="1771" spans="1:19" ht="17.7">
      <c r="A1771" s="49">
        <v>44886</v>
      </c>
      <c r="B1771" s="109">
        <f>IF(COUNTIF($A$7:$A1771, $A1771)&gt;1, 0, IF($E1771="","",G1771+H1771+K1771+L1771+O1771-Q1771))</f>
        <v>0</v>
      </c>
      <c r="C1771" s="109">
        <f>IF(COUNTIF($A$7:$A1771, $A1771)&gt;1, 0, IF($E1771="", "", I1771+J1771+M1771+N1771+P1771-R1771))</f>
        <v>0</v>
      </c>
      <c r="D1771" s="109">
        <f>IF(COUNTIF($A$7:$A1771, $A1771)&gt;1, 0, S1771)</f>
        <v>0</v>
      </c>
      <c r="E1771" s="110">
        <v>44886</v>
      </c>
      <c r="F1771" s="91" t="str">
        <f>IFERROR(VLOOKUP($E1771, V医療従事者等!$A:$J, $F$4, FALSE), TEXT(E1771, "aaa"))</f>
        <v>月</v>
      </c>
      <c r="G1771" s="91">
        <f>IFERROR(VLOOKUP($E1771, V医療従事者等!$A:$J, $G$4, FALSE), 0)</f>
        <v>0</v>
      </c>
      <c r="H1771" s="91">
        <f>IFERROR(VLOOKUP($E1771, V医療従事者等!$A:$J, $H$4, FALSE), 0)</f>
        <v>0</v>
      </c>
      <c r="I1771" s="91">
        <f>IFERROR(VLOOKUP($E1771, V医療従事者等!$A:$J, $I$4, FALSE), 0)</f>
        <v>0</v>
      </c>
      <c r="J1771" s="91">
        <f>IFERROR(VLOOKUP($E1771, V医療従事者等!$A:$J, $J$4, FALSE), 0)</f>
        <v>0</v>
      </c>
      <c r="K1771" s="92">
        <f>IFERROR(VLOOKUP($E1771, V一般接種!$A:$G, K$4, FALSE), 0)</f>
        <v>0</v>
      </c>
      <c r="L1771" s="92">
        <f>IFERROR(VLOOKUP($E1771, V一般接種!$A:$G, L$4, FALSE), 0)</f>
        <v>0</v>
      </c>
      <c r="M1771" s="92">
        <f>IFERROR(VLOOKUP($E1771, V一般接種!$A:$G, M$4, FALSE), 0)</f>
        <v>0</v>
      </c>
      <c r="N1771" s="93">
        <f>IFERROR(VLOOKUP($E1771, V一般接種!$A:$G, N$4, FALSE), 0)</f>
        <v>0</v>
      </c>
      <c r="O1771" s="92">
        <f>SUMIF(V職域接種!$C:$C, 'Conv-vaccine'!$E1771, V職域接種!F:F)</f>
        <v>0</v>
      </c>
      <c r="P1771" s="92">
        <f>SUMIF(V職域接種!$C:$C, 'Conv-vaccine'!$E1771, V職域接種!G:G)</f>
        <v>0</v>
      </c>
      <c r="Q1771" s="92">
        <f>_xlfn.MAXIFS(V重複!F:F, V重複!$C:$C, 'Conv-vaccine'!$E1771)</f>
        <v>0</v>
      </c>
      <c r="R1771" s="92">
        <f>_xlfn.MAXIFS(V重複!G:G, V重複!$C:$C, 'Conv-vaccine'!$E1771)</f>
        <v>0</v>
      </c>
      <c r="S1771" s="117">
        <f>SUMIF('V3回目-総接種回数'!$A:$A, 'Conv-vaccine'!$E1771, 'V3回目-総接種回数'!D:D)</f>
        <v>0</v>
      </c>
    </row>
    <row r="1772" spans="1:19" ht="17.7">
      <c r="A1772" s="49">
        <v>44886</v>
      </c>
      <c r="B1772" s="109">
        <f>IF(COUNTIF($A$7:$A1772, $A1772)&gt;1, 0, IF($E1772="","",G1772+H1772+K1772+L1772+O1772-Q1772))</f>
        <v>0</v>
      </c>
      <c r="C1772" s="109">
        <f>IF(COUNTIF($A$7:$A1772, $A1772)&gt;1, 0, IF($E1772="", "", I1772+J1772+M1772+N1772+P1772-R1772))</f>
        <v>0</v>
      </c>
      <c r="D1772" s="109">
        <f>IF(COUNTIF($A$7:$A1772, $A1772)&gt;1, 0, S1772)</f>
        <v>0</v>
      </c>
      <c r="E1772" s="110">
        <v>44886</v>
      </c>
      <c r="F1772" s="91" t="str">
        <f>IFERROR(VLOOKUP($E1772, V医療従事者等!$A:$J, $F$4, FALSE), TEXT(E1772, "aaa"))</f>
        <v>月</v>
      </c>
      <c r="G1772" s="91">
        <f>IFERROR(VLOOKUP($E1772, V医療従事者等!$A:$J, $G$4, FALSE), 0)</f>
        <v>0</v>
      </c>
      <c r="H1772" s="91">
        <f>IFERROR(VLOOKUP($E1772, V医療従事者等!$A:$J, $H$4, FALSE), 0)</f>
        <v>0</v>
      </c>
      <c r="I1772" s="91">
        <f>IFERROR(VLOOKUP($E1772, V医療従事者等!$A:$J, $I$4, FALSE), 0)</f>
        <v>0</v>
      </c>
      <c r="J1772" s="91">
        <f>IFERROR(VLOOKUP($E1772, V医療従事者等!$A:$J, $J$4, FALSE), 0)</f>
        <v>0</v>
      </c>
      <c r="K1772" s="92">
        <f>IFERROR(VLOOKUP($E1772, V一般接種!$A:$G, K$4, FALSE), 0)</f>
        <v>0</v>
      </c>
      <c r="L1772" s="92">
        <f>IFERROR(VLOOKUP($E1772, V一般接種!$A:$G, L$4, FALSE), 0)</f>
        <v>0</v>
      </c>
      <c r="M1772" s="92">
        <f>IFERROR(VLOOKUP($E1772, V一般接種!$A:$G, M$4, FALSE), 0)</f>
        <v>0</v>
      </c>
      <c r="N1772" s="93">
        <f>IFERROR(VLOOKUP($E1772, V一般接種!$A:$G, N$4, FALSE), 0)</f>
        <v>0</v>
      </c>
      <c r="O1772" s="92">
        <f>SUMIF(V職域接種!$C:$C, 'Conv-vaccine'!$E1772, V職域接種!F:F)</f>
        <v>0</v>
      </c>
      <c r="P1772" s="92">
        <f>SUMIF(V職域接種!$C:$C, 'Conv-vaccine'!$E1772, V職域接種!G:G)</f>
        <v>0</v>
      </c>
      <c r="Q1772" s="92">
        <f>_xlfn.MAXIFS(V重複!F:F, V重複!$C:$C, 'Conv-vaccine'!$E1772)</f>
        <v>0</v>
      </c>
      <c r="R1772" s="92">
        <f>_xlfn.MAXIFS(V重複!G:G, V重複!$C:$C, 'Conv-vaccine'!$E1772)</f>
        <v>0</v>
      </c>
      <c r="S1772" s="117">
        <f>SUMIF('V3回目-総接種回数'!$A:$A, 'Conv-vaccine'!$E1772, 'V3回目-総接種回数'!D:D)</f>
        <v>0</v>
      </c>
    </row>
    <row r="1773" spans="1:19" ht="17.7">
      <c r="A1773" s="49">
        <v>44886</v>
      </c>
      <c r="B1773" s="109">
        <f>IF(COUNTIF($A$7:$A1773, $A1773)&gt;1, 0, IF($E1773="","",G1773+H1773+K1773+L1773+O1773-Q1773))</f>
        <v>0</v>
      </c>
      <c r="C1773" s="109">
        <f>IF(COUNTIF($A$7:$A1773, $A1773)&gt;1, 0, IF($E1773="", "", I1773+J1773+M1773+N1773+P1773-R1773))</f>
        <v>0</v>
      </c>
      <c r="D1773" s="109">
        <f>IF(COUNTIF($A$7:$A1773, $A1773)&gt;1, 0, S1773)</f>
        <v>0</v>
      </c>
      <c r="E1773" s="110">
        <v>44886</v>
      </c>
      <c r="F1773" s="91" t="str">
        <f>IFERROR(VLOOKUP($E1773, V医療従事者等!$A:$J, $F$4, FALSE), TEXT(E1773, "aaa"))</f>
        <v>月</v>
      </c>
      <c r="G1773" s="91">
        <f>IFERROR(VLOOKUP($E1773, V医療従事者等!$A:$J, $G$4, FALSE), 0)</f>
        <v>0</v>
      </c>
      <c r="H1773" s="91">
        <f>IFERROR(VLOOKUP($E1773, V医療従事者等!$A:$J, $H$4, FALSE), 0)</f>
        <v>0</v>
      </c>
      <c r="I1773" s="91">
        <f>IFERROR(VLOOKUP($E1773, V医療従事者等!$A:$J, $I$4, FALSE), 0)</f>
        <v>0</v>
      </c>
      <c r="J1773" s="91">
        <f>IFERROR(VLOOKUP($E1773, V医療従事者等!$A:$J, $J$4, FALSE), 0)</f>
        <v>0</v>
      </c>
      <c r="K1773" s="92">
        <f>IFERROR(VLOOKUP($E1773, V一般接種!$A:$G, K$4, FALSE), 0)</f>
        <v>0</v>
      </c>
      <c r="L1773" s="92">
        <f>IFERROR(VLOOKUP($E1773, V一般接種!$A:$G, L$4, FALSE), 0)</f>
        <v>0</v>
      </c>
      <c r="M1773" s="92">
        <f>IFERROR(VLOOKUP($E1773, V一般接種!$A:$G, M$4, FALSE), 0)</f>
        <v>0</v>
      </c>
      <c r="N1773" s="93">
        <f>IFERROR(VLOOKUP($E1773, V一般接種!$A:$G, N$4, FALSE), 0)</f>
        <v>0</v>
      </c>
      <c r="O1773" s="92">
        <f>SUMIF(V職域接種!$C:$C, 'Conv-vaccine'!$E1773, V職域接種!F:F)</f>
        <v>0</v>
      </c>
      <c r="P1773" s="92">
        <f>SUMIF(V職域接種!$C:$C, 'Conv-vaccine'!$E1773, V職域接種!G:G)</f>
        <v>0</v>
      </c>
      <c r="Q1773" s="92">
        <f>_xlfn.MAXIFS(V重複!F:F, V重複!$C:$C, 'Conv-vaccine'!$E1773)</f>
        <v>0</v>
      </c>
      <c r="R1773" s="92">
        <f>_xlfn.MAXIFS(V重複!G:G, V重複!$C:$C, 'Conv-vaccine'!$E1773)</f>
        <v>0</v>
      </c>
      <c r="S1773" s="117">
        <f>SUMIF('V3回目-総接種回数'!$A:$A, 'Conv-vaccine'!$E1773, 'V3回目-総接種回数'!D:D)</f>
        <v>0</v>
      </c>
    </row>
    <row r="1774" spans="1:19" ht="17.7">
      <c r="A1774" s="49">
        <v>44887</v>
      </c>
      <c r="B1774" s="109">
        <f>IF(COUNTIF($A$7:$A1774, $A1774)&gt;1, 0, IF($E1774="","",G1774+H1774+K1774+L1774+O1774-Q1774))</f>
        <v>0</v>
      </c>
      <c r="C1774" s="109">
        <f>IF(COUNTIF($A$7:$A1774, $A1774)&gt;1, 0, IF($E1774="", "", I1774+J1774+M1774+N1774+P1774-R1774))</f>
        <v>0</v>
      </c>
      <c r="D1774" s="109">
        <f>IF(COUNTIF($A$7:$A1774, $A1774)&gt;1, 0, S1774)</f>
        <v>0</v>
      </c>
      <c r="E1774" s="110">
        <v>44887</v>
      </c>
      <c r="F1774" s="91" t="str">
        <f>IFERROR(VLOOKUP($E1774, V医療従事者等!$A:$J, $F$4, FALSE), TEXT(E1774, "aaa"))</f>
        <v>火</v>
      </c>
      <c r="G1774" s="91">
        <f>IFERROR(VLOOKUP($E1774, V医療従事者等!$A:$J, $G$4, FALSE), 0)</f>
        <v>0</v>
      </c>
      <c r="H1774" s="91">
        <f>IFERROR(VLOOKUP($E1774, V医療従事者等!$A:$J, $H$4, FALSE), 0)</f>
        <v>0</v>
      </c>
      <c r="I1774" s="91">
        <f>IFERROR(VLOOKUP($E1774, V医療従事者等!$A:$J, $I$4, FALSE), 0)</f>
        <v>0</v>
      </c>
      <c r="J1774" s="91">
        <f>IFERROR(VLOOKUP($E1774, V医療従事者等!$A:$J, $J$4, FALSE), 0)</f>
        <v>0</v>
      </c>
      <c r="K1774" s="92">
        <f>IFERROR(VLOOKUP($E1774, V一般接種!$A:$G, K$4, FALSE), 0)</f>
        <v>0</v>
      </c>
      <c r="L1774" s="92">
        <f>IFERROR(VLOOKUP($E1774, V一般接種!$A:$G, L$4, FALSE), 0)</f>
        <v>0</v>
      </c>
      <c r="M1774" s="92">
        <f>IFERROR(VLOOKUP($E1774, V一般接種!$A:$G, M$4, FALSE), 0)</f>
        <v>0</v>
      </c>
      <c r="N1774" s="93">
        <f>IFERROR(VLOOKUP($E1774, V一般接種!$A:$G, N$4, FALSE), 0)</f>
        <v>0</v>
      </c>
      <c r="O1774" s="92">
        <f>SUMIF(V職域接種!$C:$C, 'Conv-vaccine'!$E1774, V職域接種!F:F)</f>
        <v>0</v>
      </c>
      <c r="P1774" s="92">
        <f>SUMIF(V職域接種!$C:$C, 'Conv-vaccine'!$E1774, V職域接種!G:G)</f>
        <v>0</v>
      </c>
      <c r="Q1774" s="92">
        <f>_xlfn.MAXIFS(V重複!F:F, V重複!$C:$C, 'Conv-vaccine'!$E1774)</f>
        <v>0</v>
      </c>
      <c r="R1774" s="92">
        <f>_xlfn.MAXIFS(V重複!G:G, V重複!$C:$C, 'Conv-vaccine'!$E1774)</f>
        <v>0</v>
      </c>
      <c r="S1774" s="117">
        <f>SUMIF('V3回目-総接種回数'!$A:$A, 'Conv-vaccine'!$E1774, 'V3回目-総接種回数'!D:D)</f>
        <v>0</v>
      </c>
    </row>
    <row r="1775" spans="1:19" ht="17.7">
      <c r="A1775" s="49">
        <v>44887</v>
      </c>
      <c r="B1775" s="109">
        <f>IF(COUNTIF($A$7:$A1775, $A1775)&gt;1, 0, IF($E1775="","",G1775+H1775+K1775+L1775+O1775-Q1775))</f>
        <v>0</v>
      </c>
      <c r="C1775" s="109">
        <f>IF(COUNTIF($A$7:$A1775, $A1775)&gt;1, 0, IF($E1775="", "", I1775+J1775+M1775+N1775+P1775-R1775))</f>
        <v>0</v>
      </c>
      <c r="D1775" s="109">
        <f>IF(COUNTIF($A$7:$A1775, $A1775)&gt;1, 0, S1775)</f>
        <v>0</v>
      </c>
      <c r="E1775" s="110">
        <v>44887</v>
      </c>
      <c r="F1775" s="91" t="str">
        <f>IFERROR(VLOOKUP($E1775, V医療従事者等!$A:$J, $F$4, FALSE), TEXT(E1775, "aaa"))</f>
        <v>火</v>
      </c>
      <c r="G1775" s="91">
        <f>IFERROR(VLOOKUP($E1775, V医療従事者等!$A:$J, $G$4, FALSE), 0)</f>
        <v>0</v>
      </c>
      <c r="H1775" s="91">
        <f>IFERROR(VLOOKUP($E1775, V医療従事者等!$A:$J, $H$4, FALSE), 0)</f>
        <v>0</v>
      </c>
      <c r="I1775" s="91">
        <f>IFERROR(VLOOKUP($E1775, V医療従事者等!$A:$J, $I$4, FALSE), 0)</f>
        <v>0</v>
      </c>
      <c r="J1775" s="91">
        <f>IFERROR(VLOOKUP($E1775, V医療従事者等!$A:$J, $J$4, FALSE), 0)</f>
        <v>0</v>
      </c>
      <c r="K1775" s="92">
        <f>IFERROR(VLOOKUP($E1775, V一般接種!$A:$G, K$4, FALSE), 0)</f>
        <v>0</v>
      </c>
      <c r="L1775" s="92">
        <f>IFERROR(VLOOKUP($E1775, V一般接種!$A:$G, L$4, FALSE), 0)</f>
        <v>0</v>
      </c>
      <c r="M1775" s="92">
        <f>IFERROR(VLOOKUP($E1775, V一般接種!$A:$G, M$4, FALSE), 0)</f>
        <v>0</v>
      </c>
      <c r="N1775" s="93">
        <f>IFERROR(VLOOKUP($E1775, V一般接種!$A:$G, N$4, FALSE), 0)</f>
        <v>0</v>
      </c>
      <c r="O1775" s="92">
        <f>SUMIF(V職域接種!$C:$C, 'Conv-vaccine'!$E1775, V職域接種!F:F)</f>
        <v>0</v>
      </c>
      <c r="P1775" s="92">
        <f>SUMIF(V職域接種!$C:$C, 'Conv-vaccine'!$E1775, V職域接種!G:G)</f>
        <v>0</v>
      </c>
      <c r="Q1775" s="92">
        <f>_xlfn.MAXIFS(V重複!F:F, V重複!$C:$C, 'Conv-vaccine'!$E1775)</f>
        <v>0</v>
      </c>
      <c r="R1775" s="92">
        <f>_xlfn.MAXIFS(V重複!G:G, V重複!$C:$C, 'Conv-vaccine'!$E1775)</f>
        <v>0</v>
      </c>
      <c r="S1775" s="117">
        <f>SUMIF('V3回目-総接種回数'!$A:$A, 'Conv-vaccine'!$E1775, 'V3回目-総接種回数'!D:D)</f>
        <v>0</v>
      </c>
    </row>
    <row r="1776" spans="1:19" ht="17.7">
      <c r="A1776" s="49">
        <v>44887</v>
      </c>
      <c r="B1776" s="109">
        <f>IF(COUNTIF($A$7:$A1776, $A1776)&gt;1, 0, IF($E1776="","",G1776+H1776+K1776+L1776+O1776-Q1776))</f>
        <v>0</v>
      </c>
      <c r="C1776" s="109">
        <f>IF(COUNTIF($A$7:$A1776, $A1776)&gt;1, 0, IF($E1776="", "", I1776+J1776+M1776+N1776+P1776-R1776))</f>
        <v>0</v>
      </c>
      <c r="D1776" s="109">
        <f>IF(COUNTIF($A$7:$A1776, $A1776)&gt;1, 0, S1776)</f>
        <v>0</v>
      </c>
      <c r="E1776" s="110">
        <v>44887</v>
      </c>
      <c r="F1776" s="91" t="str">
        <f>IFERROR(VLOOKUP($E1776, V医療従事者等!$A:$J, $F$4, FALSE), TEXT(E1776, "aaa"))</f>
        <v>火</v>
      </c>
      <c r="G1776" s="91">
        <f>IFERROR(VLOOKUP($E1776, V医療従事者等!$A:$J, $G$4, FALSE), 0)</f>
        <v>0</v>
      </c>
      <c r="H1776" s="91">
        <f>IFERROR(VLOOKUP($E1776, V医療従事者等!$A:$J, $H$4, FALSE), 0)</f>
        <v>0</v>
      </c>
      <c r="I1776" s="91">
        <f>IFERROR(VLOOKUP($E1776, V医療従事者等!$A:$J, $I$4, FALSE), 0)</f>
        <v>0</v>
      </c>
      <c r="J1776" s="91">
        <f>IFERROR(VLOOKUP($E1776, V医療従事者等!$A:$J, $J$4, FALSE), 0)</f>
        <v>0</v>
      </c>
      <c r="K1776" s="92">
        <f>IFERROR(VLOOKUP($E1776, V一般接種!$A:$G, K$4, FALSE), 0)</f>
        <v>0</v>
      </c>
      <c r="L1776" s="92">
        <f>IFERROR(VLOOKUP($E1776, V一般接種!$A:$G, L$4, FALSE), 0)</f>
        <v>0</v>
      </c>
      <c r="M1776" s="92">
        <f>IFERROR(VLOOKUP($E1776, V一般接種!$A:$G, M$4, FALSE), 0)</f>
        <v>0</v>
      </c>
      <c r="N1776" s="93">
        <f>IFERROR(VLOOKUP($E1776, V一般接種!$A:$G, N$4, FALSE), 0)</f>
        <v>0</v>
      </c>
      <c r="O1776" s="92">
        <f>SUMIF(V職域接種!$C:$C, 'Conv-vaccine'!$E1776, V職域接種!F:F)</f>
        <v>0</v>
      </c>
      <c r="P1776" s="92">
        <f>SUMIF(V職域接種!$C:$C, 'Conv-vaccine'!$E1776, V職域接種!G:G)</f>
        <v>0</v>
      </c>
      <c r="Q1776" s="92">
        <f>_xlfn.MAXIFS(V重複!F:F, V重複!$C:$C, 'Conv-vaccine'!$E1776)</f>
        <v>0</v>
      </c>
      <c r="R1776" s="92">
        <f>_xlfn.MAXIFS(V重複!G:G, V重複!$C:$C, 'Conv-vaccine'!$E1776)</f>
        <v>0</v>
      </c>
      <c r="S1776" s="117">
        <f>SUMIF('V3回目-総接種回数'!$A:$A, 'Conv-vaccine'!$E1776, 'V3回目-総接種回数'!D:D)</f>
        <v>0</v>
      </c>
    </row>
    <row r="1777" spans="1:19" ht="17.7">
      <c r="A1777" s="49">
        <v>44888</v>
      </c>
      <c r="B1777" s="109">
        <f>IF(COUNTIF($A$7:$A1777, $A1777)&gt;1, 0, IF($E1777="","",G1777+H1777+K1777+L1777+O1777-Q1777))</f>
        <v>0</v>
      </c>
      <c r="C1777" s="109">
        <f>IF(COUNTIF($A$7:$A1777, $A1777)&gt;1, 0, IF($E1777="", "", I1777+J1777+M1777+N1777+P1777-R1777))</f>
        <v>0</v>
      </c>
      <c r="D1777" s="109">
        <f>IF(COUNTIF($A$7:$A1777, $A1777)&gt;1, 0, S1777)</f>
        <v>0</v>
      </c>
      <c r="E1777" s="110">
        <v>44888</v>
      </c>
      <c r="F1777" s="91" t="str">
        <f>IFERROR(VLOOKUP($E1777, V医療従事者等!$A:$J, $F$4, FALSE), TEXT(E1777, "aaa"))</f>
        <v>水</v>
      </c>
      <c r="G1777" s="91">
        <f>IFERROR(VLOOKUP($E1777, V医療従事者等!$A:$J, $G$4, FALSE), 0)</f>
        <v>0</v>
      </c>
      <c r="H1777" s="91">
        <f>IFERROR(VLOOKUP($E1777, V医療従事者等!$A:$J, $H$4, FALSE), 0)</f>
        <v>0</v>
      </c>
      <c r="I1777" s="91">
        <f>IFERROR(VLOOKUP($E1777, V医療従事者等!$A:$J, $I$4, FALSE), 0)</f>
        <v>0</v>
      </c>
      <c r="J1777" s="91">
        <f>IFERROR(VLOOKUP($E1777, V医療従事者等!$A:$J, $J$4, FALSE), 0)</f>
        <v>0</v>
      </c>
      <c r="K1777" s="92">
        <f>IFERROR(VLOOKUP($E1777, V一般接種!$A:$G, K$4, FALSE), 0)</f>
        <v>0</v>
      </c>
      <c r="L1777" s="92">
        <f>IFERROR(VLOOKUP($E1777, V一般接種!$A:$G, L$4, FALSE), 0)</f>
        <v>0</v>
      </c>
      <c r="M1777" s="92">
        <f>IFERROR(VLOOKUP($E1777, V一般接種!$A:$G, M$4, FALSE), 0)</f>
        <v>0</v>
      </c>
      <c r="N1777" s="93">
        <f>IFERROR(VLOOKUP($E1777, V一般接種!$A:$G, N$4, FALSE), 0)</f>
        <v>0</v>
      </c>
      <c r="O1777" s="92">
        <f>SUMIF(V職域接種!$C:$C, 'Conv-vaccine'!$E1777, V職域接種!F:F)</f>
        <v>0</v>
      </c>
      <c r="P1777" s="92">
        <f>SUMIF(V職域接種!$C:$C, 'Conv-vaccine'!$E1777, V職域接種!G:G)</f>
        <v>0</v>
      </c>
      <c r="Q1777" s="92">
        <f>_xlfn.MAXIFS(V重複!F:F, V重複!$C:$C, 'Conv-vaccine'!$E1777)</f>
        <v>0</v>
      </c>
      <c r="R1777" s="92">
        <f>_xlfn.MAXIFS(V重複!G:G, V重複!$C:$C, 'Conv-vaccine'!$E1777)</f>
        <v>0</v>
      </c>
      <c r="S1777" s="117">
        <f>SUMIF('V3回目-総接種回数'!$A:$A, 'Conv-vaccine'!$E1777, 'V3回目-総接種回数'!D:D)</f>
        <v>0</v>
      </c>
    </row>
    <row r="1778" spans="1:19" ht="17.7">
      <c r="A1778" s="49">
        <v>44888</v>
      </c>
      <c r="B1778" s="109">
        <f>IF(COUNTIF($A$7:$A1778, $A1778)&gt;1, 0, IF($E1778="","",G1778+H1778+K1778+L1778+O1778-Q1778))</f>
        <v>0</v>
      </c>
      <c r="C1778" s="109">
        <f>IF(COUNTIF($A$7:$A1778, $A1778)&gt;1, 0, IF($E1778="", "", I1778+J1778+M1778+N1778+P1778-R1778))</f>
        <v>0</v>
      </c>
      <c r="D1778" s="109">
        <f>IF(COUNTIF($A$7:$A1778, $A1778)&gt;1, 0, S1778)</f>
        <v>0</v>
      </c>
      <c r="E1778" s="110">
        <v>44888</v>
      </c>
      <c r="F1778" s="91" t="str">
        <f>IFERROR(VLOOKUP($E1778, V医療従事者等!$A:$J, $F$4, FALSE), TEXT(E1778, "aaa"))</f>
        <v>水</v>
      </c>
      <c r="G1778" s="91">
        <f>IFERROR(VLOOKUP($E1778, V医療従事者等!$A:$J, $G$4, FALSE), 0)</f>
        <v>0</v>
      </c>
      <c r="H1778" s="91">
        <f>IFERROR(VLOOKUP($E1778, V医療従事者等!$A:$J, $H$4, FALSE), 0)</f>
        <v>0</v>
      </c>
      <c r="I1778" s="91">
        <f>IFERROR(VLOOKUP($E1778, V医療従事者等!$A:$J, $I$4, FALSE), 0)</f>
        <v>0</v>
      </c>
      <c r="J1778" s="91">
        <f>IFERROR(VLOOKUP($E1778, V医療従事者等!$A:$J, $J$4, FALSE), 0)</f>
        <v>0</v>
      </c>
      <c r="K1778" s="92">
        <f>IFERROR(VLOOKUP($E1778, V一般接種!$A:$G, K$4, FALSE), 0)</f>
        <v>0</v>
      </c>
      <c r="L1778" s="92">
        <f>IFERROR(VLOOKUP($E1778, V一般接種!$A:$G, L$4, FALSE), 0)</f>
        <v>0</v>
      </c>
      <c r="M1778" s="92">
        <f>IFERROR(VLOOKUP($E1778, V一般接種!$A:$G, M$4, FALSE), 0)</f>
        <v>0</v>
      </c>
      <c r="N1778" s="93">
        <f>IFERROR(VLOOKUP($E1778, V一般接種!$A:$G, N$4, FALSE), 0)</f>
        <v>0</v>
      </c>
      <c r="O1778" s="92">
        <f>SUMIF(V職域接種!$C:$C, 'Conv-vaccine'!$E1778, V職域接種!F:F)</f>
        <v>0</v>
      </c>
      <c r="P1778" s="92">
        <f>SUMIF(V職域接種!$C:$C, 'Conv-vaccine'!$E1778, V職域接種!G:G)</f>
        <v>0</v>
      </c>
      <c r="Q1778" s="92">
        <f>_xlfn.MAXIFS(V重複!F:F, V重複!$C:$C, 'Conv-vaccine'!$E1778)</f>
        <v>0</v>
      </c>
      <c r="R1778" s="92">
        <f>_xlfn.MAXIFS(V重複!G:G, V重複!$C:$C, 'Conv-vaccine'!$E1778)</f>
        <v>0</v>
      </c>
      <c r="S1778" s="117">
        <f>SUMIF('V3回目-総接種回数'!$A:$A, 'Conv-vaccine'!$E1778, 'V3回目-総接種回数'!D:D)</f>
        <v>0</v>
      </c>
    </row>
    <row r="1779" spans="1:19" ht="17.7">
      <c r="A1779" s="49">
        <v>44888</v>
      </c>
      <c r="B1779" s="109">
        <f>IF(COUNTIF($A$7:$A1779, $A1779)&gt;1, 0, IF($E1779="","",G1779+H1779+K1779+L1779+O1779-Q1779))</f>
        <v>0</v>
      </c>
      <c r="C1779" s="109">
        <f>IF(COUNTIF($A$7:$A1779, $A1779)&gt;1, 0, IF($E1779="", "", I1779+J1779+M1779+N1779+P1779-R1779))</f>
        <v>0</v>
      </c>
      <c r="D1779" s="109">
        <f>IF(COUNTIF($A$7:$A1779, $A1779)&gt;1, 0, S1779)</f>
        <v>0</v>
      </c>
      <c r="E1779" s="110">
        <v>44888</v>
      </c>
      <c r="F1779" s="91" t="str">
        <f>IFERROR(VLOOKUP($E1779, V医療従事者等!$A:$J, $F$4, FALSE), TEXT(E1779, "aaa"))</f>
        <v>水</v>
      </c>
      <c r="G1779" s="91">
        <f>IFERROR(VLOOKUP($E1779, V医療従事者等!$A:$J, $G$4, FALSE), 0)</f>
        <v>0</v>
      </c>
      <c r="H1779" s="91">
        <f>IFERROR(VLOOKUP($E1779, V医療従事者等!$A:$J, $H$4, FALSE), 0)</f>
        <v>0</v>
      </c>
      <c r="I1779" s="91">
        <f>IFERROR(VLOOKUP($E1779, V医療従事者等!$A:$J, $I$4, FALSE), 0)</f>
        <v>0</v>
      </c>
      <c r="J1779" s="91">
        <f>IFERROR(VLOOKUP($E1779, V医療従事者等!$A:$J, $J$4, FALSE), 0)</f>
        <v>0</v>
      </c>
      <c r="K1779" s="92">
        <f>IFERROR(VLOOKUP($E1779, V一般接種!$A:$G, K$4, FALSE), 0)</f>
        <v>0</v>
      </c>
      <c r="L1779" s="92">
        <f>IFERROR(VLOOKUP($E1779, V一般接種!$A:$G, L$4, FALSE), 0)</f>
        <v>0</v>
      </c>
      <c r="M1779" s="92">
        <f>IFERROR(VLOOKUP($E1779, V一般接種!$A:$G, M$4, FALSE), 0)</f>
        <v>0</v>
      </c>
      <c r="N1779" s="93">
        <f>IFERROR(VLOOKUP($E1779, V一般接種!$A:$G, N$4, FALSE), 0)</f>
        <v>0</v>
      </c>
      <c r="O1779" s="92">
        <f>SUMIF(V職域接種!$C:$C, 'Conv-vaccine'!$E1779, V職域接種!F:F)</f>
        <v>0</v>
      </c>
      <c r="P1779" s="92">
        <f>SUMIF(V職域接種!$C:$C, 'Conv-vaccine'!$E1779, V職域接種!G:G)</f>
        <v>0</v>
      </c>
      <c r="Q1779" s="92">
        <f>_xlfn.MAXIFS(V重複!F:F, V重複!$C:$C, 'Conv-vaccine'!$E1779)</f>
        <v>0</v>
      </c>
      <c r="R1779" s="92">
        <f>_xlfn.MAXIFS(V重複!G:G, V重複!$C:$C, 'Conv-vaccine'!$E1779)</f>
        <v>0</v>
      </c>
      <c r="S1779" s="117">
        <f>SUMIF('V3回目-総接種回数'!$A:$A, 'Conv-vaccine'!$E1779, 'V3回目-総接種回数'!D:D)</f>
        <v>0</v>
      </c>
    </row>
    <row r="1780" spans="1:19" ht="17.7">
      <c r="A1780" s="49">
        <v>44889</v>
      </c>
      <c r="B1780" s="109">
        <f>IF(COUNTIF($A$7:$A1780, $A1780)&gt;1, 0, IF($E1780="","",G1780+H1780+K1780+L1780+O1780-Q1780))</f>
        <v>0</v>
      </c>
      <c r="C1780" s="109">
        <f>IF(COUNTIF($A$7:$A1780, $A1780)&gt;1, 0, IF($E1780="", "", I1780+J1780+M1780+N1780+P1780-R1780))</f>
        <v>0</v>
      </c>
      <c r="D1780" s="109">
        <f>IF(COUNTIF($A$7:$A1780, $A1780)&gt;1, 0, S1780)</f>
        <v>0</v>
      </c>
      <c r="E1780" s="110">
        <v>44889</v>
      </c>
      <c r="F1780" s="91" t="str">
        <f>IFERROR(VLOOKUP($E1780, V医療従事者等!$A:$J, $F$4, FALSE), TEXT(E1780, "aaa"))</f>
        <v>木</v>
      </c>
      <c r="G1780" s="91">
        <f>IFERROR(VLOOKUP($E1780, V医療従事者等!$A:$J, $G$4, FALSE), 0)</f>
        <v>0</v>
      </c>
      <c r="H1780" s="91">
        <f>IFERROR(VLOOKUP($E1780, V医療従事者等!$A:$J, $H$4, FALSE), 0)</f>
        <v>0</v>
      </c>
      <c r="I1780" s="91">
        <f>IFERROR(VLOOKUP($E1780, V医療従事者等!$A:$J, $I$4, FALSE), 0)</f>
        <v>0</v>
      </c>
      <c r="J1780" s="91">
        <f>IFERROR(VLOOKUP($E1780, V医療従事者等!$A:$J, $J$4, FALSE), 0)</f>
        <v>0</v>
      </c>
      <c r="K1780" s="92">
        <f>IFERROR(VLOOKUP($E1780, V一般接種!$A:$G, K$4, FALSE), 0)</f>
        <v>0</v>
      </c>
      <c r="L1780" s="92">
        <f>IFERROR(VLOOKUP($E1780, V一般接種!$A:$G, L$4, FALSE), 0)</f>
        <v>0</v>
      </c>
      <c r="M1780" s="92">
        <f>IFERROR(VLOOKUP($E1780, V一般接種!$A:$G, M$4, FALSE), 0)</f>
        <v>0</v>
      </c>
      <c r="N1780" s="93">
        <f>IFERROR(VLOOKUP($E1780, V一般接種!$A:$G, N$4, FALSE), 0)</f>
        <v>0</v>
      </c>
      <c r="O1780" s="92">
        <f>SUMIF(V職域接種!$C:$C, 'Conv-vaccine'!$E1780, V職域接種!F:F)</f>
        <v>0</v>
      </c>
      <c r="P1780" s="92">
        <f>SUMIF(V職域接種!$C:$C, 'Conv-vaccine'!$E1780, V職域接種!G:G)</f>
        <v>0</v>
      </c>
      <c r="Q1780" s="92">
        <f>_xlfn.MAXIFS(V重複!F:F, V重複!$C:$C, 'Conv-vaccine'!$E1780)</f>
        <v>0</v>
      </c>
      <c r="R1780" s="92">
        <f>_xlfn.MAXIFS(V重複!G:G, V重複!$C:$C, 'Conv-vaccine'!$E1780)</f>
        <v>0</v>
      </c>
      <c r="S1780" s="117">
        <f>SUMIF('V3回目-総接種回数'!$A:$A, 'Conv-vaccine'!$E1780, 'V3回目-総接種回数'!D:D)</f>
        <v>0</v>
      </c>
    </row>
    <row r="1781" spans="1:19" ht="17.7">
      <c r="A1781" s="49">
        <v>44889</v>
      </c>
      <c r="B1781" s="109">
        <f>IF(COUNTIF($A$7:$A1781, $A1781)&gt;1, 0, IF($E1781="","",G1781+H1781+K1781+L1781+O1781-Q1781))</f>
        <v>0</v>
      </c>
      <c r="C1781" s="109">
        <f>IF(COUNTIF($A$7:$A1781, $A1781)&gt;1, 0, IF($E1781="", "", I1781+J1781+M1781+N1781+P1781-R1781))</f>
        <v>0</v>
      </c>
      <c r="D1781" s="109">
        <f>IF(COUNTIF($A$7:$A1781, $A1781)&gt;1, 0, S1781)</f>
        <v>0</v>
      </c>
      <c r="E1781" s="110">
        <v>44889</v>
      </c>
      <c r="F1781" s="91" t="str">
        <f>IFERROR(VLOOKUP($E1781, V医療従事者等!$A:$J, $F$4, FALSE), TEXT(E1781, "aaa"))</f>
        <v>木</v>
      </c>
      <c r="G1781" s="91">
        <f>IFERROR(VLOOKUP($E1781, V医療従事者等!$A:$J, $G$4, FALSE), 0)</f>
        <v>0</v>
      </c>
      <c r="H1781" s="91">
        <f>IFERROR(VLOOKUP($E1781, V医療従事者等!$A:$J, $H$4, FALSE), 0)</f>
        <v>0</v>
      </c>
      <c r="I1781" s="91">
        <f>IFERROR(VLOOKUP($E1781, V医療従事者等!$A:$J, $I$4, FALSE), 0)</f>
        <v>0</v>
      </c>
      <c r="J1781" s="91">
        <f>IFERROR(VLOOKUP($E1781, V医療従事者等!$A:$J, $J$4, FALSE), 0)</f>
        <v>0</v>
      </c>
      <c r="K1781" s="92">
        <f>IFERROR(VLOOKUP($E1781, V一般接種!$A:$G, K$4, FALSE), 0)</f>
        <v>0</v>
      </c>
      <c r="L1781" s="92">
        <f>IFERROR(VLOOKUP($E1781, V一般接種!$A:$G, L$4, FALSE), 0)</f>
        <v>0</v>
      </c>
      <c r="M1781" s="92">
        <f>IFERROR(VLOOKUP($E1781, V一般接種!$A:$G, M$4, FALSE), 0)</f>
        <v>0</v>
      </c>
      <c r="N1781" s="93">
        <f>IFERROR(VLOOKUP($E1781, V一般接種!$A:$G, N$4, FALSE), 0)</f>
        <v>0</v>
      </c>
      <c r="O1781" s="92">
        <f>SUMIF(V職域接種!$C:$C, 'Conv-vaccine'!$E1781, V職域接種!F:F)</f>
        <v>0</v>
      </c>
      <c r="P1781" s="92">
        <f>SUMIF(V職域接種!$C:$C, 'Conv-vaccine'!$E1781, V職域接種!G:G)</f>
        <v>0</v>
      </c>
      <c r="Q1781" s="92">
        <f>_xlfn.MAXIFS(V重複!F:F, V重複!$C:$C, 'Conv-vaccine'!$E1781)</f>
        <v>0</v>
      </c>
      <c r="R1781" s="92">
        <f>_xlfn.MAXIFS(V重複!G:G, V重複!$C:$C, 'Conv-vaccine'!$E1781)</f>
        <v>0</v>
      </c>
      <c r="S1781" s="117">
        <f>SUMIF('V3回目-総接種回数'!$A:$A, 'Conv-vaccine'!$E1781, 'V3回目-総接種回数'!D:D)</f>
        <v>0</v>
      </c>
    </row>
    <row r="1782" spans="1:19" ht="17.7">
      <c r="A1782" s="49">
        <v>44889</v>
      </c>
      <c r="B1782" s="109">
        <f>IF(COUNTIF($A$7:$A1782, $A1782)&gt;1, 0, IF($E1782="","",G1782+H1782+K1782+L1782+O1782-Q1782))</f>
        <v>0</v>
      </c>
      <c r="C1782" s="109">
        <f>IF(COUNTIF($A$7:$A1782, $A1782)&gt;1, 0, IF($E1782="", "", I1782+J1782+M1782+N1782+P1782-R1782))</f>
        <v>0</v>
      </c>
      <c r="D1782" s="109">
        <f>IF(COUNTIF($A$7:$A1782, $A1782)&gt;1, 0, S1782)</f>
        <v>0</v>
      </c>
      <c r="E1782" s="110">
        <v>44889</v>
      </c>
      <c r="F1782" s="91" t="str">
        <f>IFERROR(VLOOKUP($E1782, V医療従事者等!$A:$J, $F$4, FALSE), TEXT(E1782, "aaa"))</f>
        <v>木</v>
      </c>
      <c r="G1782" s="91">
        <f>IFERROR(VLOOKUP($E1782, V医療従事者等!$A:$J, $G$4, FALSE), 0)</f>
        <v>0</v>
      </c>
      <c r="H1782" s="91">
        <f>IFERROR(VLOOKUP($E1782, V医療従事者等!$A:$J, $H$4, FALSE), 0)</f>
        <v>0</v>
      </c>
      <c r="I1782" s="91">
        <f>IFERROR(VLOOKUP($E1782, V医療従事者等!$A:$J, $I$4, FALSE), 0)</f>
        <v>0</v>
      </c>
      <c r="J1782" s="91">
        <f>IFERROR(VLOOKUP($E1782, V医療従事者等!$A:$J, $J$4, FALSE), 0)</f>
        <v>0</v>
      </c>
      <c r="K1782" s="92">
        <f>IFERROR(VLOOKUP($E1782, V一般接種!$A:$G, K$4, FALSE), 0)</f>
        <v>0</v>
      </c>
      <c r="L1782" s="92">
        <f>IFERROR(VLOOKUP($E1782, V一般接種!$A:$G, L$4, FALSE), 0)</f>
        <v>0</v>
      </c>
      <c r="M1782" s="92">
        <f>IFERROR(VLOOKUP($E1782, V一般接種!$A:$G, M$4, FALSE), 0)</f>
        <v>0</v>
      </c>
      <c r="N1782" s="93">
        <f>IFERROR(VLOOKUP($E1782, V一般接種!$A:$G, N$4, FALSE), 0)</f>
        <v>0</v>
      </c>
      <c r="O1782" s="92">
        <f>SUMIF(V職域接種!$C:$C, 'Conv-vaccine'!$E1782, V職域接種!F:F)</f>
        <v>0</v>
      </c>
      <c r="P1782" s="92">
        <f>SUMIF(V職域接種!$C:$C, 'Conv-vaccine'!$E1782, V職域接種!G:G)</f>
        <v>0</v>
      </c>
      <c r="Q1782" s="92">
        <f>_xlfn.MAXIFS(V重複!F:F, V重複!$C:$C, 'Conv-vaccine'!$E1782)</f>
        <v>0</v>
      </c>
      <c r="R1782" s="92">
        <f>_xlfn.MAXIFS(V重複!G:G, V重複!$C:$C, 'Conv-vaccine'!$E1782)</f>
        <v>0</v>
      </c>
      <c r="S1782" s="117">
        <f>SUMIF('V3回目-総接種回数'!$A:$A, 'Conv-vaccine'!$E1782, 'V3回目-総接種回数'!D:D)</f>
        <v>0</v>
      </c>
    </row>
    <row r="1783" spans="1:19" ht="17.7">
      <c r="A1783" s="49">
        <v>44890</v>
      </c>
      <c r="B1783" s="109">
        <f>IF(COUNTIF($A$7:$A1783, $A1783)&gt;1, 0, IF($E1783="","",G1783+H1783+K1783+L1783+O1783-Q1783))</f>
        <v>0</v>
      </c>
      <c r="C1783" s="109">
        <f>IF(COUNTIF($A$7:$A1783, $A1783)&gt;1, 0, IF($E1783="", "", I1783+J1783+M1783+N1783+P1783-R1783))</f>
        <v>0</v>
      </c>
      <c r="D1783" s="109">
        <f>IF(COUNTIF($A$7:$A1783, $A1783)&gt;1, 0, S1783)</f>
        <v>0</v>
      </c>
      <c r="E1783" s="110">
        <v>44890</v>
      </c>
      <c r="F1783" s="91" t="str">
        <f>IFERROR(VLOOKUP($E1783, V医療従事者等!$A:$J, $F$4, FALSE), TEXT(E1783, "aaa"))</f>
        <v>金</v>
      </c>
      <c r="G1783" s="91">
        <f>IFERROR(VLOOKUP($E1783, V医療従事者等!$A:$J, $G$4, FALSE), 0)</f>
        <v>0</v>
      </c>
      <c r="H1783" s="91">
        <f>IFERROR(VLOOKUP($E1783, V医療従事者等!$A:$J, $H$4, FALSE), 0)</f>
        <v>0</v>
      </c>
      <c r="I1783" s="91">
        <f>IFERROR(VLOOKUP($E1783, V医療従事者等!$A:$J, $I$4, FALSE), 0)</f>
        <v>0</v>
      </c>
      <c r="J1783" s="91">
        <f>IFERROR(VLOOKUP($E1783, V医療従事者等!$A:$J, $J$4, FALSE), 0)</f>
        <v>0</v>
      </c>
      <c r="K1783" s="92">
        <f>IFERROR(VLOOKUP($E1783, V一般接種!$A:$G, K$4, FALSE), 0)</f>
        <v>0</v>
      </c>
      <c r="L1783" s="92">
        <f>IFERROR(VLOOKUP($E1783, V一般接種!$A:$G, L$4, FALSE), 0)</f>
        <v>0</v>
      </c>
      <c r="M1783" s="92">
        <f>IFERROR(VLOOKUP($E1783, V一般接種!$A:$G, M$4, FALSE), 0)</f>
        <v>0</v>
      </c>
      <c r="N1783" s="93">
        <f>IFERROR(VLOOKUP($E1783, V一般接種!$A:$G, N$4, FALSE), 0)</f>
        <v>0</v>
      </c>
      <c r="O1783" s="92">
        <f>SUMIF(V職域接種!$C:$C, 'Conv-vaccine'!$E1783, V職域接種!F:F)</f>
        <v>0</v>
      </c>
      <c r="P1783" s="92">
        <f>SUMIF(V職域接種!$C:$C, 'Conv-vaccine'!$E1783, V職域接種!G:G)</f>
        <v>0</v>
      </c>
      <c r="Q1783" s="92">
        <f>_xlfn.MAXIFS(V重複!F:F, V重複!$C:$C, 'Conv-vaccine'!$E1783)</f>
        <v>0</v>
      </c>
      <c r="R1783" s="92">
        <f>_xlfn.MAXIFS(V重複!G:G, V重複!$C:$C, 'Conv-vaccine'!$E1783)</f>
        <v>0</v>
      </c>
      <c r="S1783" s="117">
        <f>SUMIF('V3回目-総接種回数'!$A:$A, 'Conv-vaccine'!$E1783, 'V3回目-総接種回数'!D:D)</f>
        <v>0</v>
      </c>
    </row>
    <row r="1784" spans="1:19" ht="17.7">
      <c r="A1784" s="49">
        <v>44890</v>
      </c>
      <c r="B1784" s="109">
        <f>IF(COUNTIF($A$7:$A1784, $A1784)&gt;1, 0, IF($E1784="","",G1784+H1784+K1784+L1784+O1784-Q1784))</f>
        <v>0</v>
      </c>
      <c r="C1784" s="109">
        <f>IF(COUNTIF($A$7:$A1784, $A1784)&gt;1, 0, IF($E1784="", "", I1784+J1784+M1784+N1784+P1784-R1784))</f>
        <v>0</v>
      </c>
      <c r="D1784" s="109">
        <f>IF(COUNTIF($A$7:$A1784, $A1784)&gt;1, 0, S1784)</f>
        <v>0</v>
      </c>
      <c r="E1784" s="110">
        <v>44890</v>
      </c>
      <c r="F1784" s="91" t="str">
        <f>IFERROR(VLOOKUP($E1784, V医療従事者等!$A:$J, $F$4, FALSE), TEXT(E1784, "aaa"))</f>
        <v>金</v>
      </c>
      <c r="G1784" s="91">
        <f>IFERROR(VLOOKUP($E1784, V医療従事者等!$A:$J, $G$4, FALSE), 0)</f>
        <v>0</v>
      </c>
      <c r="H1784" s="91">
        <f>IFERROR(VLOOKUP($E1784, V医療従事者等!$A:$J, $H$4, FALSE), 0)</f>
        <v>0</v>
      </c>
      <c r="I1784" s="91">
        <f>IFERROR(VLOOKUP($E1784, V医療従事者等!$A:$J, $I$4, FALSE), 0)</f>
        <v>0</v>
      </c>
      <c r="J1784" s="91">
        <f>IFERROR(VLOOKUP($E1784, V医療従事者等!$A:$J, $J$4, FALSE), 0)</f>
        <v>0</v>
      </c>
      <c r="K1784" s="92">
        <f>IFERROR(VLOOKUP($E1784, V一般接種!$A:$G, K$4, FALSE), 0)</f>
        <v>0</v>
      </c>
      <c r="L1784" s="92">
        <f>IFERROR(VLOOKUP($E1784, V一般接種!$A:$G, L$4, FALSE), 0)</f>
        <v>0</v>
      </c>
      <c r="M1784" s="92">
        <f>IFERROR(VLOOKUP($E1784, V一般接種!$A:$G, M$4, FALSE), 0)</f>
        <v>0</v>
      </c>
      <c r="N1784" s="93">
        <f>IFERROR(VLOOKUP($E1784, V一般接種!$A:$G, N$4, FALSE), 0)</f>
        <v>0</v>
      </c>
      <c r="O1784" s="92">
        <f>SUMIF(V職域接種!$C:$C, 'Conv-vaccine'!$E1784, V職域接種!F:F)</f>
        <v>0</v>
      </c>
      <c r="P1784" s="92">
        <f>SUMIF(V職域接種!$C:$C, 'Conv-vaccine'!$E1784, V職域接種!G:G)</f>
        <v>0</v>
      </c>
      <c r="Q1784" s="92">
        <f>_xlfn.MAXIFS(V重複!F:F, V重複!$C:$C, 'Conv-vaccine'!$E1784)</f>
        <v>0</v>
      </c>
      <c r="R1784" s="92">
        <f>_xlfn.MAXIFS(V重複!G:G, V重複!$C:$C, 'Conv-vaccine'!$E1784)</f>
        <v>0</v>
      </c>
      <c r="S1784" s="117">
        <f>SUMIF('V3回目-総接種回数'!$A:$A, 'Conv-vaccine'!$E1784, 'V3回目-総接種回数'!D:D)</f>
        <v>0</v>
      </c>
    </row>
    <row r="1785" spans="1:19" ht="17.7">
      <c r="A1785" s="49">
        <v>44890</v>
      </c>
      <c r="B1785" s="109">
        <f>IF(COUNTIF($A$7:$A1785, $A1785)&gt;1, 0, IF($E1785="","",G1785+H1785+K1785+L1785+O1785-Q1785))</f>
        <v>0</v>
      </c>
      <c r="C1785" s="109">
        <f>IF(COUNTIF($A$7:$A1785, $A1785)&gt;1, 0, IF($E1785="", "", I1785+J1785+M1785+N1785+P1785-R1785))</f>
        <v>0</v>
      </c>
      <c r="D1785" s="109">
        <f>IF(COUNTIF($A$7:$A1785, $A1785)&gt;1, 0, S1785)</f>
        <v>0</v>
      </c>
      <c r="E1785" s="110">
        <v>44890</v>
      </c>
      <c r="F1785" s="91" t="str">
        <f>IFERROR(VLOOKUP($E1785, V医療従事者等!$A:$J, $F$4, FALSE), TEXT(E1785, "aaa"))</f>
        <v>金</v>
      </c>
      <c r="G1785" s="91">
        <f>IFERROR(VLOOKUP($E1785, V医療従事者等!$A:$J, $G$4, FALSE), 0)</f>
        <v>0</v>
      </c>
      <c r="H1785" s="91">
        <f>IFERROR(VLOOKUP($E1785, V医療従事者等!$A:$J, $H$4, FALSE), 0)</f>
        <v>0</v>
      </c>
      <c r="I1785" s="91">
        <f>IFERROR(VLOOKUP($E1785, V医療従事者等!$A:$J, $I$4, FALSE), 0)</f>
        <v>0</v>
      </c>
      <c r="J1785" s="91">
        <f>IFERROR(VLOOKUP($E1785, V医療従事者等!$A:$J, $J$4, FALSE), 0)</f>
        <v>0</v>
      </c>
      <c r="K1785" s="92">
        <f>IFERROR(VLOOKUP($E1785, V一般接種!$A:$G, K$4, FALSE), 0)</f>
        <v>0</v>
      </c>
      <c r="L1785" s="92">
        <f>IFERROR(VLOOKUP($E1785, V一般接種!$A:$G, L$4, FALSE), 0)</f>
        <v>0</v>
      </c>
      <c r="M1785" s="92">
        <f>IFERROR(VLOOKUP($E1785, V一般接種!$A:$G, M$4, FALSE), 0)</f>
        <v>0</v>
      </c>
      <c r="N1785" s="93">
        <f>IFERROR(VLOOKUP($E1785, V一般接種!$A:$G, N$4, FALSE), 0)</f>
        <v>0</v>
      </c>
      <c r="O1785" s="92">
        <f>SUMIF(V職域接種!$C:$C, 'Conv-vaccine'!$E1785, V職域接種!F:F)</f>
        <v>0</v>
      </c>
      <c r="P1785" s="92">
        <f>SUMIF(V職域接種!$C:$C, 'Conv-vaccine'!$E1785, V職域接種!G:G)</f>
        <v>0</v>
      </c>
      <c r="Q1785" s="92">
        <f>_xlfn.MAXIFS(V重複!F:F, V重複!$C:$C, 'Conv-vaccine'!$E1785)</f>
        <v>0</v>
      </c>
      <c r="R1785" s="92">
        <f>_xlfn.MAXIFS(V重複!G:G, V重複!$C:$C, 'Conv-vaccine'!$E1785)</f>
        <v>0</v>
      </c>
      <c r="S1785" s="117">
        <f>SUMIF('V3回目-総接種回数'!$A:$A, 'Conv-vaccine'!$E1785, 'V3回目-総接種回数'!D:D)</f>
        <v>0</v>
      </c>
    </row>
    <row r="1786" spans="1:19" ht="17.7">
      <c r="A1786" s="49">
        <v>44891</v>
      </c>
      <c r="B1786" s="109">
        <f>IF(COUNTIF($A$7:$A1786, $A1786)&gt;1, 0, IF($E1786="","",G1786+H1786+K1786+L1786+O1786-Q1786))</f>
        <v>0</v>
      </c>
      <c r="C1786" s="109">
        <f>IF(COUNTIF($A$7:$A1786, $A1786)&gt;1, 0, IF($E1786="", "", I1786+J1786+M1786+N1786+P1786-R1786))</f>
        <v>0</v>
      </c>
      <c r="D1786" s="109">
        <f>IF(COUNTIF($A$7:$A1786, $A1786)&gt;1, 0, S1786)</f>
        <v>0</v>
      </c>
      <c r="E1786" s="110">
        <v>44891</v>
      </c>
      <c r="F1786" s="91" t="str">
        <f>IFERROR(VLOOKUP($E1786, V医療従事者等!$A:$J, $F$4, FALSE), TEXT(E1786, "aaa"))</f>
        <v>土</v>
      </c>
      <c r="G1786" s="91">
        <f>IFERROR(VLOOKUP($E1786, V医療従事者等!$A:$J, $G$4, FALSE), 0)</f>
        <v>0</v>
      </c>
      <c r="H1786" s="91">
        <f>IFERROR(VLOOKUP($E1786, V医療従事者等!$A:$J, $H$4, FALSE), 0)</f>
        <v>0</v>
      </c>
      <c r="I1786" s="91">
        <f>IFERROR(VLOOKUP($E1786, V医療従事者等!$A:$J, $I$4, FALSE), 0)</f>
        <v>0</v>
      </c>
      <c r="J1786" s="91">
        <f>IFERROR(VLOOKUP($E1786, V医療従事者等!$A:$J, $J$4, FALSE), 0)</f>
        <v>0</v>
      </c>
      <c r="K1786" s="92">
        <f>IFERROR(VLOOKUP($E1786, V一般接種!$A:$G, K$4, FALSE), 0)</f>
        <v>0</v>
      </c>
      <c r="L1786" s="92">
        <f>IFERROR(VLOOKUP($E1786, V一般接種!$A:$G, L$4, FALSE), 0)</f>
        <v>0</v>
      </c>
      <c r="M1786" s="92">
        <f>IFERROR(VLOOKUP($E1786, V一般接種!$A:$G, M$4, FALSE), 0)</f>
        <v>0</v>
      </c>
      <c r="N1786" s="93">
        <f>IFERROR(VLOOKUP($E1786, V一般接種!$A:$G, N$4, FALSE), 0)</f>
        <v>0</v>
      </c>
      <c r="O1786" s="92">
        <f>SUMIF(V職域接種!$C:$C, 'Conv-vaccine'!$E1786, V職域接種!F:F)</f>
        <v>0</v>
      </c>
      <c r="P1786" s="92">
        <f>SUMIF(V職域接種!$C:$C, 'Conv-vaccine'!$E1786, V職域接種!G:G)</f>
        <v>0</v>
      </c>
      <c r="Q1786" s="92">
        <f>_xlfn.MAXIFS(V重複!F:F, V重複!$C:$C, 'Conv-vaccine'!$E1786)</f>
        <v>0</v>
      </c>
      <c r="R1786" s="92">
        <f>_xlfn.MAXIFS(V重複!G:G, V重複!$C:$C, 'Conv-vaccine'!$E1786)</f>
        <v>0</v>
      </c>
      <c r="S1786" s="117">
        <f>SUMIF('V3回目-総接種回数'!$A:$A, 'Conv-vaccine'!$E1786, 'V3回目-総接種回数'!D:D)</f>
        <v>0</v>
      </c>
    </row>
    <row r="1787" spans="1:19" ht="17.7">
      <c r="A1787" s="49">
        <v>44891</v>
      </c>
      <c r="B1787" s="109">
        <f>IF(COUNTIF($A$7:$A1787, $A1787)&gt;1, 0, IF($E1787="","",G1787+H1787+K1787+L1787+O1787-Q1787))</f>
        <v>0</v>
      </c>
      <c r="C1787" s="109">
        <f>IF(COUNTIF($A$7:$A1787, $A1787)&gt;1, 0, IF($E1787="", "", I1787+J1787+M1787+N1787+P1787-R1787))</f>
        <v>0</v>
      </c>
      <c r="D1787" s="109">
        <f>IF(COUNTIF($A$7:$A1787, $A1787)&gt;1, 0, S1787)</f>
        <v>0</v>
      </c>
      <c r="E1787" s="110">
        <v>44891</v>
      </c>
      <c r="F1787" s="91" t="str">
        <f>IFERROR(VLOOKUP($E1787, V医療従事者等!$A:$J, $F$4, FALSE), TEXT(E1787, "aaa"))</f>
        <v>土</v>
      </c>
      <c r="G1787" s="91">
        <f>IFERROR(VLOOKUP($E1787, V医療従事者等!$A:$J, $G$4, FALSE), 0)</f>
        <v>0</v>
      </c>
      <c r="H1787" s="91">
        <f>IFERROR(VLOOKUP($E1787, V医療従事者等!$A:$J, $H$4, FALSE), 0)</f>
        <v>0</v>
      </c>
      <c r="I1787" s="91">
        <f>IFERROR(VLOOKUP($E1787, V医療従事者等!$A:$J, $I$4, FALSE), 0)</f>
        <v>0</v>
      </c>
      <c r="J1787" s="91">
        <f>IFERROR(VLOOKUP($E1787, V医療従事者等!$A:$J, $J$4, FALSE), 0)</f>
        <v>0</v>
      </c>
      <c r="K1787" s="92">
        <f>IFERROR(VLOOKUP($E1787, V一般接種!$A:$G, K$4, FALSE), 0)</f>
        <v>0</v>
      </c>
      <c r="L1787" s="92">
        <f>IFERROR(VLOOKUP($E1787, V一般接種!$A:$G, L$4, FALSE), 0)</f>
        <v>0</v>
      </c>
      <c r="M1787" s="92">
        <f>IFERROR(VLOOKUP($E1787, V一般接種!$A:$G, M$4, FALSE), 0)</f>
        <v>0</v>
      </c>
      <c r="N1787" s="93">
        <f>IFERROR(VLOOKUP($E1787, V一般接種!$A:$G, N$4, FALSE), 0)</f>
        <v>0</v>
      </c>
      <c r="O1787" s="92">
        <f>SUMIF(V職域接種!$C:$C, 'Conv-vaccine'!$E1787, V職域接種!F:F)</f>
        <v>0</v>
      </c>
      <c r="P1787" s="92">
        <f>SUMIF(V職域接種!$C:$C, 'Conv-vaccine'!$E1787, V職域接種!G:G)</f>
        <v>0</v>
      </c>
      <c r="Q1787" s="92">
        <f>_xlfn.MAXIFS(V重複!F:F, V重複!$C:$C, 'Conv-vaccine'!$E1787)</f>
        <v>0</v>
      </c>
      <c r="R1787" s="92">
        <f>_xlfn.MAXIFS(V重複!G:G, V重複!$C:$C, 'Conv-vaccine'!$E1787)</f>
        <v>0</v>
      </c>
      <c r="S1787" s="117">
        <f>SUMIF('V3回目-総接種回数'!$A:$A, 'Conv-vaccine'!$E1787, 'V3回目-総接種回数'!D:D)</f>
        <v>0</v>
      </c>
    </row>
    <row r="1788" spans="1:19" ht="17.7">
      <c r="A1788" s="49">
        <v>44891</v>
      </c>
      <c r="B1788" s="109">
        <f>IF(COUNTIF($A$7:$A1788, $A1788)&gt;1, 0, IF($E1788="","",G1788+H1788+K1788+L1788+O1788-Q1788))</f>
        <v>0</v>
      </c>
      <c r="C1788" s="109">
        <f>IF(COUNTIF($A$7:$A1788, $A1788)&gt;1, 0, IF($E1788="", "", I1788+J1788+M1788+N1788+P1788-R1788))</f>
        <v>0</v>
      </c>
      <c r="D1788" s="109">
        <f>IF(COUNTIF($A$7:$A1788, $A1788)&gt;1, 0, S1788)</f>
        <v>0</v>
      </c>
      <c r="E1788" s="110">
        <v>44891</v>
      </c>
      <c r="F1788" s="91" t="str">
        <f>IFERROR(VLOOKUP($E1788, V医療従事者等!$A:$J, $F$4, FALSE), TEXT(E1788, "aaa"))</f>
        <v>土</v>
      </c>
      <c r="G1788" s="91">
        <f>IFERROR(VLOOKUP($E1788, V医療従事者等!$A:$J, $G$4, FALSE), 0)</f>
        <v>0</v>
      </c>
      <c r="H1788" s="91">
        <f>IFERROR(VLOOKUP($E1788, V医療従事者等!$A:$J, $H$4, FALSE), 0)</f>
        <v>0</v>
      </c>
      <c r="I1788" s="91">
        <f>IFERROR(VLOOKUP($E1788, V医療従事者等!$A:$J, $I$4, FALSE), 0)</f>
        <v>0</v>
      </c>
      <c r="J1788" s="91">
        <f>IFERROR(VLOOKUP($E1788, V医療従事者等!$A:$J, $J$4, FALSE), 0)</f>
        <v>0</v>
      </c>
      <c r="K1788" s="92">
        <f>IFERROR(VLOOKUP($E1788, V一般接種!$A:$G, K$4, FALSE), 0)</f>
        <v>0</v>
      </c>
      <c r="L1788" s="92">
        <f>IFERROR(VLOOKUP($E1788, V一般接種!$A:$G, L$4, FALSE), 0)</f>
        <v>0</v>
      </c>
      <c r="M1788" s="92">
        <f>IFERROR(VLOOKUP($E1788, V一般接種!$A:$G, M$4, FALSE), 0)</f>
        <v>0</v>
      </c>
      <c r="N1788" s="93">
        <f>IFERROR(VLOOKUP($E1788, V一般接種!$A:$G, N$4, FALSE), 0)</f>
        <v>0</v>
      </c>
      <c r="O1788" s="92">
        <f>SUMIF(V職域接種!$C:$C, 'Conv-vaccine'!$E1788, V職域接種!F:F)</f>
        <v>0</v>
      </c>
      <c r="P1788" s="92">
        <f>SUMIF(V職域接種!$C:$C, 'Conv-vaccine'!$E1788, V職域接種!G:G)</f>
        <v>0</v>
      </c>
      <c r="Q1788" s="92">
        <f>_xlfn.MAXIFS(V重複!F:F, V重複!$C:$C, 'Conv-vaccine'!$E1788)</f>
        <v>0</v>
      </c>
      <c r="R1788" s="92">
        <f>_xlfn.MAXIFS(V重複!G:G, V重複!$C:$C, 'Conv-vaccine'!$E1788)</f>
        <v>0</v>
      </c>
      <c r="S1788" s="117">
        <f>SUMIF('V3回目-総接種回数'!$A:$A, 'Conv-vaccine'!$E1788, 'V3回目-総接種回数'!D:D)</f>
        <v>0</v>
      </c>
    </row>
    <row r="1789" spans="1:19" ht="17.7">
      <c r="A1789" s="49">
        <v>44892</v>
      </c>
      <c r="B1789" s="109">
        <f>IF(COUNTIF($A$7:$A1789, $A1789)&gt;1, 0, IF($E1789="","",G1789+H1789+K1789+L1789+O1789-Q1789))</f>
        <v>0</v>
      </c>
      <c r="C1789" s="109">
        <f>IF(COUNTIF($A$7:$A1789, $A1789)&gt;1, 0, IF($E1789="", "", I1789+J1789+M1789+N1789+P1789-R1789))</f>
        <v>0</v>
      </c>
      <c r="D1789" s="109">
        <f>IF(COUNTIF($A$7:$A1789, $A1789)&gt;1, 0, S1789)</f>
        <v>0</v>
      </c>
      <c r="E1789" s="110">
        <v>44892</v>
      </c>
      <c r="F1789" s="91" t="str">
        <f>IFERROR(VLOOKUP($E1789, V医療従事者等!$A:$J, $F$4, FALSE), TEXT(E1789, "aaa"))</f>
        <v>日</v>
      </c>
      <c r="G1789" s="91">
        <f>IFERROR(VLOOKUP($E1789, V医療従事者等!$A:$J, $G$4, FALSE), 0)</f>
        <v>0</v>
      </c>
      <c r="H1789" s="91">
        <f>IFERROR(VLOOKUP($E1789, V医療従事者等!$A:$J, $H$4, FALSE), 0)</f>
        <v>0</v>
      </c>
      <c r="I1789" s="91">
        <f>IFERROR(VLOOKUP($E1789, V医療従事者等!$A:$J, $I$4, FALSE), 0)</f>
        <v>0</v>
      </c>
      <c r="J1789" s="91">
        <f>IFERROR(VLOOKUP($E1789, V医療従事者等!$A:$J, $J$4, FALSE), 0)</f>
        <v>0</v>
      </c>
      <c r="K1789" s="92">
        <f>IFERROR(VLOOKUP($E1789, V一般接種!$A:$G, K$4, FALSE), 0)</f>
        <v>0</v>
      </c>
      <c r="L1789" s="92">
        <f>IFERROR(VLOOKUP($E1789, V一般接種!$A:$G, L$4, FALSE), 0)</f>
        <v>0</v>
      </c>
      <c r="M1789" s="92">
        <f>IFERROR(VLOOKUP($E1789, V一般接種!$A:$G, M$4, FALSE), 0)</f>
        <v>0</v>
      </c>
      <c r="N1789" s="93">
        <f>IFERROR(VLOOKUP($E1789, V一般接種!$A:$G, N$4, FALSE), 0)</f>
        <v>0</v>
      </c>
      <c r="O1789" s="92">
        <f>SUMIF(V職域接種!$C:$C, 'Conv-vaccine'!$E1789, V職域接種!F:F)</f>
        <v>0</v>
      </c>
      <c r="P1789" s="92">
        <f>SUMIF(V職域接種!$C:$C, 'Conv-vaccine'!$E1789, V職域接種!G:G)</f>
        <v>0</v>
      </c>
      <c r="Q1789" s="92">
        <f>_xlfn.MAXIFS(V重複!F:F, V重複!$C:$C, 'Conv-vaccine'!$E1789)</f>
        <v>0</v>
      </c>
      <c r="R1789" s="92">
        <f>_xlfn.MAXIFS(V重複!G:G, V重複!$C:$C, 'Conv-vaccine'!$E1789)</f>
        <v>0</v>
      </c>
      <c r="S1789" s="117">
        <f>SUMIF('V3回目-総接種回数'!$A:$A, 'Conv-vaccine'!$E1789, 'V3回目-総接種回数'!D:D)</f>
        <v>0</v>
      </c>
    </row>
    <row r="1790" spans="1:19" ht="17.7">
      <c r="A1790" s="49">
        <v>44892</v>
      </c>
      <c r="B1790" s="109">
        <f>IF(COUNTIF($A$7:$A1790, $A1790)&gt;1, 0, IF($E1790="","",G1790+H1790+K1790+L1790+O1790-Q1790))</f>
        <v>0</v>
      </c>
      <c r="C1790" s="109">
        <f>IF(COUNTIF($A$7:$A1790, $A1790)&gt;1, 0, IF($E1790="", "", I1790+J1790+M1790+N1790+P1790-R1790))</f>
        <v>0</v>
      </c>
      <c r="D1790" s="109">
        <f>IF(COUNTIF($A$7:$A1790, $A1790)&gt;1, 0, S1790)</f>
        <v>0</v>
      </c>
      <c r="E1790" s="110">
        <v>44892</v>
      </c>
      <c r="F1790" s="91" t="str">
        <f>IFERROR(VLOOKUP($E1790, V医療従事者等!$A:$J, $F$4, FALSE), TEXT(E1790, "aaa"))</f>
        <v>日</v>
      </c>
      <c r="G1790" s="91">
        <f>IFERROR(VLOOKUP($E1790, V医療従事者等!$A:$J, $G$4, FALSE), 0)</f>
        <v>0</v>
      </c>
      <c r="H1790" s="91">
        <f>IFERROR(VLOOKUP($E1790, V医療従事者等!$A:$J, $H$4, FALSE), 0)</f>
        <v>0</v>
      </c>
      <c r="I1790" s="91">
        <f>IFERROR(VLOOKUP($E1790, V医療従事者等!$A:$J, $I$4, FALSE), 0)</f>
        <v>0</v>
      </c>
      <c r="J1790" s="91">
        <f>IFERROR(VLOOKUP($E1790, V医療従事者等!$A:$J, $J$4, FALSE), 0)</f>
        <v>0</v>
      </c>
      <c r="K1790" s="92">
        <f>IFERROR(VLOOKUP($E1790, V一般接種!$A:$G, K$4, FALSE), 0)</f>
        <v>0</v>
      </c>
      <c r="L1790" s="92">
        <f>IFERROR(VLOOKUP($E1790, V一般接種!$A:$G, L$4, FALSE), 0)</f>
        <v>0</v>
      </c>
      <c r="M1790" s="92">
        <f>IFERROR(VLOOKUP($E1790, V一般接種!$A:$G, M$4, FALSE), 0)</f>
        <v>0</v>
      </c>
      <c r="N1790" s="93">
        <f>IFERROR(VLOOKUP($E1790, V一般接種!$A:$G, N$4, FALSE), 0)</f>
        <v>0</v>
      </c>
      <c r="O1790" s="92">
        <f>SUMIF(V職域接種!$C:$C, 'Conv-vaccine'!$E1790, V職域接種!F:F)</f>
        <v>0</v>
      </c>
      <c r="P1790" s="92">
        <f>SUMIF(V職域接種!$C:$C, 'Conv-vaccine'!$E1790, V職域接種!G:G)</f>
        <v>0</v>
      </c>
      <c r="Q1790" s="92">
        <f>_xlfn.MAXIFS(V重複!F:F, V重複!$C:$C, 'Conv-vaccine'!$E1790)</f>
        <v>0</v>
      </c>
      <c r="R1790" s="92">
        <f>_xlfn.MAXIFS(V重複!G:G, V重複!$C:$C, 'Conv-vaccine'!$E1790)</f>
        <v>0</v>
      </c>
      <c r="S1790" s="117">
        <f>SUMIF('V3回目-総接種回数'!$A:$A, 'Conv-vaccine'!$E1790, 'V3回目-総接種回数'!D:D)</f>
        <v>0</v>
      </c>
    </row>
    <row r="1791" spans="1:19" ht="17.7">
      <c r="A1791" s="49">
        <v>44892</v>
      </c>
      <c r="B1791" s="109">
        <f>IF(COUNTIF($A$7:$A1791, $A1791)&gt;1, 0, IF($E1791="","",G1791+H1791+K1791+L1791+O1791-Q1791))</f>
        <v>0</v>
      </c>
      <c r="C1791" s="109">
        <f>IF(COUNTIF($A$7:$A1791, $A1791)&gt;1, 0, IF($E1791="", "", I1791+J1791+M1791+N1791+P1791-R1791))</f>
        <v>0</v>
      </c>
      <c r="D1791" s="109">
        <f>IF(COUNTIF($A$7:$A1791, $A1791)&gt;1, 0, S1791)</f>
        <v>0</v>
      </c>
      <c r="E1791" s="110">
        <v>44892</v>
      </c>
      <c r="F1791" s="91" t="str">
        <f>IFERROR(VLOOKUP($E1791, V医療従事者等!$A:$J, $F$4, FALSE), TEXT(E1791, "aaa"))</f>
        <v>日</v>
      </c>
      <c r="G1791" s="91">
        <f>IFERROR(VLOOKUP($E1791, V医療従事者等!$A:$J, $G$4, FALSE), 0)</f>
        <v>0</v>
      </c>
      <c r="H1791" s="91">
        <f>IFERROR(VLOOKUP($E1791, V医療従事者等!$A:$J, $H$4, FALSE), 0)</f>
        <v>0</v>
      </c>
      <c r="I1791" s="91">
        <f>IFERROR(VLOOKUP($E1791, V医療従事者等!$A:$J, $I$4, FALSE), 0)</f>
        <v>0</v>
      </c>
      <c r="J1791" s="91">
        <f>IFERROR(VLOOKUP($E1791, V医療従事者等!$A:$J, $J$4, FALSE), 0)</f>
        <v>0</v>
      </c>
      <c r="K1791" s="92">
        <f>IFERROR(VLOOKUP($E1791, V一般接種!$A:$G, K$4, FALSE), 0)</f>
        <v>0</v>
      </c>
      <c r="L1791" s="92">
        <f>IFERROR(VLOOKUP($E1791, V一般接種!$A:$G, L$4, FALSE), 0)</f>
        <v>0</v>
      </c>
      <c r="M1791" s="92">
        <f>IFERROR(VLOOKUP($E1791, V一般接種!$A:$G, M$4, FALSE), 0)</f>
        <v>0</v>
      </c>
      <c r="N1791" s="93">
        <f>IFERROR(VLOOKUP($E1791, V一般接種!$A:$G, N$4, FALSE), 0)</f>
        <v>0</v>
      </c>
      <c r="O1791" s="92">
        <f>SUMIF(V職域接種!$C:$C, 'Conv-vaccine'!$E1791, V職域接種!F:F)</f>
        <v>0</v>
      </c>
      <c r="P1791" s="92">
        <f>SUMIF(V職域接種!$C:$C, 'Conv-vaccine'!$E1791, V職域接種!G:G)</f>
        <v>0</v>
      </c>
      <c r="Q1791" s="92">
        <f>_xlfn.MAXIFS(V重複!F:F, V重複!$C:$C, 'Conv-vaccine'!$E1791)</f>
        <v>0</v>
      </c>
      <c r="R1791" s="92">
        <f>_xlfn.MAXIFS(V重複!G:G, V重複!$C:$C, 'Conv-vaccine'!$E1791)</f>
        <v>0</v>
      </c>
      <c r="S1791" s="117">
        <f>SUMIF('V3回目-総接種回数'!$A:$A, 'Conv-vaccine'!$E1791, 'V3回目-総接種回数'!D:D)</f>
        <v>0</v>
      </c>
    </row>
    <row r="1792" spans="1:19" ht="17.7">
      <c r="A1792" s="49">
        <v>44893</v>
      </c>
      <c r="B1792" s="109">
        <f>IF(COUNTIF($A$7:$A1792, $A1792)&gt;1, 0, IF($E1792="","",G1792+H1792+K1792+L1792+O1792-Q1792))</f>
        <v>0</v>
      </c>
      <c r="C1792" s="109">
        <f>IF(COUNTIF($A$7:$A1792, $A1792)&gt;1, 0, IF($E1792="", "", I1792+J1792+M1792+N1792+P1792-R1792))</f>
        <v>0</v>
      </c>
      <c r="D1792" s="109">
        <f>IF(COUNTIF($A$7:$A1792, $A1792)&gt;1, 0, S1792)</f>
        <v>0</v>
      </c>
      <c r="E1792" s="110">
        <v>44893</v>
      </c>
      <c r="F1792" s="91" t="str">
        <f>IFERROR(VLOOKUP($E1792, V医療従事者等!$A:$J, $F$4, FALSE), TEXT(E1792, "aaa"))</f>
        <v>月</v>
      </c>
      <c r="G1792" s="91">
        <f>IFERROR(VLOOKUP($E1792, V医療従事者等!$A:$J, $G$4, FALSE), 0)</f>
        <v>0</v>
      </c>
      <c r="H1792" s="91">
        <f>IFERROR(VLOOKUP($E1792, V医療従事者等!$A:$J, $H$4, FALSE), 0)</f>
        <v>0</v>
      </c>
      <c r="I1792" s="91">
        <f>IFERROR(VLOOKUP($E1792, V医療従事者等!$A:$J, $I$4, FALSE), 0)</f>
        <v>0</v>
      </c>
      <c r="J1792" s="91">
        <f>IFERROR(VLOOKUP($E1792, V医療従事者等!$A:$J, $J$4, FALSE), 0)</f>
        <v>0</v>
      </c>
      <c r="K1792" s="92">
        <f>IFERROR(VLOOKUP($E1792, V一般接種!$A:$G, K$4, FALSE), 0)</f>
        <v>0</v>
      </c>
      <c r="L1792" s="92">
        <f>IFERROR(VLOOKUP($E1792, V一般接種!$A:$G, L$4, FALSE), 0)</f>
        <v>0</v>
      </c>
      <c r="M1792" s="92">
        <f>IFERROR(VLOOKUP($E1792, V一般接種!$A:$G, M$4, FALSE), 0)</f>
        <v>0</v>
      </c>
      <c r="N1792" s="93">
        <f>IFERROR(VLOOKUP($E1792, V一般接種!$A:$G, N$4, FALSE), 0)</f>
        <v>0</v>
      </c>
      <c r="O1792" s="92">
        <f>SUMIF(V職域接種!$C:$C, 'Conv-vaccine'!$E1792, V職域接種!F:F)</f>
        <v>0</v>
      </c>
      <c r="P1792" s="92">
        <f>SUMIF(V職域接種!$C:$C, 'Conv-vaccine'!$E1792, V職域接種!G:G)</f>
        <v>0</v>
      </c>
      <c r="Q1792" s="92">
        <f>_xlfn.MAXIFS(V重複!F:F, V重複!$C:$C, 'Conv-vaccine'!$E1792)</f>
        <v>0</v>
      </c>
      <c r="R1792" s="92">
        <f>_xlfn.MAXIFS(V重複!G:G, V重複!$C:$C, 'Conv-vaccine'!$E1792)</f>
        <v>0</v>
      </c>
      <c r="S1792" s="117">
        <f>SUMIF('V3回目-総接種回数'!$A:$A, 'Conv-vaccine'!$E1792, 'V3回目-総接種回数'!D:D)</f>
        <v>0</v>
      </c>
    </row>
    <row r="1793" spans="1:19" ht="17.7">
      <c r="A1793" s="49">
        <v>44893</v>
      </c>
      <c r="B1793" s="109">
        <f>IF(COUNTIF($A$7:$A1793, $A1793)&gt;1, 0, IF($E1793="","",G1793+H1793+K1793+L1793+O1793-Q1793))</f>
        <v>0</v>
      </c>
      <c r="C1793" s="109">
        <f>IF(COUNTIF($A$7:$A1793, $A1793)&gt;1, 0, IF($E1793="", "", I1793+J1793+M1793+N1793+P1793-R1793))</f>
        <v>0</v>
      </c>
      <c r="D1793" s="109">
        <f>IF(COUNTIF($A$7:$A1793, $A1793)&gt;1, 0, S1793)</f>
        <v>0</v>
      </c>
      <c r="E1793" s="110">
        <v>44893</v>
      </c>
      <c r="F1793" s="91" t="str">
        <f>IFERROR(VLOOKUP($E1793, V医療従事者等!$A:$J, $F$4, FALSE), TEXT(E1793, "aaa"))</f>
        <v>月</v>
      </c>
      <c r="G1793" s="91">
        <f>IFERROR(VLOOKUP($E1793, V医療従事者等!$A:$J, $G$4, FALSE), 0)</f>
        <v>0</v>
      </c>
      <c r="H1793" s="91">
        <f>IFERROR(VLOOKUP($E1793, V医療従事者等!$A:$J, $H$4, FALSE), 0)</f>
        <v>0</v>
      </c>
      <c r="I1793" s="91">
        <f>IFERROR(VLOOKUP($E1793, V医療従事者等!$A:$J, $I$4, FALSE), 0)</f>
        <v>0</v>
      </c>
      <c r="J1793" s="91">
        <f>IFERROR(VLOOKUP($E1793, V医療従事者等!$A:$J, $J$4, FALSE), 0)</f>
        <v>0</v>
      </c>
      <c r="K1793" s="92">
        <f>IFERROR(VLOOKUP($E1793, V一般接種!$A:$G, K$4, FALSE), 0)</f>
        <v>0</v>
      </c>
      <c r="L1793" s="92">
        <f>IFERROR(VLOOKUP($E1793, V一般接種!$A:$G, L$4, FALSE), 0)</f>
        <v>0</v>
      </c>
      <c r="M1793" s="92">
        <f>IFERROR(VLOOKUP($E1793, V一般接種!$A:$G, M$4, FALSE), 0)</f>
        <v>0</v>
      </c>
      <c r="N1793" s="93">
        <f>IFERROR(VLOOKUP($E1793, V一般接種!$A:$G, N$4, FALSE), 0)</f>
        <v>0</v>
      </c>
      <c r="O1793" s="92">
        <f>SUMIF(V職域接種!$C:$C, 'Conv-vaccine'!$E1793, V職域接種!F:F)</f>
        <v>0</v>
      </c>
      <c r="P1793" s="92">
        <f>SUMIF(V職域接種!$C:$C, 'Conv-vaccine'!$E1793, V職域接種!G:G)</f>
        <v>0</v>
      </c>
      <c r="Q1793" s="92">
        <f>_xlfn.MAXIFS(V重複!F:F, V重複!$C:$C, 'Conv-vaccine'!$E1793)</f>
        <v>0</v>
      </c>
      <c r="R1793" s="92">
        <f>_xlfn.MAXIFS(V重複!G:G, V重複!$C:$C, 'Conv-vaccine'!$E1793)</f>
        <v>0</v>
      </c>
      <c r="S1793" s="117">
        <f>SUMIF('V3回目-総接種回数'!$A:$A, 'Conv-vaccine'!$E1793, 'V3回目-総接種回数'!D:D)</f>
        <v>0</v>
      </c>
    </row>
    <row r="1794" spans="1:19" ht="17.7">
      <c r="A1794" s="49">
        <v>44893</v>
      </c>
      <c r="B1794" s="109">
        <f>IF(COUNTIF($A$7:$A1794, $A1794)&gt;1, 0, IF($E1794="","",G1794+H1794+K1794+L1794+O1794-Q1794))</f>
        <v>0</v>
      </c>
      <c r="C1794" s="109">
        <f>IF(COUNTIF($A$7:$A1794, $A1794)&gt;1, 0, IF($E1794="", "", I1794+J1794+M1794+N1794+P1794-R1794))</f>
        <v>0</v>
      </c>
      <c r="D1794" s="109">
        <f>IF(COUNTIF($A$7:$A1794, $A1794)&gt;1, 0, S1794)</f>
        <v>0</v>
      </c>
      <c r="E1794" s="110">
        <v>44893</v>
      </c>
      <c r="F1794" s="91" t="str">
        <f>IFERROR(VLOOKUP($E1794, V医療従事者等!$A:$J, $F$4, FALSE), TEXT(E1794, "aaa"))</f>
        <v>月</v>
      </c>
      <c r="G1794" s="91">
        <f>IFERROR(VLOOKUP($E1794, V医療従事者等!$A:$J, $G$4, FALSE), 0)</f>
        <v>0</v>
      </c>
      <c r="H1794" s="91">
        <f>IFERROR(VLOOKUP($E1794, V医療従事者等!$A:$J, $H$4, FALSE), 0)</f>
        <v>0</v>
      </c>
      <c r="I1794" s="91">
        <f>IFERROR(VLOOKUP($E1794, V医療従事者等!$A:$J, $I$4, FALSE), 0)</f>
        <v>0</v>
      </c>
      <c r="J1794" s="91">
        <f>IFERROR(VLOOKUP($E1794, V医療従事者等!$A:$J, $J$4, FALSE), 0)</f>
        <v>0</v>
      </c>
      <c r="K1794" s="92">
        <f>IFERROR(VLOOKUP($E1794, V一般接種!$A:$G, K$4, FALSE), 0)</f>
        <v>0</v>
      </c>
      <c r="L1794" s="92">
        <f>IFERROR(VLOOKUP($E1794, V一般接種!$A:$G, L$4, FALSE), 0)</f>
        <v>0</v>
      </c>
      <c r="M1794" s="92">
        <f>IFERROR(VLOOKUP($E1794, V一般接種!$A:$G, M$4, FALSE), 0)</f>
        <v>0</v>
      </c>
      <c r="N1794" s="93">
        <f>IFERROR(VLOOKUP($E1794, V一般接種!$A:$G, N$4, FALSE), 0)</f>
        <v>0</v>
      </c>
      <c r="O1794" s="92">
        <f>SUMIF(V職域接種!$C:$C, 'Conv-vaccine'!$E1794, V職域接種!F:F)</f>
        <v>0</v>
      </c>
      <c r="P1794" s="92">
        <f>SUMIF(V職域接種!$C:$C, 'Conv-vaccine'!$E1794, V職域接種!G:G)</f>
        <v>0</v>
      </c>
      <c r="Q1794" s="92">
        <f>_xlfn.MAXIFS(V重複!F:F, V重複!$C:$C, 'Conv-vaccine'!$E1794)</f>
        <v>0</v>
      </c>
      <c r="R1794" s="92">
        <f>_xlfn.MAXIFS(V重複!G:G, V重複!$C:$C, 'Conv-vaccine'!$E1794)</f>
        <v>0</v>
      </c>
      <c r="S1794" s="117">
        <f>SUMIF('V3回目-総接種回数'!$A:$A, 'Conv-vaccine'!$E1794, 'V3回目-総接種回数'!D:D)</f>
        <v>0</v>
      </c>
    </row>
    <row r="1795" spans="1:19" ht="17.7">
      <c r="A1795" s="49">
        <v>44894</v>
      </c>
      <c r="B1795" s="109">
        <f>IF(COUNTIF($A$7:$A1795, $A1795)&gt;1, 0, IF($E1795="","",G1795+H1795+K1795+L1795+O1795-Q1795))</f>
        <v>0</v>
      </c>
      <c r="C1795" s="109">
        <f>IF(COUNTIF($A$7:$A1795, $A1795)&gt;1, 0, IF($E1795="", "", I1795+J1795+M1795+N1795+P1795-R1795))</f>
        <v>0</v>
      </c>
      <c r="D1795" s="109">
        <f>IF(COUNTIF($A$7:$A1795, $A1795)&gt;1, 0, S1795)</f>
        <v>0</v>
      </c>
      <c r="E1795" s="110">
        <v>44894</v>
      </c>
      <c r="F1795" s="91" t="str">
        <f>IFERROR(VLOOKUP($E1795, V医療従事者等!$A:$J, $F$4, FALSE), TEXT(E1795, "aaa"))</f>
        <v>火</v>
      </c>
      <c r="G1795" s="91">
        <f>IFERROR(VLOOKUP($E1795, V医療従事者等!$A:$J, $G$4, FALSE), 0)</f>
        <v>0</v>
      </c>
      <c r="H1795" s="91">
        <f>IFERROR(VLOOKUP($E1795, V医療従事者等!$A:$J, $H$4, FALSE), 0)</f>
        <v>0</v>
      </c>
      <c r="I1795" s="91">
        <f>IFERROR(VLOOKUP($E1795, V医療従事者等!$A:$J, $I$4, FALSE), 0)</f>
        <v>0</v>
      </c>
      <c r="J1795" s="91">
        <f>IFERROR(VLOOKUP($E1795, V医療従事者等!$A:$J, $J$4, FALSE), 0)</f>
        <v>0</v>
      </c>
      <c r="K1795" s="92">
        <f>IFERROR(VLOOKUP($E1795, V一般接種!$A:$G, K$4, FALSE), 0)</f>
        <v>0</v>
      </c>
      <c r="L1795" s="92">
        <f>IFERROR(VLOOKUP($E1795, V一般接種!$A:$G, L$4, FALSE), 0)</f>
        <v>0</v>
      </c>
      <c r="M1795" s="92">
        <f>IFERROR(VLOOKUP($E1795, V一般接種!$A:$G, M$4, FALSE), 0)</f>
        <v>0</v>
      </c>
      <c r="N1795" s="93">
        <f>IFERROR(VLOOKUP($E1795, V一般接種!$A:$G, N$4, FALSE), 0)</f>
        <v>0</v>
      </c>
      <c r="O1795" s="92">
        <f>SUMIF(V職域接種!$C:$C, 'Conv-vaccine'!$E1795, V職域接種!F:F)</f>
        <v>0</v>
      </c>
      <c r="P1795" s="92">
        <f>SUMIF(V職域接種!$C:$C, 'Conv-vaccine'!$E1795, V職域接種!G:G)</f>
        <v>0</v>
      </c>
      <c r="Q1795" s="92">
        <f>_xlfn.MAXIFS(V重複!F:F, V重複!$C:$C, 'Conv-vaccine'!$E1795)</f>
        <v>0</v>
      </c>
      <c r="R1795" s="92">
        <f>_xlfn.MAXIFS(V重複!G:G, V重複!$C:$C, 'Conv-vaccine'!$E1795)</f>
        <v>0</v>
      </c>
      <c r="S1795" s="117">
        <f>SUMIF('V3回目-総接種回数'!$A:$A, 'Conv-vaccine'!$E1795, 'V3回目-総接種回数'!D:D)</f>
        <v>0</v>
      </c>
    </row>
    <row r="1796" spans="1:19" ht="17.7">
      <c r="A1796" s="49">
        <v>44894</v>
      </c>
      <c r="B1796" s="109">
        <f>IF(COUNTIF($A$7:$A1796, $A1796)&gt;1, 0, IF($E1796="","",G1796+H1796+K1796+L1796+O1796-Q1796))</f>
        <v>0</v>
      </c>
      <c r="C1796" s="109">
        <f>IF(COUNTIF($A$7:$A1796, $A1796)&gt;1, 0, IF($E1796="", "", I1796+J1796+M1796+N1796+P1796-R1796))</f>
        <v>0</v>
      </c>
      <c r="D1796" s="109">
        <f>IF(COUNTIF($A$7:$A1796, $A1796)&gt;1, 0, S1796)</f>
        <v>0</v>
      </c>
      <c r="E1796" s="110">
        <v>44894</v>
      </c>
      <c r="F1796" s="91" t="str">
        <f>IFERROR(VLOOKUP($E1796, V医療従事者等!$A:$J, $F$4, FALSE), TEXT(E1796, "aaa"))</f>
        <v>火</v>
      </c>
      <c r="G1796" s="91">
        <f>IFERROR(VLOOKUP($E1796, V医療従事者等!$A:$J, $G$4, FALSE), 0)</f>
        <v>0</v>
      </c>
      <c r="H1796" s="91">
        <f>IFERROR(VLOOKUP($E1796, V医療従事者等!$A:$J, $H$4, FALSE), 0)</f>
        <v>0</v>
      </c>
      <c r="I1796" s="91">
        <f>IFERROR(VLOOKUP($E1796, V医療従事者等!$A:$J, $I$4, FALSE), 0)</f>
        <v>0</v>
      </c>
      <c r="J1796" s="91">
        <f>IFERROR(VLOOKUP($E1796, V医療従事者等!$A:$J, $J$4, FALSE), 0)</f>
        <v>0</v>
      </c>
      <c r="K1796" s="92">
        <f>IFERROR(VLOOKUP($E1796, V一般接種!$A:$G, K$4, FALSE), 0)</f>
        <v>0</v>
      </c>
      <c r="L1796" s="92">
        <f>IFERROR(VLOOKUP($E1796, V一般接種!$A:$G, L$4, FALSE), 0)</f>
        <v>0</v>
      </c>
      <c r="M1796" s="92">
        <f>IFERROR(VLOOKUP($E1796, V一般接種!$A:$G, M$4, FALSE), 0)</f>
        <v>0</v>
      </c>
      <c r="N1796" s="93">
        <f>IFERROR(VLOOKUP($E1796, V一般接種!$A:$G, N$4, FALSE), 0)</f>
        <v>0</v>
      </c>
      <c r="O1796" s="92">
        <f>SUMIF(V職域接種!$C:$C, 'Conv-vaccine'!$E1796, V職域接種!F:F)</f>
        <v>0</v>
      </c>
      <c r="P1796" s="92">
        <f>SUMIF(V職域接種!$C:$C, 'Conv-vaccine'!$E1796, V職域接種!G:G)</f>
        <v>0</v>
      </c>
      <c r="Q1796" s="92">
        <f>_xlfn.MAXIFS(V重複!F:F, V重複!$C:$C, 'Conv-vaccine'!$E1796)</f>
        <v>0</v>
      </c>
      <c r="R1796" s="92">
        <f>_xlfn.MAXIFS(V重複!G:G, V重複!$C:$C, 'Conv-vaccine'!$E1796)</f>
        <v>0</v>
      </c>
      <c r="S1796" s="117">
        <f>SUMIF('V3回目-総接種回数'!$A:$A, 'Conv-vaccine'!$E1796, 'V3回目-総接種回数'!D:D)</f>
        <v>0</v>
      </c>
    </row>
    <row r="1797" spans="1:19" ht="17.7">
      <c r="A1797" s="49">
        <v>44894</v>
      </c>
      <c r="B1797" s="109">
        <f>IF(COUNTIF($A$7:$A1797, $A1797)&gt;1, 0, IF($E1797="","",G1797+H1797+K1797+L1797+O1797-Q1797))</f>
        <v>0</v>
      </c>
      <c r="C1797" s="109">
        <f>IF(COUNTIF($A$7:$A1797, $A1797)&gt;1, 0, IF($E1797="", "", I1797+J1797+M1797+N1797+P1797-R1797))</f>
        <v>0</v>
      </c>
      <c r="D1797" s="109">
        <f>IF(COUNTIF($A$7:$A1797, $A1797)&gt;1, 0, S1797)</f>
        <v>0</v>
      </c>
      <c r="E1797" s="110">
        <v>44894</v>
      </c>
      <c r="F1797" s="91" t="str">
        <f>IFERROR(VLOOKUP($E1797, V医療従事者等!$A:$J, $F$4, FALSE), TEXT(E1797, "aaa"))</f>
        <v>火</v>
      </c>
      <c r="G1797" s="91">
        <f>IFERROR(VLOOKUP($E1797, V医療従事者等!$A:$J, $G$4, FALSE), 0)</f>
        <v>0</v>
      </c>
      <c r="H1797" s="91">
        <f>IFERROR(VLOOKUP($E1797, V医療従事者等!$A:$J, $H$4, FALSE), 0)</f>
        <v>0</v>
      </c>
      <c r="I1797" s="91">
        <f>IFERROR(VLOOKUP($E1797, V医療従事者等!$A:$J, $I$4, FALSE), 0)</f>
        <v>0</v>
      </c>
      <c r="J1797" s="91">
        <f>IFERROR(VLOOKUP($E1797, V医療従事者等!$A:$J, $J$4, FALSE), 0)</f>
        <v>0</v>
      </c>
      <c r="K1797" s="92">
        <f>IFERROR(VLOOKUP($E1797, V一般接種!$A:$G, K$4, FALSE), 0)</f>
        <v>0</v>
      </c>
      <c r="L1797" s="92">
        <f>IFERROR(VLOOKUP($E1797, V一般接種!$A:$G, L$4, FALSE), 0)</f>
        <v>0</v>
      </c>
      <c r="M1797" s="92">
        <f>IFERROR(VLOOKUP($E1797, V一般接種!$A:$G, M$4, FALSE), 0)</f>
        <v>0</v>
      </c>
      <c r="N1797" s="93">
        <f>IFERROR(VLOOKUP($E1797, V一般接種!$A:$G, N$4, FALSE), 0)</f>
        <v>0</v>
      </c>
      <c r="O1797" s="92">
        <f>SUMIF(V職域接種!$C:$C, 'Conv-vaccine'!$E1797, V職域接種!F:F)</f>
        <v>0</v>
      </c>
      <c r="P1797" s="92">
        <f>SUMIF(V職域接種!$C:$C, 'Conv-vaccine'!$E1797, V職域接種!G:G)</f>
        <v>0</v>
      </c>
      <c r="Q1797" s="92">
        <f>_xlfn.MAXIFS(V重複!F:F, V重複!$C:$C, 'Conv-vaccine'!$E1797)</f>
        <v>0</v>
      </c>
      <c r="R1797" s="92">
        <f>_xlfn.MAXIFS(V重複!G:G, V重複!$C:$C, 'Conv-vaccine'!$E1797)</f>
        <v>0</v>
      </c>
      <c r="S1797" s="117">
        <f>SUMIF('V3回目-総接種回数'!$A:$A, 'Conv-vaccine'!$E1797, 'V3回目-総接種回数'!D:D)</f>
        <v>0</v>
      </c>
    </row>
    <row r="1798" spans="1:19" ht="17.7">
      <c r="A1798" s="49">
        <v>44895</v>
      </c>
      <c r="B1798" s="109">
        <f>IF(COUNTIF($A$7:$A1798, $A1798)&gt;1, 0, IF($E1798="","",G1798+H1798+K1798+L1798+O1798-Q1798))</f>
        <v>0</v>
      </c>
      <c r="C1798" s="109">
        <f>IF(COUNTIF($A$7:$A1798, $A1798)&gt;1, 0, IF($E1798="", "", I1798+J1798+M1798+N1798+P1798-R1798))</f>
        <v>0</v>
      </c>
      <c r="D1798" s="109">
        <f>IF(COUNTIF($A$7:$A1798, $A1798)&gt;1, 0, S1798)</f>
        <v>0</v>
      </c>
      <c r="E1798" s="110">
        <v>44895</v>
      </c>
      <c r="F1798" s="91" t="str">
        <f>IFERROR(VLOOKUP($E1798, V医療従事者等!$A:$J, $F$4, FALSE), TEXT(E1798, "aaa"))</f>
        <v>水</v>
      </c>
      <c r="G1798" s="91">
        <f>IFERROR(VLOOKUP($E1798, V医療従事者等!$A:$J, $G$4, FALSE), 0)</f>
        <v>0</v>
      </c>
      <c r="H1798" s="91">
        <f>IFERROR(VLOOKUP($E1798, V医療従事者等!$A:$J, $H$4, FALSE), 0)</f>
        <v>0</v>
      </c>
      <c r="I1798" s="91">
        <f>IFERROR(VLOOKUP($E1798, V医療従事者等!$A:$J, $I$4, FALSE), 0)</f>
        <v>0</v>
      </c>
      <c r="J1798" s="91">
        <f>IFERROR(VLOOKUP($E1798, V医療従事者等!$A:$J, $J$4, FALSE), 0)</f>
        <v>0</v>
      </c>
      <c r="K1798" s="92">
        <f>IFERROR(VLOOKUP($E1798, V一般接種!$A:$G, K$4, FALSE), 0)</f>
        <v>0</v>
      </c>
      <c r="L1798" s="92">
        <f>IFERROR(VLOOKUP($E1798, V一般接種!$A:$G, L$4, FALSE), 0)</f>
        <v>0</v>
      </c>
      <c r="M1798" s="92">
        <f>IFERROR(VLOOKUP($E1798, V一般接種!$A:$G, M$4, FALSE), 0)</f>
        <v>0</v>
      </c>
      <c r="N1798" s="93">
        <f>IFERROR(VLOOKUP($E1798, V一般接種!$A:$G, N$4, FALSE), 0)</f>
        <v>0</v>
      </c>
      <c r="O1798" s="92">
        <f>SUMIF(V職域接種!$C:$C, 'Conv-vaccine'!$E1798, V職域接種!F:F)</f>
        <v>0</v>
      </c>
      <c r="P1798" s="92">
        <f>SUMIF(V職域接種!$C:$C, 'Conv-vaccine'!$E1798, V職域接種!G:G)</f>
        <v>0</v>
      </c>
      <c r="Q1798" s="92">
        <f>_xlfn.MAXIFS(V重複!F:F, V重複!$C:$C, 'Conv-vaccine'!$E1798)</f>
        <v>0</v>
      </c>
      <c r="R1798" s="92">
        <f>_xlfn.MAXIFS(V重複!G:G, V重複!$C:$C, 'Conv-vaccine'!$E1798)</f>
        <v>0</v>
      </c>
      <c r="S1798" s="117">
        <f>SUMIF('V3回目-総接種回数'!$A:$A, 'Conv-vaccine'!$E1798, 'V3回目-総接種回数'!D:D)</f>
        <v>0</v>
      </c>
    </row>
    <row r="1799" spans="1:19" ht="17.7">
      <c r="A1799" s="49">
        <v>44895</v>
      </c>
      <c r="B1799" s="109">
        <f>IF(COUNTIF($A$7:$A1799, $A1799)&gt;1, 0, IF($E1799="","",G1799+H1799+K1799+L1799+O1799-Q1799))</f>
        <v>0</v>
      </c>
      <c r="C1799" s="109">
        <f>IF(COUNTIF($A$7:$A1799, $A1799)&gt;1, 0, IF($E1799="", "", I1799+J1799+M1799+N1799+P1799-R1799))</f>
        <v>0</v>
      </c>
      <c r="D1799" s="109">
        <f>IF(COUNTIF($A$7:$A1799, $A1799)&gt;1, 0, S1799)</f>
        <v>0</v>
      </c>
      <c r="E1799" s="110">
        <v>44895</v>
      </c>
      <c r="F1799" s="91" t="str">
        <f>IFERROR(VLOOKUP($E1799, V医療従事者等!$A:$J, $F$4, FALSE), TEXT(E1799, "aaa"))</f>
        <v>水</v>
      </c>
      <c r="G1799" s="91">
        <f>IFERROR(VLOOKUP($E1799, V医療従事者等!$A:$J, $G$4, FALSE), 0)</f>
        <v>0</v>
      </c>
      <c r="H1799" s="91">
        <f>IFERROR(VLOOKUP($E1799, V医療従事者等!$A:$J, $H$4, FALSE), 0)</f>
        <v>0</v>
      </c>
      <c r="I1799" s="91">
        <f>IFERROR(VLOOKUP($E1799, V医療従事者等!$A:$J, $I$4, FALSE), 0)</f>
        <v>0</v>
      </c>
      <c r="J1799" s="91">
        <f>IFERROR(VLOOKUP($E1799, V医療従事者等!$A:$J, $J$4, FALSE), 0)</f>
        <v>0</v>
      </c>
      <c r="K1799" s="92">
        <f>IFERROR(VLOOKUP($E1799, V一般接種!$A:$G, K$4, FALSE), 0)</f>
        <v>0</v>
      </c>
      <c r="L1799" s="92">
        <f>IFERROR(VLOOKUP($E1799, V一般接種!$A:$G, L$4, FALSE), 0)</f>
        <v>0</v>
      </c>
      <c r="M1799" s="92">
        <f>IFERROR(VLOOKUP($E1799, V一般接種!$A:$G, M$4, FALSE), 0)</f>
        <v>0</v>
      </c>
      <c r="N1799" s="93">
        <f>IFERROR(VLOOKUP($E1799, V一般接種!$A:$G, N$4, FALSE), 0)</f>
        <v>0</v>
      </c>
      <c r="O1799" s="92">
        <f>SUMIF(V職域接種!$C:$C, 'Conv-vaccine'!$E1799, V職域接種!F:F)</f>
        <v>0</v>
      </c>
      <c r="P1799" s="92">
        <f>SUMIF(V職域接種!$C:$C, 'Conv-vaccine'!$E1799, V職域接種!G:G)</f>
        <v>0</v>
      </c>
      <c r="Q1799" s="92">
        <f>_xlfn.MAXIFS(V重複!F:F, V重複!$C:$C, 'Conv-vaccine'!$E1799)</f>
        <v>0</v>
      </c>
      <c r="R1799" s="92">
        <f>_xlfn.MAXIFS(V重複!G:G, V重複!$C:$C, 'Conv-vaccine'!$E1799)</f>
        <v>0</v>
      </c>
      <c r="S1799" s="117">
        <f>SUMIF('V3回目-総接種回数'!$A:$A, 'Conv-vaccine'!$E1799, 'V3回目-総接種回数'!D:D)</f>
        <v>0</v>
      </c>
    </row>
    <row r="1800" spans="1:19" ht="17.7">
      <c r="A1800" s="49">
        <v>44895</v>
      </c>
      <c r="B1800" s="109">
        <f>IF(COUNTIF($A$7:$A1800, $A1800)&gt;1, 0, IF($E1800="","",G1800+H1800+K1800+L1800+O1800-Q1800))</f>
        <v>0</v>
      </c>
      <c r="C1800" s="109">
        <f>IF(COUNTIF($A$7:$A1800, $A1800)&gt;1, 0, IF($E1800="", "", I1800+J1800+M1800+N1800+P1800-R1800))</f>
        <v>0</v>
      </c>
      <c r="D1800" s="109">
        <f>IF(COUNTIF($A$7:$A1800, $A1800)&gt;1, 0, S1800)</f>
        <v>0</v>
      </c>
      <c r="E1800" s="110">
        <v>44895</v>
      </c>
      <c r="F1800" s="91" t="str">
        <f>IFERROR(VLOOKUP($E1800, V医療従事者等!$A:$J, $F$4, FALSE), TEXT(E1800, "aaa"))</f>
        <v>水</v>
      </c>
      <c r="G1800" s="91">
        <f>IFERROR(VLOOKUP($E1800, V医療従事者等!$A:$J, $G$4, FALSE), 0)</f>
        <v>0</v>
      </c>
      <c r="H1800" s="91">
        <f>IFERROR(VLOOKUP($E1800, V医療従事者等!$A:$J, $H$4, FALSE), 0)</f>
        <v>0</v>
      </c>
      <c r="I1800" s="91">
        <f>IFERROR(VLOOKUP($E1800, V医療従事者等!$A:$J, $I$4, FALSE), 0)</f>
        <v>0</v>
      </c>
      <c r="J1800" s="91">
        <f>IFERROR(VLOOKUP($E1800, V医療従事者等!$A:$J, $J$4, FALSE), 0)</f>
        <v>0</v>
      </c>
      <c r="K1800" s="92">
        <f>IFERROR(VLOOKUP($E1800, V一般接種!$A:$G, K$4, FALSE), 0)</f>
        <v>0</v>
      </c>
      <c r="L1800" s="92">
        <f>IFERROR(VLOOKUP($E1800, V一般接種!$A:$G, L$4, FALSE), 0)</f>
        <v>0</v>
      </c>
      <c r="M1800" s="92">
        <f>IFERROR(VLOOKUP($E1800, V一般接種!$A:$G, M$4, FALSE), 0)</f>
        <v>0</v>
      </c>
      <c r="N1800" s="93">
        <f>IFERROR(VLOOKUP($E1800, V一般接種!$A:$G, N$4, FALSE), 0)</f>
        <v>0</v>
      </c>
      <c r="O1800" s="92">
        <f>SUMIF(V職域接種!$C:$C, 'Conv-vaccine'!$E1800, V職域接種!F:F)</f>
        <v>0</v>
      </c>
      <c r="P1800" s="92">
        <f>SUMIF(V職域接種!$C:$C, 'Conv-vaccine'!$E1800, V職域接種!G:G)</f>
        <v>0</v>
      </c>
      <c r="Q1800" s="92">
        <f>_xlfn.MAXIFS(V重複!F:F, V重複!$C:$C, 'Conv-vaccine'!$E1800)</f>
        <v>0</v>
      </c>
      <c r="R1800" s="92">
        <f>_xlfn.MAXIFS(V重複!G:G, V重複!$C:$C, 'Conv-vaccine'!$E1800)</f>
        <v>0</v>
      </c>
      <c r="S1800" s="117">
        <f>SUMIF('V3回目-総接種回数'!$A:$A, 'Conv-vaccine'!$E1800, 'V3回目-総接種回数'!D:D)</f>
        <v>0</v>
      </c>
    </row>
    <row r="1801" spans="1:19" ht="17.7">
      <c r="A1801" s="49">
        <v>44896</v>
      </c>
      <c r="B1801" s="109">
        <f>IF(COUNTIF($A$7:$A1801, $A1801)&gt;1, 0, IF($E1801="","",G1801+H1801+K1801+L1801+O1801-Q1801))</f>
        <v>0</v>
      </c>
      <c r="C1801" s="109">
        <f>IF(COUNTIF($A$7:$A1801, $A1801)&gt;1, 0, IF($E1801="", "", I1801+J1801+M1801+N1801+P1801-R1801))</f>
        <v>0</v>
      </c>
      <c r="D1801" s="109">
        <f>IF(COUNTIF($A$7:$A1801, $A1801)&gt;1, 0, S1801)</f>
        <v>0</v>
      </c>
      <c r="E1801" s="110">
        <v>44896</v>
      </c>
      <c r="F1801" s="91" t="str">
        <f>IFERROR(VLOOKUP($E1801, V医療従事者等!$A:$J, $F$4, FALSE), TEXT(E1801, "aaa"))</f>
        <v>木</v>
      </c>
      <c r="G1801" s="91">
        <f>IFERROR(VLOOKUP($E1801, V医療従事者等!$A:$J, $G$4, FALSE), 0)</f>
        <v>0</v>
      </c>
      <c r="H1801" s="91">
        <f>IFERROR(VLOOKUP($E1801, V医療従事者等!$A:$J, $H$4, FALSE), 0)</f>
        <v>0</v>
      </c>
      <c r="I1801" s="91">
        <f>IFERROR(VLOOKUP($E1801, V医療従事者等!$A:$J, $I$4, FALSE), 0)</f>
        <v>0</v>
      </c>
      <c r="J1801" s="91">
        <f>IFERROR(VLOOKUP($E1801, V医療従事者等!$A:$J, $J$4, FALSE), 0)</f>
        <v>0</v>
      </c>
      <c r="K1801" s="92">
        <f>IFERROR(VLOOKUP($E1801, V一般接種!$A:$G, K$4, FALSE), 0)</f>
        <v>0</v>
      </c>
      <c r="L1801" s="92">
        <f>IFERROR(VLOOKUP($E1801, V一般接種!$A:$G, L$4, FALSE), 0)</f>
        <v>0</v>
      </c>
      <c r="M1801" s="92">
        <f>IFERROR(VLOOKUP($E1801, V一般接種!$A:$G, M$4, FALSE), 0)</f>
        <v>0</v>
      </c>
      <c r="N1801" s="93">
        <f>IFERROR(VLOOKUP($E1801, V一般接種!$A:$G, N$4, FALSE), 0)</f>
        <v>0</v>
      </c>
      <c r="O1801" s="92">
        <f>SUMIF(V職域接種!$C:$C, 'Conv-vaccine'!$E1801, V職域接種!F:F)</f>
        <v>0</v>
      </c>
      <c r="P1801" s="92">
        <f>SUMIF(V職域接種!$C:$C, 'Conv-vaccine'!$E1801, V職域接種!G:G)</f>
        <v>0</v>
      </c>
      <c r="Q1801" s="92">
        <f>_xlfn.MAXIFS(V重複!F:F, V重複!$C:$C, 'Conv-vaccine'!$E1801)</f>
        <v>0</v>
      </c>
      <c r="R1801" s="92">
        <f>_xlfn.MAXIFS(V重複!G:G, V重複!$C:$C, 'Conv-vaccine'!$E1801)</f>
        <v>0</v>
      </c>
      <c r="S1801" s="117">
        <f>SUMIF('V3回目-総接種回数'!$A:$A, 'Conv-vaccine'!$E1801, 'V3回目-総接種回数'!D:D)</f>
        <v>0</v>
      </c>
    </row>
    <row r="1802" spans="1:19" ht="17.7">
      <c r="A1802" s="49">
        <v>44896</v>
      </c>
      <c r="B1802" s="109">
        <f>IF(COUNTIF($A$7:$A1802, $A1802)&gt;1, 0, IF($E1802="","",G1802+H1802+K1802+L1802+O1802-Q1802))</f>
        <v>0</v>
      </c>
      <c r="C1802" s="109">
        <f>IF(COUNTIF($A$7:$A1802, $A1802)&gt;1, 0, IF($E1802="", "", I1802+J1802+M1802+N1802+P1802-R1802))</f>
        <v>0</v>
      </c>
      <c r="D1802" s="109">
        <f>IF(COUNTIF($A$7:$A1802, $A1802)&gt;1, 0, S1802)</f>
        <v>0</v>
      </c>
      <c r="E1802" s="110">
        <v>44896</v>
      </c>
      <c r="F1802" s="91" t="str">
        <f>IFERROR(VLOOKUP($E1802, V医療従事者等!$A:$J, $F$4, FALSE), TEXT(E1802, "aaa"))</f>
        <v>木</v>
      </c>
      <c r="G1802" s="91">
        <f>IFERROR(VLOOKUP($E1802, V医療従事者等!$A:$J, $G$4, FALSE), 0)</f>
        <v>0</v>
      </c>
      <c r="H1802" s="91">
        <f>IFERROR(VLOOKUP($E1802, V医療従事者等!$A:$J, $H$4, FALSE), 0)</f>
        <v>0</v>
      </c>
      <c r="I1802" s="91">
        <f>IFERROR(VLOOKUP($E1802, V医療従事者等!$A:$J, $I$4, FALSE), 0)</f>
        <v>0</v>
      </c>
      <c r="J1802" s="91">
        <f>IFERROR(VLOOKUP($E1802, V医療従事者等!$A:$J, $J$4, FALSE), 0)</f>
        <v>0</v>
      </c>
      <c r="K1802" s="92">
        <f>IFERROR(VLOOKUP($E1802, V一般接種!$A:$G, K$4, FALSE), 0)</f>
        <v>0</v>
      </c>
      <c r="L1802" s="92">
        <f>IFERROR(VLOOKUP($E1802, V一般接種!$A:$G, L$4, FALSE), 0)</f>
        <v>0</v>
      </c>
      <c r="M1802" s="92">
        <f>IFERROR(VLOOKUP($E1802, V一般接種!$A:$G, M$4, FALSE), 0)</f>
        <v>0</v>
      </c>
      <c r="N1802" s="93">
        <f>IFERROR(VLOOKUP($E1802, V一般接種!$A:$G, N$4, FALSE), 0)</f>
        <v>0</v>
      </c>
      <c r="O1802" s="92">
        <f>SUMIF(V職域接種!$C:$C, 'Conv-vaccine'!$E1802, V職域接種!F:F)</f>
        <v>0</v>
      </c>
      <c r="P1802" s="92">
        <f>SUMIF(V職域接種!$C:$C, 'Conv-vaccine'!$E1802, V職域接種!G:G)</f>
        <v>0</v>
      </c>
      <c r="Q1802" s="92">
        <f>_xlfn.MAXIFS(V重複!F:F, V重複!$C:$C, 'Conv-vaccine'!$E1802)</f>
        <v>0</v>
      </c>
      <c r="R1802" s="92">
        <f>_xlfn.MAXIFS(V重複!G:G, V重複!$C:$C, 'Conv-vaccine'!$E1802)</f>
        <v>0</v>
      </c>
      <c r="S1802" s="117">
        <f>SUMIF('V3回目-総接種回数'!$A:$A, 'Conv-vaccine'!$E1802, 'V3回目-総接種回数'!D:D)</f>
        <v>0</v>
      </c>
    </row>
    <row r="1803" spans="1:19" ht="17.7">
      <c r="A1803" s="49">
        <v>44896</v>
      </c>
      <c r="B1803" s="109">
        <f>IF(COUNTIF($A$7:$A1803, $A1803)&gt;1, 0, IF($E1803="","",G1803+H1803+K1803+L1803+O1803-Q1803))</f>
        <v>0</v>
      </c>
      <c r="C1803" s="109">
        <f>IF(COUNTIF($A$7:$A1803, $A1803)&gt;1, 0, IF($E1803="", "", I1803+J1803+M1803+N1803+P1803-R1803))</f>
        <v>0</v>
      </c>
      <c r="D1803" s="109">
        <f>IF(COUNTIF($A$7:$A1803, $A1803)&gt;1, 0, S1803)</f>
        <v>0</v>
      </c>
      <c r="E1803" s="110">
        <v>44896</v>
      </c>
      <c r="F1803" s="91" t="str">
        <f>IFERROR(VLOOKUP($E1803, V医療従事者等!$A:$J, $F$4, FALSE), TEXT(E1803, "aaa"))</f>
        <v>木</v>
      </c>
      <c r="G1803" s="91">
        <f>IFERROR(VLOOKUP($E1803, V医療従事者等!$A:$J, $G$4, FALSE), 0)</f>
        <v>0</v>
      </c>
      <c r="H1803" s="91">
        <f>IFERROR(VLOOKUP($E1803, V医療従事者等!$A:$J, $H$4, FALSE), 0)</f>
        <v>0</v>
      </c>
      <c r="I1803" s="91">
        <f>IFERROR(VLOOKUP($E1803, V医療従事者等!$A:$J, $I$4, FALSE), 0)</f>
        <v>0</v>
      </c>
      <c r="J1803" s="91">
        <f>IFERROR(VLOOKUP($E1803, V医療従事者等!$A:$J, $J$4, FALSE), 0)</f>
        <v>0</v>
      </c>
      <c r="K1803" s="92">
        <f>IFERROR(VLOOKUP($E1803, V一般接種!$A:$G, K$4, FALSE), 0)</f>
        <v>0</v>
      </c>
      <c r="L1803" s="92">
        <f>IFERROR(VLOOKUP($E1803, V一般接種!$A:$G, L$4, FALSE), 0)</f>
        <v>0</v>
      </c>
      <c r="M1803" s="92">
        <f>IFERROR(VLOOKUP($E1803, V一般接種!$A:$G, M$4, FALSE), 0)</f>
        <v>0</v>
      </c>
      <c r="N1803" s="93">
        <f>IFERROR(VLOOKUP($E1803, V一般接種!$A:$G, N$4, FALSE), 0)</f>
        <v>0</v>
      </c>
      <c r="O1803" s="92">
        <f>SUMIF(V職域接種!$C:$C, 'Conv-vaccine'!$E1803, V職域接種!F:F)</f>
        <v>0</v>
      </c>
      <c r="P1803" s="92">
        <f>SUMIF(V職域接種!$C:$C, 'Conv-vaccine'!$E1803, V職域接種!G:G)</f>
        <v>0</v>
      </c>
      <c r="Q1803" s="92">
        <f>_xlfn.MAXIFS(V重複!F:F, V重複!$C:$C, 'Conv-vaccine'!$E1803)</f>
        <v>0</v>
      </c>
      <c r="R1803" s="92">
        <f>_xlfn.MAXIFS(V重複!G:G, V重複!$C:$C, 'Conv-vaccine'!$E1803)</f>
        <v>0</v>
      </c>
      <c r="S1803" s="117">
        <f>SUMIF('V3回目-総接種回数'!$A:$A, 'Conv-vaccine'!$E1803, 'V3回目-総接種回数'!D:D)</f>
        <v>0</v>
      </c>
    </row>
    <row r="1804" spans="1:19" ht="17.7">
      <c r="A1804" s="49">
        <v>44897</v>
      </c>
      <c r="B1804" s="109">
        <f>IF(COUNTIF($A$7:$A1804, $A1804)&gt;1, 0, IF($E1804="","",G1804+H1804+K1804+L1804+O1804-Q1804))</f>
        <v>0</v>
      </c>
      <c r="C1804" s="109">
        <f>IF(COUNTIF($A$7:$A1804, $A1804)&gt;1, 0, IF($E1804="", "", I1804+J1804+M1804+N1804+P1804-R1804))</f>
        <v>0</v>
      </c>
      <c r="D1804" s="109">
        <f>IF(COUNTIF($A$7:$A1804, $A1804)&gt;1, 0, S1804)</f>
        <v>0</v>
      </c>
      <c r="E1804" s="110">
        <v>44897</v>
      </c>
      <c r="F1804" s="91" t="str">
        <f>IFERROR(VLOOKUP($E1804, V医療従事者等!$A:$J, $F$4, FALSE), TEXT(E1804, "aaa"))</f>
        <v>金</v>
      </c>
      <c r="G1804" s="91">
        <f>IFERROR(VLOOKUP($E1804, V医療従事者等!$A:$J, $G$4, FALSE), 0)</f>
        <v>0</v>
      </c>
      <c r="H1804" s="91">
        <f>IFERROR(VLOOKUP($E1804, V医療従事者等!$A:$J, $H$4, FALSE), 0)</f>
        <v>0</v>
      </c>
      <c r="I1804" s="91">
        <f>IFERROR(VLOOKUP($E1804, V医療従事者等!$A:$J, $I$4, FALSE), 0)</f>
        <v>0</v>
      </c>
      <c r="J1804" s="91">
        <f>IFERROR(VLOOKUP($E1804, V医療従事者等!$A:$J, $J$4, FALSE), 0)</f>
        <v>0</v>
      </c>
      <c r="K1804" s="92">
        <f>IFERROR(VLOOKUP($E1804, V一般接種!$A:$G, K$4, FALSE), 0)</f>
        <v>0</v>
      </c>
      <c r="L1804" s="92">
        <f>IFERROR(VLOOKUP($E1804, V一般接種!$A:$G, L$4, FALSE), 0)</f>
        <v>0</v>
      </c>
      <c r="M1804" s="92">
        <f>IFERROR(VLOOKUP($E1804, V一般接種!$A:$G, M$4, FALSE), 0)</f>
        <v>0</v>
      </c>
      <c r="N1804" s="93">
        <f>IFERROR(VLOOKUP($E1804, V一般接種!$A:$G, N$4, FALSE), 0)</f>
        <v>0</v>
      </c>
      <c r="O1804" s="92">
        <f>SUMIF(V職域接種!$C:$C, 'Conv-vaccine'!$E1804, V職域接種!F:F)</f>
        <v>0</v>
      </c>
      <c r="P1804" s="92">
        <f>SUMIF(V職域接種!$C:$C, 'Conv-vaccine'!$E1804, V職域接種!G:G)</f>
        <v>0</v>
      </c>
      <c r="Q1804" s="92">
        <f>_xlfn.MAXIFS(V重複!F:F, V重複!$C:$C, 'Conv-vaccine'!$E1804)</f>
        <v>0</v>
      </c>
      <c r="R1804" s="92">
        <f>_xlfn.MAXIFS(V重複!G:G, V重複!$C:$C, 'Conv-vaccine'!$E1804)</f>
        <v>0</v>
      </c>
      <c r="S1804" s="117">
        <f>SUMIF('V3回目-総接種回数'!$A:$A, 'Conv-vaccine'!$E1804, 'V3回目-総接種回数'!D:D)</f>
        <v>0</v>
      </c>
    </row>
    <row r="1805" spans="1:19" ht="17.7">
      <c r="A1805" s="49">
        <v>44897</v>
      </c>
      <c r="B1805" s="109">
        <f>IF(COUNTIF($A$7:$A1805, $A1805)&gt;1, 0, IF($E1805="","",G1805+H1805+K1805+L1805+O1805-Q1805))</f>
        <v>0</v>
      </c>
      <c r="C1805" s="109">
        <f>IF(COUNTIF($A$7:$A1805, $A1805)&gt;1, 0, IF($E1805="", "", I1805+J1805+M1805+N1805+P1805-R1805))</f>
        <v>0</v>
      </c>
      <c r="D1805" s="109">
        <f>IF(COUNTIF($A$7:$A1805, $A1805)&gt;1, 0, S1805)</f>
        <v>0</v>
      </c>
      <c r="E1805" s="110">
        <v>44897</v>
      </c>
      <c r="F1805" s="91" t="str">
        <f>IFERROR(VLOOKUP($E1805, V医療従事者等!$A:$J, $F$4, FALSE), TEXT(E1805, "aaa"))</f>
        <v>金</v>
      </c>
      <c r="G1805" s="91">
        <f>IFERROR(VLOOKUP($E1805, V医療従事者等!$A:$J, $G$4, FALSE), 0)</f>
        <v>0</v>
      </c>
      <c r="H1805" s="91">
        <f>IFERROR(VLOOKUP($E1805, V医療従事者等!$A:$J, $H$4, FALSE), 0)</f>
        <v>0</v>
      </c>
      <c r="I1805" s="91">
        <f>IFERROR(VLOOKUP($E1805, V医療従事者等!$A:$J, $I$4, FALSE), 0)</f>
        <v>0</v>
      </c>
      <c r="J1805" s="91">
        <f>IFERROR(VLOOKUP($E1805, V医療従事者等!$A:$J, $J$4, FALSE), 0)</f>
        <v>0</v>
      </c>
      <c r="K1805" s="92">
        <f>IFERROR(VLOOKUP($E1805, V一般接種!$A:$G, K$4, FALSE), 0)</f>
        <v>0</v>
      </c>
      <c r="L1805" s="92">
        <f>IFERROR(VLOOKUP($E1805, V一般接種!$A:$G, L$4, FALSE), 0)</f>
        <v>0</v>
      </c>
      <c r="M1805" s="92">
        <f>IFERROR(VLOOKUP($E1805, V一般接種!$A:$G, M$4, FALSE), 0)</f>
        <v>0</v>
      </c>
      <c r="N1805" s="93">
        <f>IFERROR(VLOOKUP($E1805, V一般接種!$A:$G, N$4, FALSE), 0)</f>
        <v>0</v>
      </c>
      <c r="O1805" s="92">
        <f>SUMIF(V職域接種!$C:$C, 'Conv-vaccine'!$E1805, V職域接種!F:F)</f>
        <v>0</v>
      </c>
      <c r="P1805" s="92">
        <f>SUMIF(V職域接種!$C:$C, 'Conv-vaccine'!$E1805, V職域接種!G:G)</f>
        <v>0</v>
      </c>
      <c r="Q1805" s="92">
        <f>_xlfn.MAXIFS(V重複!F:F, V重複!$C:$C, 'Conv-vaccine'!$E1805)</f>
        <v>0</v>
      </c>
      <c r="R1805" s="92">
        <f>_xlfn.MAXIFS(V重複!G:G, V重複!$C:$C, 'Conv-vaccine'!$E1805)</f>
        <v>0</v>
      </c>
      <c r="S1805" s="117">
        <f>SUMIF('V3回目-総接種回数'!$A:$A, 'Conv-vaccine'!$E1805, 'V3回目-総接種回数'!D:D)</f>
        <v>0</v>
      </c>
    </row>
    <row r="1806" spans="1:19" ht="17.7">
      <c r="A1806" s="49">
        <v>44897</v>
      </c>
      <c r="B1806" s="109">
        <f>IF(COUNTIF($A$7:$A1806, $A1806)&gt;1, 0, IF($E1806="","",G1806+H1806+K1806+L1806+O1806-Q1806))</f>
        <v>0</v>
      </c>
      <c r="C1806" s="109">
        <f>IF(COUNTIF($A$7:$A1806, $A1806)&gt;1, 0, IF($E1806="", "", I1806+J1806+M1806+N1806+P1806-R1806))</f>
        <v>0</v>
      </c>
      <c r="D1806" s="109">
        <f>IF(COUNTIF($A$7:$A1806, $A1806)&gt;1, 0, S1806)</f>
        <v>0</v>
      </c>
      <c r="E1806" s="110">
        <v>44897</v>
      </c>
      <c r="F1806" s="91" t="str">
        <f>IFERROR(VLOOKUP($E1806, V医療従事者等!$A:$J, $F$4, FALSE), TEXT(E1806, "aaa"))</f>
        <v>金</v>
      </c>
      <c r="G1806" s="91">
        <f>IFERROR(VLOOKUP($E1806, V医療従事者等!$A:$J, $G$4, FALSE), 0)</f>
        <v>0</v>
      </c>
      <c r="H1806" s="91">
        <f>IFERROR(VLOOKUP($E1806, V医療従事者等!$A:$J, $H$4, FALSE), 0)</f>
        <v>0</v>
      </c>
      <c r="I1806" s="91">
        <f>IFERROR(VLOOKUP($E1806, V医療従事者等!$A:$J, $I$4, FALSE), 0)</f>
        <v>0</v>
      </c>
      <c r="J1806" s="91">
        <f>IFERROR(VLOOKUP($E1806, V医療従事者等!$A:$J, $J$4, FALSE), 0)</f>
        <v>0</v>
      </c>
      <c r="K1806" s="92">
        <f>IFERROR(VLOOKUP($E1806, V一般接種!$A:$G, K$4, FALSE), 0)</f>
        <v>0</v>
      </c>
      <c r="L1806" s="92">
        <f>IFERROR(VLOOKUP($E1806, V一般接種!$A:$G, L$4, FALSE), 0)</f>
        <v>0</v>
      </c>
      <c r="M1806" s="92">
        <f>IFERROR(VLOOKUP($E1806, V一般接種!$A:$G, M$4, FALSE), 0)</f>
        <v>0</v>
      </c>
      <c r="N1806" s="93">
        <f>IFERROR(VLOOKUP($E1806, V一般接種!$A:$G, N$4, FALSE), 0)</f>
        <v>0</v>
      </c>
      <c r="O1806" s="92">
        <f>SUMIF(V職域接種!$C:$C, 'Conv-vaccine'!$E1806, V職域接種!F:F)</f>
        <v>0</v>
      </c>
      <c r="P1806" s="92">
        <f>SUMIF(V職域接種!$C:$C, 'Conv-vaccine'!$E1806, V職域接種!G:G)</f>
        <v>0</v>
      </c>
      <c r="Q1806" s="92">
        <f>_xlfn.MAXIFS(V重複!F:F, V重複!$C:$C, 'Conv-vaccine'!$E1806)</f>
        <v>0</v>
      </c>
      <c r="R1806" s="92">
        <f>_xlfn.MAXIFS(V重複!G:G, V重複!$C:$C, 'Conv-vaccine'!$E1806)</f>
        <v>0</v>
      </c>
      <c r="S1806" s="117">
        <f>SUMIF('V3回目-総接種回数'!$A:$A, 'Conv-vaccine'!$E1806, 'V3回目-総接種回数'!D:D)</f>
        <v>0</v>
      </c>
    </row>
    <row r="1807" spans="1:19" ht="17.7">
      <c r="A1807" s="49">
        <v>44898</v>
      </c>
      <c r="B1807" s="109">
        <f>IF(COUNTIF($A$7:$A1807, $A1807)&gt;1, 0, IF($E1807="","",G1807+H1807+K1807+L1807+O1807-Q1807))</f>
        <v>0</v>
      </c>
      <c r="C1807" s="109">
        <f>IF(COUNTIF($A$7:$A1807, $A1807)&gt;1, 0, IF($E1807="", "", I1807+J1807+M1807+N1807+P1807-R1807))</f>
        <v>0</v>
      </c>
      <c r="D1807" s="109">
        <f>IF(COUNTIF($A$7:$A1807, $A1807)&gt;1, 0, S1807)</f>
        <v>0</v>
      </c>
      <c r="E1807" s="110">
        <v>44898</v>
      </c>
      <c r="F1807" s="91" t="str">
        <f>IFERROR(VLOOKUP($E1807, V医療従事者等!$A:$J, $F$4, FALSE), TEXT(E1807, "aaa"))</f>
        <v>土</v>
      </c>
      <c r="G1807" s="91">
        <f>IFERROR(VLOOKUP($E1807, V医療従事者等!$A:$J, $G$4, FALSE), 0)</f>
        <v>0</v>
      </c>
      <c r="H1807" s="91">
        <f>IFERROR(VLOOKUP($E1807, V医療従事者等!$A:$J, $H$4, FALSE), 0)</f>
        <v>0</v>
      </c>
      <c r="I1807" s="91">
        <f>IFERROR(VLOOKUP($E1807, V医療従事者等!$A:$J, $I$4, FALSE), 0)</f>
        <v>0</v>
      </c>
      <c r="J1807" s="91">
        <f>IFERROR(VLOOKUP($E1807, V医療従事者等!$A:$J, $J$4, FALSE), 0)</f>
        <v>0</v>
      </c>
      <c r="K1807" s="92">
        <f>IFERROR(VLOOKUP($E1807, V一般接種!$A:$G, K$4, FALSE), 0)</f>
        <v>0</v>
      </c>
      <c r="L1807" s="92">
        <f>IFERROR(VLOOKUP($E1807, V一般接種!$A:$G, L$4, FALSE), 0)</f>
        <v>0</v>
      </c>
      <c r="M1807" s="92">
        <f>IFERROR(VLOOKUP($E1807, V一般接種!$A:$G, M$4, FALSE), 0)</f>
        <v>0</v>
      </c>
      <c r="N1807" s="93">
        <f>IFERROR(VLOOKUP($E1807, V一般接種!$A:$G, N$4, FALSE), 0)</f>
        <v>0</v>
      </c>
      <c r="O1807" s="92">
        <f>SUMIF(V職域接種!$C:$C, 'Conv-vaccine'!$E1807, V職域接種!F:F)</f>
        <v>0</v>
      </c>
      <c r="P1807" s="92">
        <f>SUMIF(V職域接種!$C:$C, 'Conv-vaccine'!$E1807, V職域接種!G:G)</f>
        <v>0</v>
      </c>
      <c r="Q1807" s="92">
        <f>_xlfn.MAXIFS(V重複!F:F, V重複!$C:$C, 'Conv-vaccine'!$E1807)</f>
        <v>0</v>
      </c>
      <c r="R1807" s="92">
        <f>_xlfn.MAXIFS(V重複!G:G, V重複!$C:$C, 'Conv-vaccine'!$E1807)</f>
        <v>0</v>
      </c>
      <c r="S1807" s="117">
        <f>SUMIF('V3回目-総接種回数'!$A:$A, 'Conv-vaccine'!$E1807, 'V3回目-総接種回数'!D:D)</f>
        <v>0</v>
      </c>
    </row>
    <row r="1808" spans="1:19" ht="17.7">
      <c r="A1808" s="49">
        <v>44898</v>
      </c>
      <c r="B1808" s="109">
        <f>IF(COUNTIF($A$7:$A1808, $A1808)&gt;1, 0, IF($E1808="","",G1808+H1808+K1808+L1808+O1808-Q1808))</f>
        <v>0</v>
      </c>
      <c r="C1808" s="109">
        <f>IF(COUNTIF($A$7:$A1808, $A1808)&gt;1, 0, IF($E1808="", "", I1808+J1808+M1808+N1808+P1808-R1808))</f>
        <v>0</v>
      </c>
      <c r="D1808" s="109">
        <f>IF(COUNTIF($A$7:$A1808, $A1808)&gt;1, 0, S1808)</f>
        <v>0</v>
      </c>
      <c r="E1808" s="110">
        <v>44898</v>
      </c>
      <c r="F1808" s="91" t="str">
        <f>IFERROR(VLOOKUP($E1808, V医療従事者等!$A:$J, $F$4, FALSE), TEXT(E1808, "aaa"))</f>
        <v>土</v>
      </c>
      <c r="G1808" s="91">
        <f>IFERROR(VLOOKUP($E1808, V医療従事者等!$A:$J, $G$4, FALSE), 0)</f>
        <v>0</v>
      </c>
      <c r="H1808" s="91">
        <f>IFERROR(VLOOKUP($E1808, V医療従事者等!$A:$J, $H$4, FALSE), 0)</f>
        <v>0</v>
      </c>
      <c r="I1808" s="91">
        <f>IFERROR(VLOOKUP($E1808, V医療従事者等!$A:$J, $I$4, FALSE), 0)</f>
        <v>0</v>
      </c>
      <c r="J1808" s="91">
        <f>IFERROR(VLOOKUP($E1808, V医療従事者等!$A:$J, $J$4, FALSE), 0)</f>
        <v>0</v>
      </c>
      <c r="K1808" s="92">
        <f>IFERROR(VLOOKUP($E1808, V一般接種!$A:$G, K$4, FALSE), 0)</f>
        <v>0</v>
      </c>
      <c r="L1808" s="92">
        <f>IFERROR(VLOOKUP($E1808, V一般接種!$A:$G, L$4, FALSE), 0)</f>
        <v>0</v>
      </c>
      <c r="M1808" s="92">
        <f>IFERROR(VLOOKUP($E1808, V一般接種!$A:$G, M$4, FALSE), 0)</f>
        <v>0</v>
      </c>
      <c r="N1808" s="93">
        <f>IFERROR(VLOOKUP($E1808, V一般接種!$A:$G, N$4, FALSE), 0)</f>
        <v>0</v>
      </c>
      <c r="O1808" s="92">
        <f>SUMIF(V職域接種!$C:$C, 'Conv-vaccine'!$E1808, V職域接種!F:F)</f>
        <v>0</v>
      </c>
      <c r="P1808" s="92">
        <f>SUMIF(V職域接種!$C:$C, 'Conv-vaccine'!$E1808, V職域接種!G:G)</f>
        <v>0</v>
      </c>
      <c r="Q1808" s="92">
        <f>_xlfn.MAXIFS(V重複!F:F, V重複!$C:$C, 'Conv-vaccine'!$E1808)</f>
        <v>0</v>
      </c>
      <c r="R1808" s="92">
        <f>_xlfn.MAXIFS(V重複!G:G, V重複!$C:$C, 'Conv-vaccine'!$E1808)</f>
        <v>0</v>
      </c>
      <c r="S1808" s="117">
        <f>SUMIF('V3回目-総接種回数'!$A:$A, 'Conv-vaccine'!$E1808, 'V3回目-総接種回数'!D:D)</f>
        <v>0</v>
      </c>
    </row>
    <row r="1809" spans="1:19" ht="17.7">
      <c r="A1809" s="49">
        <v>44898</v>
      </c>
      <c r="B1809" s="109">
        <f>IF(COUNTIF($A$7:$A1809, $A1809)&gt;1, 0, IF($E1809="","",G1809+H1809+K1809+L1809+O1809-Q1809))</f>
        <v>0</v>
      </c>
      <c r="C1809" s="109">
        <f>IF(COUNTIF($A$7:$A1809, $A1809)&gt;1, 0, IF($E1809="", "", I1809+J1809+M1809+N1809+P1809-R1809))</f>
        <v>0</v>
      </c>
      <c r="D1809" s="109">
        <f>IF(COUNTIF($A$7:$A1809, $A1809)&gt;1, 0, S1809)</f>
        <v>0</v>
      </c>
      <c r="E1809" s="110">
        <v>44898</v>
      </c>
      <c r="F1809" s="91" t="str">
        <f>IFERROR(VLOOKUP($E1809, V医療従事者等!$A:$J, $F$4, FALSE), TEXT(E1809, "aaa"))</f>
        <v>土</v>
      </c>
      <c r="G1809" s="91">
        <f>IFERROR(VLOOKUP($E1809, V医療従事者等!$A:$J, $G$4, FALSE), 0)</f>
        <v>0</v>
      </c>
      <c r="H1809" s="91">
        <f>IFERROR(VLOOKUP($E1809, V医療従事者等!$A:$J, $H$4, FALSE), 0)</f>
        <v>0</v>
      </c>
      <c r="I1809" s="91">
        <f>IFERROR(VLOOKUP($E1809, V医療従事者等!$A:$J, $I$4, FALSE), 0)</f>
        <v>0</v>
      </c>
      <c r="J1809" s="91">
        <f>IFERROR(VLOOKUP($E1809, V医療従事者等!$A:$J, $J$4, FALSE), 0)</f>
        <v>0</v>
      </c>
      <c r="K1809" s="92">
        <f>IFERROR(VLOOKUP($E1809, V一般接種!$A:$G, K$4, FALSE), 0)</f>
        <v>0</v>
      </c>
      <c r="L1809" s="92">
        <f>IFERROR(VLOOKUP($E1809, V一般接種!$A:$G, L$4, FALSE), 0)</f>
        <v>0</v>
      </c>
      <c r="M1809" s="92">
        <f>IFERROR(VLOOKUP($E1809, V一般接種!$A:$G, M$4, FALSE), 0)</f>
        <v>0</v>
      </c>
      <c r="N1809" s="93">
        <f>IFERROR(VLOOKUP($E1809, V一般接種!$A:$G, N$4, FALSE), 0)</f>
        <v>0</v>
      </c>
      <c r="O1809" s="92">
        <f>SUMIF(V職域接種!$C:$C, 'Conv-vaccine'!$E1809, V職域接種!F:F)</f>
        <v>0</v>
      </c>
      <c r="P1809" s="92">
        <f>SUMIF(V職域接種!$C:$C, 'Conv-vaccine'!$E1809, V職域接種!G:G)</f>
        <v>0</v>
      </c>
      <c r="Q1809" s="92">
        <f>_xlfn.MAXIFS(V重複!F:F, V重複!$C:$C, 'Conv-vaccine'!$E1809)</f>
        <v>0</v>
      </c>
      <c r="R1809" s="92">
        <f>_xlfn.MAXIFS(V重複!G:G, V重複!$C:$C, 'Conv-vaccine'!$E1809)</f>
        <v>0</v>
      </c>
      <c r="S1809" s="117">
        <f>SUMIF('V3回目-総接種回数'!$A:$A, 'Conv-vaccine'!$E1809, 'V3回目-総接種回数'!D:D)</f>
        <v>0</v>
      </c>
    </row>
    <row r="1810" spans="1:19" ht="17.7">
      <c r="A1810" s="49">
        <v>44899</v>
      </c>
      <c r="B1810" s="109">
        <f>IF(COUNTIF($A$7:$A1810, $A1810)&gt;1, 0, IF($E1810="","",G1810+H1810+K1810+L1810+O1810-Q1810))</f>
        <v>0</v>
      </c>
      <c r="C1810" s="109">
        <f>IF(COUNTIF($A$7:$A1810, $A1810)&gt;1, 0, IF($E1810="", "", I1810+J1810+M1810+N1810+P1810-R1810))</f>
        <v>0</v>
      </c>
      <c r="D1810" s="109">
        <f>IF(COUNTIF($A$7:$A1810, $A1810)&gt;1, 0, S1810)</f>
        <v>0</v>
      </c>
      <c r="E1810" s="110">
        <v>44899</v>
      </c>
      <c r="F1810" s="91" t="str">
        <f>IFERROR(VLOOKUP($E1810, V医療従事者等!$A:$J, $F$4, FALSE), TEXT(E1810, "aaa"))</f>
        <v>日</v>
      </c>
      <c r="G1810" s="91">
        <f>IFERROR(VLOOKUP($E1810, V医療従事者等!$A:$J, $G$4, FALSE), 0)</f>
        <v>0</v>
      </c>
      <c r="H1810" s="91">
        <f>IFERROR(VLOOKUP($E1810, V医療従事者等!$A:$J, $H$4, FALSE), 0)</f>
        <v>0</v>
      </c>
      <c r="I1810" s="91">
        <f>IFERROR(VLOOKUP($E1810, V医療従事者等!$A:$J, $I$4, FALSE), 0)</f>
        <v>0</v>
      </c>
      <c r="J1810" s="91">
        <f>IFERROR(VLOOKUP($E1810, V医療従事者等!$A:$J, $J$4, FALSE), 0)</f>
        <v>0</v>
      </c>
      <c r="K1810" s="92">
        <f>IFERROR(VLOOKUP($E1810, V一般接種!$A:$G, K$4, FALSE), 0)</f>
        <v>0</v>
      </c>
      <c r="L1810" s="92">
        <f>IFERROR(VLOOKUP($E1810, V一般接種!$A:$G, L$4, FALSE), 0)</f>
        <v>0</v>
      </c>
      <c r="M1810" s="92">
        <f>IFERROR(VLOOKUP($E1810, V一般接種!$A:$G, M$4, FALSE), 0)</f>
        <v>0</v>
      </c>
      <c r="N1810" s="93">
        <f>IFERROR(VLOOKUP($E1810, V一般接種!$A:$G, N$4, FALSE), 0)</f>
        <v>0</v>
      </c>
      <c r="O1810" s="92">
        <f>SUMIF(V職域接種!$C:$C, 'Conv-vaccine'!$E1810, V職域接種!F:F)</f>
        <v>0</v>
      </c>
      <c r="P1810" s="92">
        <f>SUMIF(V職域接種!$C:$C, 'Conv-vaccine'!$E1810, V職域接種!G:G)</f>
        <v>0</v>
      </c>
      <c r="Q1810" s="92">
        <f>_xlfn.MAXIFS(V重複!F:F, V重複!$C:$C, 'Conv-vaccine'!$E1810)</f>
        <v>0</v>
      </c>
      <c r="R1810" s="92">
        <f>_xlfn.MAXIFS(V重複!G:G, V重複!$C:$C, 'Conv-vaccine'!$E1810)</f>
        <v>0</v>
      </c>
      <c r="S1810" s="117">
        <f>SUMIF('V3回目-総接種回数'!$A:$A, 'Conv-vaccine'!$E1810, 'V3回目-総接種回数'!D:D)</f>
        <v>0</v>
      </c>
    </row>
    <row r="1811" spans="1:19" ht="17.7">
      <c r="A1811" s="49">
        <v>44899</v>
      </c>
      <c r="B1811" s="109">
        <f>IF(COUNTIF($A$7:$A1811, $A1811)&gt;1, 0, IF($E1811="","",G1811+H1811+K1811+L1811+O1811-Q1811))</f>
        <v>0</v>
      </c>
      <c r="C1811" s="109">
        <f>IF(COUNTIF($A$7:$A1811, $A1811)&gt;1, 0, IF($E1811="", "", I1811+J1811+M1811+N1811+P1811-R1811))</f>
        <v>0</v>
      </c>
      <c r="D1811" s="109">
        <f>IF(COUNTIF($A$7:$A1811, $A1811)&gt;1, 0, S1811)</f>
        <v>0</v>
      </c>
      <c r="E1811" s="110">
        <v>44899</v>
      </c>
      <c r="F1811" s="91" t="str">
        <f>IFERROR(VLOOKUP($E1811, V医療従事者等!$A:$J, $F$4, FALSE), TEXT(E1811, "aaa"))</f>
        <v>日</v>
      </c>
      <c r="G1811" s="91">
        <f>IFERROR(VLOOKUP($E1811, V医療従事者等!$A:$J, $G$4, FALSE), 0)</f>
        <v>0</v>
      </c>
      <c r="H1811" s="91">
        <f>IFERROR(VLOOKUP($E1811, V医療従事者等!$A:$J, $H$4, FALSE), 0)</f>
        <v>0</v>
      </c>
      <c r="I1811" s="91">
        <f>IFERROR(VLOOKUP($E1811, V医療従事者等!$A:$J, $I$4, FALSE), 0)</f>
        <v>0</v>
      </c>
      <c r="J1811" s="91">
        <f>IFERROR(VLOOKUP($E1811, V医療従事者等!$A:$J, $J$4, FALSE), 0)</f>
        <v>0</v>
      </c>
      <c r="K1811" s="92">
        <f>IFERROR(VLOOKUP($E1811, V一般接種!$A:$G, K$4, FALSE), 0)</f>
        <v>0</v>
      </c>
      <c r="L1811" s="92">
        <f>IFERROR(VLOOKUP($E1811, V一般接種!$A:$G, L$4, FALSE), 0)</f>
        <v>0</v>
      </c>
      <c r="M1811" s="92">
        <f>IFERROR(VLOOKUP($E1811, V一般接種!$A:$G, M$4, FALSE), 0)</f>
        <v>0</v>
      </c>
      <c r="N1811" s="93">
        <f>IFERROR(VLOOKUP($E1811, V一般接種!$A:$G, N$4, FALSE), 0)</f>
        <v>0</v>
      </c>
      <c r="O1811" s="92">
        <f>SUMIF(V職域接種!$C:$C, 'Conv-vaccine'!$E1811, V職域接種!F:F)</f>
        <v>0</v>
      </c>
      <c r="P1811" s="92">
        <f>SUMIF(V職域接種!$C:$C, 'Conv-vaccine'!$E1811, V職域接種!G:G)</f>
        <v>0</v>
      </c>
      <c r="Q1811" s="92">
        <f>_xlfn.MAXIFS(V重複!F:F, V重複!$C:$C, 'Conv-vaccine'!$E1811)</f>
        <v>0</v>
      </c>
      <c r="R1811" s="92">
        <f>_xlfn.MAXIFS(V重複!G:G, V重複!$C:$C, 'Conv-vaccine'!$E1811)</f>
        <v>0</v>
      </c>
      <c r="S1811" s="117">
        <f>SUMIF('V3回目-総接種回数'!$A:$A, 'Conv-vaccine'!$E1811, 'V3回目-総接種回数'!D:D)</f>
        <v>0</v>
      </c>
    </row>
    <row r="1812" spans="1:19" ht="17.7">
      <c r="A1812" s="49">
        <v>44899</v>
      </c>
      <c r="B1812" s="109">
        <f>IF(COUNTIF($A$7:$A1812, $A1812)&gt;1, 0, IF($E1812="","",G1812+H1812+K1812+L1812+O1812-Q1812))</f>
        <v>0</v>
      </c>
      <c r="C1812" s="109">
        <f>IF(COUNTIF($A$7:$A1812, $A1812)&gt;1, 0, IF($E1812="", "", I1812+J1812+M1812+N1812+P1812-R1812))</f>
        <v>0</v>
      </c>
      <c r="D1812" s="109">
        <f>IF(COUNTIF($A$7:$A1812, $A1812)&gt;1, 0, S1812)</f>
        <v>0</v>
      </c>
      <c r="E1812" s="110">
        <v>44899</v>
      </c>
      <c r="F1812" s="91" t="str">
        <f>IFERROR(VLOOKUP($E1812, V医療従事者等!$A:$J, $F$4, FALSE), TEXT(E1812, "aaa"))</f>
        <v>日</v>
      </c>
      <c r="G1812" s="91">
        <f>IFERROR(VLOOKUP($E1812, V医療従事者等!$A:$J, $G$4, FALSE), 0)</f>
        <v>0</v>
      </c>
      <c r="H1812" s="91">
        <f>IFERROR(VLOOKUP($E1812, V医療従事者等!$A:$J, $H$4, FALSE), 0)</f>
        <v>0</v>
      </c>
      <c r="I1812" s="91">
        <f>IFERROR(VLOOKUP($E1812, V医療従事者等!$A:$J, $I$4, FALSE), 0)</f>
        <v>0</v>
      </c>
      <c r="J1812" s="91">
        <f>IFERROR(VLOOKUP($E1812, V医療従事者等!$A:$J, $J$4, FALSE), 0)</f>
        <v>0</v>
      </c>
      <c r="K1812" s="92">
        <f>IFERROR(VLOOKUP($E1812, V一般接種!$A:$G, K$4, FALSE), 0)</f>
        <v>0</v>
      </c>
      <c r="L1812" s="92">
        <f>IFERROR(VLOOKUP($E1812, V一般接種!$A:$G, L$4, FALSE), 0)</f>
        <v>0</v>
      </c>
      <c r="M1812" s="92">
        <f>IFERROR(VLOOKUP($E1812, V一般接種!$A:$G, M$4, FALSE), 0)</f>
        <v>0</v>
      </c>
      <c r="N1812" s="93">
        <f>IFERROR(VLOOKUP($E1812, V一般接種!$A:$G, N$4, FALSE), 0)</f>
        <v>0</v>
      </c>
      <c r="O1812" s="92">
        <f>SUMIF(V職域接種!$C:$C, 'Conv-vaccine'!$E1812, V職域接種!F:F)</f>
        <v>0</v>
      </c>
      <c r="P1812" s="92">
        <f>SUMIF(V職域接種!$C:$C, 'Conv-vaccine'!$E1812, V職域接種!G:G)</f>
        <v>0</v>
      </c>
      <c r="Q1812" s="92">
        <f>_xlfn.MAXIFS(V重複!F:F, V重複!$C:$C, 'Conv-vaccine'!$E1812)</f>
        <v>0</v>
      </c>
      <c r="R1812" s="92">
        <f>_xlfn.MAXIFS(V重複!G:G, V重複!$C:$C, 'Conv-vaccine'!$E1812)</f>
        <v>0</v>
      </c>
      <c r="S1812" s="117">
        <f>SUMIF('V3回目-総接種回数'!$A:$A, 'Conv-vaccine'!$E1812, 'V3回目-総接種回数'!D:D)</f>
        <v>0</v>
      </c>
    </row>
    <row r="1813" spans="1:19" ht="17.7">
      <c r="A1813" s="49">
        <v>44900</v>
      </c>
      <c r="B1813" s="109">
        <f>IF(COUNTIF($A$7:$A1813, $A1813)&gt;1, 0, IF($E1813="","",G1813+H1813+K1813+L1813+O1813-Q1813))</f>
        <v>0</v>
      </c>
      <c r="C1813" s="109">
        <f>IF(COUNTIF($A$7:$A1813, $A1813)&gt;1, 0, IF($E1813="", "", I1813+J1813+M1813+N1813+P1813-R1813))</f>
        <v>0</v>
      </c>
      <c r="D1813" s="109">
        <f>IF(COUNTIF($A$7:$A1813, $A1813)&gt;1, 0, S1813)</f>
        <v>0</v>
      </c>
      <c r="E1813" s="110">
        <v>44900</v>
      </c>
      <c r="F1813" s="91" t="str">
        <f>IFERROR(VLOOKUP($E1813, V医療従事者等!$A:$J, $F$4, FALSE), TEXT(E1813, "aaa"))</f>
        <v>月</v>
      </c>
      <c r="G1813" s="91">
        <f>IFERROR(VLOOKUP($E1813, V医療従事者等!$A:$J, $G$4, FALSE), 0)</f>
        <v>0</v>
      </c>
      <c r="H1813" s="91">
        <f>IFERROR(VLOOKUP($E1813, V医療従事者等!$A:$J, $H$4, FALSE), 0)</f>
        <v>0</v>
      </c>
      <c r="I1813" s="91">
        <f>IFERROR(VLOOKUP($E1813, V医療従事者等!$A:$J, $I$4, FALSE), 0)</f>
        <v>0</v>
      </c>
      <c r="J1813" s="91">
        <f>IFERROR(VLOOKUP($E1813, V医療従事者等!$A:$J, $J$4, FALSE), 0)</f>
        <v>0</v>
      </c>
      <c r="K1813" s="92">
        <f>IFERROR(VLOOKUP($E1813, V一般接種!$A:$G, K$4, FALSE), 0)</f>
        <v>0</v>
      </c>
      <c r="L1813" s="92">
        <f>IFERROR(VLOOKUP($E1813, V一般接種!$A:$G, L$4, FALSE), 0)</f>
        <v>0</v>
      </c>
      <c r="M1813" s="92">
        <f>IFERROR(VLOOKUP($E1813, V一般接種!$A:$G, M$4, FALSE), 0)</f>
        <v>0</v>
      </c>
      <c r="N1813" s="93">
        <f>IFERROR(VLOOKUP($E1813, V一般接種!$A:$G, N$4, FALSE), 0)</f>
        <v>0</v>
      </c>
      <c r="O1813" s="92">
        <f>SUMIF(V職域接種!$C:$C, 'Conv-vaccine'!$E1813, V職域接種!F:F)</f>
        <v>0</v>
      </c>
      <c r="P1813" s="92">
        <f>SUMIF(V職域接種!$C:$C, 'Conv-vaccine'!$E1813, V職域接種!G:G)</f>
        <v>0</v>
      </c>
      <c r="Q1813" s="92">
        <f>_xlfn.MAXIFS(V重複!F:F, V重複!$C:$C, 'Conv-vaccine'!$E1813)</f>
        <v>0</v>
      </c>
      <c r="R1813" s="92">
        <f>_xlfn.MAXIFS(V重複!G:G, V重複!$C:$C, 'Conv-vaccine'!$E1813)</f>
        <v>0</v>
      </c>
      <c r="S1813" s="117">
        <f>SUMIF('V3回目-総接種回数'!$A:$A, 'Conv-vaccine'!$E1813, 'V3回目-総接種回数'!D:D)</f>
        <v>0</v>
      </c>
    </row>
    <row r="1814" spans="1:19" ht="17.7">
      <c r="A1814" s="49">
        <v>44900</v>
      </c>
      <c r="B1814" s="109">
        <f>IF(COUNTIF($A$7:$A1814, $A1814)&gt;1, 0, IF($E1814="","",G1814+H1814+K1814+L1814+O1814-Q1814))</f>
        <v>0</v>
      </c>
      <c r="C1814" s="109">
        <f>IF(COUNTIF($A$7:$A1814, $A1814)&gt;1, 0, IF($E1814="", "", I1814+J1814+M1814+N1814+P1814-R1814))</f>
        <v>0</v>
      </c>
      <c r="D1814" s="109">
        <f>IF(COUNTIF($A$7:$A1814, $A1814)&gt;1, 0, S1814)</f>
        <v>0</v>
      </c>
      <c r="E1814" s="110">
        <v>44900</v>
      </c>
      <c r="F1814" s="91" t="str">
        <f>IFERROR(VLOOKUP($E1814, V医療従事者等!$A:$J, $F$4, FALSE), TEXT(E1814, "aaa"))</f>
        <v>月</v>
      </c>
      <c r="G1814" s="91">
        <f>IFERROR(VLOOKUP($E1814, V医療従事者等!$A:$J, $G$4, FALSE), 0)</f>
        <v>0</v>
      </c>
      <c r="H1814" s="91">
        <f>IFERROR(VLOOKUP($E1814, V医療従事者等!$A:$J, $H$4, FALSE), 0)</f>
        <v>0</v>
      </c>
      <c r="I1814" s="91">
        <f>IFERROR(VLOOKUP($E1814, V医療従事者等!$A:$J, $I$4, FALSE), 0)</f>
        <v>0</v>
      </c>
      <c r="J1814" s="91">
        <f>IFERROR(VLOOKUP($E1814, V医療従事者等!$A:$J, $J$4, FALSE), 0)</f>
        <v>0</v>
      </c>
      <c r="K1814" s="92">
        <f>IFERROR(VLOOKUP($E1814, V一般接種!$A:$G, K$4, FALSE), 0)</f>
        <v>0</v>
      </c>
      <c r="L1814" s="92">
        <f>IFERROR(VLOOKUP($E1814, V一般接種!$A:$G, L$4, FALSE), 0)</f>
        <v>0</v>
      </c>
      <c r="M1814" s="92">
        <f>IFERROR(VLOOKUP($E1814, V一般接種!$A:$G, M$4, FALSE), 0)</f>
        <v>0</v>
      </c>
      <c r="N1814" s="93">
        <f>IFERROR(VLOOKUP($E1814, V一般接種!$A:$G, N$4, FALSE), 0)</f>
        <v>0</v>
      </c>
      <c r="O1814" s="92">
        <f>SUMIF(V職域接種!$C:$C, 'Conv-vaccine'!$E1814, V職域接種!F:F)</f>
        <v>0</v>
      </c>
      <c r="P1814" s="92">
        <f>SUMIF(V職域接種!$C:$C, 'Conv-vaccine'!$E1814, V職域接種!G:G)</f>
        <v>0</v>
      </c>
      <c r="Q1814" s="92">
        <f>_xlfn.MAXIFS(V重複!F:F, V重複!$C:$C, 'Conv-vaccine'!$E1814)</f>
        <v>0</v>
      </c>
      <c r="R1814" s="92">
        <f>_xlfn.MAXIFS(V重複!G:G, V重複!$C:$C, 'Conv-vaccine'!$E1814)</f>
        <v>0</v>
      </c>
      <c r="S1814" s="117">
        <f>SUMIF('V3回目-総接種回数'!$A:$A, 'Conv-vaccine'!$E1814, 'V3回目-総接種回数'!D:D)</f>
        <v>0</v>
      </c>
    </row>
    <row r="1815" spans="1:19" ht="17.7">
      <c r="A1815" s="49">
        <v>44900</v>
      </c>
      <c r="B1815" s="109">
        <f>IF(COUNTIF($A$7:$A1815, $A1815)&gt;1, 0, IF($E1815="","",G1815+H1815+K1815+L1815+O1815-Q1815))</f>
        <v>0</v>
      </c>
      <c r="C1815" s="109">
        <f>IF(COUNTIF($A$7:$A1815, $A1815)&gt;1, 0, IF($E1815="", "", I1815+J1815+M1815+N1815+P1815-R1815))</f>
        <v>0</v>
      </c>
      <c r="D1815" s="109">
        <f>IF(COUNTIF($A$7:$A1815, $A1815)&gt;1, 0, S1815)</f>
        <v>0</v>
      </c>
      <c r="E1815" s="110">
        <v>44900</v>
      </c>
      <c r="F1815" s="91" t="str">
        <f>IFERROR(VLOOKUP($E1815, V医療従事者等!$A:$J, $F$4, FALSE), TEXT(E1815, "aaa"))</f>
        <v>月</v>
      </c>
      <c r="G1815" s="91">
        <f>IFERROR(VLOOKUP($E1815, V医療従事者等!$A:$J, $G$4, FALSE), 0)</f>
        <v>0</v>
      </c>
      <c r="H1815" s="91">
        <f>IFERROR(VLOOKUP($E1815, V医療従事者等!$A:$J, $H$4, FALSE), 0)</f>
        <v>0</v>
      </c>
      <c r="I1815" s="91">
        <f>IFERROR(VLOOKUP($E1815, V医療従事者等!$A:$J, $I$4, FALSE), 0)</f>
        <v>0</v>
      </c>
      <c r="J1815" s="91">
        <f>IFERROR(VLOOKUP($E1815, V医療従事者等!$A:$J, $J$4, FALSE), 0)</f>
        <v>0</v>
      </c>
      <c r="K1815" s="92">
        <f>IFERROR(VLOOKUP($E1815, V一般接種!$A:$G, K$4, FALSE), 0)</f>
        <v>0</v>
      </c>
      <c r="L1815" s="92">
        <f>IFERROR(VLOOKUP($E1815, V一般接種!$A:$G, L$4, FALSE), 0)</f>
        <v>0</v>
      </c>
      <c r="M1815" s="92">
        <f>IFERROR(VLOOKUP($E1815, V一般接種!$A:$G, M$4, FALSE), 0)</f>
        <v>0</v>
      </c>
      <c r="N1815" s="93">
        <f>IFERROR(VLOOKUP($E1815, V一般接種!$A:$G, N$4, FALSE), 0)</f>
        <v>0</v>
      </c>
      <c r="O1815" s="92">
        <f>SUMIF(V職域接種!$C:$C, 'Conv-vaccine'!$E1815, V職域接種!F:F)</f>
        <v>0</v>
      </c>
      <c r="P1815" s="92">
        <f>SUMIF(V職域接種!$C:$C, 'Conv-vaccine'!$E1815, V職域接種!G:G)</f>
        <v>0</v>
      </c>
      <c r="Q1815" s="92">
        <f>_xlfn.MAXIFS(V重複!F:F, V重複!$C:$C, 'Conv-vaccine'!$E1815)</f>
        <v>0</v>
      </c>
      <c r="R1815" s="92">
        <f>_xlfn.MAXIFS(V重複!G:G, V重複!$C:$C, 'Conv-vaccine'!$E1815)</f>
        <v>0</v>
      </c>
      <c r="S1815" s="117">
        <f>SUMIF('V3回目-総接種回数'!$A:$A, 'Conv-vaccine'!$E1815, 'V3回目-総接種回数'!D:D)</f>
        <v>0</v>
      </c>
    </row>
    <row r="1816" spans="1:19" ht="17.7">
      <c r="A1816" s="49">
        <v>44901</v>
      </c>
      <c r="B1816" s="109">
        <f>IF(COUNTIF($A$7:$A1816, $A1816)&gt;1, 0, IF($E1816="","",G1816+H1816+K1816+L1816+O1816-Q1816))</f>
        <v>0</v>
      </c>
      <c r="C1816" s="109">
        <f>IF(COUNTIF($A$7:$A1816, $A1816)&gt;1, 0, IF($E1816="", "", I1816+J1816+M1816+N1816+P1816-R1816))</f>
        <v>0</v>
      </c>
      <c r="D1816" s="109">
        <f>IF(COUNTIF($A$7:$A1816, $A1816)&gt;1, 0, S1816)</f>
        <v>0</v>
      </c>
      <c r="E1816" s="110">
        <v>44901</v>
      </c>
      <c r="F1816" s="91" t="str">
        <f>IFERROR(VLOOKUP($E1816, V医療従事者等!$A:$J, $F$4, FALSE), TEXT(E1816, "aaa"))</f>
        <v>火</v>
      </c>
      <c r="G1816" s="91">
        <f>IFERROR(VLOOKUP($E1816, V医療従事者等!$A:$J, $G$4, FALSE), 0)</f>
        <v>0</v>
      </c>
      <c r="H1816" s="91">
        <f>IFERROR(VLOOKUP($E1816, V医療従事者等!$A:$J, $H$4, FALSE), 0)</f>
        <v>0</v>
      </c>
      <c r="I1816" s="91">
        <f>IFERROR(VLOOKUP($E1816, V医療従事者等!$A:$J, $I$4, FALSE), 0)</f>
        <v>0</v>
      </c>
      <c r="J1816" s="91">
        <f>IFERROR(VLOOKUP($E1816, V医療従事者等!$A:$J, $J$4, FALSE), 0)</f>
        <v>0</v>
      </c>
      <c r="K1816" s="92">
        <f>IFERROR(VLOOKUP($E1816, V一般接種!$A:$G, K$4, FALSE), 0)</f>
        <v>0</v>
      </c>
      <c r="L1816" s="92">
        <f>IFERROR(VLOOKUP($E1816, V一般接種!$A:$G, L$4, FALSE), 0)</f>
        <v>0</v>
      </c>
      <c r="M1816" s="92">
        <f>IFERROR(VLOOKUP($E1816, V一般接種!$A:$G, M$4, FALSE), 0)</f>
        <v>0</v>
      </c>
      <c r="N1816" s="93">
        <f>IFERROR(VLOOKUP($E1816, V一般接種!$A:$G, N$4, FALSE), 0)</f>
        <v>0</v>
      </c>
      <c r="O1816" s="92">
        <f>SUMIF(V職域接種!$C:$C, 'Conv-vaccine'!$E1816, V職域接種!F:F)</f>
        <v>0</v>
      </c>
      <c r="P1816" s="92">
        <f>SUMIF(V職域接種!$C:$C, 'Conv-vaccine'!$E1816, V職域接種!G:G)</f>
        <v>0</v>
      </c>
      <c r="Q1816" s="92">
        <f>_xlfn.MAXIFS(V重複!F:F, V重複!$C:$C, 'Conv-vaccine'!$E1816)</f>
        <v>0</v>
      </c>
      <c r="R1816" s="92">
        <f>_xlfn.MAXIFS(V重複!G:G, V重複!$C:$C, 'Conv-vaccine'!$E1816)</f>
        <v>0</v>
      </c>
      <c r="S1816" s="117">
        <f>SUMIF('V3回目-総接種回数'!$A:$A, 'Conv-vaccine'!$E1816, 'V3回目-総接種回数'!D:D)</f>
        <v>0</v>
      </c>
    </row>
    <row r="1817" spans="1:19" ht="17.7">
      <c r="A1817" s="49">
        <v>44901</v>
      </c>
      <c r="B1817" s="109">
        <f>IF(COUNTIF($A$7:$A1817, $A1817)&gt;1, 0, IF($E1817="","",G1817+H1817+K1817+L1817+O1817-Q1817))</f>
        <v>0</v>
      </c>
      <c r="C1817" s="109">
        <f>IF(COUNTIF($A$7:$A1817, $A1817)&gt;1, 0, IF($E1817="", "", I1817+J1817+M1817+N1817+P1817-R1817))</f>
        <v>0</v>
      </c>
      <c r="D1817" s="109">
        <f>IF(COUNTIF($A$7:$A1817, $A1817)&gt;1, 0, S1817)</f>
        <v>0</v>
      </c>
      <c r="E1817" s="110">
        <v>44901</v>
      </c>
      <c r="F1817" s="91" t="str">
        <f>IFERROR(VLOOKUP($E1817, V医療従事者等!$A:$J, $F$4, FALSE), TEXT(E1817, "aaa"))</f>
        <v>火</v>
      </c>
      <c r="G1817" s="91">
        <f>IFERROR(VLOOKUP($E1817, V医療従事者等!$A:$J, $G$4, FALSE), 0)</f>
        <v>0</v>
      </c>
      <c r="H1817" s="91">
        <f>IFERROR(VLOOKUP($E1817, V医療従事者等!$A:$J, $H$4, FALSE), 0)</f>
        <v>0</v>
      </c>
      <c r="I1817" s="91">
        <f>IFERROR(VLOOKUP($E1817, V医療従事者等!$A:$J, $I$4, FALSE), 0)</f>
        <v>0</v>
      </c>
      <c r="J1817" s="91">
        <f>IFERROR(VLOOKUP($E1817, V医療従事者等!$A:$J, $J$4, FALSE), 0)</f>
        <v>0</v>
      </c>
      <c r="K1817" s="92">
        <f>IFERROR(VLOOKUP($E1817, V一般接種!$A:$G, K$4, FALSE), 0)</f>
        <v>0</v>
      </c>
      <c r="L1817" s="92">
        <f>IFERROR(VLOOKUP($E1817, V一般接種!$A:$G, L$4, FALSE), 0)</f>
        <v>0</v>
      </c>
      <c r="M1817" s="92">
        <f>IFERROR(VLOOKUP($E1817, V一般接種!$A:$G, M$4, FALSE), 0)</f>
        <v>0</v>
      </c>
      <c r="N1817" s="93">
        <f>IFERROR(VLOOKUP($E1817, V一般接種!$A:$G, N$4, FALSE), 0)</f>
        <v>0</v>
      </c>
      <c r="O1817" s="92">
        <f>SUMIF(V職域接種!$C:$C, 'Conv-vaccine'!$E1817, V職域接種!F:F)</f>
        <v>0</v>
      </c>
      <c r="P1817" s="92">
        <f>SUMIF(V職域接種!$C:$C, 'Conv-vaccine'!$E1817, V職域接種!G:G)</f>
        <v>0</v>
      </c>
      <c r="Q1817" s="92">
        <f>_xlfn.MAXIFS(V重複!F:F, V重複!$C:$C, 'Conv-vaccine'!$E1817)</f>
        <v>0</v>
      </c>
      <c r="R1817" s="92">
        <f>_xlfn.MAXIFS(V重複!G:G, V重複!$C:$C, 'Conv-vaccine'!$E1817)</f>
        <v>0</v>
      </c>
      <c r="S1817" s="117">
        <f>SUMIF('V3回目-総接種回数'!$A:$A, 'Conv-vaccine'!$E1817, 'V3回目-総接種回数'!D:D)</f>
        <v>0</v>
      </c>
    </row>
    <row r="1818" spans="1:19" ht="17.7">
      <c r="A1818" s="49">
        <v>44901</v>
      </c>
      <c r="B1818" s="109">
        <f>IF(COUNTIF($A$7:$A1818, $A1818)&gt;1, 0, IF($E1818="","",G1818+H1818+K1818+L1818+O1818-Q1818))</f>
        <v>0</v>
      </c>
      <c r="C1818" s="109">
        <f>IF(COUNTIF($A$7:$A1818, $A1818)&gt;1, 0, IF($E1818="", "", I1818+J1818+M1818+N1818+P1818-R1818))</f>
        <v>0</v>
      </c>
      <c r="D1818" s="109">
        <f>IF(COUNTIF($A$7:$A1818, $A1818)&gt;1, 0, S1818)</f>
        <v>0</v>
      </c>
      <c r="E1818" s="110">
        <v>44901</v>
      </c>
      <c r="F1818" s="91" t="str">
        <f>IFERROR(VLOOKUP($E1818, V医療従事者等!$A:$J, $F$4, FALSE), TEXT(E1818, "aaa"))</f>
        <v>火</v>
      </c>
      <c r="G1818" s="91">
        <f>IFERROR(VLOOKUP($E1818, V医療従事者等!$A:$J, $G$4, FALSE), 0)</f>
        <v>0</v>
      </c>
      <c r="H1818" s="91">
        <f>IFERROR(VLOOKUP($E1818, V医療従事者等!$A:$J, $H$4, FALSE), 0)</f>
        <v>0</v>
      </c>
      <c r="I1818" s="91">
        <f>IFERROR(VLOOKUP($E1818, V医療従事者等!$A:$J, $I$4, FALSE), 0)</f>
        <v>0</v>
      </c>
      <c r="J1818" s="91">
        <f>IFERROR(VLOOKUP($E1818, V医療従事者等!$A:$J, $J$4, FALSE), 0)</f>
        <v>0</v>
      </c>
      <c r="K1818" s="92">
        <f>IFERROR(VLOOKUP($E1818, V一般接種!$A:$G, K$4, FALSE), 0)</f>
        <v>0</v>
      </c>
      <c r="L1818" s="92">
        <f>IFERROR(VLOOKUP($E1818, V一般接種!$A:$G, L$4, FALSE), 0)</f>
        <v>0</v>
      </c>
      <c r="M1818" s="92">
        <f>IFERROR(VLOOKUP($E1818, V一般接種!$A:$G, M$4, FALSE), 0)</f>
        <v>0</v>
      </c>
      <c r="N1818" s="93">
        <f>IFERROR(VLOOKUP($E1818, V一般接種!$A:$G, N$4, FALSE), 0)</f>
        <v>0</v>
      </c>
      <c r="O1818" s="92">
        <f>SUMIF(V職域接種!$C:$C, 'Conv-vaccine'!$E1818, V職域接種!F:F)</f>
        <v>0</v>
      </c>
      <c r="P1818" s="92">
        <f>SUMIF(V職域接種!$C:$C, 'Conv-vaccine'!$E1818, V職域接種!G:G)</f>
        <v>0</v>
      </c>
      <c r="Q1818" s="92">
        <f>_xlfn.MAXIFS(V重複!F:F, V重複!$C:$C, 'Conv-vaccine'!$E1818)</f>
        <v>0</v>
      </c>
      <c r="R1818" s="92">
        <f>_xlfn.MAXIFS(V重複!G:G, V重複!$C:$C, 'Conv-vaccine'!$E1818)</f>
        <v>0</v>
      </c>
      <c r="S1818" s="117">
        <f>SUMIF('V3回目-総接種回数'!$A:$A, 'Conv-vaccine'!$E1818, 'V3回目-総接種回数'!D:D)</f>
        <v>0</v>
      </c>
    </row>
    <row r="1819" spans="1:19" ht="17.7">
      <c r="A1819" s="49">
        <v>44902</v>
      </c>
      <c r="B1819" s="109">
        <f>IF(COUNTIF($A$7:$A1819, $A1819)&gt;1, 0, IF($E1819="","",G1819+H1819+K1819+L1819+O1819-Q1819))</f>
        <v>0</v>
      </c>
      <c r="C1819" s="109">
        <f>IF(COUNTIF($A$7:$A1819, $A1819)&gt;1, 0, IF($E1819="", "", I1819+J1819+M1819+N1819+P1819-R1819))</f>
        <v>0</v>
      </c>
      <c r="D1819" s="109">
        <f>IF(COUNTIF($A$7:$A1819, $A1819)&gt;1, 0, S1819)</f>
        <v>0</v>
      </c>
      <c r="E1819" s="110">
        <v>44902</v>
      </c>
      <c r="F1819" s="91" t="str">
        <f>IFERROR(VLOOKUP($E1819, V医療従事者等!$A:$J, $F$4, FALSE), TEXT(E1819, "aaa"))</f>
        <v>水</v>
      </c>
      <c r="G1819" s="91">
        <f>IFERROR(VLOOKUP($E1819, V医療従事者等!$A:$J, $G$4, FALSE), 0)</f>
        <v>0</v>
      </c>
      <c r="H1819" s="91">
        <f>IFERROR(VLOOKUP($E1819, V医療従事者等!$A:$J, $H$4, FALSE), 0)</f>
        <v>0</v>
      </c>
      <c r="I1819" s="91">
        <f>IFERROR(VLOOKUP($E1819, V医療従事者等!$A:$J, $I$4, FALSE), 0)</f>
        <v>0</v>
      </c>
      <c r="J1819" s="91">
        <f>IFERROR(VLOOKUP($E1819, V医療従事者等!$A:$J, $J$4, FALSE), 0)</f>
        <v>0</v>
      </c>
      <c r="K1819" s="92">
        <f>IFERROR(VLOOKUP($E1819, V一般接種!$A:$G, K$4, FALSE), 0)</f>
        <v>0</v>
      </c>
      <c r="L1819" s="92">
        <f>IFERROR(VLOOKUP($E1819, V一般接種!$A:$G, L$4, FALSE), 0)</f>
        <v>0</v>
      </c>
      <c r="M1819" s="92">
        <f>IFERROR(VLOOKUP($E1819, V一般接種!$A:$G, M$4, FALSE), 0)</f>
        <v>0</v>
      </c>
      <c r="N1819" s="93">
        <f>IFERROR(VLOOKUP($E1819, V一般接種!$A:$G, N$4, FALSE), 0)</f>
        <v>0</v>
      </c>
      <c r="O1819" s="92">
        <f>SUMIF(V職域接種!$C:$C, 'Conv-vaccine'!$E1819, V職域接種!F:F)</f>
        <v>0</v>
      </c>
      <c r="P1819" s="92">
        <f>SUMIF(V職域接種!$C:$C, 'Conv-vaccine'!$E1819, V職域接種!G:G)</f>
        <v>0</v>
      </c>
      <c r="Q1819" s="92">
        <f>_xlfn.MAXIFS(V重複!F:F, V重複!$C:$C, 'Conv-vaccine'!$E1819)</f>
        <v>0</v>
      </c>
      <c r="R1819" s="92">
        <f>_xlfn.MAXIFS(V重複!G:G, V重複!$C:$C, 'Conv-vaccine'!$E1819)</f>
        <v>0</v>
      </c>
      <c r="S1819" s="117">
        <f>SUMIF('V3回目-総接種回数'!$A:$A, 'Conv-vaccine'!$E1819, 'V3回目-総接種回数'!D:D)</f>
        <v>0</v>
      </c>
    </row>
    <row r="1820" spans="1:19" ht="17.7">
      <c r="A1820" s="49">
        <v>44902</v>
      </c>
      <c r="B1820" s="109">
        <f>IF(COUNTIF($A$7:$A1820, $A1820)&gt;1, 0, IF($E1820="","",G1820+H1820+K1820+L1820+O1820-Q1820))</f>
        <v>0</v>
      </c>
      <c r="C1820" s="109">
        <f>IF(COUNTIF($A$7:$A1820, $A1820)&gt;1, 0, IF($E1820="", "", I1820+J1820+M1820+N1820+P1820-R1820))</f>
        <v>0</v>
      </c>
      <c r="D1820" s="109">
        <f>IF(COUNTIF($A$7:$A1820, $A1820)&gt;1, 0, S1820)</f>
        <v>0</v>
      </c>
      <c r="E1820" s="110">
        <v>44902</v>
      </c>
      <c r="F1820" s="91" t="str">
        <f>IFERROR(VLOOKUP($E1820, V医療従事者等!$A:$J, $F$4, FALSE), TEXT(E1820, "aaa"))</f>
        <v>水</v>
      </c>
      <c r="G1820" s="91">
        <f>IFERROR(VLOOKUP($E1820, V医療従事者等!$A:$J, $G$4, FALSE), 0)</f>
        <v>0</v>
      </c>
      <c r="H1820" s="91">
        <f>IFERROR(VLOOKUP($E1820, V医療従事者等!$A:$J, $H$4, FALSE), 0)</f>
        <v>0</v>
      </c>
      <c r="I1820" s="91">
        <f>IFERROR(VLOOKUP($E1820, V医療従事者等!$A:$J, $I$4, FALSE), 0)</f>
        <v>0</v>
      </c>
      <c r="J1820" s="91">
        <f>IFERROR(VLOOKUP($E1820, V医療従事者等!$A:$J, $J$4, FALSE), 0)</f>
        <v>0</v>
      </c>
      <c r="K1820" s="92">
        <f>IFERROR(VLOOKUP($E1820, V一般接種!$A:$G, K$4, FALSE), 0)</f>
        <v>0</v>
      </c>
      <c r="L1820" s="92">
        <f>IFERROR(VLOOKUP($E1820, V一般接種!$A:$G, L$4, FALSE), 0)</f>
        <v>0</v>
      </c>
      <c r="M1820" s="92">
        <f>IFERROR(VLOOKUP($E1820, V一般接種!$A:$G, M$4, FALSE), 0)</f>
        <v>0</v>
      </c>
      <c r="N1820" s="93">
        <f>IFERROR(VLOOKUP($E1820, V一般接種!$A:$G, N$4, FALSE), 0)</f>
        <v>0</v>
      </c>
      <c r="O1820" s="92">
        <f>SUMIF(V職域接種!$C:$C, 'Conv-vaccine'!$E1820, V職域接種!F:F)</f>
        <v>0</v>
      </c>
      <c r="P1820" s="92">
        <f>SUMIF(V職域接種!$C:$C, 'Conv-vaccine'!$E1820, V職域接種!G:G)</f>
        <v>0</v>
      </c>
      <c r="Q1820" s="92">
        <f>_xlfn.MAXIFS(V重複!F:F, V重複!$C:$C, 'Conv-vaccine'!$E1820)</f>
        <v>0</v>
      </c>
      <c r="R1820" s="92">
        <f>_xlfn.MAXIFS(V重複!G:G, V重複!$C:$C, 'Conv-vaccine'!$E1820)</f>
        <v>0</v>
      </c>
      <c r="S1820" s="117">
        <f>SUMIF('V3回目-総接種回数'!$A:$A, 'Conv-vaccine'!$E1820, 'V3回目-総接種回数'!D:D)</f>
        <v>0</v>
      </c>
    </row>
    <row r="1821" spans="1:19" ht="17.7">
      <c r="A1821" s="49">
        <v>44902</v>
      </c>
      <c r="B1821" s="109">
        <f>IF(COUNTIF($A$7:$A1821, $A1821)&gt;1, 0, IF($E1821="","",G1821+H1821+K1821+L1821+O1821-Q1821))</f>
        <v>0</v>
      </c>
      <c r="C1821" s="109">
        <f>IF(COUNTIF($A$7:$A1821, $A1821)&gt;1, 0, IF($E1821="", "", I1821+J1821+M1821+N1821+P1821-R1821))</f>
        <v>0</v>
      </c>
      <c r="D1821" s="109">
        <f>IF(COUNTIF($A$7:$A1821, $A1821)&gt;1, 0, S1821)</f>
        <v>0</v>
      </c>
      <c r="E1821" s="110">
        <v>44902</v>
      </c>
      <c r="F1821" s="91" t="str">
        <f>IFERROR(VLOOKUP($E1821, V医療従事者等!$A:$J, $F$4, FALSE), TEXT(E1821, "aaa"))</f>
        <v>水</v>
      </c>
      <c r="G1821" s="91">
        <f>IFERROR(VLOOKUP($E1821, V医療従事者等!$A:$J, $G$4, FALSE), 0)</f>
        <v>0</v>
      </c>
      <c r="H1821" s="91">
        <f>IFERROR(VLOOKUP($E1821, V医療従事者等!$A:$J, $H$4, FALSE), 0)</f>
        <v>0</v>
      </c>
      <c r="I1821" s="91">
        <f>IFERROR(VLOOKUP($E1821, V医療従事者等!$A:$J, $I$4, FALSE), 0)</f>
        <v>0</v>
      </c>
      <c r="J1821" s="91">
        <f>IFERROR(VLOOKUP($E1821, V医療従事者等!$A:$J, $J$4, FALSE), 0)</f>
        <v>0</v>
      </c>
      <c r="K1821" s="92">
        <f>IFERROR(VLOOKUP($E1821, V一般接種!$A:$G, K$4, FALSE), 0)</f>
        <v>0</v>
      </c>
      <c r="L1821" s="92">
        <f>IFERROR(VLOOKUP($E1821, V一般接種!$A:$G, L$4, FALSE), 0)</f>
        <v>0</v>
      </c>
      <c r="M1821" s="92">
        <f>IFERROR(VLOOKUP($E1821, V一般接種!$A:$G, M$4, FALSE), 0)</f>
        <v>0</v>
      </c>
      <c r="N1821" s="93">
        <f>IFERROR(VLOOKUP($E1821, V一般接種!$A:$G, N$4, FALSE), 0)</f>
        <v>0</v>
      </c>
      <c r="O1821" s="92">
        <f>SUMIF(V職域接種!$C:$C, 'Conv-vaccine'!$E1821, V職域接種!F:F)</f>
        <v>0</v>
      </c>
      <c r="P1821" s="92">
        <f>SUMIF(V職域接種!$C:$C, 'Conv-vaccine'!$E1821, V職域接種!G:G)</f>
        <v>0</v>
      </c>
      <c r="Q1821" s="92">
        <f>_xlfn.MAXIFS(V重複!F:F, V重複!$C:$C, 'Conv-vaccine'!$E1821)</f>
        <v>0</v>
      </c>
      <c r="R1821" s="92">
        <f>_xlfn.MAXIFS(V重複!G:G, V重複!$C:$C, 'Conv-vaccine'!$E1821)</f>
        <v>0</v>
      </c>
      <c r="S1821" s="117">
        <f>SUMIF('V3回目-総接種回数'!$A:$A, 'Conv-vaccine'!$E1821, 'V3回目-総接種回数'!D:D)</f>
        <v>0</v>
      </c>
    </row>
    <row r="1822" spans="1:19" ht="17.7">
      <c r="A1822" s="49">
        <v>44903</v>
      </c>
      <c r="B1822" s="109">
        <f>IF(COUNTIF($A$7:$A1822, $A1822)&gt;1, 0, IF($E1822="","",G1822+H1822+K1822+L1822+O1822-Q1822))</f>
        <v>0</v>
      </c>
      <c r="C1822" s="109">
        <f>IF(COUNTIF($A$7:$A1822, $A1822)&gt;1, 0, IF($E1822="", "", I1822+J1822+M1822+N1822+P1822-R1822))</f>
        <v>0</v>
      </c>
      <c r="D1822" s="109">
        <f>IF(COUNTIF($A$7:$A1822, $A1822)&gt;1, 0, S1822)</f>
        <v>0</v>
      </c>
      <c r="E1822" s="110">
        <v>44903</v>
      </c>
      <c r="F1822" s="91" t="str">
        <f>IFERROR(VLOOKUP($E1822, V医療従事者等!$A:$J, $F$4, FALSE), TEXT(E1822, "aaa"))</f>
        <v>木</v>
      </c>
      <c r="G1822" s="91">
        <f>IFERROR(VLOOKUP($E1822, V医療従事者等!$A:$J, $G$4, FALSE), 0)</f>
        <v>0</v>
      </c>
      <c r="H1822" s="91">
        <f>IFERROR(VLOOKUP($E1822, V医療従事者等!$A:$J, $H$4, FALSE), 0)</f>
        <v>0</v>
      </c>
      <c r="I1822" s="91">
        <f>IFERROR(VLOOKUP($E1822, V医療従事者等!$A:$J, $I$4, FALSE), 0)</f>
        <v>0</v>
      </c>
      <c r="J1822" s="91">
        <f>IFERROR(VLOOKUP($E1822, V医療従事者等!$A:$J, $J$4, FALSE), 0)</f>
        <v>0</v>
      </c>
      <c r="K1822" s="92">
        <f>IFERROR(VLOOKUP($E1822, V一般接種!$A:$G, K$4, FALSE), 0)</f>
        <v>0</v>
      </c>
      <c r="L1822" s="92">
        <f>IFERROR(VLOOKUP($E1822, V一般接種!$A:$G, L$4, FALSE), 0)</f>
        <v>0</v>
      </c>
      <c r="M1822" s="92">
        <f>IFERROR(VLOOKUP($E1822, V一般接種!$A:$G, M$4, FALSE), 0)</f>
        <v>0</v>
      </c>
      <c r="N1822" s="93">
        <f>IFERROR(VLOOKUP($E1822, V一般接種!$A:$G, N$4, FALSE), 0)</f>
        <v>0</v>
      </c>
      <c r="O1822" s="92">
        <f>SUMIF(V職域接種!$C:$C, 'Conv-vaccine'!$E1822, V職域接種!F:F)</f>
        <v>0</v>
      </c>
      <c r="P1822" s="92">
        <f>SUMIF(V職域接種!$C:$C, 'Conv-vaccine'!$E1822, V職域接種!G:G)</f>
        <v>0</v>
      </c>
      <c r="Q1822" s="92">
        <f>_xlfn.MAXIFS(V重複!F:F, V重複!$C:$C, 'Conv-vaccine'!$E1822)</f>
        <v>0</v>
      </c>
      <c r="R1822" s="92">
        <f>_xlfn.MAXIFS(V重複!G:G, V重複!$C:$C, 'Conv-vaccine'!$E1822)</f>
        <v>0</v>
      </c>
      <c r="S1822" s="117">
        <f>SUMIF('V3回目-総接種回数'!$A:$A, 'Conv-vaccine'!$E1822, 'V3回目-総接種回数'!D:D)</f>
        <v>0</v>
      </c>
    </row>
    <row r="1823" spans="1:19" ht="17.7">
      <c r="A1823" s="49">
        <v>44903</v>
      </c>
      <c r="B1823" s="109">
        <f>IF(COUNTIF($A$7:$A1823, $A1823)&gt;1, 0, IF($E1823="","",G1823+H1823+K1823+L1823+O1823-Q1823))</f>
        <v>0</v>
      </c>
      <c r="C1823" s="109">
        <f>IF(COUNTIF($A$7:$A1823, $A1823)&gt;1, 0, IF($E1823="", "", I1823+J1823+M1823+N1823+P1823-R1823))</f>
        <v>0</v>
      </c>
      <c r="D1823" s="109">
        <f>IF(COUNTIF($A$7:$A1823, $A1823)&gt;1, 0, S1823)</f>
        <v>0</v>
      </c>
      <c r="E1823" s="110">
        <v>44903</v>
      </c>
      <c r="F1823" s="91" t="str">
        <f>IFERROR(VLOOKUP($E1823, V医療従事者等!$A:$J, $F$4, FALSE), TEXT(E1823, "aaa"))</f>
        <v>木</v>
      </c>
      <c r="G1823" s="91">
        <f>IFERROR(VLOOKUP($E1823, V医療従事者等!$A:$J, $G$4, FALSE), 0)</f>
        <v>0</v>
      </c>
      <c r="H1823" s="91">
        <f>IFERROR(VLOOKUP($E1823, V医療従事者等!$A:$J, $H$4, FALSE), 0)</f>
        <v>0</v>
      </c>
      <c r="I1823" s="91">
        <f>IFERROR(VLOOKUP($E1823, V医療従事者等!$A:$J, $I$4, FALSE), 0)</f>
        <v>0</v>
      </c>
      <c r="J1823" s="91">
        <f>IFERROR(VLOOKUP($E1823, V医療従事者等!$A:$J, $J$4, FALSE), 0)</f>
        <v>0</v>
      </c>
      <c r="K1823" s="92">
        <f>IFERROR(VLOOKUP($E1823, V一般接種!$A:$G, K$4, FALSE), 0)</f>
        <v>0</v>
      </c>
      <c r="L1823" s="92">
        <f>IFERROR(VLOOKUP($E1823, V一般接種!$A:$G, L$4, FALSE), 0)</f>
        <v>0</v>
      </c>
      <c r="M1823" s="92">
        <f>IFERROR(VLOOKUP($E1823, V一般接種!$A:$G, M$4, FALSE), 0)</f>
        <v>0</v>
      </c>
      <c r="N1823" s="93">
        <f>IFERROR(VLOOKUP($E1823, V一般接種!$A:$G, N$4, FALSE), 0)</f>
        <v>0</v>
      </c>
      <c r="O1823" s="92">
        <f>SUMIF(V職域接種!$C:$C, 'Conv-vaccine'!$E1823, V職域接種!F:F)</f>
        <v>0</v>
      </c>
      <c r="P1823" s="92">
        <f>SUMIF(V職域接種!$C:$C, 'Conv-vaccine'!$E1823, V職域接種!G:G)</f>
        <v>0</v>
      </c>
      <c r="Q1823" s="92">
        <f>_xlfn.MAXIFS(V重複!F:F, V重複!$C:$C, 'Conv-vaccine'!$E1823)</f>
        <v>0</v>
      </c>
      <c r="R1823" s="92">
        <f>_xlfn.MAXIFS(V重複!G:G, V重複!$C:$C, 'Conv-vaccine'!$E1823)</f>
        <v>0</v>
      </c>
      <c r="S1823" s="117">
        <f>SUMIF('V3回目-総接種回数'!$A:$A, 'Conv-vaccine'!$E1823, 'V3回目-総接種回数'!D:D)</f>
        <v>0</v>
      </c>
    </row>
    <row r="1824" spans="1:19" ht="17.7">
      <c r="A1824" s="49">
        <v>44903</v>
      </c>
      <c r="B1824" s="109">
        <f>IF(COUNTIF($A$7:$A1824, $A1824)&gt;1, 0, IF($E1824="","",G1824+H1824+K1824+L1824+O1824-Q1824))</f>
        <v>0</v>
      </c>
      <c r="C1824" s="109">
        <f>IF(COUNTIF($A$7:$A1824, $A1824)&gt;1, 0, IF($E1824="", "", I1824+J1824+M1824+N1824+P1824-R1824))</f>
        <v>0</v>
      </c>
      <c r="D1824" s="109">
        <f>IF(COUNTIF($A$7:$A1824, $A1824)&gt;1, 0, S1824)</f>
        <v>0</v>
      </c>
      <c r="E1824" s="110">
        <v>44903</v>
      </c>
      <c r="F1824" s="91" t="str">
        <f>IFERROR(VLOOKUP($E1824, V医療従事者等!$A:$J, $F$4, FALSE), TEXT(E1824, "aaa"))</f>
        <v>木</v>
      </c>
      <c r="G1824" s="91">
        <f>IFERROR(VLOOKUP($E1824, V医療従事者等!$A:$J, $G$4, FALSE), 0)</f>
        <v>0</v>
      </c>
      <c r="H1824" s="91">
        <f>IFERROR(VLOOKUP($E1824, V医療従事者等!$A:$J, $H$4, FALSE), 0)</f>
        <v>0</v>
      </c>
      <c r="I1824" s="91">
        <f>IFERROR(VLOOKUP($E1824, V医療従事者等!$A:$J, $I$4, FALSE), 0)</f>
        <v>0</v>
      </c>
      <c r="J1824" s="91">
        <f>IFERROR(VLOOKUP($E1824, V医療従事者等!$A:$J, $J$4, FALSE), 0)</f>
        <v>0</v>
      </c>
      <c r="K1824" s="92">
        <f>IFERROR(VLOOKUP($E1824, V一般接種!$A:$G, K$4, FALSE), 0)</f>
        <v>0</v>
      </c>
      <c r="L1824" s="92">
        <f>IFERROR(VLOOKUP($E1824, V一般接種!$A:$G, L$4, FALSE), 0)</f>
        <v>0</v>
      </c>
      <c r="M1824" s="92">
        <f>IFERROR(VLOOKUP($E1824, V一般接種!$A:$G, M$4, FALSE), 0)</f>
        <v>0</v>
      </c>
      <c r="N1824" s="93">
        <f>IFERROR(VLOOKUP($E1824, V一般接種!$A:$G, N$4, FALSE), 0)</f>
        <v>0</v>
      </c>
      <c r="O1824" s="92">
        <f>SUMIF(V職域接種!$C:$C, 'Conv-vaccine'!$E1824, V職域接種!F:F)</f>
        <v>0</v>
      </c>
      <c r="P1824" s="92">
        <f>SUMIF(V職域接種!$C:$C, 'Conv-vaccine'!$E1824, V職域接種!G:G)</f>
        <v>0</v>
      </c>
      <c r="Q1824" s="92">
        <f>_xlfn.MAXIFS(V重複!F:F, V重複!$C:$C, 'Conv-vaccine'!$E1824)</f>
        <v>0</v>
      </c>
      <c r="R1824" s="92">
        <f>_xlfn.MAXIFS(V重複!G:G, V重複!$C:$C, 'Conv-vaccine'!$E1824)</f>
        <v>0</v>
      </c>
      <c r="S1824" s="117">
        <f>SUMIF('V3回目-総接種回数'!$A:$A, 'Conv-vaccine'!$E1824, 'V3回目-総接種回数'!D:D)</f>
        <v>0</v>
      </c>
    </row>
    <row r="1825" spans="1:19" ht="17.7">
      <c r="A1825" s="49">
        <v>44904</v>
      </c>
      <c r="B1825" s="109">
        <f>IF(COUNTIF($A$7:$A1825, $A1825)&gt;1, 0, IF($E1825="","",G1825+H1825+K1825+L1825+O1825-Q1825))</f>
        <v>0</v>
      </c>
      <c r="C1825" s="109">
        <f>IF(COUNTIF($A$7:$A1825, $A1825)&gt;1, 0, IF($E1825="", "", I1825+J1825+M1825+N1825+P1825-R1825))</f>
        <v>0</v>
      </c>
      <c r="D1825" s="109">
        <f>IF(COUNTIF($A$7:$A1825, $A1825)&gt;1, 0, S1825)</f>
        <v>0</v>
      </c>
      <c r="E1825" s="110">
        <v>44904</v>
      </c>
      <c r="F1825" s="91" t="str">
        <f>IFERROR(VLOOKUP($E1825, V医療従事者等!$A:$J, $F$4, FALSE), TEXT(E1825, "aaa"))</f>
        <v>金</v>
      </c>
      <c r="G1825" s="91">
        <f>IFERROR(VLOOKUP($E1825, V医療従事者等!$A:$J, $G$4, FALSE), 0)</f>
        <v>0</v>
      </c>
      <c r="H1825" s="91">
        <f>IFERROR(VLOOKUP($E1825, V医療従事者等!$A:$J, $H$4, FALSE), 0)</f>
        <v>0</v>
      </c>
      <c r="I1825" s="91">
        <f>IFERROR(VLOOKUP($E1825, V医療従事者等!$A:$J, $I$4, FALSE), 0)</f>
        <v>0</v>
      </c>
      <c r="J1825" s="91">
        <f>IFERROR(VLOOKUP($E1825, V医療従事者等!$A:$J, $J$4, FALSE), 0)</f>
        <v>0</v>
      </c>
      <c r="K1825" s="92">
        <f>IFERROR(VLOOKUP($E1825, V一般接種!$A:$G, K$4, FALSE), 0)</f>
        <v>0</v>
      </c>
      <c r="L1825" s="92">
        <f>IFERROR(VLOOKUP($E1825, V一般接種!$A:$G, L$4, FALSE), 0)</f>
        <v>0</v>
      </c>
      <c r="M1825" s="92">
        <f>IFERROR(VLOOKUP($E1825, V一般接種!$A:$G, M$4, FALSE), 0)</f>
        <v>0</v>
      </c>
      <c r="N1825" s="93">
        <f>IFERROR(VLOOKUP($E1825, V一般接種!$A:$G, N$4, FALSE), 0)</f>
        <v>0</v>
      </c>
      <c r="O1825" s="92">
        <f>SUMIF(V職域接種!$C:$C, 'Conv-vaccine'!$E1825, V職域接種!F:F)</f>
        <v>0</v>
      </c>
      <c r="P1825" s="92">
        <f>SUMIF(V職域接種!$C:$C, 'Conv-vaccine'!$E1825, V職域接種!G:G)</f>
        <v>0</v>
      </c>
      <c r="Q1825" s="92">
        <f>_xlfn.MAXIFS(V重複!F:F, V重複!$C:$C, 'Conv-vaccine'!$E1825)</f>
        <v>0</v>
      </c>
      <c r="R1825" s="92">
        <f>_xlfn.MAXIFS(V重複!G:G, V重複!$C:$C, 'Conv-vaccine'!$E1825)</f>
        <v>0</v>
      </c>
      <c r="S1825" s="117">
        <f>SUMIF('V3回目-総接種回数'!$A:$A, 'Conv-vaccine'!$E1825, 'V3回目-総接種回数'!D:D)</f>
        <v>0</v>
      </c>
    </row>
    <row r="1826" spans="1:19" ht="17.7">
      <c r="A1826" s="49">
        <v>44904</v>
      </c>
      <c r="B1826" s="109">
        <f>IF(COUNTIF($A$7:$A1826, $A1826)&gt;1, 0, IF($E1826="","",G1826+H1826+K1826+L1826+O1826-Q1826))</f>
        <v>0</v>
      </c>
      <c r="C1826" s="109">
        <f>IF(COUNTIF($A$7:$A1826, $A1826)&gt;1, 0, IF($E1826="", "", I1826+J1826+M1826+N1826+P1826-R1826))</f>
        <v>0</v>
      </c>
      <c r="D1826" s="109">
        <f>IF(COUNTIF($A$7:$A1826, $A1826)&gt;1, 0, S1826)</f>
        <v>0</v>
      </c>
      <c r="E1826" s="110">
        <v>44904</v>
      </c>
      <c r="F1826" s="91" t="str">
        <f>IFERROR(VLOOKUP($E1826, V医療従事者等!$A:$J, $F$4, FALSE), TEXT(E1826, "aaa"))</f>
        <v>金</v>
      </c>
      <c r="G1826" s="91">
        <f>IFERROR(VLOOKUP($E1826, V医療従事者等!$A:$J, $G$4, FALSE), 0)</f>
        <v>0</v>
      </c>
      <c r="H1826" s="91">
        <f>IFERROR(VLOOKUP($E1826, V医療従事者等!$A:$J, $H$4, FALSE), 0)</f>
        <v>0</v>
      </c>
      <c r="I1826" s="91">
        <f>IFERROR(VLOOKUP($E1826, V医療従事者等!$A:$J, $I$4, FALSE), 0)</f>
        <v>0</v>
      </c>
      <c r="J1826" s="91">
        <f>IFERROR(VLOOKUP($E1826, V医療従事者等!$A:$J, $J$4, FALSE), 0)</f>
        <v>0</v>
      </c>
      <c r="K1826" s="92">
        <f>IFERROR(VLOOKUP($E1826, V一般接種!$A:$G, K$4, FALSE), 0)</f>
        <v>0</v>
      </c>
      <c r="L1826" s="92">
        <f>IFERROR(VLOOKUP($E1826, V一般接種!$A:$G, L$4, FALSE), 0)</f>
        <v>0</v>
      </c>
      <c r="M1826" s="92">
        <f>IFERROR(VLOOKUP($E1826, V一般接種!$A:$G, M$4, FALSE), 0)</f>
        <v>0</v>
      </c>
      <c r="N1826" s="93">
        <f>IFERROR(VLOOKUP($E1826, V一般接種!$A:$G, N$4, FALSE), 0)</f>
        <v>0</v>
      </c>
      <c r="O1826" s="92">
        <f>SUMIF(V職域接種!$C:$C, 'Conv-vaccine'!$E1826, V職域接種!F:F)</f>
        <v>0</v>
      </c>
      <c r="P1826" s="92">
        <f>SUMIF(V職域接種!$C:$C, 'Conv-vaccine'!$E1826, V職域接種!G:G)</f>
        <v>0</v>
      </c>
      <c r="Q1826" s="92">
        <f>_xlfn.MAXIFS(V重複!F:F, V重複!$C:$C, 'Conv-vaccine'!$E1826)</f>
        <v>0</v>
      </c>
      <c r="R1826" s="92">
        <f>_xlfn.MAXIFS(V重複!G:G, V重複!$C:$C, 'Conv-vaccine'!$E1826)</f>
        <v>0</v>
      </c>
      <c r="S1826" s="117">
        <f>SUMIF('V3回目-総接種回数'!$A:$A, 'Conv-vaccine'!$E1826, 'V3回目-総接種回数'!D:D)</f>
        <v>0</v>
      </c>
    </row>
    <row r="1827" spans="1:19" ht="17.7">
      <c r="A1827" s="49">
        <v>44904</v>
      </c>
      <c r="B1827" s="109">
        <f>IF(COUNTIF($A$7:$A1827, $A1827)&gt;1, 0, IF($E1827="","",G1827+H1827+K1827+L1827+O1827-Q1827))</f>
        <v>0</v>
      </c>
      <c r="C1827" s="109">
        <f>IF(COUNTIF($A$7:$A1827, $A1827)&gt;1, 0, IF($E1827="", "", I1827+J1827+M1827+N1827+P1827-R1827))</f>
        <v>0</v>
      </c>
      <c r="D1827" s="109">
        <f>IF(COUNTIF($A$7:$A1827, $A1827)&gt;1, 0, S1827)</f>
        <v>0</v>
      </c>
      <c r="E1827" s="110">
        <v>44904</v>
      </c>
      <c r="F1827" s="91" t="str">
        <f>IFERROR(VLOOKUP($E1827, V医療従事者等!$A:$J, $F$4, FALSE), TEXT(E1827, "aaa"))</f>
        <v>金</v>
      </c>
      <c r="G1827" s="91">
        <f>IFERROR(VLOOKUP($E1827, V医療従事者等!$A:$J, $G$4, FALSE), 0)</f>
        <v>0</v>
      </c>
      <c r="H1827" s="91">
        <f>IFERROR(VLOOKUP($E1827, V医療従事者等!$A:$J, $H$4, FALSE), 0)</f>
        <v>0</v>
      </c>
      <c r="I1827" s="91">
        <f>IFERROR(VLOOKUP($E1827, V医療従事者等!$A:$J, $I$4, FALSE), 0)</f>
        <v>0</v>
      </c>
      <c r="J1827" s="91">
        <f>IFERROR(VLOOKUP($E1827, V医療従事者等!$A:$J, $J$4, FALSE), 0)</f>
        <v>0</v>
      </c>
      <c r="K1827" s="92">
        <f>IFERROR(VLOOKUP($E1827, V一般接種!$A:$G, K$4, FALSE), 0)</f>
        <v>0</v>
      </c>
      <c r="L1827" s="92">
        <f>IFERROR(VLOOKUP($E1827, V一般接種!$A:$G, L$4, FALSE), 0)</f>
        <v>0</v>
      </c>
      <c r="M1827" s="92">
        <f>IFERROR(VLOOKUP($E1827, V一般接種!$A:$G, M$4, FALSE), 0)</f>
        <v>0</v>
      </c>
      <c r="N1827" s="93">
        <f>IFERROR(VLOOKUP($E1827, V一般接種!$A:$G, N$4, FALSE), 0)</f>
        <v>0</v>
      </c>
      <c r="O1827" s="92">
        <f>SUMIF(V職域接種!$C:$C, 'Conv-vaccine'!$E1827, V職域接種!F:F)</f>
        <v>0</v>
      </c>
      <c r="P1827" s="92">
        <f>SUMIF(V職域接種!$C:$C, 'Conv-vaccine'!$E1827, V職域接種!G:G)</f>
        <v>0</v>
      </c>
      <c r="Q1827" s="92">
        <f>_xlfn.MAXIFS(V重複!F:F, V重複!$C:$C, 'Conv-vaccine'!$E1827)</f>
        <v>0</v>
      </c>
      <c r="R1827" s="92">
        <f>_xlfn.MAXIFS(V重複!G:G, V重複!$C:$C, 'Conv-vaccine'!$E1827)</f>
        <v>0</v>
      </c>
      <c r="S1827" s="117">
        <f>SUMIF('V3回目-総接種回数'!$A:$A, 'Conv-vaccine'!$E1827, 'V3回目-総接種回数'!D:D)</f>
        <v>0</v>
      </c>
    </row>
    <row r="1828" spans="1:19" ht="17.7">
      <c r="A1828" s="49">
        <v>44905</v>
      </c>
      <c r="B1828" s="109">
        <f>IF(COUNTIF($A$7:$A1828, $A1828)&gt;1, 0, IF($E1828="","",G1828+H1828+K1828+L1828+O1828-Q1828))</f>
        <v>0</v>
      </c>
      <c r="C1828" s="109">
        <f>IF(COUNTIF($A$7:$A1828, $A1828)&gt;1, 0, IF($E1828="", "", I1828+J1828+M1828+N1828+P1828-R1828))</f>
        <v>0</v>
      </c>
      <c r="D1828" s="109">
        <f>IF(COUNTIF($A$7:$A1828, $A1828)&gt;1, 0, S1828)</f>
        <v>0</v>
      </c>
      <c r="E1828" s="110">
        <v>44905</v>
      </c>
      <c r="F1828" s="91" t="str">
        <f>IFERROR(VLOOKUP($E1828, V医療従事者等!$A:$J, $F$4, FALSE), TEXT(E1828, "aaa"))</f>
        <v>土</v>
      </c>
      <c r="G1828" s="91">
        <f>IFERROR(VLOOKUP($E1828, V医療従事者等!$A:$J, $G$4, FALSE), 0)</f>
        <v>0</v>
      </c>
      <c r="H1828" s="91">
        <f>IFERROR(VLOOKUP($E1828, V医療従事者等!$A:$J, $H$4, FALSE), 0)</f>
        <v>0</v>
      </c>
      <c r="I1828" s="91">
        <f>IFERROR(VLOOKUP($E1828, V医療従事者等!$A:$J, $I$4, FALSE), 0)</f>
        <v>0</v>
      </c>
      <c r="J1828" s="91">
        <f>IFERROR(VLOOKUP($E1828, V医療従事者等!$A:$J, $J$4, FALSE), 0)</f>
        <v>0</v>
      </c>
      <c r="K1828" s="92">
        <f>IFERROR(VLOOKUP($E1828, V一般接種!$A:$G, K$4, FALSE), 0)</f>
        <v>0</v>
      </c>
      <c r="L1828" s="92">
        <f>IFERROR(VLOOKUP($E1828, V一般接種!$A:$G, L$4, FALSE), 0)</f>
        <v>0</v>
      </c>
      <c r="M1828" s="92">
        <f>IFERROR(VLOOKUP($E1828, V一般接種!$A:$G, M$4, FALSE), 0)</f>
        <v>0</v>
      </c>
      <c r="N1828" s="93">
        <f>IFERROR(VLOOKUP($E1828, V一般接種!$A:$G, N$4, FALSE), 0)</f>
        <v>0</v>
      </c>
      <c r="O1828" s="92">
        <f>SUMIF(V職域接種!$C:$C, 'Conv-vaccine'!$E1828, V職域接種!F:F)</f>
        <v>0</v>
      </c>
      <c r="P1828" s="92">
        <f>SUMIF(V職域接種!$C:$C, 'Conv-vaccine'!$E1828, V職域接種!G:G)</f>
        <v>0</v>
      </c>
      <c r="Q1828" s="92">
        <f>_xlfn.MAXIFS(V重複!F:F, V重複!$C:$C, 'Conv-vaccine'!$E1828)</f>
        <v>0</v>
      </c>
      <c r="R1828" s="92">
        <f>_xlfn.MAXIFS(V重複!G:G, V重複!$C:$C, 'Conv-vaccine'!$E1828)</f>
        <v>0</v>
      </c>
      <c r="S1828" s="117">
        <f>SUMIF('V3回目-総接種回数'!$A:$A, 'Conv-vaccine'!$E1828, 'V3回目-総接種回数'!D:D)</f>
        <v>0</v>
      </c>
    </row>
    <row r="1829" spans="1:19" ht="17.7">
      <c r="A1829" s="49">
        <v>44905</v>
      </c>
      <c r="B1829" s="109">
        <f>IF(COUNTIF($A$7:$A1829, $A1829)&gt;1, 0, IF($E1829="","",G1829+H1829+K1829+L1829+O1829-Q1829))</f>
        <v>0</v>
      </c>
      <c r="C1829" s="109">
        <f>IF(COUNTIF($A$7:$A1829, $A1829)&gt;1, 0, IF($E1829="", "", I1829+J1829+M1829+N1829+P1829-R1829))</f>
        <v>0</v>
      </c>
      <c r="D1829" s="109">
        <f>IF(COUNTIF($A$7:$A1829, $A1829)&gt;1, 0, S1829)</f>
        <v>0</v>
      </c>
      <c r="E1829" s="110">
        <v>44905</v>
      </c>
      <c r="F1829" s="91" t="str">
        <f>IFERROR(VLOOKUP($E1829, V医療従事者等!$A:$J, $F$4, FALSE), TEXT(E1829, "aaa"))</f>
        <v>土</v>
      </c>
      <c r="G1829" s="91">
        <f>IFERROR(VLOOKUP($E1829, V医療従事者等!$A:$J, $G$4, FALSE), 0)</f>
        <v>0</v>
      </c>
      <c r="H1829" s="91">
        <f>IFERROR(VLOOKUP($E1829, V医療従事者等!$A:$J, $H$4, FALSE), 0)</f>
        <v>0</v>
      </c>
      <c r="I1829" s="91">
        <f>IFERROR(VLOOKUP($E1829, V医療従事者等!$A:$J, $I$4, FALSE), 0)</f>
        <v>0</v>
      </c>
      <c r="J1829" s="91">
        <f>IFERROR(VLOOKUP($E1829, V医療従事者等!$A:$J, $J$4, FALSE), 0)</f>
        <v>0</v>
      </c>
      <c r="K1829" s="92">
        <f>IFERROR(VLOOKUP($E1829, V一般接種!$A:$G, K$4, FALSE), 0)</f>
        <v>0</v>
      </c>
      <c r="L1829" s="92">
        <f>IFERROR(VLOOKUP($E1829, V一般接種!$A:$G, L$4, FALSE), 0)</f>
        <v>0</v>
      </c>
      <c r="M1829" s="92">
        <f>IFERROR(VLOOKUP($E1829, V一般接種!$A:$G, M$4, FALSE), 0)</f>
        <v>0</v>
      </c>
      <c r="N1829" s="93">
        <f>IFERROR(VLOOKUP($E1829, V一般接種!$A:$G, N$4, FALSE), 0)</f>
        <v>0</v>
      </c>
      <c r="O1829" s="92">
        <f>SUMIF(V職域接種!$C:$C, 'Conv-vaccine'!$E1829, V職域接種!F:F)</f>
        <v>0</v>
      </c>
      <c r="P1829" s="92">
        <f>SUMIF(V職域接種!$C:$C, 'Conv-vaccine'!$E1829, V職域接種!G:G)</f>
        <v>0</v>
      </c>
      <c r="Q1829" s="92">
        <f>_xlfn.MAXIFS(V重複!F:F, V重複!$C:$C, 'Conv-vaccine'!$E1829)</f>
        <v>0</v>
      </c>
      <c r="R1829" s="92">
        <f>_xlfn.MAXIFS(V重複!G:G, V重複!$C:$C, 'Conv-vaccine'!$E1829)</f>
        <v>0</v>
      </c>
      <c r="S1829" s="117">
        <f>SUMIF('V3回目-総接種回数'!$A:$A, 'Conv-vaccine'!$E1829, 'V3回目-総接種回数'!D:D)</f>
        <v>0</v>
      </c>
    </row>
    <row r="1830" spans="1:19" ht="17.7">
      <c r="A1830" s="49">
        <v>44905</v>
      </c>
      <c r="B1830" s="109">
        <f>IF(COUNTIF($A$7:$A1830, $A1830)&gt;1, 0, IF($E1830="","",G1830+H1830+K1830+L1830+O1830-Q1830))</f>
        <v>0</v>
      </c>
      <c r="C1830" s="109">
        <f>IF(COUNTIF($A$7:$A1830, $A1830)&gt;1, 0, IF($E1830="", "", I1830+J1830+M1830+N1830+P1830-R1830))</f>
        <v>0</v>
      </c>
      <c r="D1830" s="109">
        <f>IF(COUNTIF($A$7:$A1830, $A1830)&gt;1, 0, S1830)</f>
        <v>0</v>
      </c>
      <c r="E1830" s="110">
        <v>44905</v>
      </c>
      <c r="F1830" s="91" t="str">
        <f>IFERROR(VLOOKUP($E1830, V医療従事者等!$A:$J, $F$4, FALSE), TEXT(E1830, "aaa"))</f>
        <v>土</v>
      </c>
      <c r="G1830" s="91">
        <f>IFERROR(VLOOKUP($E1830, V医療従事者等!$A:$J, $G$4, FALSE), 0)</f>
        <v>0</v>
      </c>
      <c r="H1830" s="91">
        <f>IFERROR(VLOOKUP($E1830, V医療従事者等!$A:$J, $H$4, FALSE), 0)</f>
        <v>0</v>
      </c>
      <c r="I1830" s="91">
        <f>IFERROR(VLOOKUP($E1830, V医療従事者等!$A:$J, $I$4, FALSE), 0)</f>
        <v>0</v>
      </c>
      <c r="J1830" s="91">
        <f>IFERROR(VLOOKUP($E1830, V医療従事者等!$A:$J, $J$4, FALSE), 0)</f>
        <v>0</v>
      </c>
      <c r="K1830" s="92">
        <f>IFERROR(VLOOKUP($E1830, V一般接種!$A:$G, K$4, FALSE), 0)</f>
        <v>0</v>
      </c>
      <c r="L1830" s="92">
        <f>IFERROR(VLOOKUP($E1830, V一般接種!$A:$G, L$4, FALSE), 0)</f>
        <v>0</v>
      </c>
      <c r="M1830" s="92">
        <f>IFERROR(VLOOKUP($E1830, V一般接種!$A:$G, M$4, FALSE), 0)</f>
        <v>0</v>
      </c>
      <c r="N1830" s="93">
        <f>IFERROR(VLOOKUP($E1830, V一般接種!$A:$G, N$4, FALSE), 0)</f>
        <v>0</v>
      </c>
      <c r="O1830" s="92">
        <f>SUMIF(V職域接種!$C:$C, 'Conv-vaccine'!$E1830, V職域接種!F:F)</f>
        <v>0</v>
      </c>
      <c r="P1830" s="92">
        <f>SUMIF(V職域接種!$C:$C, 'Conv-vaccine'!$E1830, V職域接種!G:G)</f>
        <v>0</v>
      </c>
      <c r="Q1830" s="92">
        <f>_xlfn.MAXIFS(V重複!F:F, V重複!$C:$C, 'Conv-vaccine'!$E1830)</f>
        <v>0</v>
      </c>
      <c r="R1830" s="92">
        <f>_xlfn.MAXIFS(V重複!G:G, V重複!$C:$C, 'Conv-vaccine'!$E1830)</f>
        <v>0</v>
      </c>
      <c r="S1830" s="117">
        <f>SUMIF('V3回目-総接種回数'!$A:$A, 'Conv-vaccine'!$E1830, 'V3回目-総接種回数'!D:D)</f>
        <v>0</v>
      </c>
    </row>
    <row r="1831" spans="1:19" ht="17.7">
      <c r="A1831" s="49">
        <v>44906</v>
      </c>
      <c r="B1831" s="109">
        <f>IF(COUNTIF($A$7:$A1831, $A1831)&gt;1, 0, IF($E1831="","",G1831+H1831+K1831+L1831+O1831-Q1831))</f>
        <v>0</v>
      </c>
      <c r="C1831" s="109">
        <f>IF(COUNTIF($A$7:$A1831, $A1831)&gt;1, 0, IF($E1831="", "", I1831+J1831+M1831+N1831+P1831-R1831))</f>
        <v>0</v>
      </c>
      <c r="D1831" s="109">
        <f>IF(COUNTIF($A$7:$A1831, $A1831)&gt;1, 0, S1831)</f>
        <v>0</v>
      </c>
      <c r="E1831" s="110">
        <v>44906</v>
      </c>
      <c r="F1831" s="91" t="str">
        <f>IFERROR(VLOOKUP($E1831, V医療従事者等!$A:$J, $F$4, FALSE), TEXT(E1831, "aaa"))</f>
        <v>日</v>
      </c>
      <c r="G1831" s="91">
        <f>IFERROR(VLOOKUP($E1831, V医療従事者等!$A:$J, $G$4, FALSE), 0)</f>
        <v>0</v>
      </c>
      <c r="H1831" s="91">
        <f>IFERROR(VLOOKUP($E1831, V医療従事者等!$A:$J, $H$4, FALSE), 0)</f>
        <v>0</v>
      </c>
      <c r="I1831" s="91">
        <f>IFERROR(VLOOKUP($E1831, V医療従事者等!$A:$J, $I$4, FALSE), 0)</f>
        <v>0</v>
      </c>
      <c r="J1831" s="91">
        <f>IFERROR(VLOOKUP($E1831, V医療従事者等!$A:$J, $J$4, FALSE), 0)</f>
        <v>0</v>
      </c>
      <c r="K1831" s="92">
        <f>IFERROR(VLOOKUP($E1831, V一般接種!$A:$G, K$4, FALSE), 0)</f>
        <v>0</v>
      </c>
      <c r="L1831" s="92">
        <f>IFERROR(VLOOKUP($E1831, V一般接種!$A:$G, L$4, FALSE), 0)</f>
        <v>0</v>
      </c>
      <c r="M1831" s="92">
        <f>IFERROR(VLOOKUP($E1831, V一般接種!$A:$G, M$4, FALSE), 0)</f>
        <v>0</v>
      </c>
      <c r="N1831" s="93">
        <f>IFERROR(VLOOKUP($E1831, V一般接種!$A:$G, N$4, FALSE), 0)</f>
        <v>0</v>
      </c>
      <c r="O1831" s="92">
        <f>SUMIF(V職域接種!$C:$C, 'Conv-vaccine'!$E1831, V職域接種!F:F)</f>
        <v>0</v>
      </c>
      <c r="P1831" s="92">
        <f>SUMIF(V職域接種!$C:$C, 'Conv-vaccine'!$E1831, V職域接種!G:G)</f>
        <v>0</v>
      </c>
      <c r="Q1831" s="92">
        <f>_xlfn.MAXIFS(V重複!F:F, V重複!$C:$C, 'Conv-vaccine'!$E1831)</f>
        <v>0</v>
      </c>
      <c r="R1831" s="92">
        <f>_xlfn.MAXIFS(V重複!G:G, V重複!$C:$C, 'Conv-vaccine'!$E1831)</f>
        <v>0</v>
      </c>
      <c r="S1831" s="117">
        <f>SUMIF('V3回目-総接種回数'!$A:$A, 'Conv-vaccine'!$E1831, 'V3回目-総接種回数'!D:D)</f>
        <v>0</v>
      </c>
    </row>
    <row r="1832" spans="1:19" ht="17.7">
      <c r="A1832" s="49">
        <v>44906</v>
      </c>
      <c r="B1832" s="109">
        <f>IF(COUNTIF($A$7:$A1832, $A1832)&gt;1, 0, IF($E1832="","",G1832+H1832+K1832+L1832+O1832-Q1832))</f>
        <v>0</v>
      </c>
      <c r="C1832" s="109">
        <f>IF(COUNTIF($A$7:$A1832, $A1832)&gt;1, 0, IF($E1832="", "", I1832+J1832+M1832+N1832+P1832-R1832))</f>
        <v>0</v>
      </c>
      <c r="D1832" s="109">
        <f>IF(COUNTIF($A$7:$A1832, $A1832)&gt;1, 0, S1832)</f>
        <v>0</v>
      </c>
      <c r="E1832" s="110">
        <v>44906</v>
      </c>
      <c r="F1832" s="91" t="str">
        <f>IFERROR(VLOOKUP($E1832, V医療従事者等!$A:$J, $F$4, FALSE), TEXT(E1832, "aaa"))</f>
        <v>日</v>
      </c>
      <c r="G1832" s="91">
        <f>IFERROR(VLOOKUP($E1832, V医療従事者等!$A:$J, $G$4, FALSE), 0)</f>
        <v>0</v>
      </c>
      <c r="H1832" s="91">
        <f>IFERROR(VLOOKUP($E1832, V医療従事者等!$A:$J, $H$4, FALSE), 0)</f>
        <v>0</v>
      </c>
      <c r="I1832" s="91">
        <f>IFERROR(VLOOKUP($E1832, V医療従事者等!$A:$J, $I$4, FALSE), 0)</f>
        <v>0</v>
      </c>
      <c r="J1832" s="91">
        <f>IFERROR(VLOOKUP($E1832, V医療従事者等!$A:$J, $J$4, FALSE), 0)</f>
        <v>0</v>
      </c>
      <c r="K1832" s="92">
        <f>IFERROR(VLOOKUP($E1832, V一般接種!$A:$G, K$4, FALSE), 0)</f>
        <v>0</v>
      </c>
      <c r="L1832" s="92">
        <f>IFERROR(VLOOKUP($E1832, V一般接種!$A:$G, L$4, FALSE), 0)</f>
        <v>0</v>
      </c>
      <c r="M1832" s="92">
        <f>IFERROR(VLOOKUP($E1832, V一般接種!$A:$G, M$4, FALSE), 0)</f>
        <v>0</v>
      </c>
      <c r="N1832" s="93">
        <f>IFERROR(VLOOKUP($E1832, V一般接種!$A:$G, N$4, FALSE), 0)</f>
        <v>0</v>
      </c>
      <c r="O1832" s="92">
        <f>SUMIF(V職域接種!$C:$C, 'Conv-vaccine'!$E1832, V職域接種!F:F)</f>
        <v>0</v>
      </c>
      <c r="P1832" s="92">
        <f>SUMIF(V職域接種!$C:$C, 'Conv-vaccine'!$E1832, V職域接種!G:G)</f>
        <v>0</v>
      </c>
      <c r="Q1832" s="92">
        <f>_xlfn.MAXIFS(V重複!F:F, V重複!$C:$C, 'Conv-vaccine'!$E1832)</f>
        <v>0</v>
      </c>
      <c r="R1832" s="92">
        <f>_xlfn.MAXIFS(V重複!G:G, V重複!$C:$C, 'Conv-vaccine'!$E1832)</f>
        <v>0</v>
      </c>
      <c r="S1832" s="117">
        <f>SUMIF('V3回目-総接種回数'!$A:$A, 'Conv-vaccine'!$E1832, 'V3回目-総接種回数'!D:D)</f>
        <v>0</v>
      </c>
    </row>
    <row r="1833" spans="1:19" ht="17.7">
      <c r="A1833" s="49">
        <v>44906</v>
      </c>
      <c r="B1833" s="109">
        <f>IF(COUNTIF($A$7:$A1833, $A1833)&gt;1, 0, IF($E1833="","",G1833+H1833+K1833+L1833+O1833-Q1833))</f>
        <v>0</v>
      </c>
      <c r="C1833" s="109">
        <f>IF(COUNTIF($A$7:$A1833, $A1833)&gt;1, 0, IF($E1833="", "", I1833+J1833+M1833+N1833+P1833-R1833))</f>
        <v>0</v>
      </c>
      <c r="D1833" s="109">
        <f>IF(COUNTIF($A$7:$A1833, $A1833)&gt;1, 0, S1833)</f>
        <v>0</v>
      </c>
      <c r="E1833" s="110">
        <v>44906</v>
      </c>
      <c r="F1833" s="91" t="str">
        <f>IFERROR(VLOOKUP($E1833, V医療従事者等!$A:$J, $F$4, FALSE), TEXT(E1833, "aaa"))</f>
        <v>日</v>
      </c>
      <c r="G1833" s="91">
        <f>IFERROR(VLOOKUP($E1833, V医療従事者等!$A:$J, $G$4, FALSE), 0)</f>
        <v>0</v>
      </c>
      <c r="H1833" s="91">
        <f>IFERROR(VLOOKUP($E1833, V医療従事者等!$A:$J, $H$4, FALSE), 0)</f>
        <v>0</v>
      </c>
      <c r="I1833" s="91">
        <f>IFERROR(VLOOKUP($E1833, V医療従事者等!$A:$J, $I$4, FALSE), 0)</f>
        <v>0</v>
      </c>
      <c r="J1833" s="91">
        <f>IFERROR(VLOOKUP($E1833, V医療従事者等!$A:$J, $J$4, FALSE), 0)</f>
        <v>0</v>
      </c>
      <c r="K1833" s="92">
        <f>IFERROR(VLOOKUP($E1833, V一般接種!$A:$G, K$4, FALSE), 0)</f>
        <v>0</v>
      </c>
      <c r="L1833" s="92">
        <f>IFERROR(VLOOKUP($E1833, V一般接種!$A:$G, L$4, FALSE), 0)</f>
        <v>0</v>
      </c>
      <c r="M1833" s="92">
        <f>IFERROR(VLOOKUP($E1833, V一般接種!$A:$G, M$4, FALSE), 0)</f>
        <v>0</v>
      </c>
      <c r="N1833" s="93">
        <f>IFERROR(VLOOKUP($E1833, V一般接種!$A:$G, N$4, FALSE), 0)</f>
        <v>0</v>
      </c>
      <c r="O1833" s="92">
        <f>SUMIF(V職域接種!$C:$C, 'Conv-vaccine'!$E1833, V職域接種!F:F)</f>
        <v>0</v>
      </c>
      <c r="P1833" s="92">
        <f>SUMIF(V職域接種!$C:$C, 'Conv-vaccine'!$E1833, V職域接種!G:G)</f>
        <v>0</v>
      </c>
      <c r="Q1833" s="92">
        <f>_xlfn.MAXIFS(V重複!F:F, V重複!$C:$C, 'Conv-vaccine'!$E1833)</f>
        <v>0</v>
      </c>
      <c r="R1833" s="92">
        <f>_xlfn.MAXIFS(V重複!G:G, V重複!$C:$C, 'Conv-vaccine'!$E1833)</f>
        <v>0</v>
      </c>
      <c r="S1833" s="117">
        <f>SUMIF('V3回目-総接種回数'!$A:$A, 'Conv-vaccine'!$E1833, 'V3回目-総接種回数'!D:D)</f>
        <v>0</v>
      </c>
    </row>
    <row r="1834" spans="1:19" ht="17.7">
      <c r="A1834" s="49">
        <v>44907</v>
      </c>
      <c r="B1834" s="109">
        <f>IF(COUNTIF($A$7:$A1834, $A1834)&gt;1, 0, IF($E1834="","",G1834+H1834+K1834+L1834+O1834-Q1834))</f>
        <v>0</v>
      </c>
      <c r="C1834" s="109">
        <f>IF(COUNTIF($A$7:$A1834, $A1834)&gt;1, 0, IF($E1834="", "", I1834+J1834+M1834+N1834+P1834-R1834))</f>
        <v>0</v>
      </c>
      <c r="D1834" s="109">
        <f>IF(COUNTIF($A$7:$A1834, $A1834)&gt;1, 0, S1834)</f>
        <v>0</v>
      </c>
      <c r="E1834" s="110">
        <v>44907</v>
      </c>
      <c r="F1834" s="91" t="str">
        <f>IFERROR(VLOOKUP($E1834, V医療従事者等!$A:$J, $F$4, FALSE), TEXT(E1834, "aaa"))</f>
        <v>月</v>
      </c>
      <c r="G1834" s="91">
        <f>IFERROR(VLOOKUP($E1834, V医療従事者等!$A:$J, $G$4, FALSE), 0)</f>
        <v>0</v>
      </c>
      <c r="H1834" s="91">
        <f>IFERROR(VLOOKUP($E1834, V医療従事者等!$A:$J, $H$4, FALSE), 0)</f>
        <v>0</v>
      </c>
      <c r="I1834" s="91">
        <f>IFERROR(VLOOKUP($E1834, V医療従事者等!$A:$J, $I$4, FALSE), 0)</f>
        <v>0</v>
      </c>
      <c r="J1834" s="91">
        <f>IFERROR(VLOOKUP($E1834, V医療従事者等!$A:$J, $J$4, FALSE), 0)</f>
        <v>0</v>
      </c>
      <c r="K1834" s="92">
        <f>IFERROR(VLOOKUP($E1834, V一般接種!$A:$G, K$4, FALSE), 0)</f>
        <v>0</v>
      </c>
      <c r="L1834" s="92">
        <f>IFERROR(VLOOKUP($E1834, V一般接種!$A:$G, L$4, FALSE), 0)</f>
        <v>0</v>
      </c>
      <c r="M1834" s="92">
        <f>IFERROR(VLOOKUP($E1834, V一般接種!$A:$G, M$4, FALSE), 0)</f>
        <v>0</v>
      </c>
      <c r="N1834" s="93">
        <f>IFERROR(VLOOKUP($E1834, V一般接種!$A:$G, N$4, FALSE), 0)</f>
        <v>0</v>
      </c>
      <c r="O1834" s="92">
        <f>SUMIF(V職域接種!$C:$C, 'Conv-vaccine'!$E1834, V職域接種!F:F)</f>
        <v>0</v>
      </c>
      <c r="P1834" s="92">
        <f>SUMIF(V職域接種!$C:$C, 'Conv-vaccine'!$E1834, V職域接種!G:G)</f>
        <v>0</v>
      </c>
      <c r="Q1834" s="92">
        <f>_xlfn.MAXIFS(V重複!F:F, V重複!$C:$C, 'Conv-vaccine'!$E1834)</f>
        <v>0</v>
      </c>
      <c r="R1834" s="92">
        <f>_xlfn.MAXIFS(V重複!G:G, V重複!$C:$C, 'Conv-vaccine'!$E1834)</f>
        <v>0</v>
      </c>
      <c r="S1834" s="117">
        <f>SUMIF('V3回目-総接種回数'!$A:$A, 'Conv-vaccine'!$E1834, 'V3回目-総接種回数'!D:D)</f>
        <v>0</v>
      </c>
    </row>
    <row r="1835" spans="1:19" ht="17.7">
      <c r="A1835" s="49">
        <v>44907</v>
      </c>
      <c r="B1835" s="109">
        <f>IF(COUNTIF($A$7:$A1835, $A1835)&gt;1, 0, IF($E1835="","",G1835+H1835+K1835+L1835+O1835-Q1835))</f>
        <v>0</v>
      </c>
      <c r="C1835" s="109">
        <f>IF(COUNTIF($A$7:$A1835, $A1835)&gt;1, 0, IF($E1835="", "", I1835+J1835+M1835+N1835+P1835-R1835))</f>
        <v>0</v>
      </c>
      <c r="D1835" s="109">
        <f>IF(COUNTIF($A$7:$A1835, $A1835)&gt;1, 0, S1835)</f>
        <v>0</v>
      </c>
      <c r="E1835" s="110">
        <v>44907</v>
      </c>
      <c r="F1835" s="91" t="str">
        <f>IFERROR(VLOOKUP($E1835, V医療従事者等!$A:$J, $F$4, FALSE), TEXT(E1835, "aaa"))</f>
        <v>月</v>
      </c>
      <c r="G1835" s="91">
        <f>IFERROR(VLOOKUP($E1835, V医療従事者等!$A:$J, $G$4, FALSE), 0)</f>
        <v>0</v>
      </c>
      <c r="H1835" s="91">
        <f>IFERROR(VLOOKUP($E1835, V医療従事者等!$A:$J, $H$4, FALSE), 0)</f>
        <v>0</v>
      </c>
      <c r="I1835" s="91">
        <f>IFERROR(VLOOKUP($E1835, V医療従事者等!$A:$J, $I$4, FALSE), 0)</f>
        <v>0</v>
      </c>
      <c r="J1835" s="91">
        <f>IFERROR(VLOOKUP($E1835, V医療従事者等!$A:$J, $J$4, FALSE), 0)</f>
        <v>0</v>
      </c>
      <c r="K1835" s="92">
        <f>IFERROR(VLOOKUP($E1835, V一般接種!$A:$G, K$4, FALSE), 0)</f>
        <v>0</v>
      </c>
      <c r="L1835" s="92">
        <f>IFERROR(VLOOKUP($E1835, V一般接種!$A:$G, L$4, FALSE), 0)</f>
        <v>0</v>
      </c>
      <c r="M1835" s="92">
        <f>IFERROR(VLOOKUP($E1835, V一般接種!$A:$G, M$4, FALSE), 0)</f>
        <v>0</v>
      </c>
      <c r="N1835" s="93">
        <f>IFERROR(VLOOKUP($E1835, V一般接種!$A:$G, N$4, FALSE), 0)</f>
        <v>0</v>
      </c>
      <c r="O1835" s="92">
        <f>SUMIF(V職域接種!$C:$C, 'Conv-vaccine'!$E1835, V職域接種!F:F)</f>
        <v>0</v>
      </c>
      <c r="P1835" s="92">
        <f>SUMIF(V職域接種!$C:$C, 'Conv-vaccine'!$E1835, V職域接種!G:G)</f>
        <v>0</v>
      </c>
      <c r="Q1835" s="92">
        <f>_xlfn.MAXIFS(V重複!F:F, V重複!$C:$C, 'Conv-vaccine'!$E1835)</f>
        <v>0</v>
      </c>
      <c r="R1835" s="92">
        <f>_xlfn.MAXIFS(V重複!G:G, V重複!$C:$C, 'Conv-vaccine'!$E1835)</f>
        <v>0</v>
      </c>
      <c r="S1835" s="117">
        <f>SUMIF('V3回目-総接種回数'!$A:$A, 'Conv-vaccine'!$E1835, 'V3回目-総接種回数'!D:D)</f>
        <v>0</v>
      </c>
    </row>
    <row r="1836" spans="1:19" ht="17.7">
      <c r="A1836" s="49">
        <v>44907</v>
      </c>
      <c r="B1836" s="109">
        <f>IF(COUNTIF($A$7:$A1836, $A1836)&gt;1, 0, IF($E1836="","",G1836+H1836+K1836+L1836+O1836-Q1836))</f>
        <v>0</v>
      </c>
      <c r="C1836" s="109">
        <f>IF(COUNTIF($A$7:$A1836, $A1836)&gt;1, 0, IF($E1836="", "", I1836+J1836+M1836+N1836+P1836-R1836))</f>
        <v>0</v>
      </c>
      <c r="D1836" s="109">
        <f>IF(COUNTIF($A$7:$A1836, $A1836)&gt;1, 0, S1836)</f>
        <v>0</v>
      </c>
      <c r="E1836" s="110">
        <v>44907</v>
      </c>
      <c r="F1836" s="91" t="str">
        <f>IFERROR(VLOOKUP($E1836, V医療従事者等!$A:$J, $F$4, FALSE), TEXT(E1836, "aaa"))</f>
        <v>月</v>
      </c>
      <c r="G1836" s="91">
        <f>IFERROR(VLOOKUP($E1836, V医療従事者等!$A:$J, $G$4, FALSE), 0)</f>
        <v>0</v>
      </c>
      <c r="H1836" s="91">
        <f>IFERROR(VLOOKUP($E1836, V医療従事者等!$A:$J, $H$4, FALSE), 0)</f>
        <v>0</v>
      </c>
      <c r="I1836" s="91">
        <f>IFERROR(VLOOKUP($E1836, V医療従事者等!$A:$J, $I$4, FALSE), 0)</f>
        <v>0</v>
      </c>
      <c r="J1836" s="91">
        <f>IFERROR(VLOOKUP($E1836, V医療従事者等!$A:$J, $J$4, FALSE), 0)</f>
        <v>0</v>
      </c>
      <c r="K1836" s="92">
        <f>IFERROR(VLOOKUP($E1836, V一般接種!$A:$G, K$4, FALSE), 0)</f>
        <v>0</v>
      </c>
      <c r="L1836" s="92">
        <f>IFERROR(VLOOKUP($E1836, V一般接種!$A:$G, L$4, FALSE), 0)</f>
        <v>0</v>
      </c>
      <c r="M1836" s="92">
        <f>IFERROR(VLOOKUP($E1836, V一般接種!$A:$G, M$4, FALSE), 0)</f>
        <v>0</v>
      </c>
      <c r="N1836" s="93">
        <f>IFERROR(VLOOKUP($E1836, V一般接種!$A:$G, N$4, FALSE), 0)</f>
        <v>0</v>
      </c>
      <c r="O1836" s="92">
        <f>SUMIF(V職域接種!$C:$C, 'Conv-vaccine'!$E1836, V職域接種!F:F)</f>
        <v>0</v>
      </c>
      <c r="P1836" s="92">
        <f>SUMIF(V職域接種!$C:$C, 'Conv-vaccine'!$E1836, V職域接種!G:G)</f>
        <v>0</v>
      </c>
      <c r="Q1836" s="92">
        <f>_xlfn.MAXIFS(V重複!F:F, V重複!$C:$C, 'Conv-vaccine'!$E1836)</f>
        <v>0</v>
      </c>
      <c r="R1836" s="92">
        <f>_xlfn.MAXIFS(V重複!G:G, V重複!$C:$C, 'Conv-vaccine'!$E1836)</f>
        <v>0</v>
      </c>
      <c r="S1836" s="117">
        <f>SUMIF('V3回目-総接種回数'!$A:$A, 'Conv-vaccine'!$E1836, 'V3回目-総接種回数'!D:D)</f>
        <v>0</v>
      </c>
    </row>
    <row r="1837" spans="1:19" ht="17.7">
      <c r="A1837" s="49">
        <v>44908</v>
      </c>
      <c r="B1837" s="109">
        <f>IF(COUNTIF($A$7:$A1837, $A1837)&gt;1, 0, IF($E1837="","",G1837+H1837+K1837+L1837+O1837-Q1837))</f>
        <v>0</v>
      </c>
      <c r="C1837" s="109">
        <f>IF(COUNTIF($A$7:$A1837, $A1837)&gt;1, 0, IF($E1837="", "", I1837+J1837+M1837+N1837+P1837-R1837))</f>
        <v>0</v>
      </c>
      <c r="D1837" s="109">
        <f>IF(COUNTIF($A$7:$A1837, $A1837)&gt;1, 0, S1837)</f>
        <v>0</v>
      </c>
      <c r="E1837" s="110">
        <v>44908</v>
      </c>
      <c r="F1837" s="91" t="str">
        <f>IFERROR(VLOOKUP($E1837, V医療従事者等!$A:$J, $F$4, FALSE), TEXT(E1837, "aaa"))</f>
        <v>火</v>
      </c>
      <c r="G1837" s="91">
        <f>IFERROR(VLOOKUP($E1837, V医療従事者等!$A:$J, $G$4, FALSE), 0)</f>
        <v>0</v>
      </c>
      <c r="H1837" s="91">
        <f>IFERROR(VLOOKUP($E1837, V医療従事者等!$A:$J, $H$4, FALSE), 0)</f>
        <v>0</v>
      </c>
      <c r="I1837" s="91">
        <f>IFERROR(VLOOKUP($E1837, V医療従事者等!$A:$J, $I$4, FALSE), 0)</f>
        <v>0</v>
      </c>
      <c r="J1837" s="91">
        <f>IFERROR(VLOOKUP($E1837, V医療従事者等!$A:$J, $J$4, FALSE), 0)</f>
        <v>0</v>
      </c>
      <c r="K1837" s="92">
        <f>IFERROR(VLOOKUP($E1837, V一般接種!$A:$G, K$4, FALSE), 0)</f>
        <v>0</v>
      </c>
      <c r="L1837" s="92">
        <f>IFERROR(VLOOKUP($E1837, V一般接種!$A:$G, L$4, FALSE), 0)</f>
        <v>0</v>
      </c>
      <c r="M1837" s="92">
        <f>IFERROR(VLOOKUP($E1837, V一般接種!$A:$G, M$4, FALSE), 0)</f>
        <v>0</v>
      </c>
      <c r="N1837" s="93">
        <f>IFERROR(VLOOKUP($E1837, V一般接種!$A:$G, N$4, FALSE), 0)</f>
        <v>0</v>
      </c>
      <c r="O1837" s="92">
        <f>SUMIF(V職域接種!$C:$C, 'Conv-vaccine'!$E1837, V職域接種!F:F)</f>
        <v>0</v>
      </c>
      <c r="P1837" s="92">
        <f>SUMIF(V職域接種!$C:$C, 'Conv-vaccine'!$E1837, V職域接種!G:G)</f>
        <v>0</v>
      </c>
      <c r="Q1837" s="92">
        <f>_xlfn.MAXIFS(V重複!F:F, V重複!$C:$C, 'Conv-vaccine'!$E1837)</f>
        <v>0</v>
      </c>
      <c r="R1837" s="92">
        <f>_xlfn.MAXIFS(V重複!G:G, V重複!$C:$C, 'Conv-vaccine'!$E1837)</f>
        <v>0</v>
      </c>
      <c r="S1837" s="117">
        <f>SUMIF('V3回目-総接種回数'!$A:$A, 'Conv-vaccine'!$E1837, 'V3回目-総接種回数'!D:D)</f>
        <v>0</v>
      </c>
    </row>
    <row r="1838" spans="1:19" ht="17.7">
      <c r="A1838" s="49">
        <v>44908</v>
      </c>
      <c r="B1838" s="109">
        <f>IF(COUNTIF($A$7:$A1838, $A1838)&gt;1, 0, IF($E1838="","",G1838+H1838+K1838+L1838+O1838-Q1838))</f>
        <v>0</v>
      </c>
      <c r="C1838" s="109">
        <f>IF(COUNTIF($A$7:$A1838, $A1838)&gt;1, 0, IF($E1838="", "", I1838+J1838+M1838+N1838+P1838-R1838))</f>
        <v>0</v>
      </c>
      <c r="D1838" s="109">
        <f>IF(COUNTIF($A$7:$A1838, $A1838)&gt;1, 0, S1838)</f>
        <v>0</v>
      </c>
      <c r="E1838" s="110">
        <v>44908</v>
      </c>
      <c r="F1838" s="91" t="str">
        <f>IFERROR(VLOOKUP($E1838, V医療従事者等!$A:$J, $F$4, FALSE), TEXT(E1838, "aaa"))</f>
        <v>火</v>
      </c>
      <c r="G1838" s="91">
        <f>IFERROR(VLOOKUP($E1838, V医療従事者等!$A:$J, $G$4, FALSE), 0)</f>
        <v>0</v>
      </c>
      <c r="H1838" s="91">
        <f>IFERROR(VLOOKUP($E1838, V医療従事者等!$A:$J, $H$4, FALSE), 0)</f>
        <v>0</v>
      </c>
      <c r="I1838" s="91">
        <f>IFERROR(VLOOKUP($E1838, V医療従事者等!$A:$J, $I$4, FALSE), 0)</f>
        <v>0</v>
      </c>
      <c r="J1838" s="91">
        <f>IFERROR(VLOOKUP($E1838, V医療従事者等!$A:$J, $J$4, FALSE), 0)</f>
        <v>0</v>
      </c>
      <c r="K1838" s="92">
        <f>IFERROR(VLOOKUP($E1838, V一般接種!$A:$G, K$4, FALSE), 0)</f>
        <v>0</v>
      </c>
      <c r="L1838" s="92">
        <f>IFERROR(VLOOKUP($E1838, V一般接種!$A:$G, L$4, FALSE), 0)</f>
        <v>0</v>
      </c>
      <c r="M1838" s="92">
        <f>IFERROR(VLOOKUP($E1838, V一般接種!$A:$G, M$4, FALSE), 0)</f>
        <v>0</v>
      </c>
      <c r="N1838" s="93">
        <f>IFERROR(VLOOKUP($E1838, V一般接種!$A:$G, N$4, FALSE), 0)</f>
        <v>0</v>
      </c>
      <c r="O1838" s="92">
        <f>SUMIF(V職域接種!$C:$C, 'Conv-vaccine'!$E1838, V職域接種!F:F)</f>
        <v>0</v>
      </c>
      <c r="P1838" s="92">
        <f>SUMIF(V職域接種!$C:$C, 'Conv-vaccine'!$E1838, V職域接種!G:G)</f>
        <v>0</v>
      </c>
      <c r="Q1838" s="92">
        <f>_xlfn.MAXIFS(V重複!F:F, V重複!$C:$C, 'Conv-vaccine'!$E1838)</f>
        <v>0</v>
      </c>
      <c r="R1838" s="92">
        <f>_xlfn.MAXIFS(V重複!G:G, V重複!$C:$C, 'Conv-vaccine'!$E1838)</f>
        <v>0</v>
      </c>
      <c r="S1838" s="117">
        <f>SUMIF('V3回目-総接種回数'!$A:$A, 'Conv-vaccine'!$E1838, 'V3回目-総接種回数'!D:D)</f>
        <v>0</v>
      </c>
    </row>
    <row r="1839" spans="1:19" ht="17.7">
      <c r="A1839" s="49">
        <v>44908</v>
      </c>
      <c r="B1839" s="109">
        <f>IF(COUNTIF($A$7:$A1839, $A1839)&gt;1, 0, IF($E1839="","",G1839+H1839+K1839+L1839+O1839-Q1839))</f>
        <v>0</v>
      </c>
      <c r="C1839" s="109">
        <f>IF(COUNTIF($A$7:$A1839, $A1839)&gt;1, 0, IF($E1839="", "", I1839+J1839+M1839+N1839+P1839-R1839))</f>
        <v>0</v>
      </c>
      <c r="D1839" s="109">
        <f>IF(COUNTIF($A$7:$A1839, $A1839)&gt;1, 0, S1839)</f>
        <v>0</v>
      </c>
      <c r="E1839" s="110">
        <v>44908</v>
      </c>
      <c r="F1839" s="91" t="str">
        <f>IFERROR(VLOOKUP($E1839, V医療従事者等!$A:$J, $F$4, FALSE), TEXT(E1839, "aaa"))</f>
        <v>火</v>
      </c>
      <c r="G1839" s="91">
        <f>IFERROR(VLOOKUP($E1839, V医療従事者等!$A:$J, $G$4, FALSE), 0)</f>
        <v>0</v>
      </c>
      <c r="H1839" s="91">
        <f>IFERROR(VLOOKUP($E1839, V医療従事者等!$A:$J, $H$4, FALSE), 0)</f>
        <v>0</v>
      </c>
      <c r="I1839" s="91">
        <f>IFERROR(VLOOKUP($E1839, V医療従事者等!$A:$J, $I$4, FALSE), 0)</f>
        <v>0</v>
      </c>
      <c r="J1839" s="91">
        <f>IFERROR(VLOOKUP($E1839, V医療従事者等!$A:$J, $J$4, FALSE), 0)</f>
        <v>0</v>
      </c>
      <c r="K1839" s="92">
        <f>IFERROR(VLOOKUP($E1839, V一般接種!$A:$G, K$4, FALSE), 0)</f>
        <v>0</v>
      </c>
      <c r="L1839" s="92">
        <f>IFERROR(VLOOKUP($E1839, V一般接種!$A:$G, L$4, FALSE), 0)</f>
        <v>0</v>
      </c>
      <c r="M1839" s="92">
        <f>IFERROR(VLOOKUP($E1839, V一般接種!$A:$G, M$4, FALSE), 0)</f>
        <v>0</v>
      </c>
      <c r="N1839" s="93">
        <f>IFERROR(VLOOKUP($E1839, V一般接種!$A:$G, N$4, FALSE), 0)</f>
        <v>0</v>
      </c>
      <c r="O1839" s="92">
        <f>SUMIF(V職域接種!$C:$C, 'Conv-vaccine'!$E1839, V職域接種!F:F)</f>
        <v>0</v>
      </c>
      <c r="P1839" s="92">
        <f>SUMIF(V職域接種!$C:$C, 'Conv-vaccine'!$E1839, V職域接種!G:G)</f>
        <v>0</v>
      </c>
      <c r="Q1839" s="92">
        <f>_xlfn.MAXIFS(V重複!F:F, V重複!$C:$C, 'Conv-vaccine'!$E1839)</f>
        <v>0</v>
      </c>
      <c r="R1839" s="92">
        <f>_xlfn.MAXIFS(V重複!G:G, V重複!$C:$C, 'Conv-vaccine'!$E1839)</f>
        <v>0</v>
      </c>
      <c r="S1839" s="117">
        <f>SUMIF('V3回目-総接種回数'!$A:$A, 'Conv-vaccine'!$E1839, 'V3回目-総接種回数'!D:D)</f>
        <v>0</v>
      </c>
    </row>
    <row r="1840" spans="1:19" ht="17.7">
      <c r="A1840" s="49">
        <v>44909</v>
      </c>
      <c r="B1840" s="109">
        <f>IF(COUNTIF($A$7:$A1840, $A1840)&gt;1, 0, IF($E1840="","",G1840+H1840+K1840+L1840+O1840-Q1840))</f>
        <v>0</v>
      </c>
      <c r="C1840" s="109">
        <f>IF(COUNTIF($A$7:$A1840, $A1840)&gt;1, 0, IF($E1840="", "", I1840+J1840+M1840+N1840+P1840-R1840))</f>
        <v>0</v>
      </c>
      <c r="D1840" s="109">
        <f>IF(COUNTIF($A$7:$A1840, $A1840)&gt;1, 0, S1840)</f>
        <v>0</v>
      </c>
      <c r="E1840" s="110">
        <v>44909</v>
      </c>
      <c r="F1840" s="91" t="str">
        <f>IFERROR(VLOOKUP($E1840, V医療従事者等!$A:$J, $F$4, FALSE), TEXT(E1840, "aaa"))</f>
        <v>水</v>
      </c>
      <c r="G1840" s="91">
        <f>IFERROR(VLOOKUP($E1840, V医療従事者等!$A:$J, $G$4, FALSE), 0)</f>
        <v>0</v>
      </c>
      <c r="H1840" s="91">
        <f>IFERROR(VLOOKUP($E1840, V医療従事者等!$A:$J, $H$4, FALSE), 0)</f>
        <v>0</v>
      </c>
      <c r="I1840" s="91">
        <f>IFERROR(VLOOKUP($E1840, V医療従事者等!$A:$J, $I$4, FALSE), 0)</f>
        <v>0</v>
      </c>
      <c r="J1840" s="91">
        <f>IFERROR(VLOOKUP($E1840, V医療従事者等!$A:$J, $J$4, FALSE), 0)</f>
        <v>0</v>
      </c>
      <c r="K1840" s="92">
        <f>IFERROR(VLOOKUP($E1840, V一般接種!$A:$G, K$4, FALSE), 0)</f>
        <v>0</v>
      </c>
      <c r="L1840" s="92">
        <f>IFERROR(VLOOKUP($E1840, V一般接種!$A:$G, L$4, FALSE), 0)</f>
        <v>0</v>
      </c>
      <c r="M1840" s="92">
        <f>IFERROR(VLOOKUP($E1840, V一般接種!$A:$G, M$4, FALSE), 0)</f>
        <v>0</v>
      </c>
      <c r="N1840" s="93">
        <f>IFERROR(VLOOKUP($E1840, V一般接種!$A:$G, N$4, FALSE), 0)</f>
        <v>0</v>
      </c>
      <c r="O1840" s="92">
        <f>SUMIF(V職域接種!$C:$C, 'Conv-vaccine'!$E1840, V職域接種!F:F)</f>
        <v>0</v>
      </c>
      <c r="P1840" s="92">
        <f>SUMIF(V職域接種!$C:$C, 'Conv-vaccine'!$E1840, V職域接種!G:G)</f>
        <v>0</v>
      </c>
      <c r="Q1840" s="92">
        <f>_xlfn.MAXIFS(V重複!F:F, V重複!$C:$C, 'Conv-vaccine'!$E1840)</f>
        <v>0</v>
      </c>
      <c r="R1840" s="92">
        <f>_xlfn.MAXIFS(V重複!G:G, V重複!$C:$C, 'Conv-vaccine'!$E1840)</f>
        <v>0</v>
      </c>
      <c r="S1840" s="117">
        <f>SUMIF('V3回目-総接種回数'!$A:$A, 'Conv-vaccine'!$E1840, 'V3回目-総接種回数'!D:D)</f>
        <v>0</v>
      </c>
    </row>
    <row r="1841" spans="1:19" ht="17.7">
      <c r="A1841" s="49">
        <v>44909</v>
      </c>
      <c r="B1841" s="109">
        <f>IF(COUNTIF($A$7:$A1841, $A1841)&gt;1, 0, IF($E1841="","",G1841+H1841+K1841+L1841+O1841-Q1841))</f>
        <v>0</v>
      </c>
      <c r="C1841" s="109">
        <f>IF(COUNTIF($A$7:$A1841, $A1841)&gt;1, 0, IF($E1841="", "", I1841+J1841+M1841+N1841+P1841-R1841))</f>
        <v>0</v>
      </c>
      <c r="D1841" s="109">
        <f>IF(COUNTIF($A$7:$A1841, $A1841)&gt;1, 0, S1841)</f>
        <v>0</v>
      </c>
      <c r="E1841" s="110">
        <v>44909</v>
      </c>
      <c r="F1841" s="91" t="str">
        <f>IFERROR(VLOOKUP($E1841, V医療従事者等!$A:$J, $F$4, FALSE), TEXT(E1841, "aaa"))</f>
        <v>水</v>
      </c>
      <c r="G1841" s="91">
        <f>IFERROR(VLOOKUP($E1841, V医療従事者等!$A:$J, $G$4, FALSE), 0)</f>
        <v>0</v>
      </c>
      <c r="H1841" s="91">
        <f>IFERROR(VLOOKUP($E1841, V医療従事者等!$A:$J, $H$4, FALSE), 0)</f>
        <v>0</v>
      </c>
      <c r="I1841" s="91">
        <f>IFERROR(VLOOKUP($E1841, V医療従事者等!$A:$J, $I$4, FALSE), 0)</f>
        <v>0</v>
      </c>
      <c r="J1841" s="91">
        <f>IFERROR(VLOOKUP($E1841, V医療従事者等!$A:$J, $J$4, FALSE), 0)</f>
        <v>0</v>
      </c>
      <c r="K1841" s="92">
        <f>IFERROR(VLOOKUP($E1841, V一般接種!$A:$G, K$4, FALSE), 0)</f>
        <v>0</v>
      </c>
      <c r="L1841" s="92">
        <f>IFERROR(VLOOKUP($E1841, V一般接種!$A:$G, L$4, FALSE), 0)</f>
        <v>0</v>
      </c>
      <c r="M1841" s="92">
        <f>IFERROR(VLOOKUP($E1841, V一般接種!$A:$G, M$4, FALSE), 0)</f>
        <v>0</v>
      </c>
      <c r="N1841" s="93">
        <f>IFERROR(VLOOKUP($E1841, V一般接種!$A:$G, N$4, FALSE), 0)</f>
        <v>0</v>
      </c>
      <c r="O1841" s="92">
        <f>SUMIF(V職域接種!$C:$C, 'Conv-vaccine'!$E1841, V職域接種!F:F)</f>
        <v>0</v>
      </c>
      <c r="P1841" s="92">
        <f>SUMIF(V職域接種!$C:$C, 'Conv-vaccine'!$E1841, V職域接種!G:G)</f>
        <v>0</v>
      </c>
      <c r="Q1841" s="92">
        <f>_xlfn.MAXIFS(V重複!F:F, V重複!$C:$C, 'Conv-vaccine'!$E1841)</f>
        <v>0</v>
      </c>
      <c r="R1841" s="92">
        <f>_xlfn.MAXIFS(V重複!G:G, V重複!$C:$C, 'Conv-vaccine'!$E1841)</f>
        <v>0</v>
      </c>
      <c r="S1841" s="117">
        <f>SUMIF('V3回目-総接種回数'!$A:$A, 'Conv-vaccine'!$E1841, 'V3回目-総接種回数'!D:D)</f>
        <v>0</v>
      </c>
    </row>
    <row r="1842" spans="1:19" ht="17.7">
      <c r="A1842" s="49">
        <v>44909</v>
      </c>
      <c r="B1842" s="109">
        <f>IF(COUNTIF($A$7:$A1842, $A1842)&gt;1, 0, IF($E1842="","",G1842+H1842+K1842+L1842+O1842-Q1842))</f>
        <v>0</v>
      </c>
      <c r="C1842" s="109">
        <f>IF(COUNTIF($A$7:$A1842, $A1842)&gt;1, 0, IF($E1842="", "", I1842+J1842+M1842+N1842+P1842-R1842))</f>
        <v>0</v>
      </c>
      <c r="D1842" s="109">
        <f>IF(COUNTIF($A$7:$A1842, $A1842)&gt;1, 0, S1842)</f>
        <v>0</v>
      </c>
      <c r="E1842" s="110">
        <v>44909</v>
      </c>
      <c r="F1842" s="91" t="str">
        <f>IFERROR(VLOOKUP($E1842, V医療従事者等!$A:$J, $F$4, FALSE), TEXT(E1842, "aaa"))</f>
        <v>水</v>
      </c>
      <c r="G1842" s="91">
        <f>IFERROR(VLOOKUP($E1842, V医療従事者等!$A:$J, $G$4, FALSE), 0)</f>
        <v>0</v>
      </c>
      <c r="H1842" s="91">
        <f>IFERROR(VLOOKUP($E1842, V医療従事者等!$A:$J, $H$4, FALSE), 0)</f>
        <v>0</v>
      </c>
      <c r="I1842" s="91">
        <f>IFERROR(VLOOKUP($E1842, V医療従事者等!$A:$J, $I$4, FALSE), 0)</f>
        <v>0</v>
      </c>
      <c r="J1842" s="91">
        <f>IFERROR(VLOOKUP($E1842, V医療従事者等!$A:$J, $J$4, FALSE), 0)</f>
        <v>0</v>
      </c>
      <c r="K1842" s="92">
        <f>IFERROR(VLOOKUP($E1842, V一般接種!$A:$G, K$4, FALSE), 0)</f>
        <v>0</v>
      </c>
      <c r="L1842" s="92">
        <f>IFERROR(VLOOKUP($E1842, V一般接種!$A:$G, L$4, FALSE), 0)</f>
        <v>0</v>
      </c>
      <c r="M1842" s="92">
        <f>IFERROR(VLOOKUP($E1842, V一般接種!$A:$G, M$4, FALSE), 0)</f>
        <v>0</v>
      </c>
      <c r="N1842" s="93">
        <f>IFERROR(VLOOKUP($E1842, V一般接種!$A:$G, N$4, FALSE), 0)</f>
        <v>0</v>
      </c>
      <c r="O1842" s="92">
        <f>SUMIF(V職域接種!$C:$C, 'Conv-vaccine'!$E1842, V職域接種!F:F)</f>
        <v>0</v>
      </c>
      <c r="P1842" s="92">
        <f>SUMIF(V職域接種!$C:$C, 'Conv-vaccine'!$E1842, V職域接種!G:G)</f>
        <v>0</v>
      </c>
      <c r="Q1842" s="92">
        <f>_xlfn.MAXIFS(V重複!F:F, V重複!$C:$C, 'Conv-vaccine'!$E1842)</f>
        <v>0</v>
      </c>
      <c r="R1842" s="92">
        <f>_xlfn.MAXIFS(V重複!G:G, V重複!$C:$C, 'Conv-vaccine'!$E1842)</f>
        <v>0</v>
      </c>
      <c r="S1842" s="117">
        <f>SUMIF('V3回目-総接種回数'!$A:$A, 'Conv-vaccine'!$E1842, 'V3回目-総接種回数'!D:D)</f>
        <v>0</v>
      </c>
    </row>
    <row r="1843" spans="1:19" ht="17.7">
      <c r="A1843" s="49">
        <v>44910</v>
      </c>
      <c r="B1843" s="109">
        <f>IF(COUNTIF($A$7:$A1843, $A1843)&gt;1, 0, IF($E1843="","",G1843+H1843+K1843+L1843+O1843-Q1843))</f>
        <v>0</v>
      </c>
      <c r="C1843" s="109">
        <f>IF(COUNTIF($A$7:$A1843, $A1843)&gt;1, 0, IF($E1843="", "", I1843+J1843+M1843+N1843+P1843-R1843))</f>
        <v>0</v>
      </c>
      <c r="D1843" s="109">
        <f>IF(COUNTIF($A$7:$A1843, $A1843)&gt;1, 0, S1843)</f>
        <v>0</v>
      </c>
      <c r="E1843" s="110">
        <v>44910</v>
      </c>
      <c r="F1843" s="91" t="str">
        <f>IFERROR(VLOOKUP($E1843, V医療従事者等!$A:$J, $F$4, FALSE), TEXT(E1843, "aaa"))</f>
        <v>木</v>
      </c>
      <c r="G1843" s="91">
        <f>IFERROR(VLOOKUP($E1843, V医療従事者等!$A:$J, $G$4, FALSE), 0)</f>
        <v>0</v>
      </c>
      <c r="H1843" s="91">
        <f>IFERROR(VLOOKUP($E1843, V医療従事者等!$A:$J, $H$4, FALSE), 0)</f>
        <v>0</v>
      </c>
      <c r="I1843" s="91">
        <f>IFERROR(VLOOKUP($E1843, V医療従事者等!$A:$J, $I$4, FALSE), 0)</f>
        <v>0</v>
      </c>
      <c r="J1843" s="91">
        <f>IFERROR(VLOOKUP($E1843, V医療従事者等!$A:$J, $J$4, FALSE), 0)</f>
        <v>0</v>
      </c>
      <c r="K1843" s="92">
        <f>IFERROR(VLOOKUP($E1843, V一般接種!$A:$G, K$4, FALSE), 0)</f>
        <v>0</v>
      </c>
      <c r="L1843" s="92">
        <f>IFERROR(VLOOKUP($E1843, V一般接種!$A:$G, L$4, FALSE), 0)</f>
        <v>0</v>
      </c>
      <c r="M1843" s="92">
        <f>IFERROR(VLOOKUP($E1843, V一般接種!$A:$G, M$4, FALSE), 0)</f>
        <v>0</v>
      </c>
      <c r="N1843" s="93">
        <f>IFERROR(VLOOKUP($E1843, V一般接種!$A:$G, N$4, FALSE), 0)</f>
        <v>0</v>
      </c>
      <c r="O1843" s="92">
        <f>SUMIF(V職域接種!$C:$C, 'Conv-vaccine'!$E1843, V職域接種!F:F)</f>
        <v>0</v>
      </c>
      <c r="P1843" s="92">
        <f>SUMIF(V職域接種!$C:$C, 'Conv-vaccine'!$E1843, V職域接種!G:G)</f>
        <v>0</v>
      </c>
      <c r="Q1843" s="92">
        <f>_xlfn.MAXIFS(V重複!F:F, V重複!$C:$C, 'Conv-vaccine'!$E1843)</f>
        <v>0</v>
      </c>
      <c r="R1843" s="92">
        <f>_xlfn.MAXIFS(V重複!G:G, V重複!$C:$C, 'Conv-vaccine'!$E1843)</f>
        <v>0</v>
      </c>
      <c r="S1843" s="117">
        <f>SUMIF('V3回目-総接種回数'!$A:$A, 'Conv-vaccine'!$E1843, 'V3回目-総接種回数'!D:D)</f>
        <v>0</v>
      </c>
    </row>
    <row r="1844" spans="1:19" ht="17.7">
      <c r="A1844" s="49">
        <v>44910</v>
      </c>
      <c r="B1844" s="109">
        <f>IF(COUNTIF($A$7:$A1844, $A1844)&gt;1, 0, IF($E1844="","",G1844+H1844+K1844+L1844+O1844-Q1844))</f>
        <v>0</v>
      </c>
      <c r="C1844" s="109">
        <f>IF(COUNTIF($A$7:$A1844, $A1844)&gt;1, 0, IF($E1844="", "", I1844+J1844+M1844+N1844+P1844-R1844))</f>
        <v>0</v>
      </c>
      <c r="D1844" s="109">
        <f>IF(COUNTIF($A$7:$A1844, $A1844)&gt;1, 0, S1844)</f>
        <v>0</v>
      </c>
      <c r="E1844" s="110">
        <v>44910</v>
      </c>
      <c r="F1844" s="91" t="str">
        <f>IFERROR(VLOOKUP($E1844, V医療従事者等!$A:$J, $F$4, FALSE), TEXT(E1844, "aaa"))</f>
        <v>木</v>
      </c>
      <c r="G1844" s="91">
        <f>IFERROR(VLOOKUP($E1844, V医療従事者等!$A:$J, $G$4, FALSE), 0)</f>
        <v>0</v>
      </c>
      <c r="H1844" s="91">
        <f>IFERROR(VLOOKUP($E1844, V医療従事者等!$A:$J, $H$4, FALSE), 0)</f>
        <v>0</v>
      </c>
      <c r="I1844" s="91">
        <f>IFERROR(VLOOKUP($E1844, V医療従事者等!$A:$J, $I$4, FALSE), 0)</f>
        <v>0</v>
      </c>
      <c r="J1844" s="91">
        <f>IFERROR(VLOOKUP($E1844, V医療従事者等!$A:$J, $J$4, FALSE), 0)</f>
        <v>0</v>
      </c>
      <c r="K1844" s="92">
        <f>IFERROR(VLOOKUP($E1844, V一般接種!$A:$G, K$4, FALSE), 0)</f>
        <v>0</v>
      </c>
      <c r="L1844" s="92">
        <f>IFERROR(VLOOKUP($E1844, V一般接種!$A:$G, L$4, FALSE), 0)</f>
        <v>0</v>
      </c>
      <c r="M1844" s="92">
        <f>IFERROR(VLOOKUP($E1844, V一般接種!$A:$G, M$4, FALSE), 0)</f>
        <v>0</v>
      </c>
      <c r="N1844" s="93">
        <f>IFERROR(VLOOKUP($E1844, V一般接種!$A:$G, N$4, FALSE), 0)</f>
        <v>0</v>
      </c>
      <c r="O1844" s="92">
        <f>SUMIF(V職域接種!$C:$C, 'Conv-vaccine'!$E1844, V職域接種!F:F)</f>
        <v>0</v>
      </c>
      <c r="P1844" s="92">
        <f>SUMIF(V職域接種!$C:$C, 'Conv-vaccine'!$E1844, V職域接種!G:G)</f>
        <v>0</v>
      </c>
      <c r="Q1844" s="92">
        <f>_xlfn.MAXIFS(V重複!F:F, V重複!$C:$C, 'Conv-vaccine'!$E1844)</f>
        <v>0</v>
      </c>
      <c r="R1844" s="92">
        <f>_xlfn.MAXIFS(V重複!G:G, V重複!$C:$C, 'Conv-vaccine'!$E1844)</f>
        <v>0</v>
      </c>
      <c r="S1844" s="117">
        <f>SUMIF('V3回目-総接種回数'!$A:$A, 'Conv-vaccine'!$E1844, 'V3回目-総接種回数'!D:D)</f>
        <v>0</v>
      </c>
    </row>
    <row r="1845" spans="1:19" ht="17.7">
      <c r="A1845" s="49">
        <v>44910</v>
      </c>
      <c r="B1845" s="109">
        <f>IF(COUNTIF($A$7:$A1845, $A1845)&gt;1, 0, IF($E1845="","",G1845+H1845+K1845+L1845+O1845-Q1845))</f>
        <v>0</v>
      </c>
      <c r="C1845" s="109">
        <f>IF(COUNTIF($A$7:$A1845, $A1845)&gt;1, 0, IF($E1845="", "", I1845+J1845+M1845+N1845+P1845-R1845))</f>
        <v>0</v>
      </c>
      <c r="D1845" s="109">
        <f>IF(COUNTIF($A$7:$A1845, $A1845)&gt;1, 0, S1845)</f>
        <v>0</v>
      </c>
      <c r="E1845" s="110">
        <v>44910</v>
      </c>
      <c r="F1845" s="91" t="str">
        <f>IFERROR(VLOOKUP($E1845, V医療従事者等!$A:$J, $F$4, FALSE), TEXT(E1845, "aaa"))</f>
        <v>木</v>
      </c>
      <c r="G1845" s="91">
        <f>IFERROR(VLOOKUP($E1845, V医療従事者等!$A:$J, $G$4, FALSE), 0)</f>
        <v>0</v>
      </c>
      <c r="H1845" s="91">
        <f>IFERROR(VLOOKUP($E1845, V医療従事者等!$A:$J, $H$4, FALSE), 0)</f>
        <v>0</v>
      </c>
      <c r="I1845" s="91">
        <f>IFERROR(VLOOKUP($E1845, V医療従事者等!$A:$J, $I$4, FALSE), 0)</f>
        <v>0</v>
      </c>
      <c r="J1845" s="91">
        <f>IFERROR(VLOOKUP($E1845, V医療従事者等!$A:$J, $J$4, FALSE), 0)</f>
        <v>0</v>
      </c>
      <c r="K1845" s="92">
        <f>IFERROR(VLOOKUP($E1845, V一般接種!$A:$G, K$4, FALSE), 0)</f>
        <v>0</v>
      </c>
      <c r="L1845" s="92">
        <f>IFERROR(VLOOKUP($E1845, V一般接種!$A:$G, L$4, FALSE), 0)</f>
        <v>0</v>
      </c>
      <c r="M1845" s="92">
        <f>IFERROR(VLOOKUP($E1845, V一般接種!$A:$G, M$4, FALSE), 0)</f>
        <v>0</v>
      </c>
      <c r="N1845" s="93">
        <f>IFERROR(VLOOKUP($E1845, V一般接種!$A:$G, N$4, FALSE), 0)</f>
        <v>0</v>
      </c>
      <c r="O1845" s="92">
        <f>SUMIF(V職域接種!$C:$C, 'Conv-vaccine'!$E1845, V職域接種!F:F)</f>
        <v>0</v>
      </c>
      <c r="P1845" s="92">
        <f>SUMIF(V職域接種!$C:$C, 'Conv-vaccine'!$E1845, V職域接種!G:G)</f>
        <v>0</v>
      </c>
      <c r="Q1845" s="92">
        <f>_xlfn.MAXIFS(V重複!F:F, V重複!$C:$C, 'Conv-vaccine'!$E1845)</f>
        <v>0</v>
      </c>
      <c r="R1845" s="92">
        <f>_xlfn.MAXIFS(V重複!G:G, V重複!$C:$C, 'Conv-vaccine'!$E1845)</f>
        <v>0</v>
      </c>
      <c r="S1845" s="117">
        <f>SUMIF('V3回目-総接種回数'!$A:$A, 'Conv-vaccine'!$E1845, 'V3回目-総接種回数'!D:D)</f>
        <v>0</v>
      </c>
    </row>
    <row r="1846" spans="1:19" ht="17.7">
      <c r="A1846" s="49">
        <v>44911</v>
      </c>
      <c r="B1846" s="109">
        <f>IF(COUNTIF($A$7:$A1846, $A1846)&gt;1, 0, IF($E1846="","",G1846+H1846+K1846+L1846+O1846-Q1846))</f>
        <v>0</v>
      </c>
      <c r="C1846" s="109">
        <f>IF(COUNTIF($A$7:$A1846, $A1846)&gt;1, 0, IF($E1846="", "", I1846+J1846+M1846+N1846+P1846-R1846))</f>
        <v>0</v>
      </c>
      <c r="D1846" s="109">
        <f>IF(COUNTIF($A$7:$A1846, $A1846)&gt;1, 0, S1846)</f>
        <v>0</v>
      </c>
      <c r="E1846" s="110">
        <v>44911</v>
      </c>
      <c r="F1846" s="91" t="str">
        <f>IFERROR(VLOOKUP($E1846, V医療従事者等!$A:$J, $F$4, FALSE), TEXT(E1846, "aaa"))</f>
        <v>金</v>
      </c>
      <c r="G1846" s="91">
        <f>IFERROR(VLOOKUP($E1846, V医療従事者等!$A:$J, $G$4, FALSE), 0)</f>
        <v>0</v>
      </c>
      <c r="H1846" s="91">
        <f>IFERROR(VLOOKUP($E1846, V医療従事者等!$A:$J, $H$4, FALSE), 0)</f>
        <v>0</v>
      </c>
      <c r="I1846" s="91">
        <f>IFERROR(VLOOKUP($E1846, V医療従事者等!$A:$J, $I$4, FALSE), 0)</f>
        <v>0</v>
      </c>
      <c r="J1846" s="91">
        <f>IFERROR(VLOOKUP($E1846, V医療従事者等!$A:$J, $J$4, FALSE), 0)</f>
        <v>0</v>
      </c>
      <c r="K1846" s="92">
        <f>IFERROR(VLOOKUP($E1846, V一般接種!$A:$G, K$4, FALSE), 0)</f>
        <v>0</v>
      </c>
      <c r="L1846" s="92">
        <f>IFERROR(VLOOKUP($E1846, V一般接種!$A:$G, L$4, FALSE), 0)</f>
        <v>0</v>
      </c>
      <c r="M1846" s="92">
        <f>IFERROR(VLOOKUP($E1846, V一般接種!$A:$G, M$4, FALSE), 0)</f>
        <v>0</v>
      </c>
      <c r="N1846" s="93">
        <f>IFERROR(VLOOKUP($E1846, V一般接種!$A:$G, N$4, FALSE), 0)</f>
        <v>0</v>
      </c>
      <c r="O1846" s="92">
        <f>SUMIF(V職域接種!$C:$C, 'Conv-vaccine'!$E1846, V職域接種!F:F)</f>
        <v>0</v>
      </c>
      <c r="P1846" s="92">
        <f>SUMIF(V職域接種!$C:$C, 'Conv-vaccine'!$E1846, V職域接種!G:G)</f>
        <v>0</v>
      </c>
      <c r="Q1846" s="92">
        <f>_xlfn.MAXIFS(V重複!F:F, V重複!$C:$C, 'Conv-vaccine'!$E1846)</f>
        <v>0</v>
      </c>
      <c r="R1846" s="92">
        <f>_xlfn.MAXIFS(V重複!G:G, V重複!$C:$C, 'Conv-vaccine'!$E1846)</f>
        <v>0</v>
      </c>
      <c r="S1846" s="117">
        <f>SUMIF('V3回目-総接種回数'!$A:$A, 'Conv-vaccine'!$E1846, 'V3回目-総接種回数'!D:D)</f>
        <v>0</v>
      </c>
    </row>
    <row r="1847" spans="1:19" ht="17.7">
      <c r="A1847" s="49">
        <v>44911</v>
      </c>
      <c r="B1847" s="109">
        <f>IF(COUNTIF($A$7:$A1847, $A1847)&gt;1, 0, IF($E1847="","",G1847+H1847+K1847+L1847+O1847-Q1847))</f>
        <v>0</v>
      </c>
      <c r="C1847" s="109">
        <f>IF(COUNTIF($A$7:$A1847, $A1847)&gt;1, 0, IF($E1847="", "", I1847+J1847+M1847+N1847+P1847-R1847))</f>
        <v>0</v>
      </c>
      <c r="D1847" s="109">
        <f>IF(COUNTIF($A$7:$A1847, $A1847)&gt;1, 0, S1847)</f>
        <v>0</v>
      </c>
      <c r="E1847" s="110">
        <v>44911</v>
      </c>
      <c r="F1847" s="91" t="str">
        <f>IFERROR(VLOOKUP($E1847, V医療従事者等!$A:$J, $F$4, FALSE), TEXT(E1847, "aaa"))</f>
        <v>金</v>
      </c>
      <c r="G1847" s="91">
        <f>IFERROR(VLOOKUP($E1847, V医療従事者等!$A:$J, $G$4, FALSE), 0)</f>
        <v>0</v>
      </c>
      <c r="H1847" s="91">
        <f>IFERROR(VLOOKUP($E1847, V医療従事者等!$A:$J, $H$4, FALSE), 0)</f>
        <v>0</v>
      </c>
      <c r="I1847" s="91">
        <f>IFERROR(VLOOKUP($E1847, V医療従事者等!$A:$J, $I$4, FALSE), 0)</f>
        <v>0</v>
      </c>
      <c r="J1847" s="91">
        <f>IFERROR(VLOOKUP($E1847, V医療従事者等!$A:$J, $J$4, FALSE), 0)</f>
        <v>0</v>
      </c>
      <c r="K1847" s="92">
        <f>IFERROR(VLOOKUP($E1847, V一般接種!$A:$G, K$4, FALSE), 0)</f>
        <v>0</v>
      </c>
      <c r="L1847" s="92">
        <f>IFERROR(VLOOKUP($E1847, V一般接種!$A:$G, L$4, FALSE), 0)</f>
        <v>0</v>
      </c>
      <c r="M1847" s="92">
        <f>IFERROR(VLOOKUP($E1847, V一般接種!$A:$G, M$4, FALSE), 0)</f>
        <v>0</v>
      </c>
      <c r="N1847" s="93">
        <f>IFERROR(VLOOKUP($E1847, V一般接種!$A:$G, N$4, FALSE), 0)</f>
        <v>0</v>
      </c>
      <c r="O1847" s="92">
        <f>SUMIF(V職域接種!$C:$C, 'Conv-vaccine'!$E1847, V職域接種!F:F)</f>
        <v>0</v>
      </c>
      <c r="P1847" s="92">
        <f>SUMIF(V職域接種!$C:$C, 'Conv-vaccine'!$E1847, V職域接種!G:G)</f>
        <v>0</v>
      </c>
      <c r="Q1847" s="92">
        <f>_xlfn.MAXIFS(V重複!F:F, V重複!$C:$C, 'Conv-vaccine'!$E1847)</f>
        <v>0</v>
      </c>
      <c r="R1847" s="92">
        <f>_xlfn.MAXIFS(V重複!G:G, V重複!$C:$C, 'Conv-vaccine'!$E1847)</f>
        <v>0</v>
      </c>
      <c r="S1847" s="117">
        <f>SUMIF('V3回目-総接種回数'!$A:$A, 'Conv-vaccine'!$E1847, 'V3回目-総接種回数'!D:D)</f>
        <v>0</v>
      </c>
    </row>
    <row r="1848" spans="1:19" ht="17.7">
      <c r="A1848" s="49">
        <v>44911</v>
      </c>
      <c r="B1848" s="109">
        <f>IF(COUNTIF($A$7:$A1848, $A1848)&gt;1, 0, IF($E1848="","",G1848+H1848+K1848+L1848+O1848-Q1848))</f>
        <v>0</v>
      </c>
      <c r="C1848" s="109">
        <f>IF(COUNTIF($A$7:$A1848, $A1848)&gt;1, 0, IF($E1848="", "", I1848+J1848+M1848+N1848+P1848-R1848))</f>
        <v>0</v>
      </c>
      <c r="D1848" s="109">
        <f>IF(COUNTIF($A$7:$A1848, $A1848)&gt;1, 0, S1848)</f>
        <v>0</v>
      </c>
      <c r="E1848" s="110">
        <v>44911</v>
      </c>
      <c r="F1848" s="91" t="str">
        <f>IFERROR(VLOOKUP($E1848, V医療従事者等!$A:$J, $F$4, FALSE), TEXT(E1848, "aaa"))</f>
        <v>金</v>
      </c>
      <c r="G1848" s="91">
        <f>IFERROR(VLOOKUP($E1848, V医療従事者等!$A:$J, $G$4, FALSE), 0)</f>
        <v>0</v>
      </c>
      <c r="H1848" s="91">
        <f>IFERROR(VLOOKUP($E1848, V医療従事者等!$A:$J, $H$4, FALSE), 0)</f>
        <v>0</v>
      </c>
      <c r="I1848" s="91">
        <f>IFERROR(VLOOKUP($E1848, V医療従事者等!$A:$J, $I$4, FALSE), 0)</f>
        <v>0</v>
      </c>
      <c r="J1848" s="91">
        <f>IFERROR(VLOOKUP($E1848, V医療従事者等!$A:$J, $J$4, FALSE), 0)</f>
        <v>0</v>
      </c>
      <c r="K1848" s="92">
        <f>IFERROR(VLOOKUP($E1848, V一般接種!$A:$G, K$4, FALSE), 0)</f>
        <v>0</v>
      </c>
      <c r="L1848" s="92">
        <f>IFERROR(VLOOKUP($E1848, V一般接種!$A:$G, L$4, FALSE), 0)</f>
        <v>0</v>
      </c>
      <c r="M1848" s="92">
        <f>IFERROR(VLOOKUP($E1848, V一般接種!$A:$G, M$4, FALSE), 0)</f>
        <v>0</v>
      </c>
      <c r="N1848" s="93">
        <f>IFERROR(VLOOKUP($E1848, V一般接種!$A:$G, N$4, FALSE), 0)</f>
        <v>0</v>
      </c>
      <c r="O1848" s="92">
        <f>SUMIF(V職域接種!$C:$C, 'Conv-vaccine'!$E1848, V職域接種!F:F)</f>
        <v>0</v>
      </c>
      <c r="P1848" s="92">
        <f>SUMIF(V職域接種!$C:$C, 'Conv-vaccine'!$E1848, V職域接種!G:G)</f>
        <v>0</v>
      </c>
      <c r="Q1848" s="92">
        <f>_xlfn.MAXIFS(V重複!F:F, V重複!$C:$C, 'Conv-vaccine'!$E1848)</f>
        <v>0</v>
      </c>
      <c r="R1848" s="92">
        <f>_xlfn.MAXIFS(V重複!G:G, V重複!$C:$C, 'Conv-vaccine'!$E1848)</f>
        <v>0</v>
      </c>
      <c r="S1848" s="117">
        <f>SUMIF('V3回目-総接種回数'!$A:$A, 'Conv-vaccine'!$E1848, 'V3回目-総接種回数'!D:D)</f>
        <v>0</v>
      </c>
    </row>
    <row r="1849" spans="1:19" ht="17.7">
      <c r="A1849" s="49">
        <v>44912</v>
      </c>
      <c r="B1849" s="109">
        <f>IF(COUNTIF($A$7:$A1849, $A1849)&gt;1, 0, IF($E1849="","",G1849+H1849+K1849+L1849+O1849-Q1849))</f>
        <v>0</v>
      </c>
      <c r="C1849" s="109">
        <f>IF(COUNTIF($A$7:$A1849, $A1849)&gt;1, 0, IF($E1849="", "", I1849+J1849+M1849+N1849+P1849-R1849))</f>
        <v>0</v>
      </c>
      <c r="D1849" s="109">
        <f>IF(COUNTIF($A$7:$A1849, $A1849)&gt;1, 0, S1849)</f>
        <v>0</v>
      </c>
      <c r="E1849" s="110">
        <v>44912</v>
      </c>
      <c r="F1849" s="91" t="str">
        <f>IFERROR(VLOOKUP($E1849, V医療従事者等!$A:$J, $F$4, FALSE), TEXT(E1849, "aaa"))</f>
        <v>土</v>
      </c>
      <c r="G1849" s="91">
        <f>IFERROR(VLOOKUP($E1849, V医療従事者等!$A:$J, $G$4, FALSE), 0)</f>
        <v>0</v>
      </c>
      <c r="H1849" s="91">
        <f>IFERROR(VLOOKUP($E1849, V医療従事者等!$A:$J, $H$4, FALSE), 0)</f>
        <v>0</v>
      </c>
      <c r="I1849" s="91">
        <f>IFERROR(VLOOKUP($E1849, V医療従事者等!$A:$J, $I$4, FALSE), 0)</f>
        <v>0</v>
      </c>
      <c r="J1849" s="91">
        <f>IFERROR(VLOOKUP($E1849, V医療従事者等!$A:$J, $J$4, FALSE), 0)</f>
        <v>0</v>
      </c>
      <c r="K1849" s="92">
        <f>IFERROR(VLOOKUP($E1849, V一般接種!$A:$G, K$4, FALSE), 0)</f>
        <v>0</v>
      </c>
      <c r="L1849" s="92">
        <f>IFERROR(VLOOKUP($E1849, V一般接種!$A:$G, L$4, FALSE), 0)</f>
        <v>0</v>
      </c>
      <c r="M1849" s="92">
        <f>IFERROR(VLOOKUP($E1849, V一般接種!$A:$G, M$4, FALSE), 0)</f>
        <v>0</v>
      </c>
      <c r="N1849" s="93">
        <f>IFERROR(VLOOKUP($E1849, V一般接種!$A:$G, N$4, FALSE), 0)</f>
        <v>0</v>
      </c>
      <c r="O1849" s="92">
        <f>SUMIF(V職域接種!$C:$C, 'Conv-vaccine'!$E1849, V職域接種!F:F)</f>
        <v>0</v>
      </c>
      <c r="P1849" s="92">
        <f>SUMIF(V職域接種!$C:$C, 'Conv-vaccine'!$E1849, V職域接種!G:G)</f>
        <v>0</v>
      </c>
      <c r="Q1849" s="92">
        <f>_xlfn.MAXIFS(V重複!F:F, V重複!$C:$C, 'Conv-vaccine'!$E1849)</f>
        <v>0</v>
      </c>
      <c r="R1849" s="92">
        <f>_xlfn.MAXIFS(V重複!G:G, V重複!$C:$C, 'Conv-vaccine'!$E1849)</f>
        <v>0</v>
      </c>
      <c r="S1849" s="117">
        <f>SUMIF('V3回目-総接種回数'!$A:$A, 'Conv-vaccine'!$E1849, 'V3回目-総接種回数'!D:D)</f>
        <v>0</v>
      </c>
    </row>
    <row r="1850" spans="1:19" ht="17.7">
      <c r="A1850" s="49">
        <v>44912</v>
      </c>
      <c r="B1850" s="109">
        <f>IF(COUNTIF($A$7:$A1850, $A1850)&gt;1, 0, IF($E1850="","",G1850+H1850+K1850+L1850+O1850-Q1850))</f>
        <v>0</v>
      </c>
      <c r="C1850" s="109">
        <f>IF(COUNTIF($A$7:$A1850, $A1850)&gt;1, 0, IF($E1850="", "", I1850+J1850+M1850+N1850+P1850-R1850))</f>
        <v>0</v>
      </c>
      <c r="D1850" s="109">
        <f>IF(COUNTIF($A$7:$A1850, $A1850)&gt;1, 0, S1850)</f>
        <v>0</v>
      </c>
      <c r="E1850" s="110">
        <v>44912</v>
      </c>
      <c r="F1850" s="91" t="str">
        <f>IFERROR(VLOOKUP($E1850, V医療従事者等!$A:$J, $F$4, FALSE), TEXT(E1850, "aaa"))</f>
        <v>土</v>
      </c>
      <c r="G1850" s="91">
        <f>IFERROR(VLOOKUP($E1850, V医療従事者等!$A:$J, $G$4, FALSE), 0)</f>
        <v>0</v>
      </c>
      <c r="H1850" s="91">
        <f>IFERROR(VLOOKUP($E1850, V医療従事者等!$A:$J, $H$4, FALSE), 0)</f>
        <v>0</v>
      </c>
      <c r="I1850" s="91">
        <f>IFERROR(VLOOKUP($E1850, V医療従事者等!$A:$J, $I$4, FALSE), 0)</f>
        <v>0</v>
      </c>
      <c r="J1850" s="91">
        <f>IFERROR(VLOOKUP($E1850, V医療従事者等!$A:$J, $J$4, FALSE), 0)</f>
        <v>0</v>
      </c>
      <c r="K1850" s="92">
        <f>IFERROR(VLOOKUP($E1850, V一般接種!$A:$G, K$4, FALSE), 0)</f>
        <v>0</v>
      </c>
      <c r="L1850" s="92">
        <f>IFERROR(VLOOKUP($E1850, V一般接種!$A:$G, L$4, FALSE), 0)</f>
        <v>0</v>
      </c>
      <c r="M1850" s="92">
        <f>IFERROR(VLOOKUP($E1850, V一般接種!$A:$G, M$4, FALSE), 0)</f>
        <v>0</v>
      </c>
      <c r="N1850" s="93">
        <f>IFERROR(VLOOKUP($E1850, V一般接種!$A:$G, N$4, FALSE), 0)</f>
        <v>0</v>
      </c>
      <c r="O1850" s="92">
        <f>SUMIF(V職域接種!$C:$C, 'Conv-vaccine'!$E1850, V職域接種!F:F)</f>
        <v>0</v>
      </c>
      <c r="P1850" s="92">
        <f>SUMIF(V職域接種!$C:$C, 'Conv-vaccine'!$E1850, V職域接種!G:G)</f>
        <v>0</v>
      </c>
      <c r="Q1850" s="92">
        <f>_xlfn.MAXIFS(V重複!F:F, V重複!$C:$C, 'Conv-vaccine'!$E1850)</f>
        <v>0</v>
      </c>
      <c r="R1850" s="92">
        <f>_xlfn.MAXIFS(V重複!G:G, V重複!$C:$C, 'Conv-vaccine'!$E1850)</f>
        <v>0</v>
      </c>
      <c r="S1850" s="117">
        <f>SUMIF('V3回目-総接種回数'!$A:$A, 'Conv-vaccine'!$E1850, 'V3回目-総接種回数'!D:D)</f>
        <v>0</v>
      </c>
    </row>
    <row r="1851" spans="1:19" ht="17.7">
      <c r="A1851" s="49">
        <v>44912</v>
      </c>
      <c r="B1851" s="109">
        <f>IF(COUNTIF($A$7:$A1851, $A1851)&gt;1, 0, IF($E1851="","",G1851+H1851+K1851+L1851+O1851-Q1851))</f>
        <v>0</v>
      </c>
      <c r="C1851" s="109">
        <f>IF(COUNTIF($A$7:$A1851, $A1851)&gt;1, 0, IF($E1851="", "", I1851+J1851+M1851+N1851+P1851-R1851))</f>
        <v>0</v>
      </c>
      <c r="D1851" s="109">
        <f>IF(COUNTIF($A$7:$A1851, $A1851)&gt;1, 0, S1851)</f>
        <v>0</v>
      </c>
      <c r="E1851" s="110">
        <v>44912</v>
      </c>
      <c r="F1851" s="91" t="str">
        <f>IFERROR(VLOOKUP($E1851, V医療従事者等!$A:$J, $F$4, FALSE), TEXT(E1851, "aaa"))</f>
        <v>土</v>
      </c>
      <c r="G1851" s="91">
        <f>IFERROR(VLOOKUP($E1851, V医療従事者等!$A:$J, $G$4, FALSE), 0)</f>
        <v>0</v>
      </c>
      <c r="H1851" s="91">
        <f>IFERROR(VLOOKUP($E1851, V医療従事者等!$A:$J, $H$4, FALSE), 0)</f>
        <v>0</v>
      </c>
      <c r="I1851" s="91">
        <f>IFERROR(VLOOKUP($E1851, V医療従事者等!$A:$J, $I$4, FALSE), 0)</f>
        <v>0</v>
      </c>
      <c r="J1851" s="91">
        <f>IFERROR(VLOOKUP($E1851, V医療従事者等!$A:$J, $J$4, FALSE), 0)</f>
        <v>0</v>
      </c>
      <c r="K1851" s="92">
        <f>IFERROR(VLOOKUP($E1851, V一般接種!$A:$G, K$4, FALSE), 0)</f>
        <v>0</v>
      </c>
      <c r="L1851" s="92">
        <f>IFERROR(VLOOKUP($E1851, V一般接種!$A:$G, L$4, FALSE), 0)</f>
        <v>0</v>
      </c>
      <c r="M1851" s="92">
        <f>IFERROR(VLOOKUP($E1851, V一般接種!$A:$G, M$4, FALSE), 0)</f>
        <v>0</v>
      </c>
      <c r="N1851" s="93">
        <f>IFERROR(VLOOKUP($E1851, V一般接種!$A:$G, N$4, FALSE), 0)</f>
        <v>0</v>
      </c>
      <c r="O1851" s="92">
        <f>SUMIF(V職域接種!$C:$C, 'Conv-vaccine'!$E1851, V職域接種!F:F)</f>
        <v>0</v>
      </c>
      <c r="P1851" s="92">
        <f>SUMIF(V職域接種!$C:$C, 'Conv-vaccine'!$E1851, V職域接種!G:G)</f>
        <v>0</v>
      </c>
      <c r="Q1851" s="92">
        <f>_xlfn.MAXIFS(V重複!F:F, V重複!$C:$C, 'Conv-vaccine'!$E1851)</f>
        <v>0</v>
      </c>
      <c r="R1851" s="92">
        <f>_xlfn.MAXIFS(V重複!G:G, V重複!$C:$C, 'Conv-vaccine'!$E1851)</f>
        <v>0</v>
      </c>
      <c r="S1851" s="117">
        <f>SUMIF('V3回目-総接種回数'!$A:$A, 'Conv-vaccine'!$E1851, 'V3回目-総接種回数'!D:D)</f>
        <v>0</v>
      </c>
    </row>
    <row r="1852" spans="1:19" ht="17.7">
      <c r="A1852" s="49">
        <v>44913</v>
      </c>
      <c r="B1852" s="109">
        <f>IF(COUNTIF($A$7:$A1852, $A1852)&gt;1, 0, IF($E1852="","",G1852+H1852+K1852+L1852+O1852-Q1852))</f>
        <v>0</v>
      </c>
      <c r="C1852" s="109">
        <f>IF(COUNTIF($A$7:$A1852, $A1852)&gt;1, 0, IF($E1852="", "", I1852+J1852+M1852+N1852+P1852-R1852))</f>
        <v>0</v>
      </c>
      <c r="D1852" s="109">
        <f>IF(COUNTIF($A$7:$A1852, $A1852)&gt;1, 0, S1852)</f>
        <v>0</v>
      </c>
      <c r="E1852" s="110">
        <v>44913</v>
      </c>
      <c r="F1852" s="91" t="str">
        <f>IFERROR(VLOOKUP($E1852, V医療従事者等!$A:$J, $F$4, FALSE), TEXT(E1852, "aaa"))</f>
        <v>日</v>
      </c>
      <c r="G1852" s="91">
        <f>IFERROR(VLOOKUP($E1852, V医療従事者等!$A:$J, $G$4, FALSE), 0)</f>
        <v>0</v>
      </c>
      <c r="H1852" s="91">
        <f>IFERROR(VLOOKUP($E1852, V医療従事者等!$A:$J, $H$4, FALSE), 0)</f>
        <v>0</v>
      </c>
      <c r="I1852" s="91">
        <f>IFERROR(VLOOKUP($E1852, V医療従事者等!$A:$J, $I$4, FALSE), 0)</f>
        <v>0</v>
      </c>
      <c r="J1852" s="91">
        <f>IFERROR(VLOOKUP($E1852, V医療従事者等!$A:$J, $J$4, FALSE), 0)</f>
        <v>0</v>
      </c>
      <c r="K1852" s="92">
        <f>IFERROR(VLOOKUP($E1852, V一般接種!$A:$G, K$4, FALSE), 0)</f>
        <v>0</v>
      </c>
      <c r="L1852" s="92">
        <f>IFERROR(VLOOKUP($E1852, V一般接種!$A:$G, L$4, FALSE), 0)</f>
        <v>0</v>
      </c>
      <c r="M1852" s="92">
        <f>IFERROR(VLOOKUP($E1852, V一般接種!$A:$G, M$4, FALSE), 0)</f>
        <v>0</v>
      </c>
      <c r="N1852" s="93">
        <f>IFERROR(VLOOKUP($E1852, V一般接種!$A:$G, N$4, FALSE), 0)</f>
        <v>0</v>
      </c>
      <c r="O1852" s="92">
        <f>SUMIF(V職域接種!$C:$C, 'Conv-vaccine'!$E1852, V職域接種!F:F)</f>
        <v>0</v>
      </c>
      <c r="P1852" s="92">
        <f>SUMIF(V職域接種!$C:$C, 'Conv-vaccine'!$E1852, V職域接種!G:G)</f>
        <v>0</v>
      </c>
      <c r="Q1852" s="92">
        <f>_xlfn.MAXIFS(V重複!F:F, V重複!$C:$C, 'Conv-vaccine'!$E1852)</f>
        <v>0</v>
      </c>
      <c r="R1852" s="92">
        <f>_xlfn.MAXIFS(V重複!G:G, V重複!$C:$C, 'Conv-vaccine'!$E1852)</f>
        <v>0</v>
      </c>
      <c r="S1852" s="117">
        <f>SUMIF('V3回目-総接種回数'!$A:$A, 'Conv-vaccine'!$E1852, 'V3回目-総接種回数'!D:D)</f>
        <v>0</v>
      </c>
    </row>
    <row r="1853" spans="1:19" ht="17.7">
      <c r="A1853" s="49">
        <v>44913</v>
      </c>
      <c r="B1853" s="109">
        <f>IF(COUNTIF($A$7:$A1853, $A1853)&gt;1, 0, IF($E1853="","",G1853+H1853+K1853+L1853+O1853-Q1853))</f>
        <v>0</v>
      </c>
      <c r="C1853" s="109">
        <f>IF(COUNTIF($A$7:$A1853, $A1853)&gt;1, 0, IF($E1853="", "", I1853+J1853+M1853+N1853+P1853-R1853))</f>
        <v>0</v>
      </c>
      <c r="D1853" s="109">
        <f>IF(COUNTIF($A$7:$A1853, $A1853)&gt;1, 0, S1853)</f>
        <v>0</v>
      </c>
      <c r="E1853" s="110">
        <v>44913</v>
      </c>
      <c r="F1853" s="91" t="str">
        <f>IFERROR(VLOOKUP($E1853, V医療従事者等!$A:$J, $F$4, FALSE), TEXT(E1853, "aaa"))</f>
        <v>日</v>
      </c>
      <c r="G1853" s="91">
        <f>IFERROR(VLOOKUP($E1853, V医療従事者等!$A:$J, $G$4, FALSE), 0)</f>
        <v>0</v>
      </c>
      <c r="H1853" s="91">
        <f>IFERROR(VLOOKUP($E1853, V医療従事者等!$A:$J, $H$4, FALSE), 0)</f>
        <v>0</v>
      </c>
      <c r="I1853" s="91">
        <f>IFERROR(VLOOKUP($E1853, V医療従事者等!$A:$J, $I$4, FALSE), 0)</f>
        <v>0</v>
      </c>
      <c r="J1853" s="91">
        <f>IFERROR(VLOOKUP($E1853, V医療従事者等!$A:$J, $J$4, FALSE), 0)</f>
        <v>0</v>
      </c>
      <c r="K1853" s="92">
        <f>IFERROR(VLOOKUP($E1853, V一般接種!$A:$G, K$4, FALSE), 0)</f>
        <v>0</v>
      </c>
      <c r="L1853" s="92">
        <f>IFERROR(VLOOKUP($E1853, V一般接種!$A:$G, L$4, FALSE), 0)</f>
        <v>0</v>
      </c>
      <c r="M1853" s="92">
        <f>IFERROR(VLOOKUP($E1853, V一般接種!$A:$G, M$4, FALSE), 0)</f>
        <v>0</v>
      </c>
      <c r="N1853" s="93">
        <f>IFERROR(VLOOKUP($E1853, V一般接種!$A:$G, N$4, FALSE), 0)</f>
        <v>0</v>
      </c>
      <c r="O1853" s="92">
        <f>SUMIF(V職域接種!$C:$C, 'Conv-vaccine'!$E1853, V職域接種!F:F)</f>
        <v>0</v>
      </c>
      <c r="P1853" s="92">
        <f>SUMIF(V職域接種!$C:$C, 'Conv-vaccine'!$E1853, V職域接種!G:G)</f>
        <v>0</v>
      </c>
      <c r="Q1853" s="92">
        <f>_xlfn.MAXIFS(V重複!F:F, V重複!$C:$C, 'Conv-vaccine'!$E1853)</f>
        <v>0</v>
      </c>
      <c r="R1853" s="92">
        <f>_xlfn.MAXIFS(V重複!G:G, V重複!$C:$C, 'Conv-vaccine'!$E1853)</f>
        <v>0</v>
      </c>
      <c r="S1853" s="117">
        <f>SUMIF('V3回目-総接種回数'!$A:$A, 'Conv-vaccine'!$E1853, 'V3回目-総接種回数'!D:D)</f>
        <v>0</v>
      </c>
    </row>
    <row r="1854" spans="1:19" ht="17.7">
      <c r="A1854" s="49">
        <v>44913</v>
      </c>
      <c r="B1854" s="109">
        <f>IF(COUNTIF($A$7:$A1854, $A1854)&gt;1, 0, IF($E1854="","",G1854+H1854+K1854+L1854+O1854-Q1854))</f>
        <v>0</v>
      </c>
      <c r="C1854" s="109">
        <f>IF(COUNTIF($A$7:$A1854, $A1854)&gt;1, 0, IF($E1854="", "", I1854+J1854+M1854+N1854+P1854-R1854))</f>
        <v>0</v>
      </c>
      <c r="D1854" s="109">
        <f>IF(COUNTIF($A$7:$A1854, $A1854)&gt;1, 0, S1854)</f>
        <v>0</v>
      </c>
      <c r="E1854" s="110">
        <v>44913</v>
      </c>
      <c r="F1854" s="91" t="str">
        <f>IFERROR(VLOOKUP($E1854, V医療従事者等!$A:$J, $F$4, FALSE), TEXT(E1854, "aaa"))</f>
        <v>日</v>
      </c>
      <c r="G1854" s="91">
        <f>IFERROR(VLOOKUP($E1854, V医療従事者等!$A:$J, $G$4, FALSE), 0)</f>
        <v>0</v>
      </c>
      <c r="H1854" s="91">
        <f>IFERROR(VLOOKUP($E1854, V医療従事者等!$A:$J, $H$4, FALSE), 0)</f>
        <v>0</v>
      </c>
      <c r="I1854" s="91">
        <f>IFERROR(VLOOKUP($E1854, V医療従事者等!$A:$J, $I$4, FALSE), 0)</f>
        <v>0</v>
      </c>
      <c r="J1854" s="91">
        <f>IFERROR(VLOOKUP($E1854, V医療従事者等!$A:$J, $J$4, FALSE), 0)</f>
        <v>0</v>
      </c>
      <c r="K1854" s="92">
        <f>IFERROR(VLOOKUP($E1854, V一般接種!$A:$G, K$4, FALSE), 0)</f>
        <v>0</v>
      </c>
      <c r="L1854" s="92">
        <f>IFERROR(VLOOKUP($E1854, V一般接種!$A:$G, L$4, FALSE), 0)</f>
        <v>0</v>
      </c>
      <c r="M1854" s="92">
        <f>IFERROR(VLOOKUP($E1854, V一般接種!$A:$G, M$4, FALSE), 0)</f>
        <v>0</v>
      </c>
      <c r="N1854" s="93">
        <f>IFERROR(VLOOKUP($E1854, V一般接種!$A:$G, N$4, FALSE), 0)</f>
        <v>0</v>
      </c>
      <c r="O1854" s="92">
        <f>SUMIF(V職域接種!$C:$C, 'Conv-vaccine'!$E1854, V職域接種!F:F)</f>
        <v>0</v>
      </c>
      <c r="P1854" s="92">
        <f>SUMIF(V職域接種!$C:$C, 'Conv-vaccine'!$E1854, V職域接種!G:G)</f>
        <v>0</v>
      </c>
      <c r="Q1854" s="92">
        <f>_xlfn.MAXIFS(V重複!F:F, V重複!$C:$C, 'Conv-vaccine'!$E1854)</f>
        <v>0</v>
      </c>
      <c r="R1854" s="92">
        <f>_xlfn.MAXIFS(V重複!G:G, V重複!$C:$C, 'Conv-vaccine'!$E1854)</f>
        <v>0</v>
      </c>
      <c r="S1854" s="117">
        <f>SUMIF('V3回目-総接種回数'!$A:$A, 'Conv-vaccine'!$E1854, 'V3回目-総接種回数'!D:D)</f>
        <v>0</v>
      </c>
    </row>
    <row r="1855" spans="1:19" ht="17.7">
      <c r="A1855" s="49">
        <v>44914</v>
      </c>
      <c r="B1855" s="109">
        <f>IF(COUNTIF($A$7:$A1855, $A1855)&gt;1, 0, IF($E1855="","",G1855+H1855+K1855+L1855+O1855-Q1855))</f>
        <v>0</v>
      </c>
      <c r="C1855" s="109">
        <f>IF(COUNTIF($A$7:$A1855, $A1855)&gt;1, 0, IF($E1855="", "", I1855+J1855+M1855+N1855+P1855-R1855))</f>
        <v>0</v>
      </c>
      <c r="D1855" s="109">
        <f>IF(COUNTIF($A$7:$A1855, $A1855)&gt;1, 0, S1855)</f>
        <v>0</v>
      </c>
      <c r="E1855" s="110">
        <v>44914</v>
      </c>
      <c r="F1855" s="91" t="str">
        <f>IFERROR(VLOOKUP($E1855, V医療従事者等!$A:$J, $F$4, FALSE), TEXT(E1855, "aaa"))</f>
        <v>月</v>
      </c>
      <c r="G1855" s="91">
        <f>IFERROR(VLOOKUP($E1855, V医療従事者等!$A:$J, $G$4, FALSE), 0)</f>
        <v>0</v>
      </c>
      <c r="H1855" s="91">
        <f>IFERROR(VLOOKUP($E1855, V医療従事者等!$A:$J, $H$4, FALSE), 0)</f>
        <v>0</v>
      </c>
      <c r="I1855" s="91">
        <f>IFERROR(VLOOKUP($E1855, V医療従事者等!$A:$J, $I$4, FALSE), 0)</f>
        <v>0</v>
      </c>
      <c r="J1855" s="91">
        <f>IFERROR(VLOOKUP($E1855, V医療従事者等!$A:$J, $J$4, FALSE), 0)</f>
        <v>0</v>
      </c>
      <c r="K1855" s="92">
        <f>IFERROR(VLOOKUP($E1855, V一般接種!$A:$G, K$4, FALSE), 0)</f>
        <v>0</v>
      </c>
      <c r="L1855" s="92">
        <f>IFERROR(VLOOKUP($E1855, V一般接種!$A:$G, L$4, FALSE), 0)</f>
        <v>0</v>
      </c>
      <c r="M1855" s="92">
        <f>IFERROR(VLOOKUP($E1855, V一般接種!$A:$G, M$4, FALSE), 0)</f>
        <v>0</v>
      </c>
      <c r="N1855" s="93">
        <f>IFERROR(VLOOKUP($E1855, V一般接種!$A:$G, N$4, FALSE), 0)</f>
        <v>0</v>
      </c>
      <c r="O1855" s="92">
        <f>SUMIF(V職域接種!$C:$C, 'Conv-vaccine'!$E1855, V職域接種!F:F)</f>
        <v>0</v>
      </c>
      <c r="P1855" s="92">
        <f>SUMIF(V職域接種!$C:$C, 'Conv-vaccine'!$E1855, V職域接種!G:G)</f>
        <v>0</v>
      </c>
      <c r="Q1855" s="92">
        <f>_xlfn.MAXIFS(V重複!F:F, V重複!$C:$C, 'Conv-vaccine'!$E1855)</f>
        <v>0</v>
      </c>
      <c r="R1855" s="92">
        <f>_xlfn.MAXIFS(V重複!G:G, V重複!$C:$C, 'Conv-vaccine'!$E1855)</f>
        <v>0</v>
      </c>
      <c r="S1855" s="117">
        <f>SUMIF('V3回目-総接種回数'!$A:$A, 'Conv-vaccine'!$E1855, 'V3回目-総接種回数'!D:D)</f>
        <v>0</v>
      </c>
    </row>
    <row r="1856" spans="1:19" ht="17.7">
      <c r="A1856" s="49">
        <v>44914</v>
      </c>
      <c r="B1856" s="109">
        <f>IF(COUNTIF($A$7:$A1856, $A1856)&gt;1, 0, IF($E1856="","",G1856+H1856+K1856+L1856+O1856-Q1856))</f>
        <v>0</v>
      </c>
      <c r="C1856" s="109">
        <f>IF(COUNTIF($A$7:$A1856, $A1856)&gt;1, 0, IF($E1856="", "", I1856+J1856+M1856+N1856+P1856-R1856))</f>
        <v>0</v>
      </c>
      <c r="D1856" s="109">
        <f>IF(COUNTIF($A$7:$A1856, $A1856)&gt;1, 0, S1856)</f>
        <v>0</v>
      </c>
      <c r="E1856" s="110">
        <v>44914</v>
      </c>
      <c r="F1856" s="91" t="str">
        <f>IFERROR(VLOOKUP($E1856, V医療従事者等!$A:$J, $F$4, FALSE), TEXT(E1856, "aaa"))</f>
        <v>月</v>
      </c>
      <c r="G1856" s="91">
        <f>IFERROR(VLOOKUP($E1856, V医療従事者等!$A:$J, $G$4, FALSE), 0)</f>
        <v>0</v>
      </c>
      <c r="H1856" s="91">
        <f>IFERROR(VLOOKUP($E1856, V医療従事者等!$A:$J, $H$4, FALSE), 0)</f>
        <v>0</v>
      </c>
      <c r="I1856" s="91">
        <f>IFERROR(VLOOKUP($E1856, V医療従事者等!$A:$J, $I$4, FALSE), 0)</f>
        <v>0</v>
      </c>
      <c r="J1856" s="91">
        <f>IFERROR(VLOOKUP($E1856, V医療従事者等!$A:$J, $J$4, FALSE), 0)</f>
        <v>0</v>
      </c>
      <c r="K1856" s="92">
        <f>IFERROR(VLOOKUP($E1856, V一般接種!$A:$G, K$4, FALSE), 0)</f>
        <v>0</v>
      </c>
      <c r="L1856" s="92">
        <f>IFERROR(VLOOKUP($E1856, V一般接種!$A:$G, L$4, FALSE), 0)</f>
        <v>0</v>
      </c>
      <c r="M1856" s="92">
        <f>IFERROR(VLOOKUP($E1856, V一般接種!$A:$G, M$4, FALSE), 0)</f>
        <v>0</v>
      </c>
      <c r="N1856" s="93">
        <f>IFERROR(VLOOKUP($E1856, V一般接種!$A:$G, N$4, FALSE), 0)</f>
        <v>0</v>
      </c>
      <c r="O1856" s="92">
        <f>SUMIF(V職域接種!$C:$C, 'Conv-vaccine'!$E1856, V職域接種!F:F)</f>
        <v>0</v>
      </c>
      <c r="P1856" s="92">
        <f>SUMIF(V職域接種!$C:$C, 'Conv-vaccine'!$E1856, V職域接種!G:G)</f>
        <v>0</v>
      </c>
      <c r="Q1856" s="92">
        <f>_xlfn.MAXIFS(V重複!F:F, V重複!$C:$C, 'Conv-vaccine'!$E1856)</f>
        <v>0</v>
      </c>
      <c r="R1856" s="92">
        <f>_xlfn.MAXIFS(V重複!G:G, V重複!$C:$C, 'Conv-vaccine'!$E1856)</f>
        <v>0</v>
      </c>
      <c r="S1856" s="117">
        <f>SUMIF('V3回目-総接種回数'!$A:$A, 'Conv-vaccine'!$E1856, 'V3回目-総接種回数'!D:D)</f>
        <v>0</v>
      </c>
    </row>
    <row r="1857" spans="1:19" ht="17.7">
      <c r="A1857" s="49">
        <v>44914</v>
      </c>
      <c r="B1857" s="109">
        <f>IF(COUNTIF($A$7:$A1857, $A1857)&gt;1, 0, IF($E1857="","",G1857+H1857+K1857+L1857+O1857-Q1857))</f>
        <v>0</v>
      </c>
      <c r="C1857" s="109">
        <f>IF(COUNTIF($A$7:$A1857, $A1857)&gt;1, 0, IF($E1857="", "", I1857+J1857+M1857+N1857+P1857-R1857))</f>
        <v>0</v>
      </c>
      <c r="D1857" s="109">
        <f>IF(COUNTIF($A$7:$A1857, $A1857)&gt;1, 0, S1857)</f>
        <v>0</v>
      </c>
      <c r="E1857" s="110">
        <v>44914</v>
      </c>
      <c r="F1857" s="91" t="str">
        <f>IFERROR(VLOOKUP($E1857, V医療従事者等!$A:$J, $F$4, FALSE), TEXT(E1857, "aaa"))</f>
        <v>月</v>
      </c>
      <c r="G1857" s="91">
        <f>IFERROR(VLOOKUP($E1857, V医療従事者等!$A:$J, $G$4, FALSE), 0)</f>
        <v>0</v>
      </c>
      <c r="H1857" s="91">
        <f>IFERROR(VLOOKUP($E1857, V医療従事者等!$A:$J, $H$4, FALSE), 0)</f>
        <v>0</v>
      </c>
      <c r="I1857" s="91">
        <f>IFERROR(VLOOKUP($E1857, V医療従事者等!$A:$J, $I$4, FALSE), 0)</f>
        <v>0</v>
      </c>
      <c r="J1857" s="91">
        <f>IFERROR(VLOOKUP($E1857, V医療従事者等!$A:$J, $J$4, FALSE), 0)</f>
        <v>0</v>
      </c>
      <c r="K1857" s="92">
        <f>IFERROR(VLOOKUP($E1857, V一般接種!$A:$G, K$4, FALSE), 0)</f>
        <v>0</v>
      </c>
      <c r="L1857" s="92">
        <f>IFERROR(VLOOKUP($E1857, V一般接種!$A:$G, L$4, FALSE), 0)</f>
        <v>0</v>
      </c>
      <c r="M1857" s="92">
        <f>IFERROR(VLOOKUP($E1857, V一般接種!$A:$G, M$4, FALSE), 0)</f>
        <v>0</v>
      </c>
      <c r="N1857" s="93">
        <f>IFERROR(VLOOKUP($E1857, V一般接種!$A:$G, N$4, FALSE), 0)</f>
        <v>0</v>
      </c>
      <c r="O1857" s="92">
        <f>SUMIF(V職域接種!$C:$C, 'Conv-vaccine'!$E1857, V職域接種!F:F)</f>
        <v>0</v>
      </c>
      <c r="P1857" s="92">
        <f>SUMIF(V職域接種!$C:$C, 'Conv-vaccine'!$E1857, V職域接種!G:G)</f>
        <v>0</v>
      </c>
      <c r="Q1857" s="92">
        <f>_xlfn.MAXIFS(V重複!F:F, V重複!$C:$C, 'Conv-vaccine'!$E1857)</f>
        <v>0</v>
      </c>
      <c r="R1857" s="92">
        <f>_xlfn.MAXIFS(V重複!G:G, V重複!$C:$C, 'Conv-vaccine'!$E1857)</f>
        <v>0</v>
      </c>
      <c r="S1857" s="117">
        <f>SUMIF('V3回目-総接種回数'!$A:$A, 'Conv-vaccine'!$E1857, 'V3回目-総接種回数'!D:D)</f>
        <v>0</v>
      </c>
    </row>
    <row r="1858" spans="1:19" ht="17.7">
      <c r="A1858" s="49">
        <v>44915</v>
      </c>
      <c r="B1858" s="109">
        <f>IF(COUNTIF($A$7:$A1858, $A1858)&gt;1, 0, IF($E1858="","",G1858+H1858+K1858+L1858+O1858-Q1858))</f>
        <v>0</v>
      </c>
      <c r="C1858" s="109">
        <f>IF(COUNTIF($A$7:$A1858, $A1858)&gt;1, 0, IF($E1858="", "", I1858+J1858+M1858+N1858+P1858-R1858))</f>
        <v>0</v>
      </c>
      <c r="D1858" s="109">
        <f>IF(COUNTIF($A$7:$A1858, $A1858)&gt;1, 0, S1858)</f>
        <v>0</v>
      </c>
      <c r="E1858" s="110">
        <v>44915</v>
      </c>
      <c r="F1858" s="91" t="str">
        <f>IFERROR(VLOOKUP($E1858, V医療従事者等!$A:$J, $F$4, FALSE), TEXT(E1858, "aaa"))</f>
        <v>火</v>
      </c>
      <c r="G1858" s="91">
        <f>IFERROR(VLOOKUP($E1858, V医療従事者等!$A:$J, $G$4, FALSE), 0)</f>
        <v>0</v>
      </c>
      <c r="H1858" s="91">
        <f>IFERROR(VLOOKUP($E1858, V医療従事者等!$A:$J, $H$4, FALSE), 0)</f>
        <v>0</v>
      </c>
      <c r="I1858" s="91">
        <f>IFERROR(VLOOKUP($E1858, V医療従事者等!$A:$J, $I$4, FALSE), 0)</f>
        <v>0</v>
      </c>
      <c r="J1858" s="91">
        <f>IFERROR(VLOOKUP($E1858, V医療従事者等!$A:$J, $J$4, FALSE), 0)</f>
        <v>0</v>
      </c>
      <c r="K1858" s="92">
        <f>IFERROR(VLOOKUP($E1858, V一般接種!$A:$G, K$4, FALSE), 0)</f>
        <v>0</v>
      </c>
      <c r="L1858" s="92">
        <f>IFERROR(VLOOKUP($E1858, V一般接種!$A:$G, L$4, FALSE), 0)</f>
        <v>0</v>
      </c>
      <c r="M1858" s="92">
        <f>IFERROR(VLOOKUP($E1858, V一般接種!$A:$G, M$4, FALSE), 0)</f>
        <v>0</v>
      </c>
      <c r="N1858" s="93">
        <f>IFERROR(VLOOKUP($E1858, V一般接種!$A:$G, N$4, FALSE), 0)</f>
        <v>0</v>
      </c>
      <c r="O1858" s="92">
        <f>SUMIF(V職域接種!$C:$C, 'Conv-vaccine'!$E1858, V職域接種!F:F)</f>
        <v>0</v>
      </c>
      <c r="P1858" s="92">
        <f>SUMIF(V職域接種!$C:$C, 'Conv-vaccine'!$E1858, V職域接種!G:G)</f>
        <v>0</v>
      </c>
      <c r="Q1858" s="92">
        <f>_xlfn.MAXIFS(V重複!F:F, V重複!$C:$C, 'Conv-vaccine'!$E1858)</f>
        <v>0</v>
      </c>
      <c r="R1858" s="92">
        <f>_xlfn.MAXIFS(V重複!G:G, V重複!$C:$C, 'Conv-vaccine'!$E1858)</f>
        <v>0</v>
      </c>
      <c r="S1858" s="117">
        <f>SUMIF('V3回目-総接種回数'!$A:$A, 'Conv-vaccine'!$E1858, 'V3回目-総接種回数'!D:D)</f>
        <v>0</v>
      </c>
    </row>
    <row r="1859" spans="1:19" ht="17.7">
      <c r="A1859" s="49">
        <v>44915</v>
      </c>
      <c r="B1859" s="109">
        <f>IF(COUNTIF($A$7:$A1859, $A1859)&gt;1, 0, IF($E1859="","",G1859+H1859+K1859+L1859+O1859-Q1859))</f>
        <v>0</v>
      </c>
      <c r="C1859" s="109">
        <f>IF(COUNTIF($A$7:$A1859, $A1859)&gt;1, 0, IF($E1859="", "", I1859+J1859+M1859+N1859+P1859-R1859))</f>
        <v>0</v>
      </c>
      <c r="D1859" s="109">
        <f>IF(COUNTIF($A$7:$A1859, $A1859)&gt;1, 0, S1859)</f>
        <v>0</v>
      </c>
      <c r="E1859" s="110">
        <v>44915</v>
      </c>
      <c r="F1859" s="91" t="str">
        <f>IFERROR(VLOOKUP($E1859, V医療従事者等!$A:$J, $F$4, FALSE), TEXT(E1859, "aaa"))</f>
        <v>火</v>
      </c>
      <c r="G1859" s="91">
        <f>IFERROR(VLOOKUP($E1859, V医療従事者等!$A:$J, $G$4, FALSE), 0)</f>
        <v>0</v>
      </c>
      <c r="H1859" s="91">
        <f>IFERROR(VLOOKUP($E1859, V医療従事者等!$A:$J, $H$4, FALSE), 0)</f>
        <v>0</v>
      </c>
      <c r="I1859" s="91">
        <f>IFERROR(VLOOKUP($E1859, V医療従事者等!$A:$J, $I$4, FALSE), 0)</f>
        <v>0</v>
      </c>
      <c r="J1859" s="91">
        <f>IFERROR(VLOOKUP($E1859, V医療従事者等!$A:$J, $J$4, FALSE), 0)</f>
        <v>0</v>
      </c>
      <c r="K1859" s="92">
        <f>IFERROR(VLOOKUP($E1859, V一般接種!$A:$G, K$4, FALSE), 0)</f>
        <v>0</v>
      </c>
      <c r="L1859" s="92">
        <f>IFERROR(VLOOKUP($E1859, V一般接種!$A:$G, L$4, FALSE), 0)</f>
        <v>0</v>
      </c>
      <c r="M1859" s="92">
        <f>IFERROR(VLOOKUP($E1859, V一般接種!$A:$G, M$4, FALSE), 0)</f>
        <v>0</v>
      </c>
      <c r="N1859" s="93">
        <f>IFERROR(VLOOKUP($E1859, V一般接種!$A:$G, N$4, FALSE), 0)</f>
        <v>0</v>
      </c>
      <c r="O1859" s="92">
        <f>SUMIF(V職域接種!$C:$C, 'Conv-vaccine'!$E1859, V職域接種!F:F)</f>
        <v>0</v>
      </c>
      <c r="P1859" s="92">
        <f>SUMIF(V職域接種!$C:$C, 'Conv-vaccine'!$E1859, V職域接種!G:G)</f>
        <v>0</v>
      </c>
      <c r="Q1859" s="92">
        <f>_xlfn.MAXIFS(V重複!F:F, V重複!$C:$C, 'Conv-vaccine'!$E1859)</f>
        <v>0</v>
      </c>
      <c r="R1859" s="92">
        <f>_xlfn.MAXIFS(V重複!G:G, V重複!$C:$C, 'Conv-vaccine'!$E1859)</f>
        <v>0</v>
      </c>
      <c r="S1859" s="117">
        <f>SUMIF('V3回目-総接種回数'!$A:$A, 'Conv-vaccine'!$E1859, 'V3回目-総接種回数'!D:D)</f>
        <v>0</v>
      </c>
    </row>
    <row r="1860" spans="1:19" ht="17.7">
      <c r="A1860" s="49">
        <v>44915</v>
      </c>
      <c r="B1860" s="109">
        <f>IF(COUNTIF($A$7:$A1860, $A1860)&gt;1, 0, IF($E1860="","",G1860+H1860+K1860+L1860+O1860-Q1860))</f>
        <v>0</v>
      </c>
      <c r="C1860" s="109">
        <f>IF(COUNTIF($A$7:$A1860, $A1860)&gt;1, 0, IF($E1860="", "", I1860+J1860+M1860+N1860+P1860-R1860))</f>
        <v>0</v>
      </c>
      <c r="D1860" s="109">
        <f>IF(COUNTIF($A$7:$A1860, $A1860)&gt;1, 0, S1860)</f>
        <v>0</v>
      </c>
      <c r="E1860" s="110">
        <v>44915</v>
      </c>
      <c r="F1860" s="91" t="str">
        <f>IFERROR(VLOOKUP($E1860, V医療従事者等!$A:$J, $F$4, FALSE), TEXT(E1860, "aaa"))</f>
        <v>火</v>
      </c>
      <c r="G1860" s="91">
        <f>IFERROR(VLOOKUP($E1860, V医療従事者等!$A:$J, $G$4, FALSE), 0)</f>
        <v>0</v>
      </c>
      <c r="H1860" s="91">
        <f>IFERROR(VLOOKUP($E1860, V医療従事者等!$A:$J, $H$4, FALSE), 0)</f>
        <v>0</v>
      </c>
      <c r="I1860" s="91">
        <f>IFERROR(VLOOKUP($E1860, V医療従事者等!$A:$J, $I$4, FALSE), 0)</f>
        <v>0</v>
      </c>
      <c r="J1860" s="91">
        <f>IFERROR(VLOOKUP($E1860, V医療従事者等!$A:$J, $J$4, FALSE), 0)</f>
        <v>0</v>
      </c>
      <c r="K1860" s="92">
        <f>IFERROR(VLOOKUP($E1860, V一般接種!$A:$G, K$4, FALSE), 0)</f>
        <v>0</v>
      </c>
      <c r="L1860" s="92">
        <f>IFERROR(VLOOKUP($E1860, V一般接種!$A:$G, L$4, FALSE), 0)</f>
        <v>0</v>
      </c>
      <c r="M1860" s="92">
        <f>IFERROR(VLOOKUP($E1860, V一般接種!$A:$G, M$4, FALSE), 0)</f>
        <v>0</v>
      </c>
      <c r="N1860" s="93">
        <f>IFERROR(VLOOKUP($E1860, V一般接種!$A:$G, N$4, FALSE), 0)</f>
        <v>0</v>
      </c>
      <c r="O1860" s="92">
        <f>SUMIF(V職域接種!$C:$C, 'Conv-vaccine'!$E1860, V職域接種!F:F)</f>
        <v>0</v>
      </c>
      <c r="P1860" s="92">
        <f>SUMIF(V職域接種!$C:$C, 'Conv-vaccine'!$E1860, V職域接種!G:G)</f>
        <v>0</v>
      </c>
      <c r="Q1860" s="92">
        <f>_xlfn.MAXIFS(V重複!F:F, V重複!$C:$C, 'Conv-vaccine'!$E1860)</f>
        <v>0</v>
      </c>
      <c r="R1860" s="92">
        <f>_xlfn.MAXIFS(V重複!G:G, V重複!$C:$C, 'Conv-vaccine'!$E1860)</f>
        <v>0</v>
      </c>
      <c r="S1860" s="117">
        <f>SUMIF('V3回目-総接種回数'!$A:$A, 'Conv-vaccine'!$E1860, 'V3回目-総接種回数'!D:D)</f>
        <v>0</v>
      </c>
    </row>
    <row r="1861" spans="1:19" ht="17.7">
      <c r="A1861" s="49">
        <v>44916</v>
      </c>
      <c r="B1861" s="109">
        <f>IF(COUNTIF($A$7:$A1861, $A1861)&gt;1, 0, IF($E1861="","",G1861+H1861+K1861+L1861+O1861-Q1861))</f>
        <v>0</v>
      </c>
      <c r="C1861" s="109">
        <f>IF(COUNTIF($A$7:$A1861, $A1861)&gt;1, 0, IF($E1861="", "", I1861+J1861+M1861+N1861+P1861-R1861))</f>
        <v>0</v>
      </c>
      <c r="D1861" s="109">
        <f>IF(COUNTIF($A$7:$A1861, $A1861)&gt;1, 0, S1861)</f>
        <v>0</v>
      </c>
      <c r="E1861" s="110">
        <v>44916</v>
      </c>
      <c r="F1861" s="91" t="str">
        <f>IFERROR(VLOOKUP($E1861, V医療従事者等!$A:$J, $F$4, FALSE), TEXT(E1861, "aaa"))</f>
        <v>水</v>
      </c>
      <c r="G1861" s="91">
        <f>IFERROR(VLOOKUP($E1861, V医療従事者等!$A:$J, $G$4, FALSE), 0)</f>
        <v>0</v>
      </c>
      <c r="H1861" s="91">
        <f>IFERROR(VLOOKUP($E1861, V医療従事者等!$A:$J, $H$4, FALSE), 0)</f>
        <v>0</v>
      </c>
      <c r="I1861" s="91">
        <f>IFERROR(VLOOKUP($E1861, V医療従事者等!$A:$J, $I$4, FALSE), 0)</f>
        <v>0</v>
      </c>
      <c r="J1861" s="91">
        <f>IFERROR(VLOOKUP($E1861, V医療従事者等!$A:$J, $J$4, FALSE), 0)</f>
        <v>0</v>
      </c>
      <c r="K1861" s="92">
        <f>IFERROR(VLOOKUP($E1861, V一般接種!$A:$G, K$4, FALSE), 0)</f>
        <v>0</v>
      </c>
      <c r="L1861" s="92">
        <f>IFERROR(VLOOKUP($E1861, V一般接種!$A:$G, L$4, FALSE), 0)</f>
        <v>0</v>
      </c>
      <c r="M1861" s="92">
        <f>IFERROR(VLOOKUP($E1861, V一般接種!$A:$G, M$4, FALSE), 0)</f>
        <v>0</v>
      </c>
      <c r="N1861" s="93">
        <f>IFERROR(VLOOKUP($E1861, V一般接種!$A:$G, N$4, FALSE), 0)</f>
        <v>0</v>
      </c>
      <c r="O1861" s="92">
        <f>SUMIF(V職域接種!$C:$C, 'Conv-vaccine'!$E1861, V職域接種!F:F)</f>
        <v>0</v>
      </c>
      <c r="P1861" s="92">
        <f>SUMIF(V職域接種!$C:$C, 'Conv-vaccine'!$E1861, V職域接種!G:G)</f>
        <v>0</v>
      </c>
      <c r="Q1861" s="92">
        <f>_xlfn.MAXIFS(V重複!F:F, V重複!$C:$C, 'Conv-vaccine'!$E1861)</f>
        <v>0</v>
      </c>
      <c r="R1861" s="92">
        <f>_xlfn.MAXIFS(V重複!G:G, V重複!$C:$C, 'Conv-vaccine'!$E1861)</f>
        <v>0</v>
      </c>
      <c r="S1861" s="117">
        <f>SUMIF('V3回目-総接種回数'!$A:$A, 'Conv-vaccine'!$E1861, 'V3回目-総接種回数'!D:D)</f>
        <v>0</v>
      </c>
    </row>
    <row r="1862" spans="1:19" ht="17.7">
      <c r="A1862" s="49">
        <v>44916</v>
      </c>
      <c r="B1862" s="109">
        <f>IF(COUNTIF($A$7:$A1862, $A1862)&gt;1, 0, IF($E1862="","",G1862+H1862+K1862+L1862+O1862-Q1862))</f>
        <v>0</v>
      </c>
      <c r="C1862" s="109">
        <f>IF(COUNTIF($A$7:$A1862, $A1862)&gt;1, 0, IF($E1862="", "", I1862+J1862+M1862+N1862+P1862-R1862))</f>
        <v>0</v>
      </c>
      <c r="D1862" s="109">
        <f>IF(COUNTIF($A$7:$A1862, $A1862)&gt;1, 0, S1862)</f>
        <v>0</v>
      </c>
      <c r="E1862" s="110">
        <v>44916</v>
      </c>
      <c r="F1862" s="91" t="str">
        <f>IFERROR(VLOOKUP($E1862, V医療従事者等!$A:$J, $F$4, FALSE), TEXT(E1862, "aaa"))</f>
        <v>水</v>
      </c>
      <c r="G1862" s="91">
        <f>IFERROR(VLOOKUP($E1862, V医療従事者等!$A:$J, $G$4, FALSE), 0)</f>
        <v>0</v>
      </c>
      <c r="H1862" s="91">
        <f>IFERROR(VLOOKUP($E1862, V医療従事者等!$A:$J, $H$4, FALSE), 0)</f>
        <v>0</v>
      </c>
      <c r="I1862" s="91">
        <f>IFERROR(VLOOKUP($E1862, V医療従事者等!$A:$J, $I$4, FALSE), 0)</f>
        <v>0</v>
      </c>
      <c r="J1862" s="91">
        <f>IFERROR(VLOOKUP($E1862, V医療従事者等!$A:$J, $J$4, FALSE), 0)</f>
        <v>0</v>
      </c>
      <c r="K1862" s="92">
        <f>IFERROR(VLOOKUP($E1862, V一般接種!$A:$G, K$4, FALSE), 0)</f>
        <v>0</v>
      </c>
      <c r="L1862" s="92">
        <f>IFERROR(VLOOKUP($E1862, V一般接種!$A:$G, L$4, FALSE), 0)</f>
        <v>0</v>
      </c>
      <c r="M1862" s="92">
        <f>IFERROR(VLOOKUP($E1862, V一般接種!$A:$G, M$4, FALSE), 0)</f>
        <v>0</v>
      </c>
      <c r="N1862" s="93">
        <f>IFERROR(VLOOKUP($E1862, V一般接種!$A:$G, N$4, FALSE), 0)</f>
        <v>0</v>
      </c>
      <c r="O1862" s="92">
        <f>SUMIF(V職域接種!$C:$C, 'Conv-vaccine'!$E1862, V職域接種!F:F)</f>
        <v>0</v>
      </c>
      <c r="P1862" s="92">
        <f>SUMIF(V職域接種!$C:$C, 'Conv-vaccine'!$E1862, V職域接種!G:G)</f>
        <v>0</v>
      </c>
      <c r="Q1862" s="92">
        <f>_xlfn.MAXIFS(V重複!F:F, V重複!$C:$C, 'Conv-vaccine'!$E1862)</f>
        <v>0</v>
      </c>
      <c r="R1862" s="92">
        <f>_xlfn.MAXIFS(V重複!G:G, V重複!$C:$C, 'Conv-vaccine'!$E1862)</f>
        <v>0</v>
      </c>
      <c r="S1862" s="117">
        <f>SUMIF('V3回目-総接種回数'!$A:$A, 'Conv-vaccine'!$E1862, 'V3回目-総接種回数'!D:D)</f>
        <v>0</v>
      </c>
    </row>
    <row r="1863" spans="1:19" ht="17.7">
      <c r="A1863" s="49">
        <v>44916</v>
      </c>
      <c r="B1863" s="109">
        <f>IF(COUNTIF($A$7:$A1863, $A1863)&gt;1, 0, IF($E1863="","",G1863+H1863+K1863+L1863+O1863-Q1863))</f>
        <v>0</v>
      </c>
      <c r="C1863" s="109">
        <f>IF(COUNTIF($A$7:$A1863, $A1863)&gt;1, 0, IF($E1863="", "", I1863+J1863+M1863+N1863+P1863-R1863))</f>
        <v>0</v>
      </c>
      <c r="D1863" s="109">
        <f>IF(COUNTIF($A$7:$A1863, $A1863)&gt;1, 0, S1863)</f>
        <v>0</v>
      </c>
      <c r="E1863" s="110">
        <v>44916</v>
      </c>
      <c r="F1863" s="91" t="str">
        <f>IFERROR(VLOOKUP($E1863, V医療従事者等!$A:$J, $F$4, FALSE), TEXT(E1863, "aaa"))</f>
        <v>水</v>
      </c>
      <c r="G1863" s="91">
        <f>IFERROR(VLOOKUP($E1863, V医療従事者等!$A:$J, $G$4, FALSE), 0)</f>
        <v>0</v>
      </c>
      <c r="H1863" s="91">
        <f>IFERROR(VLOOKUP($E1863, V医療従事者等!$A:$J, $H$4, FALSE), 0)</f>
        <v>0</v>
      </c>
      <c r="I1863" s="91">
        <f>IFERROR(VLOOKUP($E1863, V医療従事者等!$A:$J, $I$4, FALSE), 0)</f>
        <v>0</v>
      </c>
      <c r="J1863" s="91">
        <f>IFERROR(VLOOKUP($E1863, V医療従事者等!$A:$J, $J$4, FALSE), 0)</f>
        <v>0</v>
      </c>
      <c r="K1863" s="92">
        <f>IFERROR(VLOOKUP($E1863, V一般接種!$A:$G, K$4, FALSE), 0)</f>
        <v>0</v>
      </c>
      <c r="L1863" s="92">
        <f>IFERROR(VLOOKUP($E1863, V一般接種!$A:$G, L$4, FALSE), 0)</f>
        <v>0</v>
      </c>
      <c r="M1863" s="92">
        <f>IFERROR(VLOOKUP($E1863, V一般接種!$A:$G, M$4, FALSE), 0)</f>
        <v>0</v>
      </c>
      <c r="N1863" s="93">
        <f>IFERROR(VLOOKUP($E1863, V一般接種!$A:$G, N$4, FALSE), 0)</f>
        <v>0</v>
      </c>
      <c r="O1863" s="92">
        <f>SUMIF(V職域接種!$C:$C, 'Conv-vaccine'!$E1863, V職域接種!F:F)</f>
        <v>0</v>
      </c>
      <c r="P1863" s="92">
        <f>SUMIF(V職域接種!$C:$C, 'Conv-vaccine'!$E1863, V職域接種!G:G)</f>
        <v>0</v>
      </c>
      <c r="Q1863" s="92">
        <f>_xlfn.MAXIFS(V重複!F:F, V重複!$C:$C, 'Conv-vaccine'!$E1863)</f>
        <v>0</v>
      </c>
      <c r="R1863" s="92">
        <f>_xlfn.MAXIFS(V重複!G:G, V重複!$C:$C, 'Conv-vaccine'!$E1863)</f>
        <v>0</v>
      </c>
      <c r="S1863" s="117">
        <f>SUMIF('V3回目-総接種回数'!$A:$A, 'Conv-vaccine'!$E1863, 'V3回目-総接種回数'!D:D)</f>
        <v>0</v>
      </c>
    </row>
    <row r="1864" spans="1:19" ht="17.7">
      <c r="A1864" s="49">
        <v>44917</v>
      </c>
      <c r="B1864" s="109">
        <f>IF(COUNTIF($A$7:$A1864, $A1864)&gt;1, 0, IF($E1864="","",G1864+H1864+K1864+L1864+O1864-Q1864))</f>
        <v>0</v>
      </c>
      <c r="C1864" s="109">
        <f>IF(COUNTIF($A$7:$A1864, $A1864)&gt;1, 0, IF($E1864="", "", I1864+J1864+M1864+N1864+P1864-R1864))</f>
        <v>0</v>
      </c>
      <c r="D1864" s="109">
        <f>IF(COUNTIF($A$7:$A1864, $A1864)&gt;1, 0, S1864)</f>
        <v>0</v>
      </c>
      <c r="E1864" s="110">
        <v>44917</v>
      </c>
      <c r="F1864" s="91" t="str">
        <f>IFERROR(VLOOKUP($E1864, V医療従事者等!$A:$J, $F$4, FALSE), TEXT(E1864, "aaa"))</f>
        <v>木</v>
      </c>
      <c r="G1864" s="91">
        <f>IFERROR(VLOOKUP($E1864, V医療従事者等!$A:$J, $G$4, FALSE), 0)</f>
        <v>0</v>
      </c>
      <c r="H1864" s="91">
        <f>IFERROR(VLOOKUP($E1864, V医療従事者等!$A:$J, $H$4, FALSE), 0)</f>
        <v>0</v>
      </c>
      <c r="I1864" s="91">
        <f>IFERROR(VLOOKUP($E1864, V医療従事者等!$A:$J, $I$4, FALSE), 0)</f>
        <v>0</v>
      </c>
      <c r="J1864" s="91">
        <f>IFERROR(VLOOKUP($E1864, V医療従事者等!$A:$J, $J$4, FALSE), 0)</f>
        <v>0</v>
      </c>
      <c r="K1864" s="92">
        <f>IFERROR(VLOOKUP($E1864, V一般接種!$A:$G, K$4, FALSE), 0)</f>
        <v>0</v>
      </c>
      <c r="L1864" s="92">
        <f>IFERROR(VLOOKUP($E1864, V一般接種!$A:$G, L$4, FALSE), 0)</f>
        <v>0</v>
      </c>
      <c r="M1864" s="92">
        <f>IFERROR(VLOOKUP($E1864, V一般接種!$A:$G, M$4, FALSE), 0)</f>
        <v>0</v>
      </c>
      <c r="N1864" s="93">
        <f>IFERROR(VLOOKUP($E1864, V一般接種!$A:$G, N$4, FALSE), 0)</f>
        <v>0</v>
      </c>
      <c r="O1864" s="92">
        <f>SUMIF(V職域接種!$C:$C, 'Conv-vaccine'!$E1864, V職域接種!F:F)</f>
        <v>0</v>
      </c>
      <c r="P1864" s="92">
        <f>SUMIF(V職域接種!$C:$C, 'Conv-vaccine'!$E1864, V職域接種!G:G)</f>
        <v>0</v>
      </c>
      <c r="Q1864" s="92">
        <f>_xlfn.MAXIFS(V重複!F:F, V重複!$C:$C, 'Conv-vaccine'!$E1864)</f>
        <v>0</v>
      </c>
      <c r="R1864" s="92">
        <f>_xlfn.MAXIFS(V重複!G:G, V重複!$C:$C, 'Conv-vaccine'!$E1864)</f>
        <v>0</v>
      </c>
      <c r="S1864" s="117">
        <f>SUMIF('V3回目-総接種回数'!$A:$A, 'Conv-vaccine'!$E1864, 'V3回目-総接種回数'!D:D)</f>
        <v>0</v>
      </c>
    </row>
    <row r="1865" spans="1:19" ht="17.7">
      <c r="A1865" s="49">
        <v>44917</v>
      </c>
      <c r="B1865" s="109">
        <f>IF(COUNTIF($A$7:$A1865, $A1865)&gt;1, 0, IF($E1865="","",G1865+H1865+K1865+L1865+O1865-Q1865))</f>
        <v>0</v>
      </c>
      <c r="C1865" s="109">
        <f>IF(COUNTIF($A$7:$A1865, $A1865)&gt;1, 0, IF($E1865="", "", I1865+J1865+M1865+N1865+P1865-R1865))</f>
        <v>0</v>
      </c>
      <c r="D1865" s="109">
        <f>IF(COUNTIF($A$7:$A1865, $A1865)&gt;1, 0, S1865)</f>
        <v>0</v>
      </c>
      <c r="E1865" s="110">
        <v>44917</v>
      </c>
      <c r="F1865" s="91" t="str">
        <f>IFERROR(VLOOKUP($E1865, V医療従事者等!$A:$J, $F$4, FALSE), TEXT(E1865, "aaa"))</f>
        <v>木</v>
      </c>
      <c r="G1865" s="91">
        <f>IFERROR(VLOOKUP($E1865, V医療従事者等!$A:$J, $G$4, FALSE), 0)</f>
        <v>0</v>
      </c>
      <c r="H1865" s="91">
        <f>IFERROR(VLOOKUP($E1865, V医療従事者等!$A:$J, $H$4, FALSE), 0)</f>
        <v>0</v>
      </c>
      <c r="I1865" s="91">
        <f>IFERROR(VLOOKUP($E1865, V医療従事者等!$A:$J, $I$4, FALSE), 0)</f>
        <v>0</v>
      </c>
      <c r="J1865" s="91">
        <f>IFERROR(VLOOKUP($E1865, V医療従事者等!$A:$J, $J$4, FALSE), 0)</f>
        <v>0</v>
      </c>
      <c r="K1865" s="92">
        <f>IFERROR(VLOOKUP($E1865, V一般接種!$A:$G, K$4, FALSE), 0)</f>
        <v>0</v>
      </c>
      <c r="L1865" s="92">
        <f>IFERROR(VLOOKUP($E1865, V一般接種!$A:$G, L$4, FALSE), 0)</f>
        <v>0</v>
      </c>
      <c r="M1865" s="92">
        <f>IFERROR(VLOOKUP($E1865, V一般接種!$A:$G, M$4, FALSE), 0)</f>
        <v>0</v>
      </c>
      <c r="N1865" s="93">
        <f>IFERROR(VLOOKUP($E1865, V一般接種!$A:$G, N$4, FALSE), 0)</f>
        <v>0</v>
      </c>
      <c r="O1865" s="92">
        <f>SUMIF(V職域接種!$C:$C, 'Conv-vaccine'!$E1865, V職域接種!F:F)</f>
        <v>0</v>
      </c>
      <c r="P1865" s="92">
        <f>SUMIF(V職域接種!$C:$C, 'Conv-vaccine'!$E1865, V職域接種!G:G)</f>
        <v>0</v>
      </c>
      <c r="Q1865" s="92">
        <f>_xlfn.MAXIFS(V重複!F:F, V重複!$C:$C, 'Conv-vaccine'!$E1865)</f>
        <v>0</v>
      </c>
      <c r="R1865" s="92">
        <f>_xlfn.MAXIFS(V重複!G:G, V重複!$C:$C, 'Conv-vaccine'!$E1865)</f>
        <v>0</v>
      </c>
      <c r="S1865" s="117">
        <f>SUMIF('V3回目-総接種回数'!$A:$A, 'Conv-vaccine'!$E1865, 'V3回目-総接種回数'!D:D)</f>
        <v>0</v>
      </c>
    </row>
    <row r="1866" spans="1:19" ht="17.7">
      <c r="A1866" s="49">
        <v>44917</v>
      </c>
      <c r="B1866" s="109">
        <f>IF(COUNTIF($A$7:$A1866, $A1866)&gt;1, 0, IF($E1866="","",G1866+H1866+K1866+L1866+O1866-Q1866))</f>
        <v>0</v>
      </c>
      <c r="C1866" s="109">
        <f>IF(COUNTIF($A$7:$A1866, $A1866)&gt;1, 0, IF($E1866="", "", I1866+J1866+M1866+N1866+P1866-R1866))</f>
        <v>0</v>
      </c>
      <c r="D1866" s="109">
        <f>IF(COUNTIF($A$7:$A1866, $A1866)&gt;1, 0, S1866)</f>
        <v>0</v>
      </c>
      <c r="E1866" s="110">
        <v>44917</v>
      </c>
      <c r="F1866" s="91" t="str">
        <f>IFERROR(VLOOKUP($E1866, V医療従事者等!$A:$J, $F$4, FALSE), TEXT(E1866, "aaa"))</f>
        <v>木</v>
      </c>
      <c r="G1866" s="91">
        <f>IFERROR(VLOOKUP($E1866, V医療従事者等!$A:$J, $G$4, FALSE), 0)</f>
        <v>0</v>
      </c>
      <c r="H1866" s="91">
        <f>IFERROR(VLOOKUP($E1866, V医療従事者等!$A:$J, $H$4, FALSE), 0)</f>
        <v>0</v>
      </c>
      <c r="I1866" s="91">
        <f>IFERROR(VLOOKUP($E1866, V医療従事者等!$A:$J, $I$4, FALSE), 0)</f>
        <v>0</v>
      </c>
      <c r="J1866" s="91">
        <f>IFERROR(VLOOKUP($E1866, V医療従事者等!$A:$J, $J$4, FALSE), 0)</f>
        <v>0</v>
      </c>
      <c r="K1866" s="92">
        <f>IFERROR(VLOOKUP($E1866, V一般接種!$A:$G, K$4, FALSE), 0)</f>
        <v>0</v>
      </c>
      <c r="L1866" s="92">
        <f>IFERROR(VLOOKUP($E1866, V一般接種!$A:$G, L$4, FALSE), 0)</f>
        <v>0</v>
      </c>
      <c r="M1866" s="92">
        <f>IFERROR(VLOOKUP($E1866, V一般接種!$A:$G, M$4, FALSE), 0)</f>
        <v>0</v>
      </c>
      <c r="N1866" s="93">
        <f>IFERROR(VLOOKUP($E1866, V一般接種!$A:$G, N$4, FALSE), 0)</f>
        <v>0</v>
      </c>
      <c r="O1866" s="92">
        <f>SUMIF(V職域接種!$C:$C, 'Conv-vaccine'!$E1866, V職域接種!F:F)</f>
        <v>0</v>
      </c>
      <c r="P1866" s="92">
        <f>SUMIF(V職域接種!$C:$C, 'Conv-vaccine'!$E1866, V職域接種!G:G)</f>
        <v>0</v>
      </c>
      <c r="Q1866" s="92">
        <f>_xlfn.MAXIFS(V重複!F:F, V重複!$C:$C, 'Conv-vaccine'!$E1866)</f>
        <v>0</v>
      </c>
      <c r="R1866" s="92">
        <f>_xlfn.MAXIFS(V重複!G:G, V重複!$C:$C, 'Conv-vaccine'!$E1866)</f>
        <v>0</v>
      </c>
      <c r="S1866" s="117">
        <f>SUMIF('V3回目-総接種回数'!$A:$A, 'Conv-vaccine'!$E1866, 'V3回目-総接種回数'!D:D)</f>
        <v>0</v>
      </c>
    </row>
    <row r="1867" spans="1:19" ht="17.7">
      <c r="A1867" s="49">
        <v>44918</v>
      </c>
      <c r="B1867" s="109">
        <f>IF(COUNTIF($A$7:$A1867, $A1867)&gt;1, 0, IF($E1867="","",G1867+H1867+K1867+L1867+O1867-Q1867))</f>
        <v>0</v>
      </c>
      <c r="C1867" s="109">
        <f>IF(COUNTIF($A$7:$A1867, $A1867)&gt;1, 0, IF($E1867="", "", I1867+J1867+M1867+N1867+P1867-R1867))</f>
        <v>0</v>
      </c>
      <c r="D1867" s="109">
        <f>IF(COUNTIF($A$7:$A1867, $A1867)&gt;1, 0, S1867)</f>
        <v>0</v>
      </c>
      <c r="E1867" s="110">
        <v>44918</v>
      </c>
      <c r="F1867" s="91" t="str">
        <f>IFERROR(VLOOKUP($E1867, V医療従事者等!$A:$J, $F$4, FALSE), TEXT(E1867, "aaa"))</f>
        <v>金</v>
      </c>
      <c r="G1867" s="91">
        <f>IFERROR(VLOOKUP($E1867, V医療従事者等!$A:$J, $G$4, FALSE), 0)</f>
        <v>0</v>
      </c>
      <c r="H1867" s="91">
        <f>IFERROR(VLOOKUP($E1867, V医療従事者等!$A:$J, $H$4, FALSE), 0)</f>
        <v>0</v>
      </c>
      <c r="I1867" s="91">
        <f>IFERROR(VLOOKUP($E1867, V医療従事者等!$A:$J, $I$4, FALSE), 0)</f>
        <v>0</v>
      </c>
      <c r="J1867" s="91">
        <f>IFERROR(VLOOKUP($E1867, V医療従事者等!$A:$J, $J$4, FALSE), 0)</f>
        <v>0</v>
      </c>
      <c r="K1867" s="92">
        <f>IFERROR(VLOOKUP($E1867, V一般接種!$A:$G, K$4, FALSE), 0)</f>
        <v>0</v>
      </c>
      <c r="L1867" s="92">
        <f>IFERROR(VLOOKUP($E1867, V一般接種!$A:$G, L$4, FALSE), 0)</f>
        <v>0</v>
      </c>
      <c r="M1867" s="92">
        <f>IFERROR(VLOOKUP($E1867, V一般接種!$A:$G, M$4, FALSE), 0)</f>
        <v>0</v>
      </c>
      <c r="N1867" s="93">
        <f>IFERROR(VLOOKUP($E1867, V一般接種!$A:$G, N$4, FALSE), 0)</f>
        <v>0</v>
      </c>
      <c r="O1867" s="92">
        <f>SUMIF(V職域接種!$C:$C, 'Conv-vaccine'!$E1867, V職域接種!F:F)</f>
        <v>0</v>
      </c>
      <c r="P1867" s="92">
        <f>SUMIF(V職域接種!$C:$C, 'Conv-vaccine'!$E1867, V職域接種!G:G)</f>
        <v>0</v>
      </c>
      <c r="Q1867" s="92">
        <f>_xlfn.MAXIFS(V重複!F:F, V重複!$C:$C, 'Conv-vaccine'!$E1867)</f>
        <v>0</v>
      </c>
      <c r="R1867" s="92">
        <f>_xlfn.MAXIFS(V重複!G:G, V重複!$C:$C, 'Conv-vaccine'!$E1867)</f>
        <v>0</v>
      </c>
      <c r="S1867" s="117">
        <f>SUMIF('V3回目-総接種回数'!$A:$A, 'Conv-vaccine'!$E1867, 'V3回目-総接種回数'!D:D)</f>
        <v>0</v>
      </c>
    </row>
    <row r="1868" spans="1:19" ht="17.7">
      <c r="A1868" s="49">
        <v>44918</v>
      </c>
      <c r="B1868" s="109">
        <f>IF(COUNTIF($A$7:$A1868, $A1868)&gt;1, 0, IF($E1868="","",G1868+H1868+K1868+L1868+O1868-Q1868))</f>
        <v>0</v>
      </c>
      <c r="C1868" s="109">
        <f>IF(COUNTIF($A$7:$A1868, $A1868)&gt;1, 0, IF($E1868="", "", I1868+J1868+M1868+N1868+P1868-R1868))</f>
        <v>0</v>
      </c>
      <c r="D1868" s="109">
        <f>IF(COUNTIF($A$7:$A1868, $A1868)&gt;1, 0, S1868)</f>
        <v>0</v>
      </c>
      <c r="E1868" s="110">
        <v>44918</v>
      </c>
      <c r="F1868" s="91" t="str">
        <f>IFERROR(VLOOKUP($E1868, V医療従事者等!$A:$J, $F$4, FALSE), TEXT(E1868, "aaa"))</f>
        <v>金</v>
      </c>
      <c r="G1868" s="91">
        <f>IFERROR(VLOOKUP($E1868, V医療従事者等!$A:$J, $G$4, FALSE), 0)</f>
        <v>0</v>
      </c>
      <c r="H1868" s="91">
        <f>IFERROR(VLOOKUP($E1868, V医療従事者等!$A:$J, $H$4, FALSE), 0)</f>
        <v>0</v>
      </c>
      <c r="I1868" s="91">
        <f>IFERROR(VLOOKUP($E1868, V医療従事者等!$A:$J, $I$4, FALSE), 0)</f>
        <v>0</v>
      </c>
      <c r="J1868" s="91">
        <f>IFERROR(VLOOKUP($E1868, V医療従事者等!$A:$J, $J$4, FALSE), 0)</f>
        <v>0</v>
      </c>
      <c r="K1868" s="92">
        <f>IFERROR(VLOOKUP($E1868, V一般接種!$A:$G, K$4, FALSE), 0)</f>
        <v>0</v>
      </c>
      <c r="L1868" s="92">
        <f>IFERROR(VLOOKUP($E1868, V一般接種!$A:$G, L$4, FALSE), 0)</f>
        <v>0</v>
      </c>
      <c r="M1868" s="92">
        <f>IFERROR(VLOOKUP($E1868, V一般接種!$A:$G, M$4, FALSE), 0)</f>
        <v>0</v>
      </c>
      <c r="N1868" s="93">
        <f>IFERROR(VLOOKUP($E1868, V一般接種!$A:$G, N$4, FALSE), 0)</f>
        <v>0</v>
      </c>
      <c r="O1868" s="92">
        <f>SUMIF(V職域接種!$C:$C, 'Conv-vaccine'!$E1868, V職域接種!F:F)</f>
        <v>0</v>
      </c>
      <c r="P1868" s="92">
        <f>SUMIF(V職域接種!$C:$C, 'Conv-vaccine'!$E1868, V職域接種!G:G)</f>
        <v>0</v>
      </c>
      <c r="Q1868" s="92">
        <f>_xlfn.MAXIFS(V重複!F:F, V重複!$C:$C, 'Conv-vaccine'!$E1868)</f>
        <v>0</v>
      </c>
      <c r="R1868" s="92">
        <f>_xlfn.MAXIFS(V重複!G:G, V重複!$C:$C, 'Conv-vaccine'!$E1868)</f>
        <v>0</v>
      </c>
      <c r="S1868" s="117">
        <f>SUMIF('V3回目-総接種回数'!$A:$A, 'Conv-vaccine'!$E1868, 'V3回目-総接種回数'!D:D)</f>
        <v>0</v>
      </c>
    </row>
    <row r="1869" spans="1:19" ht="17.7">
      <c r="A1869" s="49">
        <v>44918</v>
      </c>
      <c r="B1869" s="109">
        <f>IF(COUNTIF($A$7:$A1869, $A1869)&gt;1, 0, IF($E1869="","",G1869+H1869+K1869+L1869+O1869-Q1869))</f>
        <v>0</v>
      </c>
      <c r="C1869" s="109">
        <f>IF(COUNTIF($A$7:$A1869, $A1869)&gt;1, 0, IF($E1869="", "", I1869+J1869+M1869+N1869+P1869-R1869))</f>
        <v>0</v>
      </c>
      <c r="D1869" s="109">
        <f>IF(COUNTIF($A$7:$A1869, $A1869)&gt;1, 0, S1869)</f>
        <v>0</v>
      </c>
      <c r="E1869" s="110">
        <v>44918</v>
      </c>
      <c r="F1869" s="91" t="str">
        <f>IFERROR(VLOOKUP($E1869, V医療従事者等!$A:$J, $F$4, FALSE), TEXT(E1869, "aaa"))</f>
        <v>金</v>
      </c>
      <c r="G1869" s="91">
        <f>IFERROR(VLOOKUP($E1869, V医療従事者等!$A:$J, $G$4, FALSE), 0)</f>
        <v>0</v>
      </c>
      <c r="H1869" s="91">
        <f>IFERROR(VLOOKUP($E1869, V医療従事者等!$A:$J, $H$4, FALSE), 0)</f>
        <v>0</v>
      </c>
      <c r="I1869" s="91">
        <f>IFERROR(VLOOKUP($E1869, V医療従事者等!$A:$J, $I$4, FALSE), 0)</f>
        <v>0</v>
      </c>
      <c r="J1869" s="91">
        <f>IFERROR(VLOOKUP($E1869, V医療従事者等!$A:$J, $J$4, FALSE), 0)</f>
        <v>0</v>
      </c>
      <c r="K1869" s="92">
        <f>IFERROR(VLOOKUP($E1869, V一般接種!$A:$G, K$4, FALSE), 0)</f>
        <v>0</v>
      </c>
      <c r="L1869" s="92">
        <f>IFERROR(VLOOKUP($E1869, V一般接種!$A:$G, L$4, FALSE), 0)</f>
        <v>0</v>
      </c>
      <c r="M1869" s="92">
        <f>IFERROR(VLOOKUP($E1869, V一般接種!$A:$G, M$4, FALSE), 0)</f>
        <v>0</v>
      </c>
      <c r="N1869" s="93">
        <f>IFERROR(VLOOKUP($E1869, V一般接種!$A:$G, N$4, FALSE), 0)</f>
        <v>0</v>
      </c>
      <c r="O1869" s="92">
        <f>SUMIF(V職域接種!$C:$C, 'Conv-vaccine'!$E1869, V職域接種!F:F)</f>
        <v>0</v>
      </c>
      <c r="P1869" s="92">
        <f>SUMIF(V職域接種!$C:$C, 'Conv-vaccine'!$E1869, V職域接種!G:G)</f>
        <v>0</v>
      </c>
      <c r="Q1869" s="92">
        <f>_xlfn.MAXIFS(V重複!F:F, V重複!$C:$C, 'Conv-vaccine'!$E1869)</f>
        <v>0</v>
      </c>
      <c r="R1869" s="92">
        <f>_xlfn.MAXIFS(V重複!G:G, V重複!$C:$C, 'Conv-vaccine'!$E1869)</f>
        <v>0</v>
      </c>
      <c r="S1869" s="117">
        <f>SUMIF('V3回目-総接種回数'!$A:$A, 'Conv-vaccine'!$E1869, 'V3回目-総接種回数'!D:D)</f>
        <v>0</v>
      </c>
    </row>
    <row r="1870" spans="1:19" ht="17.7">
      <c r="A1870" s="49">
        <v>44919</v>
      </c>
      <c r="B1870" s="109">
        <f>IF(COUNTIF($A$7:$A1870, $A1870)&gt;1, 0, IF($E1870="","",G1870+H1870+K1870+L1870+O1870-Q1870))</f>
        <v>0</v>
      </c>
      <c r="C1870" s="109">
        <f>IF(COUNTIF($A$7:$A1870, $A1870)&gt;1, 0, IF($E1870="", "", I1870+J1870+M1870+N1870+P1870-R1870))</f>
        <v>0</v>
      </c>
      <c r="D1870" s="109">
        <f>IF(COUNTIF($A$7:$A1870, $A1870)&gt;1, 0, S1870)</f>
        <v>0</v>
      </c>
      <c r="E1870" s="110">
        <v>44919</v>
      </c>
      <c r="F1870" s="91" t="str">
        <f>IFERROR(VLOOKUP($E1870, V医療従事者等!$A:$J, $F$4, FALSE), TEXT(E1870, "aaa"))</f>
        <v>土</v>
      </c>
      <c r="G1870" s="91">
        <f>IFERROR(VLOOKUP($E1870, V医療従事者等!$A:$J, $G$4, FALSE), 0)</f>
        <v>0</v>
      </c>
      <c r="H1870" s="91">
        <f>IFERROR(VLOOKUP($E1870, V医療従事者等!$A:$J, $H$4, FALSE), 0)</f>
        <v>0</v>
      </c>
      <c r="I1870" s="91">
        <f>IFERROR(VLOOKUP($E1870, V医療従事者等!$A:$J, $I$4, FALSE), 0)</f>
        <v>0</v>
      </c>
      <c r="J1870" s="91">
        <f>IFERROR(VLOOKUP($E1870, V医療従事者等!$A:$J, $J$4, FALSE), 0)</f>
        <v>0</v>
      </c>
      <c r="K1870" s="92">
        <f>IFERROR(VLOOKUP($E1870, V一般接種!$A:$G, K$4, FALSE), 0)</f>
        <v>0</v>
      </c>
      <c r="L1870" s="92">
        <f>IFERROR(VLOOKUP($E1870, V一般接種!$A:$G, L$4, FALSE), 0)</f>
        <v>0</v>
      </c>
      <c r="M1870" s="92">
        <f>IFERROR(VLOOKUP($E1870, V一般接種!$A:$G, M$4, FALSE), 0)</f>
        <v>0</v>
      </c>
      <c r="N1870" s="93">
        <f>IFERROR(VLOOKUP($E1870, V一般接種!$A:$G, N$4, FALSE), 0)</f>
        <v>0</v>
      </c>
      <c r="O1870" s="92">
        <f>SUMIF(V職域接種!$C:$C, 'Conv-vaccine'!$E1870, V職域接種!F:F)</f>
        <v>0</v>
      </c>
      <c r="P1870" s="92">
        <f>SUMIF(V職域接種!$C:$C, 'Conv-vaccine'!$E1870, V職域接種!G:G)</f>
        <v>0</v>
      </c>
      <c r="Q1870" s="92">
        <f>_xlfn.MAXIFS(V重複!F:F, V重複!$C:$C, 'Conv-vaccine'!$E1870)</f>
        <v>0</v>
      </c>
      <c r="R1870" s="92">
        <f>_xlfn.MAXIFS(V重複!G:G, V重複!$C:$C, 'Conv-vaccine'!$E1870)</f>
        <v>0</v>
      </c>
      <c r="S1870" s="117">
        <f>SUMIF('V3回目-総接種回数'!$A:$A, 'Conv-vaccine'!$E1870, 'V3回目-総接種回数'!D:D)</f>
        <v>0</v>
      </c>
    </row>
    <row r="1871" spans="1:19" ht="17.7">
      <c r="A1871" s="49">
        <v>44919</v>
      </c>
      <c r="B1871" s="109">
        <f>IF(COUNTIF($A$7:$A1871, $A1871)&gt;1, 0, IF($E1871="","",G1871+H1871+K1871+L1871+O1871-Q1871))</f>
        <v>0</v>
      </c>
      <c r="C1871" s="109">
        <f>IF(COUNTIF($A$7:$A1871, $A1871)&gt;1, 0, IF($E1871="", "", I1871+J1871+M1871+N1871+P1871-R1871))</f>
        <v>0</v>
      </c>
      <c r="D1871" s="109">
        <f>IF(COUNTIF($A$7:$A1871, $A1871)&gt;1, 0, S1871)</f>
        <v>0</v>
      </c>
      <c r="E1871" s="110">
        <v>44919</v>
      </c>
      <c r="F1871" s="91" t="str">
        <f>IFERROR(VLOOKUP($E1871, V医療従事者等!$A:$J, $F$4, FALSE), TEXT(E1871, "aaa"))</f>
        <v>土</v>
      </c>
      <c r="G1871" s="91">
        <f>IFERROR(VLOOKUP($E1871, V医療従事者等!$A:$J, $G$4, FALSE), 0)</f>
        <v>0</v>
      </c>
      <c r="H1871" s="91">
        <f>IFERROR(VLOOKUP($E1871, V医療従事者等!$A:$J, $H$4, FALSE), 0)</f>
        <v>0</v>
      </c>
      <c r="I1871" s="91">
        <f>IFERROR(VLOOKUP($E1871, V医療従事者等!$A:$J, $I$4, FALSE), 0)</f>
        <v>0</v>
      </c>
      <c r="J1871" s="91">
        <f>IFERROR(VLOOKUP($E1871, V医療従事者等!$A:$J, $J$4, FALSE), 0)</f>
        <v>0</v>
      </c>
      <c r="K1871" s="92">
        <f>IFERROR(VLOOKUP($E1871, V一般接種!$A:$G, K$4, FALSE), 0)</f>
        <v>0</v>
      </c>
      <c r="L1871" s="92">
        <f>IFERROR(VLOOKUP($E1871, V一般接種!$A:$G, L$4, FALSE), 0)</f>
        <v>0</v>
      </c>
      <c r="M1871" s="92">
        <f>IFERROR(VLOOKUP($E1871, V一般接種!$A:$G, M$4, FALSE), 0)</f>
        <v>0</v>
      </c>
      <c r="N1871" s="93">
        <f>IFERROR(VLOOKUP($E1871, V一般接種!$A:$G, N$4, FALSE), 0)</f>
        <v>0</v>
      </c>
      <c r="O1871" s="92">
        <f>SUMIF(V職域接種!$C:$C, 'Conv-vaccine'!$E1871, V職域接種!F:F)</f>
        <v>0</v>
      </c>
      <c r="P1871" s="92">
        <f>SUMIF(V職域接種!$C:$C, 'Conv-vaccine'!$E1871, V職域接種!G:G)</f>
        <v>0</v>
      </c>
      <c r="Q1871" s="92">
        <f>_xlfn.MAXIFS(V重複!F:F, V重複!$C:$C, 'Conv-vaccine'!$E1871)</f>
        <v>0</v>
      </c>
      <c r="R1871" s="92">
        <f>_xlfn.MAXIFS(V重複!G:G, V重複!$C:$C, 'Conv-vaccine'!$E1871)</f>
        <v>0</v>
      </c>
      <c r="S1871" s="117">
        <f>SUMIF('V3回目-総接種回数'!$A:$A, 'Conv-vaccine'!$E1871, 'V3回目-総接種回数'!D:D)</f>
        <v>0</v>
      </c>
    </row>
    <row r="1872" spans="1:19" ht="17.7">
      <c r="A1872" s="49">
        <v>44919</v>
      </c>
      <c r="B1872" s="109">
        <f>IF(COUNTIF($A$7:$A1872, $A1872)&gt;1, 0, IF($E1872="","",G1872+H1872+K1872+L1872+O1872-Q1872))</f>
        <v>0</v>
      </c>
      <c r="C1872" s="109">
        <f>IF(COUNTIF($A$7:$A1872, $A1872)&gt;1, 0, IF($E1872="", "", I1872+J1872+M1872+N1872+P1872-R1872))</f>
        <v>0</v>
      </c>
      <c r="D1872" s="109">
        <f>IF(COUNTIF($A$7:$A1872, $A1872)&gt;1, 0, S1872)</f>
        <v>0</v>
      </c>
      <c r="E1872" s="110">
        <v>44919</v>
      </c>
      <c r="F1872" s="91" t="str">
        <f>IFERROR(VLOOKUP($E1872, V医療従事者等!$A:$J, $F$4, FALSE), TEXT(E1872, "aaa"))</f>
        <v>土</v>
      </c>
      <c r="G1872" s="91">
        <f>IFERROR(VLOOKUP($E1872, V医療従事者等!$A:$J, $G$4, FALSE), 0)</f>
        <v>0</v>
      </c>
      <c r="H1872" s="91">
        <f>IFERROR(VLOOKUP($E1872, V医療従事者等!$A:$J, $H$4, FALSE), 0)</f>
        <v>0</v>
      </c>
      <c r="I1872" s="91">
        <f>IFERROR(VLOOKUP($E1872, V医療従事者等!$A:$J, $I$4, FALSE), 0)</f>
        <v>0</v>
      </c>
      <c r="J1872" s="91">
        <f>IFERROR(VLOOKUP($E1872, V医療従事者等!$A:$J, $J$4, FALSE), 0)</f>
        <v>0</v>
      </c>
      <c r="K1872" s="92">
        <f>IFERROR(VLOOKUP($E1872, V一般接種!$A:$G, K$4, FALSE), 0)</f>
        <v>0</v>
      </c>
      <c r="L1872" s="92">
        <f>IFERROR(VLOOKUP($E1872, V一般接種!$A:$G, L$4, FALSE), 0)</f>
        <v>0</v>
      </c>
      <c r="M1872" s="92">
        <f>IFERROR(VLOOKUP($E1872, V一般接種!$A:$G, M$4, FALSE), 0)</f>
        <v>0</v>
      </c>
      <c r="N1872" s="93">
        <f>IFERROR(VLOOKUP($E1872, V一般接種!$A:$G, N$4, FALSE), 0)</f>
        <v>0</v>
      </c>
      <c r="O1872" s="92">
        <f>SUMIF(V職域接種!$C:$C, 'Conv-vaccine'!$E1872, V職域接種!F:F)</f>
        <v>0</v>
      </c>
      <c r="P1872" s="92">
        <f>SUMIF(V職域接種!$C:$C, 'Conv-vaccine'!$E1872, V職域接種!G:G)</f>
        <v>0</v>
      </c>
      <c r="Q1872" s="92">
        <f>_xlfn.MAXIFS(V重複!F:F, V重複!$C:$C, 'Conv-vaccine'!$E1872)</f>
        <v>0</v>
      </c>
      <c r="R1872" s="92">
        <f>_xlfn.MAXIFS(V重複!G:G, V重複!$C:$C, 'Conv-vaccine'!$E1872)</f>
        <v>0</v>
      </c>
      <c r="S1872" s="117">
        <f>SUMIF('V3回目-総接種回数'!$A:$A, 'Conv-vaccine'!$E1872, 'V3回目-総接種回数'!D:D)</f>
        <v>0</v>
      </c>
    </row>
    <row r="1873" spans="1:19" ht="17.7">
      <c r="A1873" s="49">
        <v>44920</v>
      </c>
      <c r="B1873" s="109">
        <f>IF(COUNTIF($A$7:$A1873, $A1873)&gt;1, 0, IF($E1873="","",G1873+H1873+K1873+L1873+O1873-Q1873))</f>
        <v>0</v>
      </c>
      <c r="C1873" s="109">
        <f>IF(COUNTIF($A$7:$A1873, $A1873)&gt;1, 0, IF($E1873="", "", I1873+J1873+M1873+N1873+P1873-R1873))</f>
        <v>0</v>
      </c>
      <c r="D1873" s="109">
        <f>IF(COUNTIF($A$7:$A1873, $A1873)&gt;1, 0, S1873)</f>
        <v>0</v>
      </c>
      <c r="E1873" s="110">
        <v>44920</v>
      </c>
      <c r="F1873" s="91" t="str">
        <f>IFERROR(VLOOKUP($E1873, V医療従事者等!$A:$J, $F$4, FALSE), TEXT(E1873, "aaa"))</f>
        <v>日</v>
      </c>
      <c r="G1873" s="91">
        <f>IFERROR(VLOOKUP($E1873, V医療従事者等!$A:$J, $G$4, FALSE), 0)</f>
        <v>0</v>
      </c>
      <c r="H1873" s="91">
        <f>IFERROR(VLOOKUP($E1873, V医療従事者等!$A:$J, $H$4, FALSE), 0)</f>
        <v>0</v>
      </c>
      <c r="I1873" s="91">
        <f>IFERROR(VLOOKUP($E1873, V医療従事者等!$A:$J, $I$4, FALSE), 0)</f>
        <v>0</v>
      </c>
      <c r="J1873" s="91">
        <f>IFERROR(VLOOKUP($E1873, V医療従事者等!$A:$J, $J$4, FALSE), 0)</f>
        <v>0</v>
      </c>
      <c r="K1873" s="92">
        <f>IFERROR(VLOOKUP($E1873, V一般接種!$A:$G, K$4, FALSE), 0)</f>
        <v>0</v>
      </c>
      <c r="L1873" s="92">
        <f>IFERROR(VLOOKUP($E1873, V一般接種!$A:$G, L$4, FALSE), 0)</f>
        <v>0</v>
      </c>
      <c r="M1873" s="92">
        <f>IFERROR(VLOOKUP($E1873, V一般接種!$A:$G, M$4, FALSE), 0)</f>
        <v>0</v>
      </c>
      <c r="N1873" s="93">
        <f>IFERROR(VLOOKUP($E1873, V一般接種!$A:$G, N$4, FALSE), 0)</f>
        <v>0</v>
      </c>
      <c r="O1873" s="92">
        <f>SUMIF(V職域接種!$C:$C, 'Conv-vaccine'!$E1873, V職域接種!F:F)</f>
        <v>0</v>
      </c>
      <c r="P1873" s="92">
        <f>SUMIF(V職域接種!$C:$C, 'Conv-vaccine'!$E1873, V職域接種!G:G)</f>
        <v>0</v>
      </c>
      <c r="Q1873" s="92">
        <f>_xlfn.MAXIFS(V重複!F:F, V重複!$C:$C, 'Conv-vaccine'!$E1873)</f>
        <v>0</v>
      </c>
      <c r="R1873" s="92">
        <f>_xlfn.MAXIFS(V重複!G:G, V重複!$C:$C, 'Conv-vaccine'!$E1873)</f>
        <v>0</v>
      </c>
      <c r="S1873" s="117">
        <f>SUMIF('V3回目-総接種回数'!$A:$A, 'Conv-vaccine'!$E1873, 'V3回目-総接種回数'!D:D)</f>
        <v>0</v>
      </c>
    </row>
    <row r="1874" spans="1:19" ht="17.7">
      <c r="A1874" s="49">
        <v>44920</v>
      </c>
      <c r="B1874" s="109">
        <f>IF(COUNTIF($A$7:$A1874, $A1874)&gt;1, 0, IF($E1874="","",G1874+H1874+K1874+L1874+O1874-Q1874))</f>
        <v>0</v>
      </c>
      <c r="C1874" s="109">
        <f>IF(COUNTIF($A$7:$A1874, $A1874)&gt;1, 0, IF($E1874="", "", I1874+J1874+M1874+N1874+P1874-R1874))</f>
        <v>0</v>
      </c>
      <c r="D1874" s="109">
        <f>IF(COUNTIF($A$7:$A1874, $A1874)&gt;1, 0, S1874)</f>
        <v>0</v>
      </c>
      <c r="E1874" s="110">
        <v>44920</v>
      </c>
      <c r="F1874" s="91" t="str">
        <f>IFERROR(VLOOKUP($E1874, V医療従事者等!$A:$J, $F$4, FALSE), TEXT(E1874, "aaa"))</f>
        <v>日</v>
      </c>
      <c r="G1874" s="91">
        <f>IFERROR(VLOOKUP($E1874, V医療従事者等!$A:$J, $G$4, FALSE), 0)</f>
        <v>0</v>
      </c>
      <c r="H1874" s="91">
        <f>IFERROR(VLOOKUP($E1874, V医療従事者等!$A:$J, $H$4, FALSE), 0)</f>
        <v>0</v>
      </c>
      <c r="I1874" s="91">
        <f>IFERROR(VLOOKUP($E1874, V医療従事者等!$A:$J, $I$4, FALSE), 0)</f>
        <v>0</v>
      </c>
      <c r="J1874" s="91">
        <f>IFERROR(VLOOKUP($E1874, V医療従事者等!$A:$J, $J$4, FALSE), 0)</f>
        <v>0</v>
      </c>
      <c r="K1874" s="92">
        <f>IFERROR(VLOOKUP($E1874, V一般接種!$A:$G, K$4, FALSE), 0)</f>
        <v>0</v>
      </c>
      <c r="L1874" s="92">
        <f>IFERROR(VLOOKUP($E1874, V一般接種!$A:$G, L$4, FALSE), 0)</f>
        <v>0</v>
      </c>
      <c r="M1874" s="92">
        <f>IFERROR(VLOOKUP($E1874, V一般接種!$A:$G, M$4, FALSE), 0)</f>
        <v>0</v>
      </c>
      <c r="N1874" s="93">
        <f>IFERROR(VLOOKUP($E1874, V一般接種!$A:$G, N$4, FALSE), 0)</f>
        <v>0</v>
      </c>
      <c r="O1874" s="92">
        <f>SUMIF(V職域接種!$C:$C, 'Conv-vaccine'!$E1874, V職域接種!F:F)</f>
        <v>0</v>
      </c>
      <c r="P1874" s="92">
        <f>SUMIF(V職域接種!$C:$C, 'Conv-vaccine'!$E1874, V職域接種!G:G)</f>
        <v>0</v>
      </c>
      <c r="Q1874" s="92">
        <f>_xlfn.MAXIFS(V重複!F:F, V重複!$C:$C, 'Conv-vaccine'!$E1874)</f>
        <v>0</v>
      </c>
      <c r="R1874" s="92">
        <f>_xlfn.MAXIFS(V重複!G:G, V重複!$C:$C, 'Conv-vaccine'!$E1874)</f>
        <v>0</v>
      </c>
      <c r="S1874" s="117">
        <f>SUMIF('V3回目-総接種回数'!$A:$A, 'Conv-vaccine'!$E1874, 'V3回目-総接種回数'!D:D)</f>
        <v>0</v>
      </c>
    </row>
    <row r="1875" spans="1:19" ht="17.7">
      <c r="A1875" s="49">
        <v>44920</v>
      </c>
      <c r="B1875" s="109">
        <f>IF(COUNTIF($A$7:$A1875, $A1875)&gt;1, 0, IF($E1875="","",G1875+H1875+K1875+L1875+O1875-Q1875))</f>
        <v>0</v>
      </c>
      <c r="C1875" s="109">
        <f>IF(COUNTIF($A$7:$A1875, $A1875)&gt;1, 0, IF($E1875="", "", I1875+J1875+M1875+N1875+P1875-R1875))</f>
        <v>0</v>
      </c>
      <c r="D1875" s="109">
        <f>IF(COUNTIF($A$7:$A1875, $A1875)&gt;1, 0, S1875)</f>
        <v>0</v>
      </c>
      <c r="E1875" s="110">
        <v>44920</v>
      </c>
      <c r="F1875" s="91" t="str">
        <f>IFERROR(VLOOKUP($E1875, V医療従事者等!$A:$J, $F$4, FALSE), TEXT(E1875, "aaa"))</f>
        <v>日</v>
      </c>
      <c r="G1875" s="91">
        <f>IFERROR(VLOOKUP($E1875, V医療従事者等!$A:$J, $G$4, FALSE), 0)</f>
        <v>0</v>
      </c>
      <c r="H1875" s="91">
        <f>IFERROR(VLOOKUP($E1875, V医療従事者等!$A:$J, $H$4, FALSE), 0)</f>
        <v>0</v>
      </c>
      <c r="I1875" s="91">
        <f>IFERROR(VLOOKUP($E1875, V医療従事者等!$A:$J, $I$4, FALSE), 0)</f>
        <v>0</v>
      </c>
      <c r="J1875" s="91">
        <f>IFERROR(VLOOKUP($E1875, V医療従事者等!$A:$J, $J$4, FALSE), 0)</f>
        <v>0</v>
      </c>
      <c r="K1875" s="92">
        <f>IFERROR(VLOOKUP($E1875, V一般接種!$A:$G, K$4, FALSE), 0)</f>
        <v>0</v>
      </c>
      <c r="L1875" s="92">
        <f>IFERROR(VLOOKUP($E1875, V一般接種!$A:$G, L$4, FALSE), 0)</f>
        <v>0</v>
      </c>
      <c r="M1875" s="92">
        <f>IFERROR(VLOOKUP($E1875, V一般接種!$A:$G, M$4, FALSE), 0)</f>
        <v>0</v>
      </c>
      <c r="N1875" s="93">
        <f>IFERROR(VLOOKUP($E1875, V一般接種!$A:$G, N$4, FALSE), 0)</f>
        <v>0</v>
      </c>
      <c r="O1875" s="92">
        <f>SUMIF(V職域接種!$C:$C, 'Conv-vaccine'!$E1875, V職域接種!F:F)</f>
        <v>0</v>
      </c>
      <c r="P1875" s="92">
        <f>SUMIF(V職域接種!$C:$C, 'Conv-vaccine'!$E1875, V職域接種!G:G)</f>
        <v>0</v>
      </c>
      <c r="Q1875" s="92">
        <f>_xlfn.MAXIFS(V重複!F:F, V重複!$C:$C, 'Conv-vaccine'!$E1875)</f>
        <v>0</v>
      </c>
      <c r="R1875" s="92">
        <f>_xlfn.MAXIFS(V重複!G:G, V重複!$C:$C, 'Conv-vaccine'!$E1875)</f>
        <v>0</v>
      </c>
      <c r="S1875" s="117">
        <f>SUMIF('V3回目-総接種回数'!$A:$A, 'Conv-vaccine'!$E1875, 'V3回目-総接種回数'!D:D)</f>
        <v>0</v>
      </c>
    </row>
    <row r="1876" spans="1:19" ht="17.7">
      <c r="A1876" s="49">
        <v>44921</v>
      </c>
      <c r="B1876" s="109">
        <f>IF(COUNTIF($A$7:$A1876, $A1876)&gt;1, 0, IF($E1876="","",G1876+H1876+K1876+L1876+O1876-Q1876))</f>
        <v>0</v>
      </c>
      <c r="C1876" s="109">
        <f>IF(COUNTIF($A$7:$A1876, $A1876)&gt;1, 0, IF($E1876="", "", I1876+J1876+M1876+N1876+P1876-R1876))</f>
        <v>0</v>
      </c>
      <c r="D1876" s="109">
        <f>IF(COUNTIF($A$7:$A1876, $A1876)&gt;1, 0, S1876)</f>
        <v>0</v>
      </c>
      <c r="E1876" s="110">
        <v>44921</v>
      </c>
      <c r="F1876" s="91" t="str">
        <f>IFERROR(VLOOKUP($E1876, V医療従事者等!$A:$J, $F$4, FALSE), TEXT(E1876, "aaa"))</f>
        <v>月</v>
      </c>
      <c r="G1876" s="91">
        <f>IFERROR(VLOOKUP($E1876, V医療従事者等!$A:$J, $G$4, FALSE), 0)</f>
        <v>0</v>
      </c>
      <c r="H1876" s="91">
        <f>IFERROR(VLOOKUP($E1876, V医療従事者等!$A:$J, $H$4, FALSE), 0)</f>
        <v>0</v>
      </c>
      <c r="I1876" s="91">
        <f>IFERROR(VLOOKUP($E1876, V医療従事者等!$A:$J, $I$4, FALSE), 0)</f>
        <v>0</v>
      </c>
      <c r="J1876" s="91">
        <f>IFERROR(VLOOKUP($E1876, V医療従事者等!$A:$J, $J$4, FALSE), 0)</f>
        <v>0</v>
      </c>
      <c r="K1876" s="92">
        <f>IFERROR(VLOOKUP($E1876, V一般接種!$A:$G, K$4, FALSE), 0)</f>
        <v>0</v>
      </c>
      <c r="L1876" s="92">
        <f>IFERROR(VLOOKUP($E1876, V一般接種!$A:$G, L$4, FALSE), 0)</f>
        <v>0</v>
      </c>
      <c r="M1876" s="92">
        <f>IFERROR(VLOOKUP($E1876, V一般接種!$A:$G, M$4, FALSE), 0)</f>
        <v>0</v>
      </c>
      <c r="N1876" s="93">
        <f>IFERROR(VLOOKUP($E1876, V一般接種!$A:$G, N$4, FALSE), 0)</f>
        <v>0</v>
      </c>
      <c r="O1876" s="92">
        <f>SUMIF(V職域接種!$C:$C, 'Conv-vaccine'!$E1876, V職域接種!F:F)</f>
        <v>0</v>
      </c>
      <c r="P1876" s="92">
        <f>SUMIF(V職域接種!$C:$C, 'Conv-vaccine'!$E1876, V職域接種!G:G)</f>
        <v>0</v>
      </c>
      <c r="Q1876" s="92">
        <f>_xlfn.MAXIFS(V重複!F:F, V重複!$C:$C, 'Conv-vaccine'!$E1876)</f>
        <v>0</v>
      </c>
      <c r="R1876" s="92">
        <f>_xlfn.MAXIFS(V重複!G:G, V重複!$C:$C, 'Conv-vaccine'!$E1876)</f>
        <v>0</v>
      </c>
      <c r="S1876" s="117">
        <f>SUMIF('V3回目-総接種回数'!$A:$A, 'Conv-vaccine'!$E1876, 'V3回目-総接種回数'!D:D)</f>
        <v>0</v>
      </c>
    </row>
    <row r="1877" spans="1:19" ht="17.7">
      <c r="A1877" s="49">
        <v>44921</v>
      </c>
      <c r="B1877" s="109">
        <f>IF(COUNTIF($A$7:$A1877, $A1877)&gt;1, 0, IF($E1877="","",G1877+H1877+K1877+L1877+O1877-Q1877))</f>
        <v>0</v>
      </c>
      <c r="C1877" s="109">
        <f>IF(COUNTIF($A$7:$A1877, $A1877)&gt;1, 0, IF($E1877="", "", I1877+J1877+M1877+N1877+P1877-R1877))</f>
        <v>0</v>
      </c>
      <c r="D1877" s="109">
        <f>IF(COUNTIF($A$7:$A1877, $A1877)&gt;1, 0, S1877)</f>
        <v>0</v>
      </c>
      <c r="E1877" s="110">
        <v>44921</v>
      </c>
      <c r="F1877" s="91" t="str">
        <f>IFERROR(VLOOKUP($E1877, V医療従事者等!$A:$J, $F$4, FALSE), TEXT(E1877, "aaa"))</f>
        <v>月</v>
      </c>
      <c r="G1877" s="91">
        <f>IFERROR(VLOOKUP($E1877, V医療従事者等!$A:$J, $G$4, FALSE), 0)</f>
        <v>0</v>
      </c>
      <c r="H1877" s="91">
        <f>IFERROR(VLOOKUP($E1877, V医療従事者等!$A:$J, $H$4, FALSE), 0)</f>
        <v>0</v>
      </c>
      <c r="I1877" s="91">
        <f>IFERROR(VLOOKUP($E1877, V医療従事者等!$A:$J, $I$4, FALSE), 0)</f>
        <v>0</v>
      </c>
      <c r="J1877" s="91">
        <f>IFERROR(VLOOKUP($E1877, V医療従事者等!$A:$J, $J$4, FALSE), 0)</f>
        <v>0</v>
      </c>
      <c r="K1877" s="92">
        <f>IFERROR(VLOOKUP($E1877, V一般接種!$A:$G, K$4, FALSE), 0)</f>
        <v>0</v>
      </c>
      <c r="L1877" s="92">
        <f>IFERROR(VLOOKUP($E1877, V一般接種!$A:$G, L$4, FALSE), 0)</f>
        <v>0</v>
      </c>
      <c r="M1877" s="92">
        <f>IFERROR(VLOOKUP($E1877, V一般接種!$A:$G, M$4, FALSE), 0)</f>
        <v>0</v>
      </c>
      <c r="N1877" s="93">
        <f>IFERROR(VLOOKUP($E1877, V一般接種!$A:$G, N$4, FALSE), 0)</f>
        <v>0</v>
      </c>
      <c r="O1877" s="92">
        <f>SUMIF(V職域接種!$C:$C, 'Conv-vaccine'!$E1877, V職域接種!F:F)</f>
        <v>0</v>
      </c>
      <c r="P1877" s="92">
        <f>SUMIF(V職域接種!$C:$C, 'Conv-vaccine'!$E1877, V職域接種!G:G)</f>
        <v>0</v>
      </c>
      <c r="Q1877" s="92">
        <f>_xlfn.MAXIFS(V重複!F:F, V重複!$C:$C, 'Conv-vaccine'!$E1877)</f>
        <v>0</v>
      </c>
      <c r="R1877" s="92">
        <f>_xlfn.MAXIFS(V重複!G:G, V重複!$C:$C, 'Conv-vaccine'!$E1877)</f>
        <v>0</v>
      </c>
      <c r="S1877" s="117">
        <f>SUMIF('V3回目-総接種回数'!$A:$A, 'Conv-vaccine'!$E1877, 'V3回目-総接種回数'!D:D)</f>
        <v>0</v>
      </c>
    </row>
    <row r="1878" spans="1:19" ht="17.7">
      <c r="A1878" s="49">
        <v>44921</v>
      </c>
      <c r="B1878" s="109">
        <f>IF(COUNTIF($A$7:$A1878, $A1878)&gt;1, 0, IF($E1878="","",G1878+H1878+K1878+L1878+O1878-Q1878))</f>
        <v>0</v>
      </c>
      <c r="C1878" s="109">
        <f>IF(COUNTIF($A$7:$A1878, $A1878)&gt;1, 0, IF($E1878="", "", I1878+J1878+M1878+N1878+P1878-R1878))</f>
        <v>0</v>
      </c>
      <c r="D1878" s="109">
        <f>IF(COUNTIF($A$7:$A1878, $A1878)&gt;1, 0, S1878)</f>
        <v>0</v>
      </c>
      <c r="E1878" s="110">
        <v>44921</v>
      </c>
      <c r="F1878" s="91" t="str">
        <f>IFERROR(VLOOKUP($E1878, V医療従事者等!$A:$J, $F$4, FALSE), TEXT(E1878, "aaa"))</f>
        <v>月</v>
      </c>
      <c r="G1878" s="91">
        <f>IFERROR(VLOOKUP($E1878, V医療従事者等!$A:$J, $G$4, FALSE), 0)</f>
        <v>0</v>
      </c>
      <c r="H1878" s="91">
        <f>IFERROR(VLOOKUP($E1878, V医療従事者等!$A:$J, $H$4, FALSE), 0)</f>
        <v>0</v>
      </c>
      <c r="I1878" s="91">
        <f>IFERROR(VLOOKUP($E1878, V医療従事者等!$A:$J, $I$4, FALSE), 0)</f>
        <v>0</v>
      </c>
      <c r="J1878" s="91">
        <f>IFERROR(VLOOKUP($E1878, V医療従事者等!$A:$J, $J$4, FALSE), 0)</f>
        <v>0</v>
      </c>
      <c r="K1878" s="92">
        <f>IFERROR(VLOOKUP($E1878, V一般接種!$A:$G, K$4, FALSE), 0)</f>
        <v>0</v>
      </c>
      <c r="L1878" s="92">
        <f>IFERROR(VLOOKUP($E1878, V一般接種!$A:$G, L$4, FALSE), 0)</f>
        <v>0</v>
      </c>
      <c r="M1878" s="92">
        <f>IFERROR(VLOOKUP($E1878, V一般接種!$A:$G, M$4, FALSE), 0)</f>
        <v>0</v>
      </c>
      <c r="N1878" s="93">
        <f>IFERROR(VLOOKUP($E1878, V一般接種!$A:$G, N$4, FALSE), 0)</f>
        <v>0</v>
      </c>
      <c r="O1878" s="92">
        <f>SUMIF(V職域接種!$C:$C, 'Conv-vaccine'!$E1878, V職域接種!F:F)</f>
        <v>0</v>
      </c>
      <c r="P1878" s="92">
        <f>SUMIF(V職域接種!$C:$C, 'Conv-vaccine'!$E1878, V職域接種!G:G)</f>
        <v>0</v>
      </c>
      <c r="Q1878" s="92">
        <f>_xlfn.MAXIFS(V重複!F:F, V重複!$C:$C, 'Conv-vaccine'!$E1878)</f>
        <v>0</v>
      </c>
      <c r="R1878" s="92">
        <f>_xlfn.MAXIFS(V重複!G:G, V重複!$C:$C, 'Conv-vaccine'!$E1878)</f>
        <v>0</v>
      </c>
      <c r="S1878" s="117">
        <f>SUMIF('V3回目-総接種回数'!$A:$A, 'Conv-vaccine'!$E1878, 'V3回目-総接種回数'!D:D)</f>
        <v>0</v>
      </c>
    </row>
    <row r="1879" spans="1:19" ht="17.7">
      <c r="A1879" s="49">
        <v>44922</v>
      </c>
      <c r="B1879" s="109">
        <f>IF(COUNTIF($A$7:$A1879, $A1879)&gt;1, 0, IF($E1879="","",G1879+H1879+K1879+L1879+O1879-Q1879))</f>
        <v>0</v>
      </c>
      <c r="C1879" s="109">
        <f>IF(COUNTIF($A$7:$A1879, $A1879)&gt;1, 0, IF($E1879="", "", I1879+J1879+M1879+N1879+P1879-R1879))</f>
        <v>0</v>
      </c>
      <c r="D1879" s="109">
        <f>IF(COUNTIF($A$7:$A1879, $A1879)&gt;1, 0, S1879)</f>
        <v>0</v>
      </c>
      <c r="E1879" s="110">
        <v>44922</v>
      </c>
      <c r="F1879" s="91" t="str">
        <f>IFERROR(VLOOKUP($E1879, V医療従事者等!$A:$J, $F$4, FALSE), TEXT(E1879, "aaa"))</f>
        <v>火</v>
      </c>
      <c r="G1879" s="91">
        <f>IFERROR(VLOOKUP($E1879, V医療従事者等!$A:$J, $G$4, FALSE), 0)</f>
        <v>0</v>
      </c>
      <c r="H1879" s="91">
        <f>IFERROR(VLOOKUP($E1879, V医療従事者等!$A:$J, $H$4, FALSE), 0)</f>
        <v>0</v>
      </c>
      <c r="I1879" s="91">
        <f>IFERROR(VLOOKUP($E1879, V医療従事者等!$A:$J, $I$4, FALSE), 0)</f>
        <v>0</v>
      </c>
      <c r="J1879" s="91">
        <f>IFERROR(VLOOKUP($E1879, V医療従事者等!$A:$J, $J$4, FALSE), 0)</f>
        <v>0</v>
      </c>
      <c r="K1879" s="92">
        <f>IFERROR(VLOOKUP($E1879, V一般接種!$A:$G, K$4, FALSE), 0)</f>
        <v>0</v>
      </c>
      <c r="L1879" s="92">
        <f>IFERROR(VLOOKUP($E1879, V一般接種!$A:$G, L$4, FALSE), 0)</f>
        <v>0</v>
      </c>
      <c r="M1879" s="92">
        <f>IFERROR(VLOOKUP($E1879, V一般接種!$A:$G, M$4, FALSE), 0)</f>
        <v>0</v>
      </c>
      <c r="N1879" s="93">
        <f>IFERROR(VLOOKUP($E1879, V一般接種!$A:$G, N$4, FALSE), 0)</f>
        <v>0</v>
      </c>
      <c r="O1879" s="92">
        <f>SUMIF(V職域接種!$C:$C, 'Conv-vaccine'!$E1879, V職域接種!F:F)</f>
        <v>0</v>
      </c>
      <c r="P1879" s="92">
        <f>SUMIF(V職域接種!$C:$C, 'Conv-vaccine'!$E1879, V職域接種!G:G)</f>
        <v>0</v>
      </c>
      <c r="Q1879" s="92">
        <f>_xlfn.MAXIFS(V重複!F:F, V重複!$C:$C, 'Conv-vaccine'!$E1879)</f>
        <v>0</v>
      </c>
      <c r="R1879" s="92">
        <f>_xlfn.MAXIFS(V重複!G:G, V重複!$C:$C, 'Conv-vaccine'!$E1879)</f>
        <v>0</v>
      </c>
      <c r="S1879" s="117">
        <f>SUMIF('V3回目-総接種回数'!$A:$A, 'Conv-vaccine'!$E1879, 'V3回目-総接種回数'!D:D)</f>
        <v>0</v>
      </c>
    </row>
    <row r="1880" spans="1:19" ht="17.7">
      <c r="A1880" s="49">
        <v>44922</v>
      </c>
      <c r="B1880" s="109">
        <f>IF(COUNTIF($A$7:$A1880, $A1880)&gt;1, 0, IF($E1880="","",G1880+H1880+K1880+L1880+O1880-Q1880))</f>
        <v>0</v>
      </c>
      <c r="C1880" s="109">
        <f>IF(COUNTIF($A$7:$A1880, $A1880)&gt;1, 0, IF($E1880="", "", I1880+J1880+M1880+N1880+P1880-R1880))</f>
        <v>0</v>
      </c>
      <c r="D1880" s="109">
        <f>IF(COUNTIF($A$7:$A1880, $A1880)&gt;1, 0, S1880)</f>
        <v>0</v>
      </c>
      <c r="E1880" s="110">
        <v>44922</v>
      </c>
      <c r="F1880" s="91" t="str">
        <f>IFERROR(VLOOKUP($E1880, V医療従事者等!$A:$J, $F$4, FALSE), TEXT(E1880, "aaa"))</f>
        <v>火</v>
      </c>
      <c r="G1880" s="91">
        <f>IFERROR(VLOOKUP($E1880, V医療従事者等!$A:$J, $G$4, FALSE), 0)</f>
        <v>0</v>
      </c>
      <c r="H1880" s="91">
        <f>IFERROR(VLOOKUP($E1880, V医療従事者等!$A:$J, $H$4, FALSE), 0)</f>
        <v>0</v>
      </c>
      <c r="I1880" s="91">
        <f>IFERROR(VLOOKUP($E1880, V医療従事者等!$A:$J, $I$4, FALSE), 0)</f>
        <v>0</v>
      </c>
      <c r="J1880" s="91">
        <f>IFERROR(VLOOKUP($E1880, V医療従事者等!$A:$J, $J$4, FALSE), 0)</f>
        <v>0</v>
      </c>
      <c r="K1880" s="92">
        <f>IFERROR(VLOOKUP($E1880, V一般接種!$A:$G, K$4, FALSE), 0)</f>
        <v>0</v>
      </c>
      <c r="L1880" s="92">
        <f>IFERROR(VLOOKUP($E1880, V一般接種!$A:$G, L$4, FALSE), 0)</f>
        <v>0</v>
      </c>
      <c r="M1880" s="92">
        <f>IFERROR(VLOOKUP($E1880, V一般接種!$A:$G, M$4, FALSE), 0)</f>
        <v>0</v>
      </c>
      <c r="N1880" s="93">
        <f>IFERROR(VLOOKUP($E1880, V一般接種!$A:$G, N$4, FALSE), 0)</f>
        <v>0</v>
      </c>
      <c r="O1880" s="92">
        <f>SUMIF(V職域接種!$C:$C, 'Conv-vaccine'!$E1880, V職域接種!F:F)</f>
        <v>0</v>
      </c>
      <c r="P1880" s="92">
        <f>SUMIF(V職域接種!$C:$C, 'Conv-vaccine'!$E1880, V職域接種!G:G)</f>
        <v>0</v>
      </c>
      <c r="Q1880" s="92">
        <f>_xlfn.MAXIFS(V重複!F:F, V重複!$C:$C, 'Conv-vaccine'!$E1880)</f>
        <v>0</v>
      </c>
      <c r="R1880" s="92">
        <f>_xlfn.MAXIFS(V重複!G:G, V重複!$C:$C, 'Conv-vaccine'!$E1880)</f>
        <v>0</v>
      </c>
      <c r="S1880" s="117">
        <f>SUMIF('V3回目-総接種回数'!$A:$A, 'Conv-vaccine'!$E1880, 'V3回目-総接種回数'!D:D)</f>
        <v>0</v>
      </c>
    </row>
    <row r="1881" spans="1:19" ht="17.7">
      <c r="A1881" s="49">
        <v>44922</v>
      </c>
      <c r="B1881" s="109">
        <f>IF(COUNTIF($A$7:$A1881, $A1881)&gt;1, 0, IF($E1881="","",G1881+H1881+K1881+L1881+O1881-Q1881))</f>
        <v>0</v>
      </c>
      <c r="C1881" s="109">
        <f>IF(COUNTIF($A$7:$A1881, $A1881)&gt;1, 0, IF($E1881="", "", I1881+J1881+M1881+N1881+P1881-R1881))</f>
        <v>0</v>
      </c>
      <c r="D1881" s="109">
        <f>IF(COUNTIF($A$7:$A1881, $A1881)&gt;1, 0, S1881)</f>
        <v>0</v>
      </c>
      <c r="E1881" s="110">
        <v>44922</v>
      </c>
      <c r="F1881" s="91" t="str">
        <f>IFERROR(VLOOKUP($E1881, V医療従事者等!$A:$J, $F$4, FALSE), TEXT(E1881, "aaa"))</f>
        <v>火</v>
      </c>
      <c r="G1881" s="91">
        <f>IFERROR(VLOOKUP($E1881, V医療従事者等!$A:$J, $G$4, FALSE), 0)</f>
        <v>0</v>
      </c>
      <c r="H1881" s="91">
        <f>IFERROR(VLOOKUP($E1881, V医療従事者等!$A:$J, $H$4, FALSE), 0)</f>
        <v>0</v>
      </c>
      <c r="I1881" s="91">
        <f>IFERROR(VLOOKUP($E1881, V医療従事者等!$A:$J, $I$4, FALSE), 0)</f>
        <v>0</v>
      </c>
      <c r="J1881" s="91">
        <f>IFERROR(VLOOKUP($E1881, V医療従事者等!$A:$J, $J$4, FALSE), 0)</f>
        <v>0</v>
      </c>
      <c r="K1881" s="92">
        <f>IFERROR(VLOOKUP($E1881, V一般接種!$A:$G, K$4, FALSE), 0)</f>
        <v>0</v>
      </c>
      <c r="L1881" s="92">
        <f>IFERROR(VLOOKUP($E1881, V一般接種!$A:$G, L$4, FALSE), 0)</f>
        <v>0</v>
      </c>
      <c r="M1881" s="92">
        <f>IFERROR(VLOOKUP($E1881, V一般接種!$A:$G, M$4, FALSE), 0)</f>
        <v>0</v>
      </c>
      <c r="N1881" s="93">
        <f>IFERROR(VLOOKUP($E1881, V一般接種!$A:$G, N$4, FALSE), 0)</f>
        <v>0</v>
      </c>
      <c r="O1881" s="92">
        <f>SUMIF(V職域接種!$C:$C, 'Conv-vaccine'!$E1881, V職域接種!F:F)</f>
        <v>0</v>
      </c>
      <c r="P1881" s="92">
        <f>SUMIF(V職域接種!$C:$C, 'Conv-vaccine'!$E1881, V職域接種!G:G)</f>
        <v>0</v>
      </c>
      <c r="Q1881" s="92">
        <f>_xlfn.MAXIFS(V重複!F:F, V重複!$C:$C, 'Conv-vaccine'!$E1881)</f>
        <v>0</v>
      </c>
      <c r="R1881" s="92">
        <f>_xlfn.MAXIFS(V重複!G:G, V重複!$C:$C, 'Conv-vaccine'!$E1881)</f>
        <v>0</v>
      </c>
      <c r="S1881" s="117">
        <f>SUMIF('V3回目-総接種回数'!$A:$A, 'Conv-vaccine'!$E1881, 'V3回目-総接種回数'!D:D)</f>
        <v>0</v>
      </c>
    </row>
    <row r="1882" spans="1:19" ht="17.7">
      <c r="A1882" s="49">
        <v>44923</v>
      </c>
      <c r="B1882" s="109">
        <f>IF(COUNTIF($A$7:$A1882, $A1882)&gt;1, 0, IF($E1882="","",G1882+H1882+K1882+L1882+O1882-Q1882))</f>
        <v>0</v>
      </c>
      <c r="C1882" s="109">
        <f>IF(COUNTIF($A$7:$A1882, $A1882)&gt;1, 0, IF($E1882="", "", I1882+J1882+M1882+N1882+P1882-R1882))</f>
        <v>0</v>
      </c>
      <c r="D1882" s="109">
        <f>IF(COUNTIF($A$7:$A1882, $A1882)&gt;1, 0, S1882)</f>
        <v>0</v>
      </c>
      <c r="E1882" s="110">
        <v>44923</v>
      </c>
      <c r="F1882" s="91" t="str">
        <f>IFERROR(VLOOKUP($E1882, V医療従事者等!$A:$J, $F$4, FALSE), TEXT(E1882, "aaa"))</f>
        <v>水</v>
      </c>
      <c r="G1882" s="91">
        <f>IFERROR(VLOOKUP($E1882, V医療従事者等!$A:$J, $G$4, FALSE), 0)</f>
        <v>0</v>
      </c>
      <c r="H1882" s="91">
        <f>IFERROR(VLOOKUP($E1882, V医療従事者等!$A:$J, $H$4, FALSE), 0)</f>
        <v>0</v>
      </c>
      <c r="I1882" s="91">
        <f>IFERROR(VLOOKUP($E1882, V医療従事者等!$A:$J, $I$4, FALSE), 0)</f>
        <v>0</v>
      </c>
      <c r="J1882" s="91">
        <f>IFERROR(VLOOKUP($E1882, V医療従事者等!$A:$J, $J$4, FALSE), 0)</f>
        <v>0</v>
      </c>
      <c r="K1882" s="92">
        <f>IFERROR(VLOOKUP($E1882, V一般接種!$A:$G, K$4, FALSE), 0)</f>
        <v>0</v>
      </c>
      <c r="L1882" s="92">
        <f>IFERROR(VLOOKUP($E1882, V一般接種!$A:$G, L$4, FALSE), 0)</f>
        <v>0</v>
      </c>
      <c r="M1882" s="92">
        <f>IFERROR(VLOOKUP($E1882, V一般接種!$A:$G, M$4, FALSE), 0)</f>
        <v>0</v>
      </c>
      <c r="N1882" s="93">
        <f>IFERROR(VLOOKUP($E1882, V一般接種!$A:$G, N$4, FALSE), 0)</f>
        <v>0</v>
      </c>
      <c r="O1882" s="92">
        <f>SUMIF(V職域接種!$C:$C, 'Conv-vaccine'!$E1882, V職域接種!F:F)</f>
        <v>0</v>
      </c>
      <c r="P1882" s="92">
        <f>SUMIF(V職域接種!$C:$C, 'Conv-vaccine'!$E1882, V職域接種!G:G)</f>
        <v>0</v>
      </c>
      <c r="Q1882" s="92">
        <f>_xlfn.MAXIFS(V重複!F:F, V重複!$C:$C, 'Conv-vaccine'!$E1882)</f>
        <v>0</v>
      </c>
      <c r="R1882" s="92">
        <f>_xlfn.MAXIFS(V重複!G:G, V重複!$C:$C, 'Conv-vaccine'!$E1882)</f>
        <v>0</v>
      </c>
      <c r="S1882" s="117">
        <f>SUMIF('V3回目-総接種回数'!$A:$A, 'Conv-vaccine'!$E1882, 'V3回目-総接種回数'!D:D)</f>
        <v>0</v>
      </c>
    </row>
    <row r="1883" spans="1:19" ht="17.7">
      <c r="A1883" s="49">
        <v>44923</v>
      </c>
      <c r="B1883" s="109">
        <f>IF(COUNTIF($A$7:$A1883, $A1883)&gt;1, 0, IF($E1883="","",G1883+H1883+K1883+L1883+O1883-Q1883))</f>
        <v>0</v>
      </c>
      <c r="C1883" s="109">
        <f>IF(COUNTIF($A$7:$A1883, $A1883)&gt;1, 0, IF($E1883="", "", I1883+J1883+M1883+N1883+P1883-R1883))</f>
        <v>0</v>
      </c>
      <c r="D1883" s="109">
        <f>IF(COUNTIF($A$7:$A1883, $A1883)&gt;1, 0, S1883)</f>
        <v>0</v>
      </c>
      <c r="E1883" s="110">
        <v>44923</v>
      </c>
      <c r="F1883" s="91" t="str">
        <f>IFERROR(VLOOKUP($E1883, V医療従事者等!$A:$J, $F$4, FALSE), TEXT(E1883, "aaa"))</f>
        <v>水</v>
      </c>
      <c r="G1883" s="91">
        <f>IFERROR(VLOOKUP($E1883, V医療従事者等!$A:$J, $G$4, FALSE), 0)</f>
        <v>0</v>
      </c>
      <c r="H1883" s="91">
        <f>IFERROR(VLOOKUP($E1883, V医療従事者等!$A:$J, $H$4, FALSE), 0)</f>
        <v>0</v>
      </c>
      <c r="I1883" s="91">
        <f>IFERROR(VLOOKUP($E1883, V医療従事者等!$A:$J, $I$4, FALSE), 0)</f>
        <v>0</v>
      </c>
      <c r="J1883" s="91">
        <f>IFERROR(VLOOKUP($E1883, V医療従事者等!$A:$J, $J$4, FALSE), 0)</f>
        <v>0</v>
      </c>
      <c r="K1883" s="92">
        <f>IFERROR(VLOOKUP($E1883, V一般接種!$A:$G, K$4, FALSE), 0)</f>
        <v>0</v>
      </c>
      <c r="L1883" s="92">
        <f>IFERROR(VLOOKUP($E1883, V一般接種!$A:$G, L$4, FALSE), 0)</f>
        <v>0</v>
      </c>
      <c r="M1883" s="92">
        <f>IFERROR(VLOOKUP($E1883, V一般接種!$A:$G, M$4, FALSE), 0)</f>
        <v>0</v>
      </c>
      <c r="N1883" s="93">
        <f>IFERROR(VLOOKUP($E1883, V一般接種!$A:$G, N$4, FALSE), 0)</f>
        <v>0</v>
      </c>
      <c r="O1883" s="92">
        <f>SUMIF(V職域接種!$C:$C, 'Conv-vaccine'!$E1883, V職域接種!F:F)</f>
        <v>0</v>
      </c>
      <c r="P1883" s="92">
        <f>SUMIF(V職域接種!$C:$C, 'Conv-vaccine'!$E1883, V職域接種!G:G)</f>
        <v>0</v>
      </c>
      <c r="Q1883" s="92">
        <f>_xlfn.MAXIFS(V重複!F:F, V重複!$C:$C, 'Conv-vaccine'!$E1883)</f>
        <v>0</v>
      </c>
      <c r="R1883" s="92">
        <f>_xlfn.MAXIFS(V重複!G:G, V重複!$C:$C, 'Conv-vaccine'!$E1883)</f>
        <v>0</v>
      </c>
      <c r="S1883" s="117">
        <f>SUMIF('V3回目-総接種回数'!$A:$A, 'Conv-vaccine'!$E1883, 'V3回目-総接種回数'!D:D)</f>
        <v>0</v>
      </c>
    </row>
    <row r="1884" spans="1:19" ht="17.7">
      <c r="A1884" s="49">
        <v>44923</v>
      </c>
      <c r="B1884" s="109">
        <f>IF(COUNTIF($A$7:$A1884, $A1884)&gt;1, 0, IF($E1884="","",G1884+H1884+K1884+L1884+O1884-Q1884))</f>
        <v>0</v>
      </c>
      <c r="C1884" s="109">
        <f>IF(COUNTIF($A$7:$A1884, $A1884)&gt;1, 0, IF($E1884="", "", I1884+J1884+M1884+N1884+P1884-R1884))</f>
        <v>0</v>
      </c>
      <c r="D1884" s="109">
        <f>IF(COUNTIF($A$7:$A1884, $A1884)&gt;1, 0, S1884)</f>
        <v>0</v>
      </c>
      <c r="E1884" s="110">
        <v>44923</v>
      </c>
      <c r="F1884" s="91" t="str">
        <f>IFERROR(VLOOKUP($E1884, V医療従事者等!$A:$J, $F$4, FALSE), TEXT(E1884, "aaa"))</f>
        <v>水</v>
      </c>
      <c r="G1884" s="91">
        <f>IFERROR(VLOOKUP($E1884, V医療従事者等!$A:$J, $G$4, FALSE), 0)</f>
        <v>0</v>
      </c>
      <c r="H1884" s="91">
        <f>IFERROR(VLOOKUP($E1884, V医療従事者等!$A:$J, $H$4, FALSE), 0)</f>
        <v>0</v>
      </c>
      <c r="I1884" s="91">
        <f>IFERROR(VLOOKUP($E1884, V医療従事者等!$A:$J, $I$4, FALSE), 0)</f>
        <v>0</v>
      </c>
      <c r="J1884" s="91">
        <f>IFERROR(VLOOKUP($E1884, V医療従事者等!$A:$J, $J$4, FALSE), 0)</f>
        <v>0</v>
      </c>
      <c r="K1884" s="92">
        <f>IFERROR(VLOOKUP($E1884, V一般接種!$A:$G, K$4, FALSE), 0)</f>
        <v>0</v>
      </c>
      <c r="L1884" s="92">
        <f>IFERROR(VLOOKUP($E1884, V一般接種!$A:$G, L$4, FALSE), 0)</f>
        <v>0</v>
      </c>
      <c r="M1884" s="92">
        <f>IFERROR(VLOOKUP($E1884, V一般接種!$A:$G, M$4, FALSE), 0)</f>
        <v>0</v>
      </c>
      <c r="N1884" s="93">
        <f>IFERROR(VLOOKUP($E1884, V一般接種!$A:$G, N$4, FALSE), 0)</f>
        <v>0</v>
      </c>
      <c r="O1884" s="92">
        <f>SUMIF(V職域接種!$C:$C, 'Conv-vaccine'!$E1884, V職域接種!F:F)</f>
        <v>0</v>
      </c>
      <c r="P1884" s="92">
        <f>SUMIF(V職域接種!$C:$C, 'Conv-vaccine'!$E1884, V職域接種!G:G)</f>
        <v>0</v>
      </c>
      <c r="Q1884" s="92">
        <f>_xlfn.MAXIFS(V重複!F:F, V重複!$C:$C, 'Conv-vaccine'!$E1884)</f>
        <v>0</v>
      </c>
      <c r="R1884" s="92">
        <f>_xlfn.MAXIFS(V重複!G:G, V重複!$C:$C, 'Conv-vaccine'!$E1884)</f>
        <v>0</v>
      </c>
      <c r="S1884" s="117">
        <f>SUMIF('V3回目-総接種回数'!$A:$A, 'Conv-vaccine'!$E1884, 'V3回目-総接種回数'!D:D)</f>
        <v>0</v>
      </c>
    </row>
    <row r="1885" spans="1:19" ht="17.7">
      <c r="A1885" s="49">
        <v>44924</v>
      </c>
      <c r="B1885" s="109">
        <f>IF(COUNTIF($A$7:$A1885, $A1885)&gt;1, 0, IF($E1885="","",G1885+H1885+K1885+L1885+O1885-Q1885))</f>
        <v>0</v>
      </c>
      <c r="C1885" s="109">
        <f>IF(COUNTIF($A$7:$A1885, $A1885)&gt;1, 0, IF($E1885="", "", I1885+J1885+M1885+N1885+P1885-R1885))</f>
        <v>0</v>
      </c>
      <c r="D1885" s="109">
        <f>IF(COUNTIF($A$7:$A1885, $A1885)&gt;1, 0, S1885)</f>
        <v>0</v>
      </c>
      <c r="E1885" s="110">
        <v>44924</v>
      </c>
      <c r="F1885" s="91" t="str">
        <f>IFERROR(VLOOKUP($E1885, V医療従事者等!$A:$J, $F$4, FALSE), TEXT(E1885, "aaa"))</f>
        <v>木</v>
      </c>
      <c r="G1885" s="91">
        <f>IFERROR(VLOOKUP($E1885, V医療従事者等!$A:$J, $G$4, FALSE), 0)</f>
        <v>0</v>
      </c>
      <c r="H1885" s="91">
        <f>IFERROR(VLOOKUP($E1885, V医療従事者等!$A:$J, $H$4, FALSE), 0)</f>
        <v>0</v>
      </c>
      <c r="I1885" s="91">
        <f>IFERROR(VLOOKUP($E1885, V医療従事者等!$A:$J, $I$4, FALSE), 0)</f>
        <v>0</v>
      </c>
      <c r="J1885" s="91">
        <f>IFERROR(VLOOKUP($E1885, V医療従事者等!$A:$J, $J$4, FALSE), 0)</f>
        <v>0</v>
      </c>
      <c r="K1885" s="92">
        <f>IFERROR(VLOOKUP($E1885, V一般接種!$A:$G, K$4, FALSE), 0)</f>
        <v>0</v>
      </c>
      <c r="L1885" s="92">
        <f>IFERROR(VLOOKUP($E1885, V一般接種!$A:$G, L$4, FALSE), 0)</f>
        <v>0</v>
      </c>
      <c r="M1885" s="92">
        <f>IFERROR(VLOOKUP($E1885, V一般接種!$A:$G, M$4, FALSE), 0)</f>
        <v>0</v>
      </c>
      <c r="N1885" s="93">
        <f>IFERROR(VLOOKUP($E1885, V一般接種!$A:$G, N$4, FALSE), 0)</f>
        <v>0</v>
      </c>
      <c r="O1885" s="92">
        <f>SUMIF(V職域接種!$C:$C, 'Conv-vaccine'!$E1885, V職域接種!F:F)</f>
        <v>0</v>
      </c>
      <c r="P1885" s="92">
        <f>SUMIF(V職域接種!$C:$C, 'Conv-vaccine'!$E1885, V職域接種!G:G)</f>
        <v>0</v>
      </c>
      <c r="Q1885" s="92">
        <f>_xlfn.MAXIFS(V重複!F:F, V重複!$C:$C, 'Conv-vaccine'!$E1885)</f>
        <v>0</v>
      </c>
      <c r="R1885" s="92">
        <f>_xlfn.MAXIFS(V重複!G:G, V重複!$C:$C, 'Conv-vaccine'!$E1885)</f>
        <v>0</v>
      </c>
      <c r="S1885" s="117">
        <f>SUMIF('V3回目-総接種回数'!$A:$A, 'Conv-vaccine'!$E1885, 'V3回目-総接種回数'!D:D)</f>
        <v>0</v>
      </c>
    </row>
    <row r="1886" spans="1:19" ht="17.7">
      <c r="A1886" s="49">
        <v>44924</v>
      </c>
      <c r="B1886" s="109">
        <f>IF(COUNTIF($A$7:$A1886, $A1886)&gt;1, 0, IF($E1886="","",G1886+H1886+K1886+L1886+O1886-Q1886))</f>
        <v>0</v>
      </c>
      <c r="C1886" s="109">
        <f>IF(COUNTIF($A$7:$A1886, $A1886)&gt;1, 0, IF($E1886="", "", I1886+J1886+M1886+N1886+P1886-R1886))</f>
        <v>0</v>
      </c>
      <c r="D1886" s="109">
        <f>IF(COUNTIF($A$7:$A1886, $A1886)&gt;1, 0, S1886)</f>
        <v>0</v>
      </c>
      <c r="E1886" s="110">
        <v>44924</v>
      </c>
      <c r="F1886" s="91" t="str">
        <f>IFERROR(VLOOKUP($E1886, V医療従事者等!$A:$J, $F$4, FALSE), TEXT(E1886, "aaa"))</f>
        <v>木</v>
      </c>
      <c r="G1886" s="91">
        <f>IFERROR(VLOOKUP($E1886, V医療従事者等!$A:$J, $G$4, FALSE), 0)</f>
        <v>0</v>
      </c>
      <c r="H1886" s="91">
        <f>IFERROR(VLOOKUP($E1886, V医療従事者等!$A:$J, $H$4, FALSE), 0)</f>
        <v>0</v>
      </c>
      <c r="I1886" s="91">
        <f>IFERROR(VLOOKUP($E1886, V医療従事者等!$A:$J, $I$4, FALSE), 0)</f>
        <v>0</v>
      </c>
      <c r="J1886" s="91">
        <f>IFERROR(VLOOKUP($E1886, V医療従事者等!$A:$J, $J$4, FALSE), 0)</f>
        <v>0</v>
      </c>
      <c r="K1886" s="92">
        <f>IFERROR(VLOOKUP($E1886, V一般接種!$A:$G, K$4, FALSE), 0)</f>
        <v>0</v>
      </c>
      <c r="L1886" s="92">
        <f>IFERROR(VLOOKUP($E1886, V一般接種!$A:$G, L$4, FALSE), 0)</f>
        <v>0</v>
      </c>
      <c r="M1886" s="92">
        <f>IFERROR(VLOOKUP($E1886, V一般接種!$A:$G, M$4, FALSE), 0)</f>
        <v>0</v>
      </c>
      <c r="N1886" s="93">
        <f>IFERROR(VLOOKUP($E1886, V一般接種!$A:$G, N$4, FALSE), 0)</f>
        <v>0</v>
      </c>
      <c r="O1886" s="92">
        <f>SUMIF(V職域接種!$C:$C, 'Conv-vaccine'!$E1886, V職域接種!F:F)</f>
        <v>0</v>
      </c>
      <c r="P1886" s="92">
        <f>SUMIF(V職域接種!$C:$C, 'Conv-vaccine'!$E1886, V職域接種!G:G)</f>
        <v>0</v>
      </c>
      <c r="Q1886" s="92">
        <f>_xlfn.MAXIFS(V重複!F:F, V重複!$C:$C, 'Conv-vaccine'!$E1886)</f>
        <v>0</v>
      </c>
      <c r="R1886" s="92">
        <f>_xlfn.MAXIFS(V重複!G:G, V重複!$C:$C, 'Conv-vaccine'!$E1886)</f>
        <v>0</v>
      </c>
      <c r="S1886" s="117">
        <f>SUMIF('V3回目-総接種回数'!$A:$A, 'Conv-vaccine'!$E1886, 'V3回目-総接種回数'!D:D)</f>
        <v>0</v>
      </c>
    </row>
    <row r="1887" spans="1:19" ht="17.7">
      <c r="A1887" s="49">
        <v>44924</v>
      </c>
      <c r="B1887" s="109">
        <f>IF(COUNTIF($A$7:$A1887, $A1887)&gt;1, 0, IF($E1887="","",G1887+H1887+K1887+L1887+O1887-Q1887))</f>
        <v>0</v>
      </c>
      <c r="C1887" s="109">
        <f>IF(COUNTIF($A$7:$A1887, $A1887)&gt;1, 0, IF($E1887="", "", I1887+J1887+M1887+N1887+P1887-R1887))</f>
        <v>0</v>
      </c>
      <c r="D1887" s="109">
        <f>IF(COUNTIF($A$7:$A1887, $A1887)&gt;1, 0, S1887)</f>
        <v>0</v>
      </c>
      <c r="E1887" s="110">
        <v>44924</v>
      </c>
      <c r="F1887" s="91" t="str">
        <f>IFERROR(VLOOKUP($E1887, V医療従事者等!$A:$J, $F$4, FALSE), TEXT(E1887, "aaa"))</f>
        <v>木</v>
      </c>
      <c r="G1887" s="91">
        <f>IFERROR(VLOOKUP($E1887, V医療従事者等!$A:$J, $G$4, FALSE), 0)</f>
        <v>0</v>
      </c>
      <c r="H1887" s="91">
        <f>IFERROR(VLOOKUP($E1887, V医療従事者等!$A:$J, $H$4, FALSE), 0)</f>
        <v>0</v>
      </c>
      <c r="I1887" s="91">
        <f>IFERROR(VLOOKUP($E1887, V医療従事者等!$A:$J, $I$4, FALSE), 0)</f>
        <v>0</v>
      </c>
      <c r="J1887" s="91">
        <f>IFERROR(VLOOKUP($E1887, V医療従事者等!$A:$J, $J$4, FALSE), 0)</f>
        <v>0</v>
      </c>
      <c r="K1887" s="92">
        <f>IFERROR(VLOOKUP($E1887, V一般接種!$A:$G, K$4, FALSE), 0)</f>
        <v>0</v>
      </c>
      <c r="L1887" s="92">
        <f>IFERROR(VLOOKUP($E1887, V一般接種!$A:$G, L$4, FALSE), 0)</f>
        <v>0</v>
      </c>
      <c r="M1887" s="92">
        <f>IFERROR(VLOOKUP($E1887, V一般接種!$A:$G, M$4, FALSE), 0)</f>
        <v>0</v>
      </c>
      <c r="N1887" s="93">
        <f>IFERROR(VLOOKUP($E1887, V一般接種!$A:$G, N$4, FALSE), 0)</f>
        <v>0</v>
      </c>
      <c r="O1887" s="92">
        <f>SUMIF(V職域接種!$C:$C, 'Conv-vaccine'!$E1887, V職域接種!F:F)</f>
        <v>0</v>
      </c>
      <c r="P1887" s="92">
        <f>SUMIF(V職域接種!$C:$C, 'Conv-vaccine'!$E1887, V職域接種!G:G)</f>
        <v>0</v>
      </c>
      <c r="Q1887" s="92">
        <f>_xlfn.MAXIFS(V重複!F:F, V重複!$C:$C, 'Conv-vaccine'!$E1887)</f>
        <v>0</v>
      </c>
      <c r="R1887" s="92">
        <f>_xlfn.MAXIFS(V重複!G:G, V重複!$C:$C, 'Conv-vaccine'!$E1887)</f>
        <v>0</v>
      </c>
      <c r="S1887" s="117">
        <f>SUMIF('V3回目-総接種回数'!$A:$A, 'Conv-vaccine'!$E1887, 'V3回目-総接種回数'!D:D)</f>
        <v>0</v>
      </c>
    </row>
    <row r="1888" spans="1:19" ht="17.7">
      <c r="A1888" s="49">
        <v>44925</v>
      </c>
      <c r="B1888" s="109">
        <f>IF(COUNTIF($A$7:$A1888, $A1888)&gt;1, 0, IF($E1888="","",G1888+H1888+K1888+L1888+O1888-Q1888))</f>
        <v>0</v>
      </c>
      <c r="C1888" s="109">
        <f>IF(COUNTIF($A$7:$A1888, $A1888)&gt;1, 0, IF($E1888="", "", I1888+J1888+M1888+N1888+P1888-R1888))</f>
        <v>0</v>
      </c>
      <c r="D1888" s="109">
        <f>IF(COUNTIF($A$7:$A1888, $A1888)&gt;1, 0, S1888)</f>
        <v>0</v>
      </c>
      <c r="E1888" s="110">
        <v>44925</v>
      </c>
      <c r="F1888" s="91" t="str">
        <f>IFERROR(VLOOKUP($E1888, V医療従事者等!$A:$J, $F$4, FALSE), TEXT(E1888, "aaa"))</f>
        <v>金</v>
      </c>
      <c r="G1888" s="91">
        <f>IFERROR(VLOOKUP($E1888, V医療従事者等!$A:$J, $G$4, FALSE), 0)</f>
        <v>0</v>
      </c>
      <c r="H1888" s="91">
        <f>IFERROR(VLOOKUP($E1888, V医療従事者等!$A:$J, $H$4, FALSE), 0)</f>
        <v>0</v>
      </c>
      <c r="I1888" s="91">
        <f>IFERROR(VLOOKUP($E1888, V医療従事者等!$A:$J, $I$4, FALSE), 0)</f>
        <v>0</v>
      </c>
      <c r="J1888" s="91">
        <f>IFERROR(VLOOKUP($E1888, V医療従事者等!$A:$J, $J$4, FALSE), 0)</f>
        <v>0</v>
      </c>
      <c r="K1888" s="92">
        <f>IFERROR(VLOOKUP($E1888, V一般接種!$A:$G, K$4, FALSE), 0)</f>
        <v>0</v>
      </c>
      <c r="L1888" s="92">
        <f>IFERROR(VLOOKUP($E1888, V一般接種!$A:$G, L$4, FALSE), 0)</f>
        <v>0</v>
      </c>
      <c r="M1888" s="92">
        <f>IFERROR(VLOOKUP($E1888, V一般接種!$A:$G, M$4, FALSE), 0)</f>
        <v>0</v>
      </c>
      <c r="N1888" s="93">
        <f>IFERROR(VLOOKUP($E1888, V一般接種!$A:$G, N$4, FALSE), 0)</f>
        <v>0</v>
      </c>
      <c r="O1888" s="92">
        <f>SUMIF(V職域接種!$C:$C, 'Conv-vaccine'!$E1888, V職域接種!F:F)</f>
        <v>0</v>
      </c>
      <c r="P1888" s="92">
        <f>SUMIF(V職域接種!$C:$C, 'Conv-vaccine'!$E1888, V職域接種!G:G)</f>
        <v>0</v>
      </c>
      <c r="Q1888" s="92">
        <f>_xlfn.MAXIFS(V重複!F:F, V重複!$C:$C, 'Conv-vaccine'!$E1888)</f>
        <v>0</v>
      </c>
      <c r="R1888" s="92">
        <f>_xlfn.MAXIFS(V重複!G:G, V重複!$C:$C, 'Conv-vaccine'!$E1888)</f>
        <v>0</v>
      </c>
      <c r="S1888" s="117">
        <f>SUMIF('V3回目-総接種回数'!$A:$A, 'Conv-vaccine'!$E1888, 'V3回目-総接種回数'!D:D)</f>
        <v>0</v>
      </c>
    </row>
    <row r="1889" spans="1:19" ht="17.7">
      <c r="A1889" s="49">
        <v>44925</v>
      </c>
      <c r="B1889" s="109">
        <f>IF(COUNTIF($A$7:$A1889, $A1889)&gt;1, 0, IF($E1889="","",G1889+H1889+K1889+L1889+O1889-Q1889))</f>
        <v>0</v>
      </c>
      <c r="C1889" s="109">
        <f>IF(COUNTIF($A$7:$A1889, $A1889)&gt;1, 0, IF($E1889="", "", I1889+J1889+M1889+N1889+P1889-R1889))</f>
        <v>0</v>
      </c>
      <c r="D1889" s="109">
        <f>IF(COUNTIF($A$7:$A1889, $A1889)&gt;1, 0, S1889)</f>
        <v>0</v>
      </c>
      <c r="E1889" s="110">
        <v>44925</v>
      </c>
      <c r="F1889" s="91" t="str">
        <f>IFERROR(VLOOKUP($E1889, V医療従事者等!$A:$J, $F$4, FALSE), TEXT(E1889, "aaa"))</f>
        <v>金</v>
      </c>
      <c r="G1889" s="91">
        <f>IFERROR(VLOOKUP($E1889, V医療従事者等!$A:$J, $G$4, FALSE), 0)</f>
        <v>0</v>
      </c>
      <c r="H1889" s="91">
        <f>IFERROR(VLOOKUP($E1889, V医療従事者等!$A:$J, $H$4, FALSE), 0)</f>
        <v>0</v>
      </c>
      <c r="I1889" s="91">
        <f>IFERROR(VLOOKUP($E1889, V医療従事者等!$A:$J, $I$4, FALSE), 0)</f>
        <v>0</v>
      </c>
      <c r="J1889" s="91">
        <f>IFERROR(VLOOKUP($E1889, V医療従事者等!$A:$J, $J$4, FALSE), 0)</f>
        <v>0</v>
      </c>
      <c r="K1889" s="92">
        <f>IFERROR(VLOOKUP($E1889, V一般接種!$A:$G, K$4, FALSE), 0)</f>
        <v>0</v>
      </c>
      <c r="L1889" s="92">
        <f>IFERROR(VLOOKUP($E1889, V一般接種!$A:$G, L$4, FALSE), 0)</f>
        <v>0</v>
      </c>
      <c r="M1889" s="92">
        <f>IFERROR(VLOOKUP($E1889, V一般接種!$A:$G, M$4, FALSE), 0)</f>
        <v>0</v>
      </c>
      <c r="N1889" s="93">
        <f>IFERROR(VLOOKUP($E1889, V一般接種!$A:$G, N$4, FALSE), 0)</f>
        <v>0</v>
      </c>
      <c r="O1889" s="92">
        <f>SUMIF(V職域接種!$C:$C, 'Conv-vaccine'!$E1889, V職域接種!F:F)</f>
        <v>0</v>
      </c>
      <c r="P1889" s="92">
        <f>SUMIF(V職域接種!$C:$C, 'Conv-vaccine'!$E1889, V職域接種!G:G)</f>
        <v>0</v>
      </c>
      <c r="Q1889" s="92">
        <f>_xlfn.MAXIFS(V重複!F:F, V重複!$C:$C, 'Conv-vaccine'!$E1889)</f>
        <v>0</v>
      </c>
      <c r="R1889" s="92">
        <f>_xlfn.MAXIFS(V重複!G:G, V重複!$C:$C, 'Conv-vaccine'!$E1889)</f>
        <v>0</v>
      </c>
      <c r="S1889" s="117">
        <f>SUMIF('V3回目-総接種回数'!$A:$A, 'Conv-vaccine'!$E1889, 'V3回目-総接種回数'!D:D)</f>
        <v>0</v>
      </c>
    </row>
    <row r="1890" spans="1:19" ht="17.7">
      <c r="A1890" s="49">
        <v>44925</v>
      </c>
      <c r="B1890" s="109">
        <f>IF(COUNTIF($A$7:$A1890, $A1890)&gt;1, 0, IF($E1890="","",G1890+H1890+K1890+L1890+O1890-Q1890))</f>
        <v>0</v>
      </c>
      <c r="C1890" s="109">
        <f>IF(COUNTIF($A$7:$A1890, $A1890)&gt;1, 0, IF($E1890="", "", I1890+J1890+M1890+N1890+P1890-R1890))</f>
        <v>0</v>
      </c>
      <c r="D1890" s="109">
        <f>IF(COUNTIF($A$7:$A1890, $A1890)&gt;1, 0, S1890)</f>
        <v>0</v>
      </c>
      <c r="E1890" s="110">
        <v>44925</v>
      </c>
      <c r="F1890" s="91" t="str">
        <f>IFERROR(VLOOKUP($E1890, V医療従事者等!$A:$J, $F$4, FALSE), TEXT(E1890, "aaa"))</f>
        <v>金</v>
      </c>
      <c r="G1890" s="91">
        <f>IFERROR(VLOOKUP($E1890, V医療従事者等!$A:$J, $G$4, FALSE), 0)</f>
        <v>0</v>
      </c>
      <c r="H1890" s="91">
        <f>IFERROR(VLOOKUP($E1890, V医療従事者等!$A:$J, $H$4, FALSE), 0)</f>
        <v>0</v>
      </c>
      <c r="I1890" s="91">
        <f>IFERROR(VLOOKUP($E1890, V医療従事者等!$A:$J, $I$4, FALSE), 0)</f>
        <v>0</v>
      </c>
      <c r="J1890" s="91">
        <f>IFERROR(VLOOKUP($E1890, V医療従事者等!$A:$J, $J$4, FALSE), 0)</f>
        <v>0</v>
      </c>
      <c r="K1890" s="92">
        <f>IFERROR(VLOOKUP($E1890, V一般接種!$A:$G, K$4, FALSE), 0)</f>
        <v>0</v>
      </c>
      <c r="L1890" s="92">
        <f>IFERROR(VLOOKUP($E1890, V一般接種!$A:$G, L$4, FALSE), 0)</f>
        <v>0</v>
      </c>
      <c r="M1890" s="92">
        <f>IFERROR(VLOOKUP($E1890, V一般接種!$A:$G, M$4, FALSE), 0)</f>
        <v>0</v>
      </c>
      <c r="N1890" s="93">
        <f>IFERROR(VLOOKUP($E1890, V一般接種!$A:$G, N$4, FALSE), 0)</f>
        <v>0</v>
      </c>
      <c r="O1890" s="92">
        <f>SUMIF(V職域接種!$C:$C, 'Conv-vaccine'!$E1890, V職域接種!F:F)</f>
        <v>0</v>
      </c>
      <c r="P1890" s="92">
        <f>SUMIF(V職域接種!$C:$C, 'Conv-vaccine'!$E1890, V職域接種!G:G)</f>
        <v>0</v>
      </c>
      <c r="Q1890" s="92">
        <f>_xlfn.MAXIFS(V重複!F:F, V重複!$C:$C, 'Conv-vaccine'!$E1890)</f>
        <v>0</v>
      </c>
      <c r="R1890" s="92">
        <f>_xlfn.MAXIFS(V重複!G:G, V重複!$C:$C, 'Conv-vaccine'!$E1890)</f>
        <v>0</v>
      </c>
      <c r="S1890" s="117">
        <f>SUMIF('V3回目-総接種回数'!$A:$A, 'Conv-vaccine'!$E1890, 'V3回目-総接種回数'!D:D)</f>
        <v>0</v>
      </c>
    </row>
    <row r="1891" spans="1:19" ht="17.7">
      <c r="A1891" s="49">
        <v>44926</v>
      </c>
      <c r="B1891" s="109">
        <f>IF(COUNTIF($A$7:$A1891, $A1891)&gt;1, 0, IF($E1891="","",G1891+H1891+K1891+L1891+O1891-Q1891))</f>
        <v>0</v>
      </c>
      <c r="C1891" s="109">
        <f>IF(COUNTIF($A$7:$A1891, $A1891)&gt;1, 0, IF($E1891="", "", I1891+J1891+M1891+N1891+P1891-R1891))</f>
        <v>0</v>
      </c>
      <c r="D1891" s="109">
        <f>IF(COUNTIF($A$7:$A1891, $A1891)&gt;1, 0, S1891)</f>
        <v>0</v>
      </c>
      <c r="E1891" s="110">
        <v>44926</v>
      </c>
      <c r="F1891" s="91" t="str">
        <f>IFERROR(VLOOKUP($E1891, V医療従事者等!$A:$J, $F$4, FALSE), TEXT(E1891, "aaa"))</f>
        <v>土</v>
      </c>
      <c r="G1891" s="91">
        <f>IFERROR(VLOOKUP($E1891, V医療従事者等!$A:$J, $G$4, FALSE), 0)</f>
        <v>0</v>
      </c>
      <c r="H1891" s="91">
        <f>IFERROR(VLOOKUP($E1891, V医療従事者等!$A:$J, $H$4, FALSE), 0)</f>
        <v>0</v>
      </c>
      <c r="I1891" s="91">
        <f>IFERROR(VLOOKUP($E1891, V医療従事者等!$A:$J, $I$4, FALSE), 0)</f>
        <v>0</v>
      </c>
      <c r="J1891" s="91">
        <f>IFERROR(VLOOKUP($E1891, V医療従事者等!$A:$J, $J$4, FALSE), 0)</f>
        <v>0</v>
      </c>
      <c r="K1891" s="92">
        <f>IFERROR(VLOOKUP($E1891, V一般接種!$A:$G, K$4, FALSE), 0)</f>
        <v>0</v>
      </c>
      <c r="L1891" s="92">
        <f>IFERROR(VLOOKUP($E1891, V一般接種!$A:$G, L$4, FALSE), 0)</f>
        <v>0</v>
      </c>
      <c r="M1891" s="92">
        <f>IFERROR(VLOOKUP($E1891, V一般接種!$A:$G, M$4, FALSE), 0)</f>
        <v>0</v>
      </c>
      <c r="N1891" s="93">
        <f>IFERROR(VLOOKUP($E1891, V一般接種!$A:$G, N$4, FALSE), 0)</f>
        <v>0</v>
      </c>
      <c r="O1891" s="92">
        <f>SUMIF(V職域接種!$C:$C, 'Conv-vaccine'!$E1891, V職域接種!F:F)</f>
        <v>0</v>
      </c>
      <c r="P1891" s="92">
        <f>SUMIF(V職域接種!$C:$C, 'Conv-vaccine'!$E1891, V職域接種!G:G)</f>
        <v>0</v>
      </c>
      <c r="Q1891" s="92">
        <f>_xlfn.MAXIFS(V重複!F:F, V重複!$C:$C, 'Conv-vaccine'!$E1891)</f>
        <v>0</v>
      </c>
      <c r="R1891" s="92">
        <f>_xlfn.MAXIFS(V重複!G:G, V重複!$C:$C, 'Conv-vaccine'!$E1891)</f>
        <v>0</v>
      </c>
      <c r="S1891" s="117">
        <f>SUMIF('V3回目-総接種回数'!$A:$A, 'Conv-vaccine'!$E1891, 'V3回目-総接種回数'!D:D)</f>
        <v>0</v>
      </c>
    </row>
    <row r="1892" spans="1:19" ht="17.7">
      <c r="A1892" s="49">
        <v>44926</v>
      </c>
      <c r="B1892" s="109">
        <f>IF(COUNTIF($A$7:$A1892, $A1892)&gt;1, 0, IF($E1892="","",G1892+H1892+K1892+L1892+O1892-Q1892))</f>
        <v>0</v>
      </c>
      <c r="C1892" s="109">
        <f>IF(COUNTIF($A$7:$A1892, $A1892)&gt;1, 0, IF($E1892="", "", I1892+J1892+M1892+N1892+P1892-R1892))</f>
        <v>0</v>
      </c>
      <c r="D1892" s="109">
        <f>IF(COUNTIF($A$7:$A1892, $A1892)&gt;1, 0, S1892)</f>
        <v>0</v>
      </c>
      <c r="E1892" s="110">
        <v>44926</v>
      </c>
      <c r="F1892" s="91" t="str">
        <f>IFERROR(VLOOKUP($E1892, V医療従事者等!$A:$J, $F$4, FALSE), TEXT(E1892, "aaa"))</f>
        <v>土</v>
      </c>
      <c r="G1892" s="91">
        <f>IFERROR(VLOOKUP($E1892, V医療従事者等!$A:$J, $G$4, FALSE), 0)</f>
        <v>0</v>
      </c>
      <c r="H1892" s="91">
        <f>IFERROR(VLOOKUP($E1892, V医療従事者等!$A:$J, $H$4, FALSE), 0)</f>
        <v>0</v>
      </c>
      <c r="I1892" s="91">
        <f>IFERROR(VLOOKUP($E1892, V医療従事者等!$A:$J, $I$4, FALSE), 0)</f>
        <v>0</v>
      </c>
      <c r="J1892" s="91">
        <f>IFERROR(VLOOKUP($E1892, V医療従事者等!$A:$J, $J$4, FALSE), 0)</f>
        <v>0</v>
      </c>
      <c r="K1892" s="92">
        <f>IFERROR(VLOOKUP($E1892, V一般接種!$A:$G, K$4, FALSE), 0)</f>
        <v>0</v>
      </c>
      <c r="L1892" s="92">
        <f>IFERROR(VLOOKUP($E1892, V一般接種!$A:$G, L$4, FALSE), 0)</f>
        <v>0</v>
      </c>
      <c r="M1892" s="92">
        <f>IFERROR(VLOOKUP($E1892, V一般接種!$A:$G, M$4, FALSE), 0)</f>
        <v>0</v>
      </c>
      <c r="N1892" s="93">
        <f>IFERROR(VLOOKUP($E1892, V一般接種!$A:$G, N$4, FALSE), 0)</f>
        <v>0</v>
      </c>
      <c r="O1892" s="92">
        <f>SUMIF(V職域接種!$C:$C, 'Conv-vaccine'!$E1892, V職域接種!F:F)</f>
        <v>0</v>
      </c>
      <c r="P1892" s="92">
        <f>SUMIF(V職域接種!$C:$C, 'Conv-vaccine'!$E1892, V職域接種!G:G)</f>
        <v>0</v>
      </c>
      <c r="Q1892" s="92">
        <f>_xlfn.MAXIFS(V重複!F:F, V重複!$C:$C, 'Conv-vaccine'!$E1892)</f>
        <v>0</v>
      </c>
      <c r="R1892" s="92">
        <f>_xlfn.MAXIFS(V重複!G:G, V重複!$C:$C, 'Conv-vaccine'!$E1892)</f>
        <v>0</v>
      </c>
      <c r="S1892" s="117">
        <f>SUMIF('V3回目-総接種回数'!$A:$A, 'Conv-vaccine'!$E1892, 'V3回目-総接種回数'!D:D)</f>
        <v>0</v>
      </c>
    </row>
    <row r="1893" spans="1:19" ht="17.7">
      <c r="A1893" s="49">
        <v>44926</v>
      </c>
      <c r="B1893" s="109">
        <f>IF(COUNTIF($A$7:$A1893, $A1893)&gt;1, 0, IF($E1893="","",G1893+H1893+K1893+L1893+O1893-Q1893))</f>
        <v>0</v>
      </c>
      <c r="C1893" s="109">
        <f>IF(COUNTIF($A$7:$A1893, $A1893)&gt;1, 0, IF($E1893="", "", I1893+J1893+M1893+N1893+P1893-R1893))</f>
        <v>0</v>
      </c>
      <c r="D1893" s="109">
        <f>IF(COUNTIF($A$7:$A1893, $A1893)&gt;1, 0, S1893)</f>
        <v>0</v>
      </c>
      <c r="E1893" s="110">
        <v>44926</v>
      </c>
      <c r="F1893" s="91" t="str">
        <f>IFERROR(VLOOKUP($E1893, V医療従事者等!$A:$J, $F$4, FALSE), TEXT(E1893, "aaa"))</f>
        <v>土</v>
      </c>
      <c r="G1893" s="91">
        <f>IFERROR(VLOOKUP($E1893, V医療従事者等!$A:$J, $G$4, FALSE), 0)</f>
        <v>0</v>
      </c>
      <c r="H1893" s="91">
        <f>IFERROR(VLOOKUP($E1893, V医療従事者等!$A:$J, $H$4, FALSE), 0)</f>
        <v>0</v>
      </c>
      <c r="I1893" s="91">
        <f>IFERROR(VLOOKUP($E1893, V医療従事者等!$A:$J, $I$4, FALSE), 0)</f>
        <v>0</v>
      </c>
      <c r="J1893" s="91">
        <f>IFERROR(VLOOKUP($E1893, V医療従事者等!$A:$J, $J$4, FALSE), 0)</f>
        <v>0</v>
      </c>
      <c r="K1893" s="92">
        <f>IFERROR(VLOOKUP($E1893, V一般接種!$A:$G, K$4, FALSE), 0)</f>
        <v>0</v>
      </c>
      <c r="L1893" s="92">
        <f>IFERROR(VLOOKUP($E1893, V一般接種!$A:$G, L$4, FALSE), 0)</f>
        <v>0</v>
      </c>
      <c r="M1893" s="92">
        <f>IFERROR(VLOOKUP($E1893, V一般接種!$A:$G, M$4, FALSE), 0)</f>
        <v>0</v>
      </c>
      <c r="N1893" s="93">
        <f>IFERROR(VLOOKUP($E1893, V一般接種!$A:$G, N$4, FALSE), 0)</f>
        <v>0</v>
      </c>
      <c r="O1893" s="92">
        <f>SUMIF(V職域接種!$C:$C, 'Conv-vaccine'!$E1893, V職域接種!F:F)</f>
        <v>0</v>
      </c>
      <c r="P1893" s="92">
        <f>SUMIF(V職域接種!$C:$C, 'Conv-vaccine'!$E1893, V職域接種!G:G)</f>
        <v>0</v>
      </c>
      <c r="Q1893" s="92">
        <f>_xlfn.MAXIFS(V重複!F:F, V重複!$C:$C, 'Conv-vaccine'!$E1893)</f>
        <v>0</v>
      </c>
      <c r="R1893" s="92">
        <f>_xlfn.MAXIFS(V重複!G:G, V重複!$C:$C, 'Conv-vaccine'!$E1893)</f>
        <v>0</v>
      </c>
      <c r="S1893" s="117">
        <f>SUMIF('V3回目-総接種回数'!$A:$A, 'Conv-vaccine'!$E1893, 'V3回目-総接種回数'!D:D)</f>
        <v>0</v>
      </c>
    </row>
  </sheetData>
  <sortState xmlns:xlrd2="http://schemas.microsoft.com/office/spreadsheetml/2017/richdata2" ref="A7:S1893">
    <sortCondition ref="A7:A1893"/>
  </sortState>
  <mergeCells count="13">
    <mergeCell ref="Q3:R3"/>
    <mergeCell ref="E3:J3"/>
    <mergeCell ref="A1:P1"/>
    <mergeCell ref="K3:N3"/>
    <mergeCell ref="O3:P3"/>
    <mergeCell ref="A2:C2"/>
    <mergeCell ref="E2:N2"/>
    <mergeCell ref="O2:S2"/>
    <mergeCell ref="G5:H5"/>
    <mergeCell ref="I5:J5"/>
    <mergeCell ref="K5:L5"/>
    <mergeCell ref="M5:N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506730</xdr:colOff>
                    <xdr:row>2</xdr:row>
                    <xdr:rowOff>19050</xdr:rowOff>
                  </from>
                  <to>
                    <xdr:col>3</xdr:col>
                    <xdr:colOff>552450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325"/>
  <sheetViews>
    <sheetView workbookViewId="0">
      <selection sqref="A1:XFD1048576"/>
    </sheetView>
  </sheetViews>
  <sheetFormatPr defaultRowHeight="17.7"/>
  <cols>
    <col min="1" max="1" width="11.90234375" style="64" customWidth="1"/>
    <col min="2" max="2" width="5.1875" style="64" bestFit="1" customWidth="1"/>
    <col min="3" max="3" width="12.7109375" style="64" bestFit="1" customWidth="1"/>
    <col min="4" max="4" width="13" style="64" bestFit="1" customWidth="1"/>
    <col min="5" max="5" width="16.09375" style="64" bestFit="1" customWidth="1"/>
    <col min="6" max="6" width="17.1875" style="64" bestFit="1" customWidth="1"/>
    <col min="7" max="7" width="13" style="64" bestFit="1" customWidth="1"/>
    <col min="8" max="8" width="16.09375" style="64" bestFit="1" customWidth="1"/>
    <col min="9" max="9" width="17.1875" style="64" bestFit="1" customWidth="1"/>
    <col min="10" max="10" width="13" style="64" bestFit="1" customWidth="1"/>
    <col min="11" max="11" width="16.09375" style="64" bestFit="1" customWidth="1"/>
    <col min="12" max="12" width="17.1875" style="64" bestFit="1" customWidth="1"/>
    <col min="13" max="13" width="13" style="64" bestFit="1" customWidth="1"/>
    <col min="14" max="14" width="16.09375" style="64" bestFit="1" customWidth="1"/>
    <col min="15" max="15" width="17.1875" style="64" customWidth="1"/>
    <col min="16" max="16384" width="8.76171875" style="64"/>
  </cols>
  <sheetData>
    <row r="1" spans="1:15">
      <c r="A1" s="75" t="s">
        <v>321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</row>
    <row r="2" spans="1:15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O2" s="76" t="str">
        <f>"（" &amp; TEXT(MAX(A3:A322)+1,"m月d日") &amp; "公表時点）"</f>
        <v>（2月22日公表時点）</v>
      </c>
    </row>
    <row r="3" spans="1:15">
      <c r="A3" s="158" t="s">
        <v>322</v>
      </c>
      <c r="B3" s="158" t="s">
        <v>296</v>
      </c>
      <c r="C3" s="158" t="s">
        <v>297</v>
      </c>
      <c r="D3" s="155" t="s">
        <v>323</v>
      </c>
      <c r="E3" s="155"/>
      <c r="F3" s="155"/>
      <c r="G3" s="155"/>
      <c r="H3" s="155"/>
      <c r="I3" s="155"/>
      <c r="J3" s="155" t="s">
        <v>324</v>
      </c>
      <c r="K3" s="155"/>
      <c r="L3" s="155"/>
      <c r="M3" s="155"/>
      <c r="N3" s="155"/>
      <c r="O3" s="155"/>
    </row>
    <row r="4" spans="1:15">
      <c r="A4" s="158"/>
      <c r="B4" s="158"/>
      <c r="C4" s="158"/>
      <c r="D4" s="156" t="s">
        <v>298</v>
      </c>
      <c r="E4" s="156"/>
      <c r="F4" s="156"/>
      <c r="G4" s="156" t="s">
        <v>299</v>
      </c>
      <c r="H4" s="156"/>
      <c r="I4" s="156"/>
      <c r="J4" s="156" t="s">
        <v>298</v>
      </c>
      <c r="K4" s="156"/>
      <c r="L4" s="156"/>
      <c r="M4" s="156" t="s">
        <v>299</v>
      </c>
      <c r="N4" s="156"/>
      <c r="O4" s="156"/>
    </row>
    <row r="5" spans="1:15">
      <c r="A5" s="158"/>
      <c r="B5" s="158"/>
      <c r="C5" s="158"/>
      <c r="D5" s="121" t="s">
        <v>300</v>
      </c>
      <c r="E5" s="121" t="s">
        <v>301</v>
      </c>
      <c r="F5" s="121" t="s">
        <v>346</v>
      </c>
      <c r="G5" s="121" t="s">
        <v>300</v>
      </c>
      <c r="H5" s="121" t="s">
        <v>301</v>
      </c>
      <c r="I5" s="121" t="s">
        <v>346</v>
      </c>
      <c r="J5" s="121" t="s">
        <v>300</v>
      </c>
      <c r="K5" s="121" t="s">
        <v>301</v>
      </c>
      <c r="L5" s="121" t="s">
        <v>346</v>
      </c>
      <c r="M5" s="121" t="s">
        <v>300</v>
      </c>
      <c r="N5" s="121" t="s">
        <v>301</v>
      </c>
      <c r="O5" s="121" t="s">
        <v>346</v>
      </c>
    </row>
    <row r="6" spans="1:15">
      <c r="A6" s="157" t="s">
        <v>286</v>
      </c>
      <c r="B6" s="156"/>
      <c r="C6" s="112">
        <f ca="1">SUM(D6:I6)</f>
        <v>189316360</v>
      </c>
      <c r="D6" s="112">
        <f ca="1">SUM(OFFSET(D$6,1,0,MAX($A$6:$A322)-DATE(2021,4,12)+1,1))</f>
        <v>78879779</v>
      </c>
      <c r="E6" s="112">
        <f ca="1">SUM(OFFSET(E$6,1,0,MAX($A$6:$A322)-DATE(2021,4,12)+1,1))</f>
        <v>16098326</v>
      </c>
      <c r="F6" s="112">
        <f ca="1">SUM(OFFSET(F$6,1,0,MAX($A$6:$A322)-DATE(2021,4,12)+1,1))</f>
        <v>58366</v>
      </c>
      <c r="G6" s="112">
        <f ca="1">SUM(OFFSET(G$6,1,0,MAX($A$6:$A322)-DATE(2021,4,12)+1,1))</f>
        <v>78240068</v>
      </c>
      <c r="H6" s="112">
        <f ca="1">SUM(OFFSET(H$6,1,0,MAX($A$6:$A322)-DATE(2021,4,12)+1,1))</f>
        <v>15981826</v>
      </c>
      <c r="I6" s="112">
        <f ca="1">SUM(OFFSET(I$6,1,0,MAX($A$6:$A322)-DATE(2021,4,12)+1,1))</f>
        <v>57995</v>
      </c>
      <c r="J6" s="112">
        <f ca="1">SUM(OFFSET(J$6,1,0,MAX($A$6:$A322)-DATE(2021,4,12)+1,1))</f>
        <v>32190154</v>
      </c>
      <c r="K6" s="112">
        <f ca="1">SUM(OFFSET(K$6,1,0,MAX($A$6:$A322)-DATE(2021,4,12)+1,1))</f>
        <v>954651</v>
      </c>
      <c r="L6" s="112">
        <f ca="1">SUM(OFFSET(L$6,1,0,MAX($A$6:$A322)-DATE(2021,4,12)+1,1))</f>
        <v>3294</v>
      </c>
      <c r="M6" s="112">
        <f ca="1">SUM(OFFSET(M$6,1,0,MAX($A$6:$A322)-DATE(2021,4,12)+1,1))</f>
        <v>32075220</v>
      </c>
      <c r="N6" s="112">
        <f ca="1">SUM(OFFSET(N$6,1,0,MAX($A$6:$A322)-DATE(2021,4,12)+1,1))</f>
        <v>950564</v>
      </c>
      <c r="O6" s="112">
        <f ca="1">SUM(OFFSET(O$6,1,0,MAX($A$6:$A322)-DATE(2021,4,12)+1,1))</f>
        <v>3244</v>
      </c>
    </row>
    <row r="7" spans="1:15">
      <c r="A7" s="118">
        <v>44613</v>
      </c>
      <c r="B7" s="122" t="str">
        <f t="shared" ref="B7:B70" si="0">"(" &amp; TEXT(A7,"aaa") &amp; ")"</f>
        <v>(月)</v>
      </c>
      <c r="C7" s="112">
        <f>SUM(D7:I7)</f>
        <v>9098</v>
      </c>
      <c r="D7" s="112">
        <v>3763</v>
      </c>
      <c r="E7" s="112">
        <v>444</v>
      </c>
      <c r="F7" s="112">
        <v>0</v>
      </c>
      <c r="G7" s="112">
        <v>4643</v>
      </c>
      <c r="H7" s="112">
        <v>246</v>
      </c>
      <c r="I7" s="112">
        <v>2</v>
      </c>
      <c r="J7" s="112">
        <v>455</v>
      </c>
      <c r="K7" s="112">
        <v>60</v>
      </c>
      <c r="L7" s="112">
        <v>0</v>
      </c>
      <c r="M7" s="112">
        <v>455</v>
      </c>
      <c r="N7" s="112">
        <v>43</v>
      </c>
      <c r="O7" s="112">
        <v>0</v>
      </c>
    </row>
    <row r="8" spans="1:15">
      <c r="A8" s="118">
        <v>44612</v>
      </c>
      <c r="B8" s="122" t="str">
        <f t="shared" si="0"/>
        <v>(日)</v>
      </c>
      <c r="C8" s="112">
        <f>SUM(D8:I8)</f>
        <v>13335</v>
      </c>
      <c r="D8" s="112">
        <v>5300</v>
      </c>
      <c r="E8" s="112">
        <v>1218</v>
      </c>
      <c r="F8" s="112">
        <v>1</v>
      </c>
      <c r="G8" s="112">
        <v>6570</v>
      </c>
      <c r="H8" s="112">
        <v>240</v>
      </c>
      <c r="I8" s="112">
        <v>6</v>
      </c>
      <c r="J8" s="112">
        <v>362</v>
      </c>
      <c r="K8" s="112">
        <v>96</v>
      </c>
      <c r="L8" s="112">
        <v>0</v>
      </c>
      <c r="M8" s="112">
        <v>398</v>
      </c>
      <c r="N8" s="112">
        <v>14</v>
      </c>
      <c r="O8" s="112">
        <v>2</v>
      </c>
    </row>
    <row r="9" spans="1:15">
      <c r="A9" s="118">
        <v>44611</v>
      </c>
      <c r="B9" s="122" t="str">
        <f t="shared" si="0"/>
        <v>(土)</v>
      </c>
      <c r="C9" s="112">
        <f>SUM(D9:I9)</f>
        <v>32526</v>
      </c>
      <c r="D9" s="112">
        <v>13490</v>
      </c>
      <c r="E9" s="112">
        <v>1143</v>
      </c>
      <c r="F9" s="112">
        <v>6</v>
      </c>
      <c r="G9" s="112">
        <v>17148</v>
      </c>
      <c r="H9" s="112">
        <v>733</v>
      </c>
      <c r="I9" s="112">
        <v>6</v>
      </c>
      <c r="J9" s="112">
        <v>677</v>
      </c>
      <c r="K9" s="112">
        <v>80</v>
      </c>
      <c r="L9" s="112">
        <v>0</v>
      </c>
      <c r="M9" s="112">
        <v>781</v>
      </c>
      <c r="N9" s="112">
        <v>52</v>
      </c>
      <c r="O9" s="112">
        <v>1</v>
      </c>
    </row>
    <row r="10" spans="1:15">
      <c r="A10" s="118">
        <v>44610</v>
      </c>
      <c r="B10" s="122" t="str">
        <f t="shared" si="0"/>
        <v>(金)</v>
      </c>
      <c r="C10" s="112">
        <f t="shared" ref="C10" si="1">SUM(D10:I10)</f>
        <v>23910</v>
      </c>
      <c r="D10" s="112">
        <v>9497</v>
      </c>
      <c r="E10" s="112">
        <v>1337</v>
      </c>
      <c r="F10" s="112">
        <v>0</v>
      </c>
      <c r="G10" s="112">
        <v>12471</v>
      </c>
      <c r="H10" s="112">
        <v>596</v>
      </c>
      <c r="I10" s="112">
        <v>9</v>
      </c>
      <c r="J10" s="112">
        <v>743</v>
      </c>
      <c r="K10" s="112">
        <v>142</v>
      </c>
      <c r="L10" s="112">
        <v>0</v>
      </c>
      <c r="M10" s="112">
        <v>921</v>
      </c>
      <c r="N10" s="112">
        <v>51</v>
      </c>
      <c r="O10" s="112">
        <v>1</v>
      </c>
    </row>
    <row r="11" spans="1:15">
      <c r="A11" s="118">
        <v>44609</v>
      </c>
      <c r="B11" s="122" t="str">
        <f t="shared" si="0"/>
        <v>(木)</v>
      </c>
      <c r="C11" s="112">
        <f>SUM(D11:I11)</f>
        <v>13249</v>
      </c>
      <c r="D11" s="112">
        <v>5927</v>
      </c>
      <c r="E11" s="112">
        <v>577</v>
      </c>
      <c r="F11" s="112">
        <v>5</v>
      </c>
      <c r="G11" s="112">
        <v>6321</v>
      </c>
      <c r="H11" s="112">
        <v>408</v>
      </c>
      <c r="I11" s="112">
        <v>11</v>
      </c>
      <c r="J11" s="112">
        <v>656</v>
      </c>
      <c r="K11" s="112">
        <v>88</v>
      </c>
      <c r="L11" s="112">
        <v>1</v>
      </c>
      <c r="M11" s="112">
        <v>655</v>
      </c>
      <c r="N11" s="112">
        <v>67</v>
      </c>
      <c r="O11" s="112">
        <v>1</v>
      </c>
    </row>
    <row r="12" spans="1:15">
      <c r="A12" s="118">
        <v>44608</v>
      </c>
      <c r="B12" s="122" t="str">
        <f t="shared" si="0"/>
        <v>(水)</v>
      </c>
      <c r="C12" s="112">
        <f t="shared" ref="C12:C75" si="2">SUM(D12:I12)</f>
        <v>14306</v>
      </c>
      <c r="D12" s="112">
        <v>5932</v>
      </c>
      <c r="E12" s="112">
        <v>740</v>
      </c>
      <c r="F12" s="112">
        <v>0</v>
      </c>
      <c r="G12" s="112">
        <v>7276</v>
      </c>
      <c r="H12" s="112">
        <v>355</v>
      </c>
      <c r="I12" s="112">
        <v>3</v>
      </c>
      <c r="J12" s="112">
        <v>662</v>
      </c>
      <c r="K12" s="112">
        <v>105</v>
      </c>
      <c r="L12" s="112">
        <v>0</v>
      </c>
      <c r="M12" s="112">
        <v>722</v>
      </c>
      <c r="N12" s="112">
        <v>42</v>
      </c>
      <c r="O12" s="112">
        <v>0</v>
      </c>
    </row>
    <row r="13" spans="1:15">
      <c r="A13" s="118">
        <v>44607</v>
      </c>
      <c r="B13" s="122" t="str">
        <f t="shared" si="0"/>
        <v>(火)</v>
      </c>
      <c r="C13" s="112">
        <f t="shared" si="2"/>
        <v>16092</v>
      </c>
      <c r="D13" s="112">
        <v>6540</v>
      </c>
      <c r="E13" s="112">
        <v>898</v>
      </c>
      <c r="F13" s="112">
        <v>6</v>
      </c>
      <c r="G13" s="112">
        <v>8244</v>
      </c>
      <c r="H13" s="112">
        <v>386</v>
      </c>
      <c r="I13" s="112">
        <v>18</v>
      </c>
      <c r="J13" s="112">
        <v>845</v>
      </c>
      <c r="K13" s="112">
        <v>116</v>
      </c>
      <c r="L13" s="112">
        <v>0</v>
      </c>
      <c r="M13" s="112">
        <v>763</v>
      </c>
      <c r="N13" s="112">
        <v>54</v>
      </c>
      <c r="O13" s="112">
        <v>3</v>
      </c>
    </row>
    <row r="14" spans="1:15">
      <c r="A14" s="118">
        <v>44606</v>
      </c>
      <c r="B14" s="122" t="str">
        <f t="shared" si="0"/>
        <v>(月)</v>
      </c>
      <c r="C14" s="112">
        <f t="shared" si="2"/>
        <v>15275</v>
      </c>
      <c r="D14" s="112">
        <v>6014</v>
      </c>
      <c r="E14" s="112">
        <v>583</v>
      </c>
      <c r="F14" s="112">
        <v>0</v>
      </c>
      <c r="G14" s="112">
        <v>8361</v>
      </c>
      <c r="H14" s="112">
        <v>316</v>
      </c>
      <c r="I14" s="112">
        <v>1</v>
      </c>
      <c r="J14" s="112">
        <v>703</v>
      </c>
      <c r="K14" s="112">
        <v>87</v>
      </c>
      <c r="L14" s="112">
        <v>0</v>
      </c>
      <c r="M14" s="112">
        <v>787</v>
      </c>
      <c r="N14" s="112">
        <v>33</v>
      </c>
      <c r="O14" s="112">
        <v>0</v>
      </c>
    </row>
    <row r="15" spans="1:15">
      <c r="A15" s="118">
        <v>44605</v>
      </c>
      <c r="B15" s="122" t="str">
        <f t="shared" si="0"/>
        <v>(日)</v>
      </c>
      <c r="C15" s="112">
        <f t="shared" si="2"/>
        <v>15725</v>
      </c>
      <c r="D15" s="112">
        <v>5953</v>
      </c>
      <c r="E15" s="112">
        <v>1017</v>
      </c>
      <c r="F15" s="112">
        <v>0</v>
      </c>
      <c r="G15" s="112">
        <v>8221</v>
      </c>
      <c r="H15" s="112">
        <v>534</v>
      </c>
      <c r="I15" s="112">
        <v>0</v>
      </c>
      <c r="J15" s="112">
        <v>403</v>
      </c>
      <c r="K15" s="112">
        <v>95</v>
      </c>
      <c r="L15" s="112">
        <v>0</v>
      </c>
      <c r="M15" s="112">
        <v>475</v>
      </c>
      <c r="N15" s="112">
        <v>32</v>
      </c>
      <c r="O15" s="112">
        <v>0</v>
      </c>
    </row>
    <row r="16" spans="1:15">
      <c r="A16" s="118">
        <v>44604</v>
      </c>
      <c r="B16" s="122" t="str">
        <f t="shared" si="0"/>
        <v>(土)</v>
      </c>
      <c r="C16" s="112">
        <f t="shared" si="2"/>
        <v>40227</v>
      </c>
      <c r="D16" s="112">
        <v>14635</v>
      </c>
      <c r="E16" s="112">
        <v>1621</v>
      </c>
      <c r="F16" s="112">
        <v>2</v>
      </c>
      <c r="G16" s="112">
        <v>22926</v>
      </c>
      <c r="H16" s="112">
        <v>1032</v>
      </c>
      <c r="I16" s="112">
        <v>11</v>
      </c>
      <c r="J16" s="112">
        <v>681</v>
      </c>
      <c r="K16" s="112">
        <v>127</v>
      </c>
      <c r="L16" s="112">
        <v>0</v>
      </c>
      <c r="M16" s="112">
        <v>1057</v>
      </c>
      <c r="N16" s="112">
        <v>83</v>
      </c>
      <c r="O16" s="112">
        <v>2</v>
      </c>
    </row>
    <row r="17" spans="1:15">
      <c r="A17" s="118">
        <v>44603</v>
      </c>
      <c r="B17" s="122" t="str">
        <f t="shared" si="0"/>
        <v>(金)</v>
      </c>
      <c r="C17" s="112">
        <f t="shared" si="2"/>
        <v>6812</v>
      </c>
      <c r="D17" s="112">
        <v>3191</v>
      </c>
      <c r="E17" s="112">
        <v>751</v>
      </c>
      <c r="F17" s="112">
        <v>1</v>
      </c>
      <c r="G17" s="112">
        <v>2465</v>
      </c>
      <c r="H17" s="112">
        <v>404</v>
      </c>
      <c r="I17" s="112">
        <v>0</v>
      </c>
      <c r="J17" s="112">
        <v>145</v>
      </c>
      <c r="K17" s="112">
        <v>38</v>
      </c>
      <c r="L17" s="112">
        <v>0</v>
      </c>
      <c r="M17" s="112">
        <v>141</v>
      </c>
      <c r="N17" s="112">
        <v>27</v>
      </c>
      <c r="O17" s="112">
        <v>0</v>
      </c>
    </row>
    <row r="18" spans="1:15">
      <c r="A18" s="118">
        <v>44602</v>
      </c>
      <c r="B18" s="122" t="str">
        <f t="shared" si="0"/>
        <v>(木)</v>
      </c>
      <c r="C18" s="112">
        <f t="shared" si="2"/>
        <v>17360</v>
      </c>
      <c r="D18" s="112">
        <v>7297</v>
      </c>
      <c r="E18" s="112">
        <v>669</v>
      </c>
      <c r="F18" s="112">
        <v>6</v>
      </c>
      <c r="G18" s="112">
        <v>9042</v>
      </c>
      <c r="H18" s="112">
        <v>337</v>
      </c>
      <c r="I18" s="112">
        <v>9</v>
      </c>
      <c r="J18" s="112">
        <v>728</v>
      </c>
      <c r="K18" s="112">
        <v>97</v>
      </c>
      <c r="L18" s="112">
        <v>0</v>
      </c>
      <c r="M18" s="112">
        <v>752</v>
      </c>
      <c r="N18" s="112">
        <v>66</v>
      </c>
      <c r="O18" s="112">
        <v>0</v>
      </c>
    </row>
    <row r="19" spans="1:15">
      <c r="A19" s="118">
        <v>44601</v>
      </c>
      <c r="B19" s="122" t="str">
        <f t="shared" si="0"/>
        <v>(水)</v>
      </c>
      <c r="C19" s="112">
        <f t="shared" si="2"/>
        <v>17377</v>
      </c>
      <c r="D19" s="112">
        <v>7690</v>
      </c>
      <c r="E19" s="112">
        <v>759</v>
      </c>
      <c r="F19" s="112">
        <v>2</v>
      </c>
      <c r="G19" s="112">
        <v>8528</v>
      </c>
      <c r="H19" s="112">
        <v>397</v>
      </c>
      <c r="I19" s="112">
        <v>1</v>
      </c>
      <c r="J19" s="112">
        <v>807</v>
      </c>
      <c r="K19" s="112">
        <v>98</v>
      </c>
      <c r="L19" s="112">
        <v>0</v>
      </c>
      <c r="M19" s="112">
        <v>736</v>
      </c>
      <c r="N19" s="112">
        <v>57</v>
      </c>
      <c r="O19" s="112">
        <v>0</v>
      </c>
    </row>
    <row r="20" spans="1:15">
      <c r="A20" s="118">
        <v>44600</v>
      </c>
      <c r="B20" s="122" t="str">
        <f t="shared" si="0"/>
        <v>(火)</v>
      </c>
      <c r="C20" s="112">
        <f t="shared" si="2"/>
        <v>18619</v>
      </c>
      <c r="D20" s="112">
        <v>8180</v>
      </c>
      <c r="E20" s="112">
        <v>661</v>
      </c>
      <c r="F20" s="112">
        <v>6</v>
      </c>
      <c r="G20" s="112">
        <v>9337</v>
      </c>
      <c r="H20" s="112">
        <v>403</v>
      </c>
      <c r="I20" s="112">
        <v>32</v>
      </c>
      <c r="J20" s="112">
        <v>845</v>
      </c>
      <c r="K20" s="112">
        <v>87</v>
      </c>
      <c r="L20" s="112">
        <v>1</v>
      </c>
      <c r="M20" s="112">
        <v>854</v>
      </c>
      <c r="N20" s="112">
        <v>58</v>
      </c>
      <c r="O20" s="112">
        <v>6</v>
      </c>
    </row>
    <row r="21" spans="1:15">
      <c r="A21" s="118">
        <v>44599</v>
      </c>
      <c r="B21" s="122" t="str">
        <f t="shared" si="0"/>
        <v>(月)</v>
      </c>
      <c r="C21" s="112">
        <f t="shared" si="2"/>
        <v>19729</v>
      </c>
      <c r="D21" s="112">
        <v>9946</v>
      </c>
      <c r="E21" s="112">
        <v>855</v>
      </c>
      <c r="F21" s="112">
        <v>3</v>
      </c>
      <c r="G21" s="112">
        <v>8740</v>
      </c>
      <c r="H21" s="112">
        <v>178</v>
      </c>
      <c r="I21" s="112">
        <v>7</v>
      </c>
      <c r="J21" s="112">
        <v>990</v>
      </c>
      <c r="K21" s="112">
        <v>107</v>
      </c>
      <c r="L21" s="112">
        <v>0</v>
      </c>
      <c r="M21" s="112">
        <v>770</v>
      </c>
      <c r="N21" s="112">
        <v>36</v>
      </c>
      <c r="O21" s="112">
        <v>1</v>
      </c>
    </row>
    <row r="22" spans="1:15">
      <c r="A22" s="118">
        <v>44598</v>
      </c>
      <c r="B22" s="122" t="str">
        <f t="shared" si="0"/>
        <v>(日)</v>
      </c>
      <c r="C22" s="112">
        <f t="shared" si="2"/>
        <v>18330</v>
      </c>
      <c r="D22" s="112">
        <v>8176</v>
      </c>
      <c r="E22" s="112">
        <v>628</v>
      </c>
      <c r="F22" s="112">
        <v>0</v>
      </c>
      <c r="G22" s="112">
        <v>9201</v>
      </c>
      <c r="H22" s="112">
        <v>325</v>
      </c>
      <c r="I22" s="112">
        <v>0</v>
      </c>
      <c r="J22" s="112">
        <v>427</v>
      </c>
      <c r="K22" s="112">
        <v>42</v>
      </c>
      <c r="L22" s="112">
        <v>0</v>
      </c>
      <c r="M22" s="112">
        <v>549</v>
      </c>
      <c r="N22" s="112">
        <v>27</v>
      </c>
      <c r="O22" s="112">
        <v>0</v>
      </c>
    </row>
    <row r="23" spans="1:15">
      <c r="A23" s="118">
        <v>44597</v>
      </c>
      <c r="B23" s="122" t="str">
        <f t="shared" si="0"/>
        <v>(土)</v>
      </c>
      <c r="C23" s="112">
        <f t="shared" si="2"/>
        <v>46507</v>
      </c>
      <c r="D23" s="112">
        <v>22298</v>
      </c>
      <c r="E23" s="112">
        <v>1280</v>
      </c>
      <c r="F23" s="112">
        <v>0</v>
      </c>
      <c r="G23" s="112">
        <v>22376</v>
      </c>
      <c r="H23" s="112">
        <v>550</v>
      </c>
      <c r="I23" s="112">
        <v>3</v>
      </c>
      <c r="J23" s="112">
        <v>1007</v>
      </c>
      <c r="K23" s="112">
        <v>60</v>
      </c>
      <c r="L23" s="112">
        <v>0</v>
      </c>
      <c r="M23" s="112">
        <v>1061</v>
      </c>
      <c r="N23" s="112">
        <v>40</v>
      </c>
      <c r="O23" s="112">
        <v>2</v>
      </c>
    </row>
    <row r="24" spans="1:15">
      <c r="A24" s="118">
        <v>44596</v>
      </c>
      <c r="B24" s="122" t="str">
        <f t="shared" si="0"/>
        <v>(金)</v>
      </c>
      <c r="C24" s="112">
        <f t="shared" si="2"/>
        <v>31647</v>
      </c>
      <c r="D24" s="112">
        <v>16076</v>
      </c>
      <c r="E24" s="112">
        <v>1031</v>
      </c>
      <c r="F24" s="112">
        <v>2</v>
      </c>
      <c r="G24" s="112">
        <v>14238</v>
      </c>
      <c r="H24" s="112">
        <v>294</v>
      </c>
      <c r="I24" s="112">
        <v>6</v>
      </c>
      <c r="J24" s="112">
        <v>1022</v>
      </c>
      <c r="K24" s="112">
        <v>93</v>
      </c>
      <c r="L24" s="112">
        <v>0</v>
      </c>
      <c r="M24" s="112">
        <v>1015</v>
      </c>
      <c r="N24" s="112">
        <v>35</v>
      </c>
      <c r="O24" s="112">
        <v>0</v>
      </c>
    </row>
    <row r="25" spans="1:15">
      <c r="A25" s="118">
        <v>44595</v>
      </c>
      <c r="B25" s="122" t="str">
        <f t="shared" si="0"/>
        <v>(木)</v>
      </c>
      <c r="C25" s="112">
        <f t="shared" si="2"/>
        <v>15769</v>
      </c>
      <c r="D25" s="112">
        <v>8239</v>
      </c>
      <c r="E25" s="112">
        <v>534</v>
      </c>
      <c r="F25" s="112">
        <v>2</v>
      </c>
      <c r="G25" s="112">
        <v>6802</v>
      </c>
      <c r="H25" s="112">
        <v>188</v>
      </c>
      <c r="I25" s="112">
        <v>4</v>
      </c>
      <c r="J25" s="112">
        <v>825</v>
      </c>
      <c r="K25" s="112">
        <v>62</v>
      </c>
      <c r="L25" s="112">
        <v>0</v>
      </c>
      <c r="M25" s="112">
        <v>631</v>
      </c>
      <c r="N25" s="112">
        <v>18</v>
      </c>
      <c r="O25" s="112">
        <v>0</v>
      </c>
    </row>
    <row r="26" spans="1:15">
      <c r="A26" s="118">
        <v>44594</v>
      </c>
      <c r="B26" s="122" t="str">
        <f t="shared" si="0"/>
        <v>(水)</v>
      </c>
      <c r="C26" s="112">
        <f t="shared" si="2"/>
        <v>13627</v>
      </c>
      <c r="D26" s="112">
        <v>5708</v>
      </c>
      <c r="E26" s="112">
        <v>874</v>
      </c>
      <c r="F26" s="112">
        <v>4</v>
      </c>
      <c r="G26" s="112">
        <v>6925</v>
      </c>
      <c r="H26" s="112">
        <v>114</v>
      </c>
      <c r="I26" s="112">
        <v>2</v>
      </c>
      <c r="J26" s="112">
        <v>577</v>
      </c>
      <c r="K26" s="112">
        <v>70</v>
      </c>
      <c r="L26" s="112">
        <v>1</v>
      </c>
      <c r="M26" s="112">
        <v>725</v>
      </c>
      <c r="N26" s="112">
        <v>22</v>
      </c>
      <c r="O26" s="112">
        <v>0</v>
      </c>
    </row>
    <row r="27" spans="1:15">
      <c r="A27" s="118">
        <v>44593</v>
      </c>
      <c r="B27" s="122" t="str">
        <f t="shared" si="0"/>
        <v>(火)</v>
      </c>
      <c r="C27" s="112">
        <f t="shared" si="2"/>
        <v>18446</v>
      </c>
      <c r="D27" s="112">
        <v>10505</v>
      </c>
      <c r="E27" s="112">
        <v>1034</v>
      </c>
      <c r="F27" s="112">
        <v>5</v>
      </c>
      <c r="G27" s="112">
        <v>6683</v>
      </c>
      <c r="H27" s="112">
        <v>198</v>
      </c>
      <c r="I27" s="112">
        <v>21</v>
      </c>
      <c r="J27" s="112">
        <v>997</v>
      </c>
      <c r="K27" s="112">
        <v>108</v>
      </c>
      <c r="L27" s="112">
        <v>0</v>
      </c>
      <c r="M27" s="112">
        <v>624</v>
      </c>
      <c r="N27" s="112">
        <v>29</v>
      </c>
      <c r="O27" s="112">
        <v>2</v>
      </c>
    </row>
    <row r="28" spans="1:15">
      <c r="A28" s="118">
        <v>44592</v>
      </c>
      <c r="B28" s="122" t="str">
        <f t="shared" si="0"/>
        <v>(月)</v>
      </c>
      <c r="C28" s="112">
        <f t="shared" si="2"/>
        <v>12007</v>
      </c>
      <c r="D28" s="112">
        <v>8693</v>
      </c>
      <c r="E28" s="112">
        <v>528</v>
      </c>
      <c r="F28" s="112">
        <v>0</v>
      </c>
      <c r="G28" s="112">
        <v>2723</v>
      </c>
      <c r="H28" s="112">
        <v>62</v>
      </c>
      <c r="I28" s="112">
        <v>1</v>
      </c>
      <c r="J28" s="112">
        <v>674</v>
      </c>
      <c r="K28" s="112">
        <v>56</v>
      </c>
      <c r="L28" s="112">
        <v>0</v>
      </c>
      <c r="M28" s="112">
        <v>288</v>
      </c>
      <c r="N28" s="112">
        <v>13</v>
      </c>
      <c r="O28" s="112">
        <v>0</v>
      </c>
    </row>
    <row r="29" spans="1:15">
      <c r="A29" s="118">
        <v>44591</v>
      </c>
      <c r="B29" s="122" t="str">
        <f t="shared" si="0"/>
        <v>(日)</v>
      </c>
      <c r="C29" s="112">
        <f t="shared" si="2"/>
        <v>20299</v>
      </c>
      <c r="D29" s="112">
        <v>8399</v>
      </c>
      <c r="E29" s="112">
        <v>876</v>
      </c>
      <c r="F29" s="112">
        <v>1</v>
      </c>
      <c r="G29" s="112">
        <v>10944</v>
      </c>
      <c r="H29" s="112">
        <v>79</v>
      </c>
      <c r="I29" s="112">
        <v>0</v>
      </c>
      <c r="J29" s="112">
        <v>382</v>
      </c>
      <c r="K29" s="112">
        <v>133</v>
      </c>
      <c r="L29" s="112">
        <v>0</v>
      </c>
      <c r="M29" s="112">
        <v>646</v>
      </c>
      <c r="N29" s="112">
        <v>3</v>
      </c>
      <c r="O29" s="112">
        <v>0</v>
      </c>
    </row>
    <row r="30" spans="1:15">
      <c r="A30" s="118">
        <v>44590</v>
      </c>
      <c r="B30" s="122" t="str">
        <f t="shared" si="0"/>
        <v>(土)</v>
      </c>
      <c r="C30" s="112">
        <f t="shared" si="2"/>
        <v>52585</v>
      </c>
      <c r="D30" s="112">
        <v>24421</v>
      </c>
      <c r="E30" s="112">
        <v>1170</v>
      </c>
      <c r="F30" s="112">
        <v>5</v>
      </c>
      <c r="G30" s="112">
        <v>26757</v>
      </c>
      <c r="H30" s="112">
        <v>221</v>
      </c>
      <c r="I30" s="112">
        <v>11</v>
      </c>
      <c r="J30" s="112">
        <v>905</v>
      </c>
      <c r="K30" s="112">
        <v>46</v>
      </c>
      <c r="L30" s="112">
        <v>0</v>
      </c>
      <c r="M30" s="112">
        <v>1281</v>
      </c>
      <c r="N30" s="112">
        <v>14</v>
      </c>
      <c r="O30" s="112">
        <v>2</v>
      </c>
    </row>
    <row r="31" spans="1:15">
      <c r="A31" s="118">
        <v>44589</v>
      </c>
      <c r="B31" s="122" t="str">
        <f t="shared" si="0"/>
        <v>(金)</v>
      </c>
      <c r="C31" s="112">
        <f t="shared" si="2"/>
        <v>34468</v>
      </c>
      <c r="D31" s="112">
        <v>17617</v>
      </c>
      <c r="E31" s="112">
        <v>1114</v>
      </c>
      <c r="F31" s="112">
        <v>1</v>
      </c>
      <c r="G31" s="112">
        <v>15553</v>
      </c>
      <c r="H31" s="112">
        <v>182</v>
      </c>
      <c r="I31" s="112">
        <v>1</v>
      </c>
      <c r="J31" s="112">
        <v>1024</v>
      </c>
      <c r="K31" s="112">
        <v>42</v>
      </c>
      <c r="L31" s="112">
        <v>0</v>
      </c>
      <c r="M31" s="112">
        <v>1133</v>
      </c>
      <c r="N31" s="112">
        <v>7</v>
      </c>
      <c r="O31" s="112">
        <v>0</v>
      </c>
    </row>
    <row r="32" spans="1:15">
      <c r="A32" s="118">
        <v>44588</v>
      </c>
      <c r="B32" s="122" t="str">
        <f t="shared" si="0"/>
        <v>(木)</v>
      </c>
      <c r="C32" s="112">
        <f t="shared" si="2"/>
        <v>15831</v>
      </c>
      <c r="D32" s="112">
        <v>8700</v>
      </c>
      <c r="E32" s="112">
        <v>642</v>
      </c>
      <c r="F32" s="112">
        <v>4</v>
      </c>
      <c r="G32" s="112">
        <v>6313</v>
      </c>
      <c r="H32" s="112">
        <v>150</v>
      </c>
      <c r="I32" s="112">
        <v>22</v>
      </c>
      <c r="J32" s="112">
        <v>799</v>
      </c>
      <c r="K32" s="112">
        <v>30</v>
      </c>
      <c r="L32" s="112">
        <v>0</v>
      </c>
      <c r="M32" s="112">
        <v>671</v>
      </c>
      <c r="N32" s="112">
        <v>9</v>
      </c>
      <c r="O32" s="112">
        <v>1</v>
      </c>
    </row>
    <row r="33" spans="1:15">
      <c r="A33" s="118">
        <v>44587</v>
      </c>
      <c r="B33" s="122" t="str">
        <f t="shared" si="0"/>
        <v>(水)</v>
      </c>
      <c r="C33" s="112">
        <f t="shared" si="2"/>
        <v>15864</v>
      </c>
      <c r="D33" s="112">
        <v>9216</v>
      </c>
      <c r="E33" s="112">
        <v>841</v>
      </c>
      <c r="F33" s="112">
        <v>2</v>
      </c>
      <c r="G33" s="112">
        <v>5687</v>
      </c>
      <c r="H33" s="112">
        <v>114</v>
      </c>
      <c r="I33" s="112">
        <v>4</v>
      </c>
      <c r="J33" s="112">
        <v>717</v>
      </c>
      <c r="K33" s="112">
        <v>39</v>
      </c>
      <c r="L33" s="112">
        <v>0</v>
      </c>
      <c r="M33" s="112">
        <v>505</v>
      </c>
      <c r="N33" s="112">
        <v>5</v>
      </c>
      <c r="O33" s="112">
        <v>2</v>
      </c>
    </row>
    <row r="34" spans="1:15">
      <c r="A34" s="118">
        <v>44586</v>
      </c>
      <c r="B34" s="122" t="str">
        <f t="shared" si="0"/>
        <v>(火)</v>
      </c>
      <c r="C34" s="112">
        <f t="shared" si="2"/>
        <v>14775</v>
      </c>
      <c r="D34" s="112">
        <v>10164</v>
      </c>
      <c r="E34" s="112">
        <v>453</v>
      </c>
      <c r="F34" s="112">
        <v>18</v>
      </c>
      <c r="G34" s="112">
        <v>3856</v>
      </c>
      <c r="H34" s="112">
        <v>269</v>
      </c>
      <c r="I34" s="112">
        <v>15</v>
      </c>
      <c r="J34" s="112">
        <v>803</v>
      </c>
      <c r="K34" s="112">
        <v>16</v>
      </c>
      <c r="L34" s="112">
        <v>2</v>
      </c>
      <c r="M34" s="112">
        <v>371</v>
      </c>
      <c r="N34" s="112">
        <v>14</v>
      </c>
      <c r="O34" s="112">
        <v>3</v>
      </c>
    </row>
    <row r="35" spans="1:15">
      <c r="A35" s="118">
        <v>44585</v>
      </c>
      <c r="B35" s="122" t="str">
        <f t="shared" si="0"/>
        <v>(月)</v>
      </c>
      <c r="C35" s="112">
        <f t="shared" si="2"/>
        <v>13032</v>
      </c>
      <c r="D35" s="112">
        <v>10249</v>
      </c>
      <c r="E35" s="112">
        <v>367</v>
      </c>
      <c r="F35" s="112">
        <v>1</v>
      </c>
      <c r="G35" s="112">
        <v>2190</v>
      </c>
      <c r="H35" s="112">
        <v>225</v>
      </c>
      <c r="I35" s="112">
        <v>0</v>
      </c>
      <c r="J35" s="112">
        <v>794</v>
      </c>
      <c r="K35" s="112">
        <v>15</v>
      </c>
      <c r="L35" s="112">
        <v>0</v>
      </c>
      <c r="M35" s="112">
        <v>222</v>
      </c>
      <c r="N35" s="112">
        <v>11</v>
      </c>
      <c r="O35" s="112">
        <v>0</v>
      </c>
    </row>
    <row r="36" spans="1:15">
      <c r="A36" s="118">
        <v>44584</v>
      </c>
      <c r="B36" s="122" t="str">
        <f t="shared" si="0"/>
        <v>(日)</v>
      </c>
      <c r="C36" s="112">
        <f t="shared" si="2"/>
        <v>13087</v>
      </c>
      <c r="D36" s="112">
        <v>9594</v>
      </c>
      <c r="E36" s="112">
        <v>325</v>
      </c>
      <c r="F36" s="112">
        <v>0</v>
      </c>
      <c r="G36" s="112">
        <v>2944</v>
      </c>
      <c r="H36" s="112">
        <v>221</v>
      </c>
      <c r="I36" s="112">
        <v>3</v>
      </c>
      <c r="J36" s="112">
        <v>446</v>
      </c>
      <c r="K36" s="112">
        <v>10</v>
      </c>
      <c r="L36" s="112">
        <v>0</v>
      </c>
      <c r="M36" s="112">
        <v>139</v>
      </c>
      <c r="N36" s="112">
        <v>6</v>
      </c>
      <c r="O36" s="112">
        <v>0</v>
      </c>
    </row>
    <row r="37" spans="1:15">
      <c r="A37" s="118">
        <v>44583</v>
      </c>
      <c r="B37" s="122" t="str">
        <f t="shared" si="0"/>
        <v>(土)</v>
      </c>
      <c r="C37" s="112">
        <f t="shared" si="2"/>
        <v>33953</v>
      </c>
      <c r="D37" s="112">
        <v>26294</v>
      </c>
      <c r="E37" s="112">
        <v>886</v>
      </c>
      <c r="F37" s="112">
        <v>2</v>
      </c>
      <c r="G37" s="112">
        <v>5983</v>
      </c>
      <c r="H37" s="112">
        <v>754</v>
      </c>
      <c r="I37" s="112">
        <v>34</v>
      </c>
      <c r="J37" s="112">
        <v>1032</v>
      </c>
      <c r="K37" s="112">
        <v>28</v>
      </c>
      <c r="L37" s="112">
        <v>0</v>
      </c>
      <c r="M37" s="112">
        <v>285</v>
      </c>
      <c r="N37" s="112">
        <v>36</v>
      </c>
      <c r="O37" s="112">
        <v>9</v>
      </c>
    </row>
    <row r="38" spans="1:15">
      <c r="A38" s="118">
        <v>44582</v>
      </c>
      <c r="B38" s="122" t="str">
        <f t="shared" si="0"/>
        <v>(金)</v>
      </c>
      <c r="C38" s="112">
        <f t="shared" si="2"/>
        <v>17909</v>
      </c>
      <c r="D38" s="112">
        <v>11021</v>
      </c>
      <c r="E38" s="112">
        <v>884</v>
      </c>
      <c r="F38" s="112">
        <v>3</v>
      </c>
      <c r="G38" s="112">
        <v>5184</v>
      </c>
      <c r="H38" s="112">
        <v>813</v>
      </c>
      <c r="I38" s="112">
        <v>4</v>
      </c>
      <c r="J38" s="112">
        <v>663</v>
      </c>
      <c r="K38" s="112">
        <v>24</v>
      </c>
      <c r="L38" s="112">
        <v>1</v>
      </c>
      <c r="M38" s="112">
        <v>359</v>
      </c>
      <c r="N38" s="112">
        <v>31</v>
      </c>
      <c r="O38" s="112">
        <v>2</v>
      </c>
    </row>
    <row r="39" spans="1:15">
      <c r="A39" s="118">
        <v>44581</v>
      </c>
      <c r="B39" s="122" t="str">
        <f t="shared" si="0"/>
        <v>(木)</v>
      </c>
      <c r="C39" s="112">
        <f t="shared" si="2"/>
        <v>13664</v>
      </c>
      <c r="D39" s="112">
        <v>9538</v>
      </c>
      <c r="E39" s="112">
        <v>486</v>
      </c>
      <c r="F39" s="112">
        <v>6</v>
      </c>
      <c r="G39" s="112">
        <v>3084</v>
      </c>
      <c r="H39" s="112">
        <v>534</v>
      </c>
      <c r="I39" s="112">
        <v>16</v>
      </c>
      <c r="J39" s="112">
        <v>657</v>
      </c>
      <c r="K39" s="112">
        <v>23</v>
      </c>
      <c r="L39" s="112">
        <v>3</v>
      </c>
      <c r="M39" s="112">
        <v>315</v>
      </c>
      <c r="N39" s="112">
        <v>14</v>
      </c>
      <c r="O39" s="112">
        <v>2</v>
      </c>
    </row>
    <row r="40" spans="1:15">
      <c r="A40" s="118">
        <v>44580</v>
      </c>
      <c r="B40" s="122" t="str">
        <f t="shared" si="0"/>
        <v>(水)</v>
      </c>
      <c r="C40" s="112">
        <f t="shared" si="2"/>
        <v>15663</v>
      </c>
      <c r="D40" s="112">
        <v>10004</v>
      </c>
      <c r="E40" s="112">
        <v>488</v>
      </c>
      <c r="F40" s="112">
        <v>2</v>
      </c>
      <c r="G40" s="112">
        <v>4702</v>
      </c>
      <c r="H40" s="112">
        <v>462</v>
      </c>
      <c r="I40" s="112">
        <v>5</v>
      </c>
      <c r="J40" s="112">
        <v>731</v>
      </c>
      <c r="K40" s="112">
        <v>10</v>
      </c>
      <c r="L40" s="112">
        <v>0</v>
      </c>
      <c r="M40" s="112">
        <v>424</v>
      </c>
      <c r="N40" s="112">
        <v>11</v>
      </c>
      <c r="O40" s="112">
        <v>2</v>
      </c>
    </row>
    <row r="41" spans="1:15">
      <c r="A41" s="118">
        <v>44579</v>
      </c>
      <c r="B41" s="122" t="str">
        <f t="shared" si="0"/>
        <v>(火)</v>
      </c>
      <c r="C41" s="112">
        <f t="shared" si="2"/>
        <v>18564</v>
      </c>
      <c r="D41" s="112">
        <v>10809</v>
      </c>
      <c r="E41" s="112">
        <v>287</v>
      </c>
      <c r="F41" s="112">
        <v>3</v>
      </c>
      <c r="G41" s="112">
        <v>7217</v>
      </c>
      <c r="H41" s="112">
        <v>221</v>
      </c>
      <c r="I41" s="112">
        <v>27</v>
      </c>
      <c r="J41" s="112">
        <v>768</v>
      </c>
      <c r="K41" s="112">
        <v>13</v>
      </c>
      <c r="L41" s="112">
        <v>0</v>
      </c>
      <c r="M41" s="112">
        <v>548</v>
      </c>
      <c r="N41" s="112">
        <v>13</v>
      </c>
      <c r="O41" s="112">
        <v>0</v>
      </c>
    </row>
    <row r="42" spans="1:15">
      <c r="A42" s="118">
        <v>44578</v>
      </c>
      <c r="B42" s="122" t="str">
        <f t="shared" si="0"/>
        <v>(月)</v>
      </c>
      <c r="C42" s="112">
        <f t="shared" si="2"/>
        <v>20833</v>
      </c>
      <c r="D42" s="112">
        <v>10463</v>
      </c>
      <c r="E42" s="112">
        <v>306</v>
      </c>
      <c r="F42" s="112">
        <v>1</v>
      </c>
      <c r="G42" s="112">
        <v>9735</v>
      </c>
      <c r="H42" s="112">
        <v>320</v>
      </c>
      <c r="I42" s="112">
        <v>8</v>
      </c>
      <c r="J42" s="112">
        <v>693</v>
      </c>
      <c r="K42" s="112">
        <v>14</v>
      </c>
      <c r="L42" s="112">
        <v>0</v>
      </c>
      <c r="M42" s="112">
        <v>659</v>
      </c>
      <c r="N42" s="112">
        <v>6</v>
      </c>
      <c r="O42" s="112">
        <v>1</v>
      </c>
    </row>
    <row r="43" spans="1:15">
      <c r="A43" s="118">
        <v>44577</v>
      </c>
      <c r="B43" s="122" t="str">
        <f t="shared" si="0"/>
        <v>(日)</v>
      </c>
      <c r="C43" s="112">
        <f t="shared" si="2"/>
        <v>23657</v>
      </c>
      <c r="D43" s="112">
        <v>10004</v>
      </c>
      <c r="E43" s="112">
        <v>656</v>
      </c>
      <c r="F43" s="112">
        <v>1</v>
      </c>
      <c r="G43" s="112">
        <v>11775</v>
      </c>
      <c r="H43" s="112">
        <v>1220</v>
      </c>
      <c r="I43" s="112">
        <v>1</v>
      </c>
      <c r="J43" s="112">
        <v>487</v>
      </c>
      <c r="K43" s="112">
        <v>23</v>
      </c>
      <c r="L43" s="112">
        <v>0</v>
      </c>
      <c r="M43" s="112">
        <v>575</v>
      </c>
      <c r="N43" s="112">
        <v>57</v>
      </c>
      <c r="O43" s="112">
        <v>0</v>
      </c>
    </row>
    <row r="44" spans="1:15">
      <c r="A44" s="118">
        <v>44576</v>
      </c>
      <c r="B44" s="122" t="str">
        <f t="shared" si="0"/>
        <v>(土)</v>
      </c>
      <c r="C44" s="112">
        <f t="shared" si="2"/>
        <v>58286</v>
      </c>
      <c r="D44" s="112">
        <v>25712</v>
      </c>
      <c r="E44" s="112">
        <v>1007</v>
      </c>
      <c r="F44" s="112">
        <v>1</v>
      </c>
      <c r="G44" s="112">
        <v>30593</v>
      </c>
      <c r="H44" s="112">
        <v>962</v>
      </c>
      <c r="I44" s="112">
        <v>11</v>
      </c>
      <c r="J44" s="112">
        <v>1001</v>
      </c>
      <c r="K44" s="112">
        <v>54</v>
      </c>
      <c r="L44" s="112">
        <v>0</v>
      </c>
      <c r="M44" s="112">
        <v>1545</v>
      </c>
      <c r="N44" s="112">
        <v>26</v>
      </c>
      <c r="O44" s="112">
        <v>0</v>
      </c>
    </row>
    <row r="45" spans="1:15">
      <c r="A45" s="118">
        <v>44575</v>
      </c>
      <c r="B45" s="122" t="str">
        <f t="shared" si="0"/>
        <v>(金)</v>
      </c>
      <c r="C45" s="112">
        <f t="shared" si="2"/>
        <v>37236</v>
      </c>
      <c r="D45" s="112">
        <v>16484</v>
      </c>
      <c r="E45" s="112">
        <v>564</v>
      </c>
      <c r="F45" s="112">
        <v>5</v>
      </c>
      <c r="G45" s="112">
        <v>19061</v>
      </c>
      <c r="H45" s="112">
        <v>1108</v>
      </c>
      <c r="I45" s="112">
        <v>14</v>
      </c>
      <c r="J45" s="112">
        <v>970</v>
      </c>
      <c r="K45" s="112">
        <v>24</v>
      </c>
      <c r="L45" s="112">
        <v>0</v>
      </c>
      <c r="M45" s="112">
        <v>1348</v>
      </c>
      <c r="N45" s="112">
        <v>29</v>
      </c>
      <c r="O45" s="112">
        <v>3</v>
      </c>
    </row>
    <row r="46" spans="1:15">
      <c r="A46" s="118">
        <v>44574</v>
      </c>
      <c r="B46" s="122" t="str">
        <f t="shared" si="0"/>
        <v>(木)</v>
      </c>
      <c r="C46" s="112">
        <f t="shared" si="2"/>
        <v>19027</v>
      </c>
      <c r="D46" s="112">
        <v>7739</v>
      </c>
      <c r="E46" s="112">
        <v>327</v>
      </c>
      <c r="F46" s="112">
        <v>2</v>
      </c>
      <c r="G46" s="112">
        <v>10372</v>
      </c>
      <c r="H46" s="112">
        <v>546</v>
      </c>
      <c r="I46" s="112">
        <v>41</v>
      </c>
      <c r="J46" s="112">
        <v>521</v>
      </c>
      <c r="K46" s="112">
        <v>18</v>
      </c>
      <c r="L46" s="112">
        <v>2</v>
      </c>
      <c r="M46" s="112">
        <v>753</v>
      </c>
      <c r="N46" s="112">
        <v>17</v>
      </c>
      <c r="O46" s="112">
        <v>3</v>
      </c>
    </row>
    <row r="47" spans="1:15">
      <c r="A47" s="118">
        <v>44573</v>
      </c>
      <c r="B47" s="122" t="str">
        <f t="shared" si="0"/>
        <v>(水)</v>
      </c>
      <c r="C47" s="112">
        <f t="shared" si="2"/>
        <v>22595</v>
      </c>
      <c r="D47" s="112">
        <v>8508</v>
      </c>
      <c r="E47" s="112">
        <v>425</v>
      </c>
      <c r="F47" s="112">
        <v>0</v>
      </c>
      <c r="G47" s="112">
        <v>13049</v>
      </c>
      <c r="H47" s="112">
        <v>610</v>
      </c>
      <c r="I47" s="112">
        <v>3</v>
      </c>
      <c r="J47" s="112">
        <v>667</v>
      </c>
      <c r="K47" s="112">
        <v>22</v>
      </c>
      <c r="L47" s="112">
        <v>0</v>
      </c>
      <c r="M47" s="112">
        <v>970</v>
      </c>
      <c r="N47" s="112">
        <v>22</v>
      </c>
      <c r="O47" s="112">
        <v>1</v>
      </c>
    </row>
    <row r="48" spans="1:15">
      <c r="A48" s="118">
        <v>44572</v>
      </c>
      <c r="B48" s="122" t="str">
        <f t="shared" si="0"/>
        <v>(火)</v>
      </c>
      <c r="C48" s="112">
        <f t="shared" si="2"/>
        <v>23856</v>
      </c>
      <c r="D48" s="112">
        <v>8446</v>
      </c>
      <c r="E48" s="112">
        <v>397</v>
      </c>
      <c r="F48" s="112">
        <v>1</v>
      </c>
      <c r="G48" s="112">
        <v>14646</v>
      </c>
      <c r="H48" s="112">
        <v>346</v>
      </c>
      <c r="I48" s="112">
        <v>20</v>
      </c>
      <c r="J48" s="112">
        <v>553</v>
      </c>
      <c r="K48" s="112">
        <v>32</v>
      </c>
      <c r="L48" s="112">
        <v>0</v>
      </c>
      <c r="M48" s="112">
        <v>996</v>
      </c>
      <c r="N48" s="112">
        <v>9</v>
      </c>
      <c r="O48" s="112">
        <v>2</v>
      </c>
    </row>
    <row r="49" spans="1:15">
      <c r="A49" s="118">
        <v>44571</v>
      </c>
      <c r="B49" s="122" t="str">
        <f t="shared" si="0"/>
        <v>(月)</v>
      </c>
      <c r="C49" s="112">
        <f t="shared" si="2"/>
        <v>3600</v>
      </c>
      <c r="D49" s="112">
        <v>1217</v>
      </c>
      <c r="E49" s="112">
        <v>90</v>
      </c>
      <c r="F49" s="112">
        <v>0</v>
      </c>
      <c r="G49" s="112">
        <v>2170</v>
      </c>
      <c r="H49" s="112">
        <v>123</v>
      </c>
      <c r="I49" s="112">
        <v>0</v>
      </c>
      <c r="J49" s="112">
        <v>59</v>
      </c>
      <c r="K49" s="112">
        <v>1</v>
      </c>
      <c r="L49" s="112">
        <v>0</v>
      </c>
      <c r="M49" s="112">
        <v>129</v>
      </c>
      <c r="N49" s="112">
        <v>8</v>
      </c>
      <c r="O49" s="112">
        <v>0</v>
      </c>
    </row>
    <row r="50" spans="1:15">
      <c r="A50" s="118">
        <v>44570</v>
      </c>
      <c r="B50" s="122" t="str">
        <f t="shared" si="0"/>
        <v>(日)</v>
      </c>
      <c r="C50" s="112">
        <f t="shared" si="2"/>
        <v>24511</v>
      </c>
      <c r="D50" s="112">
        <v>10205</v>
      </c>
      <c r="E50" s="112">
        <v>165</v>
      </c>
      <c r="F50" s="112">
        <v>1</v>
      </c>
      <c r="G50" s="112">
        <v>13852</v>
      </c>
      <c r="H50" s="112">
        <v>284</v>
      </c>
      <c r="I50" s="112">
        <v>4</v>
      </c>
      <c r="J50" s="112">
        <v>532</v>
      </c>
      <c r="K50" s="112">
        <v>6</v>
      </c>
      <c r="L50" s="112">
        <v>0</v>
      </c>
      <c r="M50" s="112">
        <v>670</v>
      </c>
      <c r="N50" s="112">
        <v>16</v>
      </c>
      <c r="O50" s="112">
        <v>2</v>
      </c>
    </row>
    <row r="51" spans="1:15">
      <c r="A51" s="118">
        <v>44569</v>
      </c>
      <c r="B51" s="122" t="str">
        <f t="shared" si="0"/>
        <v>(土)</v>
      </c>
      <c r="C51" s="112">
        <f t="shared" si="2"/>
        <v>66554</v>
      </c>
      <c r="D51" s="112">
        <v>26545</v>
      </c>
      <c r="E51" s="112">
        <v>346</v>
      </c>
      <c r="F51" s="112">
        <v>3</v>
      </c>
      <c r="G51" s="112">
        <v>38918</v>
      </c>
      <c r="H51" s="112">
        <v>731</v>
      </c>
      <c r="I51" s="112">
        <v>11</v>
      </c>
      <c r="J51" s="112">
        <v>1179</v>
      </c>
      <c r="K51" s="112">
        <v>9</v>
      </c>
      <c r="L51" s="112">
        <v>0</v>
      </c>
      <c r="M51" s="112">
        <v>1801</v>
      </c>
      <c r="N51" s="112">
        <v>30</v>
      </c>
      <c r="O51" s="112">
        <v>0</v>
      </c>
    </row>
    <row r="52" spans="1:15">
      <c r="A52" s="118">
        <v>44568</v>
      </c>
      <c r="B52" s="122" t="str">
        <f t="shared" si="0"/>
        <v>(金)</v>
      </c>
      <c r="C52" s="112">
        <f t="shared" si="2"/>
        <v>41089</v>
      </c>
      <c r="D52" s="112">
        <v>15793</v>
      </c>
      <c r="E52" s="112">
        <v>334</v>
      </c>
      <c r="F52" s="112">
        <v>4</v>
      </c>
      <c r="G52" s="112">
        <v>24124</v>
      </c>
      <c r="H52" s="112">
        <v>819</v>
      </c>
      <c r="I52" s="112">
        <v>15</v>
      </c>
      <c r="J52" s="112">
        <v>967</v>
      </c>
      <c r="K52" s="112">
        <v>18</v>
      </c>
      <c r="L52" s="112">
        <v>2</v>
      </c>
      <c r="M52" s="112">
        <v>1482</v>
      </c>
      <c r="N52" s="112">
        <v>31</v>
      </c>
      <c r="O52" s="112">
        <v>2</v>
      </c>
    </row>
    <row r="53" spans="1:15">
      <c r="A53" s="118">
        <v>44567</v>
      </c>
      <c r="B53" s="122" t="str">
        <f t="shared" si="0"/>
        <v>(木)</v>
      </c>
      <c r="C53" s="112">
        <f t="shared" si="2"/>
        <v>17143</v>
      </c>
      <c r="D53" s="112">
        <v>6364</v>
      </c>
      <c r="E53" s="112">
        <v>201</v>
      </c>
      <c r="F53" s="112">
        <v>4</v>
      </c>
      <c r="G53" s="112">
        <v>10098</v>
      </c>
      <c r="H53" s="112">
        <v>454</v>
      </c>
      <c r="I53" s="112">
        <v>22</v>
      </c>
      <c r="J53" s="112">
        <v>508</v>
      </c>
      <c r="K53" s="112">
        <v>6</v>
      </c>
      <c r="L53" s="112">
        <v>1</v>
      </c>
      <c r="M53" s="112">
        <v>681</v>
      </c>
      <c r="N53" s="112">
        <v>21</v>
      </c>
      <c r="O53" s="112">
        <v>0</v>
      </c>
    </row>
    <row r="54" spans="1:15">
      <c r="A54" s="118">
        <v>44566</v>
      </c>
      <c r="B54" s="122" t="str">
        <f t="shared" si="0"/>
        <v>(水)</v>
      </c>
      <c r="C54" s="112">
        <f t="shared" si="2"/>
        <v>16239</v>
      </c>
      <c r="D54" s="112">
        <v>5738</v>
      </c>
      <c r="E54" s="112">
        <v>161</v>
      </c>
      <c r="F54" s="112">
        <v>5</v>
      </c>
      <c r="G54" s="112">
        <v>9780</v>
      </c>
      <c r="H54" s="112">
        <v>520</v>
      </c>
      <c r="I54" s="112">
        <v>35</v>
      </c>
      <c r="J54" s="112">
        <v>390</v>
      </c>
      <c r="K54" s="112">
        <v>2</v>
      </c>
      <c r="L54" s="112">
        <v>2</v>
      </c>
      <c r="M54" s="112">
        <v>636</v>
      </c>
      <c r="N54" s="112">
        <v>29</v>
      </c>
      <c r="O54" s="112">
        <v>5</v>
      </c>
    </row>
    <row r="55" spans="1:15">
      <c r="A55" s="118">
        <v>44565</v>
      </c>
      <c r="B55" s="122" t="str">
        <f t="shared" si="0"/>
        <v>(火)</v>
      </c>
      <c r="C55" s="112">
        <f t="shared" si="2"/>
        <v>9630</v>
      </c>
      <c r="D55" s="112">
        <v>3194</v>
      </c>
      <c r="E55" s="112">
        <v>38</v>
      </c>
      <c r="F55" s="112">
        <v>1</v>
      </c>
      <c r="G55" s="112">
        <v>6289</v>
      </c>
      <c r="H55" s="112">
        <v>107</v>
      </c>
      <c r="I55" s="112">
        <v>1</v>
      </c>
      <c r="J55" s="112">
        <v>187</v>
      </c>
      <c r="K55" s="112">
        <v>1</v>
      </c>
      <c r="L55" s="112">
        <v>0</v>
      </c>
      <c r="M55" s="112">
        <v>395</v>
      </c>
      <c r="N55" s="112">
        <v>3</v>
      </c>
      <c r="O55" s="112">
        <v>0</v>
      </c>
    </row>
    <row r="56" spans="1:15">
      <c r="A56" s="118">
        <v>44564</v>
      </c>
      <c r="B56" s="122" t="str">
        <f t="shared" si="0"/>
        <v>(月)</v>
      </c>
      <c r="C56" s="112">
        <f t="shared" si="2"/>
        <v>355</v>
      </c>
      <c r="D56" s="112">
        <v>101</v>
      </c>
      <c r="E56" s="112">
        <v>12</v>
      </c>
      <c r="F56" s="112">
        <v>0</v>
      </c>
      <c r="G56" s="112">
        <v>153</v>
      </c>
      <c r="H56" s="112">
        <v>89</v>
      </c>
      <c r="I56" s="112">
        <v>0</v>
      </c>
      <c r="J56" s="112">
        <v>1</v>
      </c>
      <c r="K56" s="112">
        <v>3</v>
      </c>
      <c r="L56" s="112">
        <v>0</v>
      </c>
      <c r="M56" s="112">
        <v>10</v>
      </c>
      <c r="N56" s="112">
        <v>2</v>
      </c>
      <c r="O56" s="112">
        <v>0</v>
      </c>
    </row>
    <row r="57" spans="1:15">
      <c r="A57" s="118">
        <v>44563</v>
      </c>
      <c r="B57" s="122" t="str">
        <f t="shared" si="0"/>
        <v>(日)</v>
      </c>
      <c r="C57" s="112">
        <f t="shared" si="2"/>
        <v>309</v>
      </c>
      <c r="D57" s="112">
        <v>114</v>
      </c>
      <c r="E57" s="112">
        <v>9</v>
      </c>
      <c r="F57" s="112">
        <v>0</v>
      </c>
      <c r="G57" s="112">
        <v>59</v>
      </c>
      <c r="H57" s="112">
        <v>127</v>
      </c>
      <c r="I57" s="112">
        <v>0</v>
      </c>
      <c r="J57" s="112">
        <v>1</v>
      </c>
      <c r="K57" s="112">
        <v>0</v>
      </c>
      <c r="L57" s="112">
        <v>0</v>
      </c>
      <c r="M57" s="112">
        <v>0</v>
      </c>
      <c r="N57" s="112">
        <v>3</v>
      </c>
      <c r="O57" s="112">
        <v>0</v>
      </c>
    </row>
    <row r="58" spans="1:15">
      <c r="A58" s="118">
        <v>44562</v>
      </c>
      <c r="B58" s="122" t="str">
        <f t="shared" si="0"/>
        <v>(土)</v>
      </c>
      <c r="C58" s="112">
        <f t="shared" si="2"/>
        <v>41</v>
      </c>
      <c r="D58" s="112">
        <v>15</v>
      </c>
      <c r="E58" s="112">
        <v>0</v>
      </c>
      <c r="F58" s="112">
        <v>0</v>
      </c>
      <c r="G58" s="112">
        <v>26</v>
      </c>
      <c r="H58" s="112">
        <v>0</v>
      </c>
      <c r="I58" s="112">
        <v>0</v>
      </c>
      <c r="J58" s="112">
        <v>2</v>
      </c>
      <c r="K58" s="112">
        <v>0</v>
      </c>
      <c r="L58" s="112">
        <v>0</v>
      </c>
      <c r="M58" s="112">
        <v>2</v>
      </c>
      <c r="N58" s="112">
        <v>0</v>
      </c>
      <c r="O58" s="112">
        <v>0</v>
      </c>
    </row>
    <row r="59" spans="1:15">
      <c r="A59" s="118">
        <v>44561</v>
      </c>
      <c r="B59" s="122" t="str">
        <f t="shared" si="0"/>
        <v>(金)</v>
      </c>
      <c r="C59" s="112">
        <f t="shared" si="2"/>
        <v>392</v>
      </c>
      <c r="D59" s="112">
        <v>180</v>
      </c>
      <c r="E59" s="112">
        <v>18</v>
      </c>
      <c r="F59" s="112">
        <v>1</v>
      </c>
      <c r="G59" s="112">
        <v>129</v>
      </c>
      <c r="H59" s="112">
        <v>64</v>
      </c>
      <c r="I59" s="112">
        <v>0</v>
      </c>
      <c r="J59" s="112">
        <v>7</v>
      </c>
      <c r="K59" s="112">
        <v>1</v>
      </c>
      <c r="L59" s="112">
        <v>0</v>
      </c>
      <c r="M59" s="112">
        <v>10</v>
      </c>
      <c r="N59" s="112">
        <v>3</v>
      </c>
      <c r="O59" s="112">
        <v>0</v>
      </c>
    </row>
    <row r="60" spans="1:15">
      <c r="A60" s="118">
        <v>44560</v>
      </c>
      <c r="B60" s="122" t="str">
        <f t="shared" si="0"/>
        <v>(木)</v>
      </c>
      <c r="C60" s="112">
        <f t="shared" si="2"/>
        <v>2075</v>
      </c>
      <c r="D60" s="112">
        <v>892</v>
      </c>
      <c r="E60" s="112">
        <v>14</v>
      </c>
      <c r="F60" s="112">
        <v>0</v>
      </c>
      <c r="G60" s="112">
        <v>1104</v>
      </c>
      <c r="H60" s="112">
        <v>65</v>
      </c>
      <c r="I60" s="112">
        <v>0</v>
      </c>
      <c r="J60" s="112">
        <v>38</v>
      </c>
      <c r="K60" s="112">
        <v>0</v>
      </c>
      <c r="L60" s="112">
        <v>0</v>
      </c>
      <c r="M60" s="112">
        <v>71</v>
      </c>
      <c r="N60" s="112">
        <v>3</v>
      </c>
      <c r="O60" s="112">
        <v>0</v>
      </c>
    </row>
    <row r="61" spans="1:15">
      <c r="A61" s="118">
        <v>44559</v>
      </c>
      <c r="B61" s="122" t="str">
        <f t="shared" si="0"/>
        <v>(水)</v>
      </c>
      <c r="C61" s="112">
        <f t="shared" si="2"/>
        <v>7420</v>
      </c>
      <c r="D61" s="112">
        <v>2874</v>
      </c>
      <c r="E61" s="112">
        <v>17</v>
      </c>
      <c r="F61" s="112">
        <v>0</v>
      </c>
      <c r="G61" s="112">
        <v>4420</v>
      </c>
      <c r="H61" s="112">
        <v>101</v>
      </c>
      <c r="I61" s="112">
        <v>8</v>
      </c>
      <c r="J61" s="112">
        <v>168</v>
      </c>
      <c r="K61" s="112">
        <v>0</v>
      </c>
      <c r="L61" s="112">
        <v>0</v>
      </c>
      <c r="M61" s="112">
        <v>330</v>
      </c>
      <c r="N61" s="112">
        <v>0</v>
      </c>
      <c r="O61" s="112">
        <v>2</v>
      </c>
    </row>
    <row r="62" spans="1:15">
      <c r="A62" s="118">
        <v>44558</v>
      </c>
      <c r="B62" s="122" t="str">
        <f t="shared" si="0"/>
        <v>(火)</v>
      </c>
      <c r="C62" s="112">
        <f t="shared" si="2"/>
        <v>19755</v>
      </c>
      <c r="D62" s="112">
        <v>6793</v>
      </c>
      <c r="E62" s="112">
        <v>256</v>
      </c>
      <c r="F62" s="112">
        <v>3</v>
      </c>
      <c r="G62" s="112">
        <v>12147</v>
      </c>
      <c r="H62" s="112">
        <v>548</v>
      </c>
      <c r="I62" s="112">
        <v>8</v>
      </c>
      <c r="J62" s="112">
        <v>388</v>
      </c>
      <c r="K62" s="112">
        <v>8</v>
      </c>
      <c r="L62" s="112">
        <v>0</v>
      </c>
      <c r="M62" s="112">
        <v>700</v>
      </c>
      <c r="N62" s="112">
        <v>21</v>
      </c>
      <c r="O62" s="112">
        <v>0</v>
      </c>
    </row>
    <row r="63" spans="1:15">
      <c r="A63" s="118">
        <v>44557</v>
      </c>
      <c r="B63" s="122" t="str">
        <f t="shared" si="0"/>
        <v>(月)</v>
      </c>
      <c r="C63" s="112">
        <f t="shared" si="2"/>
        <v>24978</v>
      </c>
      <c r="D63" s="112">
        <v>8586</v>
      </c>
      <c r="E63" s="112">
        <v>235</v>
      </c>
      <c r="F63" s="112">
        <v>1</v>
      </c>
      <c r="G63" s="112">
        <v>15556</v>
      </c>
      <c r="H63" s="112">
        <v>597</v>
      </c>
      <c r="I63" s="112">
        <v>3</v>
      </c>
      <c r="J63" s="112">
        <v>439</v>
      </c>
      <c r="K63" s="112">
        <v>7</v>
      </c>
      <c r="L63" s="112">
        <v>0</v>
      </c>
      <c r="M63" s="112">
        <v>876</v>
      </c>
      <c r="N63" s="112">
        <v>23</v>
      </c>
      <c r="O63" s="112">
        <v>0</v>
      </c>
    </row>
    <row r="64" spans="1:15">
      <c r="A64" s="118">
        <v>44556</v>
      </c>
      <c r="B64" s="122" t="str">
        <f t="shared" si="0"/>
        <v>(日)</v>
      </c>
      <c r="C64" s="112">
        <f t="shared" si="2"/>
        <v>32703</v>
      </c>
      <c r="D64" s="112">
        <v>11161</v>
      </c>
      <c r="E64" s="112">
        <v>204</v>
      </c>
      <c r="F64" s="112">
        <v>3</v>
      </c>
      <c r="G64" s="112">
        <v>20649</v>
      </c>
      <c r="H64" s="112">
        <v>682</v>
      </c>
      <c r="I64" s="112">
        <v>4</v>
      </c>
      <c r="J64" s="112">
        <v>466</v>
      </c>
      <c r="K64" s="112">
        <v>3</v>
      </c>
      <c r="L64" s="112">
        <v>0</v>
      </c>
      <c r="M64" s="112">
        <v>1018</v>
      </c>
      <c r="N64" s="112">
        <v>25</v>
      </c>
      <c r="O64" s="112">
        <v>0</v>
      </c>
    </row>
    <row r="65" spans="1:15">
      <c r="A65" s="118">
        <v>44555</v>
      </c>
      <c r="B65" s="122" t="str">
        <f t="shared" si="0"/>
        <v>(土)</v>
      </c>
      <c r="C65" s="112">
        <f t="shared" si="2"/>
        <v>79002</v>
      </c>
      <c r="D65" s="112">
        <v>26951</v>
      </c>
      <c r="E65" s="112">
        <v>730</v>
      </c>
      <c r="F65" s="112">
        <v>43</v>
      </c>
      <c r="G65" s="112">
        <v>50029</v>
      </c>
      <c r="H65" s="112">
        <v>1205</v>
      </c>
      <c r="I65" s="112">
        <v>44</v>
      </c>
      <c r="J65" s="112">
        <v>1353</v>
      </c>
      <c r="K65" s="112">
        <v>39</v>
      </c>
      <c r="L65" s="112">
        <v>4</v>
      </c>
      <c r="M65" s="112">
        <v>2231</v>
      </c>
      <c r="N65" s="112">
        <v>62</v>
      </c>
      <c r="O65" s="112">
        <v>5</v>
      </c>
    </row>
    <row r="66" spans="1:15">
      <c r="A66" s="118">
        <v>44554</v>
      </c>
      <c r="B66" s="122" t="str">
        <f t="shared" si="0"/>
        <v>(金)</v>
      </c>
      <c r="C66" s="112">
        <f t="shared" si="2"/>
        <v>50598</v>
      </c>
      <c r="D66" s="112">
        <v>17606</v>
      </c>
      <c r="E66" s="112">
        <v>664</v>
      </c>
      <c r="F66" s="112">
        <v>4</v>
      </c>
      <c r="G66" s="112">
        <v>30340</v>
      </c>
      <c r="H66" s="112">
        <v>1967</v>
      </c>
      <c r="I66" s="112">
        <v>17</v>
      </c>
      <c r="J66" s="112">
        <v>1223</v>
      </c>
      <c r="K66" s="112">
        <v>32</v>
      </c>
      <c r="L66" s="112">
        <v>0</v>
      </c>
      <c r="M66" s="112">
        <v>1813</v>
      </c>
      <c r="N66" s="112">
        <v>116</v>
      </c>
      <c r="O66" s="112">
        <v>1</v>
      </c>
    </row>
    <row r="67" spans="1:15">
      <c r="A67" s="118">
        <v>44553</v>
      </c>
      <c r="B67" s="122" t="str">
        <f t="shared" si="0"/>
        <v>(木)</v>
      </c>
      <c r="C67" s="112">
        <f t="shared" si="2"/>
        <v>26764</v>
      </c>
      <c r="D67" s="112">
        <v>9876</v>
      </c>
      <c r="E67" s="112">
        <v>438</v>
      </c>
      <c r="F67" s="112">
        <v>4</v>
      </c>
      <c r="G67" s="112">
        <v>15692</v>
      </c>
      <c r="H67" s="112">
        <v>691</v>
      </c>
      <c r="I67" s="112">
        <v>63</v>
      </c>
      <c r="J67" s="112">
        <v>684</v>
      </c>
      <c r="K67" s="112">
        <v>18</v>
      </c>
      <c r="L67" s="112">
        <v>1</v>
      </c>
      <c r="M67" s="112">
        <v>1100</v>
      </c>
      <c r="N67" s="112">
        <v>31</v>
      </c>
      <c r="O67" s="112">
        <v>8</v>
      </c>
    </row>
    <row r="68" spans="1:15">
      <c r="A68" s="118">
        <v>44552</v>
      </c>
      <c r="B68" s="122" t="str">
        <f t="shared" si="0"/>
        <v>(水)</v>
      </c>
      <c r="C68" s="112">
        <f t="shared" si="2"/>
        <v>31205</v>
      </c>
      <c r="D68" s="112">
        <v>12045</v>
      </c>
      <c r="E68" s="112">
        <v>549</v>
      </c>
      <c r="F68" s="112">
        <v>6</v>
      </c>
      <c r="G68" s="112">
        <v>17691</v>
      </c>
      <c r="H68" s="112">
        <v>854</v>
      </c>
      <c r="I68" s="112">
        <v>60</v>
      </c>
      <c r="J68" s="112">
        <v>821</v>
      </c>
      <c r="K68" s="112">
        <v>10</v>
      </c>
      <c r="L68" s="112">
        <v>1</v>
      </c>
      <c r="M68" s="112">
        <v>1157</v>
      </c>
      <c r="N68" s="112">
        <v>36</v>
      </c>
      <c r="O68" s="112">
        <v>9</v>
      </c>
    </row>
    <row r="69" spans="1:15">
      <c r="A69" s="118">
        <v>44551</v>
      </c>
      <c r="B69" s="122" t="str">
        <f t="shared" si="0"/>
        <v>(火)</v>
      </c>
      <c r="C69" s="112">
        <f t="shared" si="2"/>
        <v>30957</v>
      </c>
      <c r="D69" s="112">
        <v>12156</v>
      </c>
      <c r="E69" s="112">
        <v>164</v>
      </c>
      <c r="F69" s="112">
        <v>15</v>
      </c>
      <c r="G69" s="112">
        <v>18222</v>
      </c>
      <c r="H69" s="112">
        <v>344</v>
      </c>
      <c r="I69" s="112">
        <v>56</v>
      </c>
      <c r="J69" s="112">
        <v>730</v>
      </c>
      <c r="K69" s="112">
        <v>4</v>
      </c>
      <c r="L69" s="112">
        <v>1</v>
      </c>
      <c r="M69" s="112">
        <v>1070</v>
      </c>
      <c r="N69" s="112">
        <v>5</v>
      </c>
      <c r="O69" s="112">
        <v>4</v>
      </c>
    </row>
    <row r="70" spans="1:15">
      <c r="A70" s="118">
        <v>44550</v>
      </c>
      <c r="B70" s="122" t="str">
        <f t="shared" si="0"/>
        <v>(月)</v>
      </c>
      <c r="C70" s="112">
        <f t="shared" si="2"/>
        <v>25305</v>
      </c>
      <c r="D70" s="112">
        <v>6002</v>
      </c>
      <c r="E70" s="112">
        <v>379</v>
      </c>
      <c r="F70" s="112">
        <v>2</v>
      </c>
      <c r="G70" s="112">
        <v>18289</v>
      </c>
      <c r="H70" s="112">
        <v>610</v>
      </c>
      <c r="I70" s="112">
        <v>23</v>
      </c>
      <c r="J70" s="112">
        <v>420</v>
      </c>
      <c r="K70" s="112">
        <v>4</v>
      </c>
      <c r="L70" s="112">
        <v>0</v>
      </c>
      <c r="M70" s="112">
        <v>943</v>
      </c>
      <c r="N70" s="112">
        <v>19</v>
      </c>
      <c r="O70" s="112">
        <v>2</v>
      </c>
    </row>
    <row r="71" spans="1:15">
      <c r="A71" s="118">
        <v>44549</v>
      </c>
      <c r="B71" s="122" t="str">
        <f t="shared" ref="B71:B134" si="3">"(" &amp; TEXT(A71,"aaa") &amp; ")"</f>
        <v>(日)</v>
      </c>
      <c r="C71" s="112">
        <f t="shared" si="2"/>
        <v>36368</v>
      </c>
      <c r="D71" s="112">
        <v>13116</v>
      </c>
      <c r="E71" s="112">
        <v>1243</v>
      </c>
      <c r="F71" s="112">
        <v>9</v>
      </c>
      <c r="G71" s="112">
        <v>20900</v>
      </c>
      <c r="H71" s="112">
        <v>1091</v>
      </c>
      <c r="I71" s="112">
        <v>9</v>
      </c>
      <c r="J71" s="112">
        <v>603</v>
      </c>
      <c r="K71" s="112">
        <v>60</v>
      </c>
      <c r="L71" s="112">
        <v>2</v>
      </c>
      <c r="M71" s="112">
        <v>957</v>
      </c>
      <c r="N71" s="112">
        <v>68</v>
      </c>
      <c r="O71" s="112">
        <v>1</v>
      </c>
    </row>
    <row r="72" spans="1:15">
      <c r="A72" s="118">
        <v>44548</v>
      </c>
      <c r="B72" s="122" t="str">
        <f t="shared" si="3"/>
        <v>(土)</v>
      </c>
      <c r="C72" s="112">
        <f t="shared" si="2"/>
        <v>93488</v>
      </c>
      <c r="D72" s="112">
        <v>34409</v>
      </c>
      <c r="E72" s="112">
        <v>673</v>
      </c>
      <c r="F72" s="112">
        <v>3</v>
      </c>
      <c r="G72" s="112">
        <v>56840</v>
      </c>
      <c r="H72" s="112">
        <v>1492</v>
      </c>
      <c r="I72" s="112">
        <v>71</v>
      </c>
      <c r="J72" s="112">
        <v>1560</v>
      </c>
      <c r="K72" s="112">
        <v>16</v>
      </c>
      <c r="L72" s="112">
        <v>0</v>
      </c>
      <c r="M72" s="112">
        <v>2244</v>
      </c>
      <c r="N72" s="112">
        <v>116</v>
      </c>
      <c r="O72" s="112">
        <v>6</v>
      </c>
    </row>
    <row r="73" spans="1:15">
      <c r="A73" s="118">
        <v>44547</v>
      </c>
      <c r="B73" s="122" t="str">
        <f t="shared" si="3"/>
        <v>(金)</v>
      </c>
      <c r="C73" s="112">
        <f t="shared" si="2"/>
        <v>63740</v>
      </c>
      <c r="D73" s="112">
        <v>21709</v>
      </c>
      <c r="E73" s="112">
        <v>1011</v>
      </c>
      <c r="F73" s="112">
        <v>2</v>
      </c>
      <c r="G73" s="112">
        <v>38915</v>
      </c>
      <c r="H73" s="112">
        <v>2078</v>
      </c>
      <c r="I73" s="112">
        <v>25</v>
      </c>
      <c r="J73" s="112">
        <v>1257</v>
      </c>
      <c r="K73" s="112">
        <v>32</v>
      </c>
      <c r="L73" s="112">
        <v>0</v>
      </c>
      <c r="M73" s="112">
        <v>1905</v>
      </c>
      <c r="N73" s="112">
        <v>122</v>
      </c>
      <c r="O73" s="112">
        <v>1</v>
      </c>
    </row>
    <row r="74" spans="1:15">
      <c r="A74" s="118">
        <v>44546</v>
      </c>
      <c r="B74" s="122" t="str">
        <f t="shared" si="3"/>
        <v>(木)</v>
      </c>
      <c r="C74" s="112">
        <f t="shared" si="2"/>
        <v>30145</v>
      </c>
      <c r="D74" s="112">
        <v>9390</v>
      </c>
      <c r="E74" s="112">
        <v>663</v>
      </c>
      <c r="F74" s="112">
        <v>5</v>
      </c>
      <c r="G74" s="112">
        <v>19268</v>
      </c>
      <c r="H74" s="112">
        <v>721</v>
      </c>
      <c r="I74" s="112">
        <v>98</v>
      </c>
      <c r="J74" s="112">
        <v>599</v>
      </c>
      <c r="K74" s="112">
        <v>19</v>
      </c>
      <c r="L74" s="112">
        <v>0</v>
      </c>
      <c r="M74" s="112">
        <v>1187</v>
      </c>
      <c r="N74" s="112">
        <v>33</v>
      </c>
      <c r="O74" s="112">
        <v>8</v>
      </c>
    </row>
    <row r="75" spans="1:15">
      <c r="A75" s="118">
        <v>44545</v>
      </c>
      <c r="B75" s="122" t="str">
        <f t="shared" si="3"/>
        <v>(水)</v>
      </c>
      <c r="C75" s="112">
        <f t="shared" si="2"/>
        <v>31536</v>
      </c>
      <c r="D75" s="112">
        <v>8921</v>
      </c>
      <c r="E75" s="112">
        <v>602</v>
      </c>
      <c r="F75" s="112">
        <v>17</v>
      </c>
      <c r="G75" s="112">
        <v>21190</v>
      </c>
      <c r="H75" s="112">
        <v>777</v>
      </c>
      <c r="I75" s="112">
        <v>29</v>
      </c>
      <c r="J75" s="112">
        <v>544</v>
      </c>
      <c r="K75" s="112">
        <v>17</v>
      </c>
      <c r="L75" s="112">
        <v>1</v>
      </c>
      <c r="M75" s="112">
        <v>1226</v>
      </c>
      <c r="N75" s="112">
        <v>18</v>
      </c>
      <c r="O75" s="112">
        <v>2</v>
      </c>
    </row>
    <row r="76" spans="1:15">
      <c r="A76" s="118">
        <v>44544</v>
      </c>
      <c r="B76" s="122" t="str">
        <f t="shared" si="3"/>
        <v>(火)</v>
      </c>
      <c r="C76" s="112">
        <f t="shared" ref="C76:C136" si="4">SUM(D76:I76)</f>
        <v>14976</v>
      </c>
      <c r="D76" s="112">
        <v>6972</v>
      </c>
      <c r="E76" s="112">
        <v>259</v>
      </c>
      <c r="F76" s="112">
        <v>15</v>
      </c>
      <c r="G76" s="112">
        <v>7023</v>
      </c>
      <c r="H76" s="112">
        <v>452</v>
      </c>
      <c r="I76" s="112">
        <v>255</v>
      </c>
      <c r="J76" s="112">
        <v>456</v>
      </c>
      <c r="K76" s="112">
        <v>10</v>
      </c>
      <c r="L76" s="112">
        <v>0</v>
      </c>
      <c r="M76" s="112">
        <v>389</v>
      </c>
      <c r="N76" s="112">
        <v>15</v>
      </c>
      <c r="O76" s="112">
        <v>25</v>
      </c>
    </row>
    <row r="77" spans="1:15">
      <c r="A77" s="118">
        <v>44543</v>
      </c>
      <c r="B77" s="122" t="str">
        <f t="shared" si="3"/>
        <v>(月)</v>
      </c>
      <c r="C77" s="112">
        <f t="shared" si="4"/>
        <v>26307</v>
      </c>
      <c r="D77" s="112">
        <v>4423</v>
      </c>
      <c r="E77" s="112">
        <v>194</v>
      </c>
      <c r="F77" s="112">
        <v>0</v>
      </c>
      <c r="G77" s="112">
        <v>20919</v>
      </c>
      <c r="H77" s="112">
        <v>747</v>
      </c>
      <c r="I77" s="112">
        <v>24</v>
      </c>
      <c r="J77" s="112">
        <v>327</v>
      </c>
      <c r="K77" s="112">
        <v>8</v>
      </c>
      <c r="L77" s="112">
        <v>0</v>
      </c>
      <c r="M77" s="112">
        <v>1116</v>
      </c>
      <c r="N77" s="112">
        <v>21</v>
      </c>
      <c r="O77" s="112">
        <v>3</v>
      </c>
    </row>
    <row r="78" spans="1:15">
      <c r="A78" s="118">
        <v>44542</v>
      </c>
      <c r="B78" s="122" t="str">
        <f t="shared" si="3"/>
        <v>(日)</v>
      </c>
      <c r="C78" s="112">
        <f t="shared" si="4"/>
        <v>29143</v>
      </c>
      <c r="D78" s="112">
        <v>4144</v>
      </c>
      <c r="E78" s="112">
        <v>264</v>
      </c>
      <c r="F78" s="112">
        <v>0</v>
      </c>
      <c r="G78" s="112">
        <v>23605</v>
      </c>
      <c r="H78" s="112">
        <v>1122</v>
      </c>
      <c r="I78" s="112">
        <v>8</v>
      </c>
      <c r="J78" s="112">
        <v>198</v>
      </c>
      <c r="K78" s="112">
        <v>14</v>
      </c>
      <c r="L78" s="112">
        <v>0</v>
      </c>
      <c r="M78" s="112">
        <v>1010</v>
      </c>
      <c r="N78" s="112">
        <v>64</v>
      </c>
      <c r="O78" s="112">
        <v>0</v>
      </c>
    </row>
    <row r="79" spans="1:15">
      <c r="A79" s="118">
        <v>44541</v>
      </c>
      <c r="B79" s="122" t="str">
        <f t="shared" si="3"/>
        <v>(土)</v>
      </c>
      <c r="C79" s="112">
        <f t="shared" si="4"/>
        <v>72442</v>
      </c>
      <c r="D79" s="112">
        <v>10342</v>
      </c>
      <c r="E79" s="112">
        <v>591</v>
      </c>
      <c r="F79" s="112">
        <v>4</v>
      </c>
      <c r="G79" s="112">
        <v>59556</v>
      </c>
      <c r="H79" s="112">
        <v>1920</v>
      </c>
      <c r="I79" s="112">
        <v>29</v>
      </c>
      <c r="J79" s="112">
        <v>393</v>
      </c>
      <c r="K79" s="112">
        <v>33</v>
      </c>
      <c r="L79" s="112">
        <v>1</v>
      </c>
      <c r="M79" s="112">
        <v>2262</v>
      </c>
      <c r="N79" s="112">
        <v>95</v>
      </c>
      <c r="O79" s="112">
        <v>1</v>
      </c>
    </row>
    <row r="80" spans="1:15">
      <c r="A80" s="118">
        <v>44540</v>
      </c>
      <c r="B80" s="122" t="str">
        <f t="shared" si="3"/>
        <v>(金)</v>
      </c>
      <c r="C80" s="112">
        <f t="shared" si="4"/>
        <v>51543</v>
      </c>
      <c r="D80" s="112">
        <v>7109</v>
      </c>
      <c r="E80" s="112">
        <v>734</v>
      </c>
      <c r="F80" s="112">
        <v>3</v>
      </c>
      <c r="G80" s="112">
        <v>42212</v>
      </c>
      <c r="H80" s="112">
        <v>1439</v>
      </c>
      <c r="I80" s="112">
        <v>46</v>
      </c>
      <c r="J80" s="112">
        <v>414</v>
      </c>
      <c r="K80" s="112">
        <v>29</v>
      </c>
      <c r="L80" s="112">
        <v>0</v>
      </c>
      <c r="M80" s="112">
        <v>1947</v>
      </c>
      <c r="N80" s="112">
        <v>50</v>
      </c>
      <c r="O80" s="112">
        <v>6</v>
      </c>
    </row>
    <row r="81" spans="1:15">
      <c r="A81" s="118">
        <v>44539</v>
      </c>
      <c r="B81" s="122" t="str">
        <f t="shared" si="3"/>
        <v>(木)</v>
      </c>
      <c r="C81" s="112">
        <f t="shared" si="4"/>
        <v>26540</v>
      </c>
      <c r="D81" s="112">
        <v>4339</v>
      </c>
      <c r="E81" s="112">
        <v>419</v>
      </c>
      <c r="F81" s="112">
        <v>9</v>
      </c>
      <c r="G81" s="112">
        <v>20664</v>
      </c>
      <c r="H81" s="112">
        <v>748</v>
      </c>
      <c r="I81" s="112">
        <v>361</v>
      </c>
      <c r="J81" s="112">
        <v>298</v>
      </c>
      <c r="K81" s="112">
        <v>16</v>
      </c>
      <c r="L81" s="112">
        <v>1</v>
      </c>
      <c r="M81" s="112">
        <v>1198</v>
      </c>
      <c r="N81" s="112">
        <v>28</v>
      </c>
      <c r="O81" s="112">
        <v>22</v>
      </c>
    </row>
    <row r="82" spans="1:15">
      <c r="A82" s="118">
        <v>44538</v>
      </c>
      <c r="B82" s="122" t="str">
        <f t="shared" si="3"/>
        <v>(水)</v>
      </c>
      <c r="C82" s="112">
        <f t="shared" si="4"/>
        <v>30396</v>
      </c>
      <c r="D82" s="112">
        <v>6227</v>
      </c>
      <c r="E82" s="112">
        <v>490</v>
      </c>
      <c r="F82" s="112">
        <v>5</v>
      </c>
      <c r="G82" s="112">
        <v>22703</v>
      </c>
      <c r="H82" s="112">
        <v>938</v>
      </c>
      <c r="I82" s="112">
        <v>33</v>
      </c>
      <c r="J82" s="112">
        <v>516</v>
      </c>
      <c r="K82" s="112">
        <v>23</v>
      </c>
      <c r="L82" s="112">
        <v>2</v>
      </c>
      <c r="M82" s="112">
        <v>1295</v>
      </c>
      <c r="N82" s="112">
        <v>21</v>
      </c>
      <c r="O82" s="112">
        <v>9</v>
      </c>
    </row>
    <row r="83" spans="1:15">
      <c r="A83" s="118">
        <v>44537</v>
      </c>
      <c r="B83" s="122" t="str">
        <f t="shared" si="3"/>
        <v>(火)</v>
      </c>
      <c r="C83" s="112">
        <f t="shared" si="4"/>
        <v>35581</v>
      </c>
      <c r="D83" s="112">
        <v>11455</v>
      </c>
      <c r="E83" s="112">
        <v>161</v>
      </c>
      <c r="F83" s="112">
        <v>2</v>
      </c>
      <c r="G83" s="112">
        <v>23267</v>
      </c>
      <c r="H83" s="112">
        <v>650</v>
      </c>
      <c r="I83" s="112">
        <v>46</v>
      </c>
      <c r="J83" s="112">
        <v>652</v>
      </c>
      <c r="K83" s="112">
        <v>4</v>
      </c>
      <c r="L83" s="112">
        <v>1</v>
      </c>
      <c r="M83" s="112">
        <v>1253</v>
      </c>
      <c r="N83" s="112">
        <v>13</v>
      </c>
      <c r="O83" s="112">
        <v>4</v>
      </c>
    </row>
    <row r="84" spans="1:15">
      <c r="A84" s="118">
        <v>44536</v>
      </c>
      <c r="B84" s="122" t="str">
        <f t="shared" si="3"/>
        <v>(月)</v>
      </c>
      <c r="C84" s="112">
        <f t="shared" si="4"/>
        <v>39445</v>
      </c>
      <c r="D84" s="112">
        <v>13687</v>
      </c>
      <c r="E84" s="112">
        <v>173</v>
      </c>
      <c r="F84" s="112">
        <v>3</v>
      </c>
      <c r="G84" s="112">
        <v>24380</v>
      </c>
      <c r="H84" s="112">
        <v>1155</v>
      </c>
      <c r="I84" s="112">
        <v>47</v>
      </c>
      <c r="J84" s="112">
        <v>776</v>
      </c>
      <c r="K84" s="112">
        <v>4</v>
      </c>
      <c r="L84" s="112">
        <v>0</v>
      </c>
      <c r="M84" s="112">
        <v>1267</v>
      </c>
      <c r="N84" s="112">
        <v>30</v>
      </c>
      <c r="O84" s="112">
        <v>6</v>
      </c>
    </row>
    <row r="85" spans="1:15">
      <c r="A85" s="118">
        <v>44535</v>
      </c>
      <c r="B85" s="122" t="str">
        <f t="shared" si="3"/>
        <v>(日)</v>
      </c>
      <c r="C85" s="112">
        <f t="shared" si="4"/>
        <v>49356</v>
      </c>
      <c r="D85" s="112">
        <v>16017</v>
      </c>
      <c r="E85" s="112">
        <v>197</v>
      </c>
      <c r="F85" s="112">
        <v>1</v>
      </c>
      <c r="G85" s="112">
        <v>30965</v>
      </c>
      <c r="H85" s="112">
        <v>2077</v>
      </c>
      <c r="I85" s="112">
        <v>99</v>
      </c>
      <c r="J85" s="112">
        <v>904</v>
      </c>
      <c r="K85" s="112">
        <v>4</v>
      </c>
      <c r="L85" s="112">
        <v>0</v>
      </c>
      <c r="M85" s="112">
        <v>1237</v>
      </c>
      <c r="N85" s="112">
        <v>98</v>
      </c>
      <c r="O85" s="112">
        <v>6</v>
      </c>
    </row>
    <row r="86" spans="1:15">
      <c r="A86" s="118">
        <v>44534</v>
      </c>
      <c r="B86" s="122" t="str">
        <f t="shared" si="3"/>
        <v>(土)</v>
      </c>
      <c r="C86" s="112">
        <f t="shared" si="4"/>
        <v>120985</v>
      </c>
      <c r="D86" s="112">
        <v>44124</v>
      </c>
      <c r="E86" s="112">
        <v>206</v>
      </c>
      <c r="F86" s="112">
        <v>3</v>
      </c>
      <c r="G86" s="112">
        <v>72858</v>
      </c>
      <c r="H86" s="112">
        <v>3627</v>
      </c>
      <c r="I86" s="112">
        <v>167</v>
      </c>
      <c r="J86" s="112">
        <v>1808</v>
      </c>
      <c r="K86" s="112">
        <v>6</v>
      </c>
      <c r="L86" s="112">
        <v>0</v>
      </c>
      <c r="M86" s="112">
        <v>2741</v>
      </c>
      <c r="N86" s="112">
        <v>127</v>
      </c>
      <c r="O86" s="112">
        <v>7</v>
      </c>
    </row>
    <row r="87" spans="1:15">
      <c r="A87" s="118">
        <v>44533</v>
      </c>
      <c r="B87" s="122" t="str">
        <f t="shared" si="3"/>
        <v>(金)</v>
      </c>
      <c r="C87" s="112">
        <f t="shared" si="4"/>
        <v>81934</v>
      </c>
      <c r="D87" s="112">
        <v>28667</v>
      </c>
      <c r="E87" s="112">
        <v>252</v>
      </c>
      <c r="F87" s="112">
        <v>3</v>
      </c>
      <c r="G87" s="112">
        <v>51078</v>
      </c>
      <c r="H87" s="112">
        <v>1634</v>
      </c>
      <c r="I87" s="112">
        <v>300</v>
      </c>
      <c r="J87" s="112">
        <v>1582</v>
      </c>
      <c r="K87" s="112">
        <v>7</v>
      </c>
      <c r="L87" s="112">
        <v>1</v>
      </c>
      <c r="M87" s="112">
        <v>2217</v>
      </c>
      <c r="N87" s="112">
        <v>45</v>
      </c>
      <c r="O87" s="112">
        <v>45</v>
      </c>
    </row>
    <row r="88" spans="1:15">
      <c r="A88" s="118">
        <v>44532</v>
      </c>
      <c r="B88" s="122" t="str">
        <f t="shared" si="3"/>
        <v>(木)</v>
      </c>
      <c r="C88" s="112">
        <f t="shared" si="4"/>
        <v>44713</v>
      </c>
      <c r="D88" s="112">
        <v>14880</v>
      </c>
      <c r="E88" s="112">
        <v>261</v>
      </c>
      <c r="F88" s="112">
        <v>1</v>
      </c>
      <c r="G88" s="112">
        <v>28104</v>
      </c>
      <c r="H88" s="112">
        <v>1299</v>
      </c>
      <c r="I88" s="112">
        <v>168</v>
      </c>
      <c r="J88" s="112">
        <v>970</v>
      </c>
      <c r="K88" s="112">
        <v>13</v>
      </c>
      <c r="L88" s="112">
        <v>0</v>
      </c>
      <c r="M88" s="112">
        <v>1538</v>
      </c>
      <c r="N88" s="112">
        <v>24</v>
      </c>
      <c r="O88" s="112">
        <v>27</v>
      </c>
    </row>
    <row r="89" spans="1:15">
      <c r="A89" s="118">
        <v>44531</v>
      </c>
      <c r="B89" s="122" t="str">
        <f t="shared" si="3"/>
        <v>(水)</v>
      </c>
      <c r="C89" s="112">
        <f t="shared" si="4"/>
        <v>48632</v>
      </c>
      <c r="D89" s="112">
        <v>15683</v>
      </c>
      <c r="E89" s="112">
        <v>304</v>
      </c>
      <c r="F89" s="112">
        <v>6</v>
      </c>
      <c r="G89" s="112">
        <v>31169</v>
      </c>
      <c r="H89" s="112">
        <v>1349</v>
      </c>
      <c r="I89" s="112">
        <v>121</v>
      </c>
      <c r="J89" s="112">
        <v>1047</v>
      </c>
      <c r="K89" s="112">
        <v>6</v>
      </c>
      <c r="L89" s="112">
        <v>1</v>
      </c>
      <c r="M89" s="112">
        <v>1705</v>
      </c>
      <c r="N89" s="112">
        <v>44</v>
      </c>
      <c r="O89" s="112">
        <v>8</v>
      </c>
    </row>
    <row r="90" spans="1:15">
      <c r="A90" s="118">
        <v>44530</v>
      </c>
      <c r="B90" s="122" t="str">
        <f t="shared" si="3"/>
        <v>(火)</v>
      </c>
      <c r="C90" s="112">
        <f t="shared" si="4"/>
        <v>79869</v>
      </c>
      <c r="D90" s="112">
        <v>17507</v>
      </c>
      <c r="E90" s="112">
        <v>414</v>
      </c>
      <c r="F90" s="112">
        <v>26</v>
      </c>
      <c r="G90" s="112">
        <v>58672</v>
      </c>
      <c r="H90" s="112">
        <v>2799</v>
      </c>
      <c r="I90" s="112">
        <v>451</v>
      </c>
      <c r="J90" s="112">
        <v>1055</v>
      </c>
      <c r="K90" s="112">
        <v>17</v>
      </c>
      <c r="L90" s="112">
        <v>3</v>
      </c>
      <c r="M90" s="112">
        <v>2871</v>
      </c>
      <c r="N90" s="112">
        <v>101</v>
      </c>
      <c r="O90" s="112">
        <v>40</v>
      </c>
    </row>
    <row r="91" spans="1:15">
      <c r="A91" s="118">
        <v>44529</v>
      </c>
      <c r="B91" s="122" t="str">
        <f t="shared" si="3"/>
        <v>(月)</v>
      </c>
      <c r="C91" s="112">
        <f t="shared" si="4"/>
        <v>75518</v>
      </c>
      <c r="D91" s="112">
        <v>17689</v>
      </c>
      <c r="E91" s="112">
        <v>540</v>
      </c>
      <c r="F91" s="112">
        <v>3</v>
      </c>
      <c r="G91" s="112">
        <v>54190</v>
      </c>
      <c r="H91" s="112">
        <v>2903</v>
      </c>
      <c r="I91" s="112">
        <v>193</v>
      </c>
      <c r="J91" s="112">
        <v>942</v>
      </c>
      <c r="K91" s="112">
        <v>22</v>
      </c>
      <c r="L91" s="112">
        <v>0</v>
      </c>
      <c r="M91" s="112">
        <v>2504</v>
      </c>
      <c r="N91" s="112">
        <v>94</v>
      </c>
      <c r="O91" s="112">
        <v>13</v>
      </c>
    </row>
    <row r="92" spans="1:15">
      <c r="A92" s="118">
        <v>44528</v>
      </c>
      <c r="B92" s="122" t="str">
        <f t="shared" si="3"/>
        <v>(日)</v>
      </c>
      <c r="C92" s="112">
        <f t="shared" si="4"/>
        <v>113248</v>
      </c>
      <c r="D92" s="112">
        <v>19242</v>
      </c>
      <c r="E92" s="112">
        <v>608</v>
      </c>
      <c r="F92" s="112">
        <v>0</v>
      </c>
      <c r="G92" s="112">
        <v>83583</v>
      </c>
      <c r="H92" s="112">
        <v>9777</v>
      </c>
      <c r="I92" s="112">
        <v>38</v>
      </c>
      <c r="J92" s="112">
        <v>814</v>
      </c>
      <c r="K92" s="112">
        <v>21</v>
      </c>
      <c r="L92" s="112">
        <v>0</v>
      </c>
      <c r="M92" s="112">
        <v>2877</v>
      </c>
      <c r="N92" s="112">
        <v>284</v>
      </c>
      <c r="O92" s="112">
        <v>4</v>
      </c>
    </row>
    <row r="93" spans="1:15">
      <c r="A93" s="118">
        <v>44527</v>
      </c>
      <c r="B93" s="122" t="str">
        <f t="shared" si="3"/>
        <v>(土)</v>
      </c>
      <c r="C93" s="112">
        <f t="shared" si="4"/>
        <v>207404</v>
      </c>
      <c r="D93" s="112">
        <v>50497</v>
      </c>
      <c r="E93" s="112">
        <v>912</v>
      </c>
      <c r="F93" s="112">
        <v>33</v>
      </c>
      <c r="G93" s="112">
        <v>140682</v>
      </c>
      <c r="H93" s="112">
        <v>14523</v>
      </c>
      <c r="I93" s="112">
        <v>757</v>
      </c>
      <c r="J93" s="112">
        <v>1967</v>
      </c>
      <c r="K93" s="112">
        <v>40</v>
      </c>
      <c r="L93" s="112">
        <v>9</v>
      </c>
      <c r="M93" s="112">
        <v>4473</v>
      </c>
      <c r="N93" s="112">
        <v>366</v>
      </c>
      <c r="O93" s="112">
        <v>71</v>
      </c>
    </row>
    <row r="94" spans="1:15">
      <c r="A94" s="118">
        <v>44526</v>
      </c>
      <c r="B94" s="122" t="str">
        <f t="shared" si="3"/>
        <v>(金)</v>
      </c>
      <c r="C94" s="112">
        <f t="shared" si="4"/>
        <v>148734</v>
      </c>
      <c r="D94" s="112">
        <v>36513</v>
      </c>
      <c r="E94" s="112">
        <v>1705</v>
      </c>
      <c r="F94" s="112">
        <v>5</v>
      </c>
      <c r="G94" s="112">
        <v>101822</v>
      </c>
      <c r="H94" s="112">
        <v>8559</v>
      </c>
      <c r="I94" s="112">
        <v>130</v>
      </c>
      <c r="J94" s="112">
        <v>1752</v>
      </c>
      <c r="K94" s="112">
        <v>103</v>
      </c>
      <c r="L94" s="112">
        <v>0</v>
      </c>
      <c r="M94" s="112">
        <v>3982</v>
      </c>
      <c r="N94" s="112">
        <v>237</v>
      </c>
      <c r="O94" s="112">
        <v>9</v>
      </c>
    </row>
    <row r="95" spans="1:15">
      <c r="A95" s="118">
        <v>44525</v>
      </c>
      <c r="B95" s="122" t="str">
        <f t="shared" si="3"/>
        <v>(木)</v>
      </c>
      <c r="C95" s="112">
        <f t="shared" si="4"/>
        <v>86119</v>
      </c>
      <c r="D95" s="112">
        <v>19410</v>
      </c>
      <c r="E95" s="112">
        <v>690</v>
      </c>
      <c r="F95" s="112">
        <v>37</v>
      </c>
      <c r="G95" s="112">
        <v>59173</v>
      </c>
      <c r="H95" s="112">
        <v>6266</v>
      </c>
      <c r="I95" s="112">
        <v>543</v>
      </c>
      <c r="J95" s="112">
        <v>1208</v>
      </c>
      <c r="K95" s="112">
        <v>31</v>
      </c>
      <c r="L95" s="112">
        <v>5</v>
      </c>
      <c r="M95" s="112">
        <v>2931</v>
      </c>
      <c r="N95" s="112">
        <v>173</v>
      </c>
      <c r="O95" s="112">
        <v>29</v>
      </c>
    </row>
    <row r="96" spans="1:15">
      <c r="A96" s="118">
        <v>44524</v>
      </c>
      <c r="B96" s="122" t="str">
        <f t="shared" si="3"/>
        <v>(水)</v>
      </c>
      <c r="C96" s="112">
        <f t="shared" si="4"/>
        <v>71056</v>
      </c>
      <c r="D96" s="112">
        <v>21625</v>
      </c>
      <c r="E96" s="112">
        <v>763</v>
      </c>
      <c r="F96" s="112">
        <v>13</v>
      </c>
      <c r="G96" s="112">
        <v>40760</v>
      </c>
      <c r="H96" s="112">
        <v>7609</v>
      </c>
      <c r="I96" s="112">
        <v>286</v>
      </c>
      <c r="J96" s="112">
        <v>1216</v>
      </c>
      <c r="K96" s="112">
        <v>42</v>
      </c>
      <c r="L96" s="112">
        <v>3</v>
      </c>
      <c r="M96" s="112">
        <v>1870</v>
      </c>
      <c r="N96" s="112">
        <v>226</v>
      </c>
      <c r="O96" s="112">
        <v>35</v>
      </c>
    </row>
    <row r="97" spans="1:15">
      <c r="A97" s="118">
        <v>44523</v>
      </c>
      <c r="B97" s="122" t="str">
        <f t="shared" si="3"/>
        <v>(火)</v>
      </c>
      <c r="C97" s="112">
        <f t="shared" si="4"/>
        <v>25721</v>
      </c>
      <c r="D97" s="112">
        <v>4715</v>
      </c>
      <c r="E97" s="112">
        <v>237</v>
      </c>
      <c r="F97" s="112">
        <v>5</v>
      </c>
      <c r="G97" s="112">
        <v>16128</v>
      </c>
      <c r="H97" s="112">
        <v>4516</v>
      </c>
      <c r="I97" s="112">
        <v>120</v>
      </c>
      <c r="J97" s="112">
        <v>231</v>
      </c>
      <c r="K97" s="112">
        <v>2</v>
      </c>
      <c r="L97" s="112">
        <v>0</v>
      </c>
      <c r="M97" s="112">
        <v>609</v>
      </c>
      <c r="N97" s="112">
        <v>155</v>
      </c>
      <c r="O97" s="112">
        <v>9</v>
      </c>
    </row>
    <row r="98" spans="1:15">
      <c r="A98" s="118">
        <v>44522</v>
      </c>
      <c r="B98" s="122" t="str">
        <f t="shared" si="3"/>
        <v>(月)</v>
      </c>
      <c r="C98" s="112">
        <f t="shared" si="4"/>
        <v>92732</v>
      </c>
      <c r="D98" s="112">
        <v>21839</v>
      </c>
      <c r="E98" s="112">
        <v>651</v>
      </c>
      <c r="F98" s="112">
        <v>13</v>
      </c>
      <c r="G98" s="112">
        <v>63161</v>
      </c>
      <c r="H98" s="112">
        <v>6350</v>
      </c>
      <c r="I98" s="112">
        <v>718</v>
      </c>
      <c r="J98" s="112">
        <v>1142</v>
      </c>
      <c r="K98" s="112">
        <v>20</v>
      </c>
      <c r="L98" s="112">
        <v>1</v>
      </c>
      <c r="M98" s="112">
        <v>2710</v>
      </c>
      <c r="N98" s="112">
        <v>158</v>
      </c>
      <c r="O98" s="112">
        <v>61</v>
      </c>
    </row>
    <row r="99" spans="1:15">
      <c r="A99" s="118">
        <v>44521</v>
      </c>
      <c r="B99" s="122" t="str">
        <f t="shared" si="3"/>
        <v>(日)</v>
      </c>
      <c r="C99" s="112">
        <f t="shared" si="4"/>
        <v>158504</v>
      </c>
      <c r="D99" s="112">
        <v>23903</v>
      </c>
      <c r="E99" s="112">
        <v>997</v>
      </c>
      <c r="F99" s="112">
        <v>13</v>
      </c>
      <c r="G99" s="112">
        <v>115504</v>
      </c>
      <c r="H99" s="112">
        <v>17292</v>
      </c>
      <c r="I99" s="112">
        <v>795</v>
      </c>
      <c r="J99" s="112">
        <v>1006</v>
      </c>
      <c r="K99" s="112">
        <v>69</v>
      </c>
      <c r="L99" s="112">
        <v>3</v>
      </c>
      <c r="M99" s="112">
        <v>3385</v>
      </c>
      <c r="N99" s="112">
        <v>536</v>
      </c>
      <c r="O99" s="112">
        <v>57</v>
      </c>
    </row>
    <row r="100" spans="1:15">
      <c r="A100" s="118">
        <v>44520</v>
      </c>
      <c r="B100" s="122" t="str">
        <f t="shared" si="3"/>
        <v>(土)</v>
      </c>
      <c r="C100" s="112">
        <f t="shared" si="4"/>
        <v>279252</v>
      </c>
      <c r="D100" s="112">
        <v>54823</v>
      </c>
      <c r="E100" s="112">
        <v>997</v>
      </c>
      <c r="F100" s="112">
        <v>12</v>
      </c>
      <c r="G100" s="112">
        <v>194469</v>
      </c>
      <c r="H100" s="112">
        <v>27304</v>
      </c>
      <c r="I100" s="112">
        <v>1647</v>
      </c>
      <c r="J100" s="112">
        <v>2067</v>
      </c>
      <c r="K100" s="112">
        <v>93</v>
      </c>
      <c r="L100" s="112">
        <v>1</v>
      </c>
      <c r="M100" s="112">
        <v>5398</v>
      </c>
      <c r="N100" s="112">
        <v>687</v>
      </c>
      <c r="O100" s="112">
        <v>102</v>
      </c>
    </row>
    <row r="101" spans="1:15">
      <c r="A101" s="118">
        <v>44519</v>
      </c>
      <c r="B101" s="122" t="str">
        <f t="shared" si="3"/>
        <v>(金)</v>
      </c>
      <c r="C101" s="112">
        <f t="shared" si="4"/>
        <v>199203</v>
      </c>
      <c r="D101" s="112">
        <v>40333</v>
      </c>
      <c r="E101" s="112">
        <v>1716</v>
      </c>
      <c r="F101" s="112">
        <v>20</v>
      </c>
      <c r="G101" s="112">
        <v>141797</v>
      </c>
      <c r="H101" s="112">
        <v>14346</v>
      </c>
      <c r="I101" s="112">
        <v>991</v>
      </c>
      <c r="J101" s="112">
        <v>1892</v>
      </c>
      <c r="K101" s="112">
        <v>112</v>
      </c>
      <c r="L101" s="112">
        <v>2</v>
      </c>
      <c r="M101" s="112">
        <v>4965</v>
      </c>
      <c r="N101" s="112">
        <v>300</v>
      </c>
      <c r="O101" s="112">
        <v>71</v>
      </c>
    </row>
    <row r="102" spans="1:15">
      <c r="A102" s="118">
        <v>44518</v>
      </c>
      <c r="B102" s="122" t="str">
        <f t="shared" si="3"/>
        <v>(木)</v>
      </c>
      <c r="C102" s="112">
        <f t="shared" si="4"/>
        <v>129701</v>
      </c>
      <c r="D102" s="112">
        <v>22545</v>
      </c>
      <c r="E102" s="112">
        <v>718</v>
      </c>
      <c r="F102" s="112">
        <v>4</v>
      </c>
      <c r="G102" s="112">
        <v>97190</v>
      </c>
      <c r="H102" s="112">
        <v>8885</v>
      </c>
      <c r="I102" s="112">
        <v>359</v>
      </c>
      <c r="J102" s="112">
        <v>1222</v>
      </c>
      <c r="K102" s="112">
        <v>28</v>
      </c>
      <c r="L102" s="112">
        <v>0</v>
      </c>
      <c r="M102" s="112">
        <v>4231</v>
      </c>
      <c r="N102" s="112">
        <v>266</v>
      </c>
      <c r="O102" s="112">
        <v>26</v>
      </c>
    </row>
    <row r="103" spans="1:15">
      <c r="A103" s="118">
        <v>44517</v>
      </c>
      <c r="B103" s="122" t="str">
        <f t="shared" si="3"/>
        <v>(水)</v>
      </c>
      <c r="C103" s="112">
        <f t="shared" si="4"/>
        <v>140024</v>
      </c>
      <c r="D103" s="112">
        <v>23953</v>
      </c>
      <c r="E103" s="112">
        <v>888</v>
      </c>
      <c r="F103" s="112">
        <v>4</v>
      </c>
      <c r="G103" s="112">
        <v>102732</v>
      </c>
      <c r="H103" s="112">
        <v>11771</v>
      </c>
      <c r="I103" s="112">
        <v>676</v>
      </c>
      <c r="J103" s="112">
        <v>1401</v>
      </c>
      <c r="K103" s="112">
        <v>25</v>
      </c>
      <c r="L103" s="112">
        <v>0</v>
      </c>
      <c r="M103" s="112">
        <v>4518</v>
      </c>
      <c r="N103" s="112">
        <v>438</v>
      </c>
      <c r="O103" s="112">
        <v>56</v>
      </c>
    </row>
    <row r="104" spans="1:15">
      <c r="A104" s="118">
        <v>44516</v>
      </c>
      <c r="B104" s="122" t="str">
        <f t="shared" si="3"/>
        <v>(火)</v>
      </c>
      <c r="C104" s="112">
        <f t="shared" si="4"/>
        <v>145821</v>
      </c>
      <c r="D104" s="112">
        <v>24561</v>
      </c>
      <c r="E104" s="112">
        <v>662</v>
      </c>
      <c r="F104" s="112">
        <v>28</v>
      </c>
      <c r="G104" s="112">
        <v>111423</v>
      </c>
      <c r="H104" s="112">
        <v>8358</v>
      </c>
      <c r="I104" s="112">
        <v>789</v>
      </c>
      <c r="J104" s="112">
        <v>1370</v>
      </c>
      <c r="K104" s="112">
        <v>25</v>
      </c>
      <c r="L104" s="112">
        <v>2</v>
      </c>
      <c r="M104" s="112">
        <v>4919</v>
      </c>
      <c r="N104" s="112">
        <v>248</v>
      </c>
      <c r="O104" s="112">
        <v>82</v>
      </c>
    </row>
    <row r="105" spans="1:15">
      <c r="A105" s="118">
        <v>44515</v>
      </c>
      <c r="B105" s="122" t="str">
        <f t="shared" si="3"/>
        <v>(月)</v>
      </c>
      <c r="C105" s="112">
        <f t="shared" si="4"/>
        <v>145664</v>
      </c>
      <c r="D105" s="112">
        <v>25121</v>
      </c>
      <c r="E105" s="112">
        <v>718</v>
      </c>
      <c r="F105" s="112">
        <v>1</v>
      </c>
      <c r="G105" s="112">
        <v>109247</v>
      </c>
      <c r="H105" s="112">
        <v>10213</v>
      </c>
      <c r="I105" s="112">
        <v>364</v>
      </c>
      <c r="J105" s="112">
        <v>1272</v>
      </c>
      <c r="K105" s="112">
        <v>29</v>
      </c>
      <c r="L105" s="112">
        <v>0</v>
      </c>
      <c r="M105" s="112">
        <v>4424</v>
      </c>
      <c r="N105" s="112">
        <v>252</v>
      </c>
      <c r="O105" s="112">
        <v>14</v>
      </c>
    </row>
    <row r="106" spans="1:15">
      <c r="A106" s="118">
        <v>44514</v>
      </c>
      <c r="B106" s="122" t="str">
        <f t="shared" si="3"/>
        <v>(日)</v>
      </c>
      <c r="C106" s="112">
        <f t="shared" si="4"/>
        <v>206809</v>
      </c>
      <c r="D106" s="112">
        <v>29973</v>
      </c>
      <c r="E106" s="112">
        <v>904</v>
      </c>
      <c r="F106" s="112">
        <v>2</v>
      </c>
      <c r="G106" s="112">
        <v>151288</v>
      </c>
      <c r="H106" s="112">
        <v>23287</v>
      </c>
      <c r="I106" s="112">
        <v>1355</v>
      </c>
      <c r="J106" s="112">
        <v>1166</v>
      </c>
      <c r="K106" s="112">
        <v>49</v>
      </c>
      <c r="L106" s="112">
        <v>2</v>
      </c>
      <c r="M106" s="112">
        <v>4492</v>
      </c>
      <c r="N106" s="112">
        <v>609</v>
      </c>
      <c r="O106" s="112">
        <v>65</v>
      </c>
    </row>
    <row r="107" spans="1:15">
      <c r="A107" s="118">
        <v>44513</v>
      </c>
      <c r="B107" s="122" t="str">
        <f t="shared" si="3"/>
        <v>(土)</v>
      </c>
      <c r="C107" s="112">
        <f t="shared" si="4"/>
        <v>357971</v>
      </c>
      <c r="D107" s="112">
        <v>66249</v>
      </c>
      <c r="E107" s="112">
        <v>1272</v>
      </c>
      <c r="F107" s="112">
        <v>14</v>
      </c>
      <c r="G107" s="112">
        <v>259976</v>
      </c>
      <c r="H107" s="112">
        <v>28400</v>
      </c>
      <c r="I107" s="112">
        <v>2060</v>
      </c>
      <c r="J107" s="112">
        <v>2445</v>
      </c>
      <c r="K107" s="112">
        <v>69</v>
      </c>
      <c r="L107" s="112">
        <v>0</v>
      </c>
      <c r="M107" s="112">
        <v>6676</v>
      </c>
      <c r="N107" s="112">
        <v>588</v>
      </c>
      <c r="O107" s="112">
        <v>67</v>
      </c>
    </row>
    <row r="108" spans="1:15">
      <c r="A108" s="118">
        <v>44512</v>
      </c>
      <c r="B108" s="122" t="str">
        <f t="shared" si="3"/>
        <v>(金)</v>
      </c>
      <c r="C108" s="112">
        <f t="shared" si="4"/>
        <v>272015</v>
      </c>
      <c r="D108" s="112">
        <v>49712</v>
      </c>
      <c r="E108" s="112">
        <v>991</v>
      </c>
      <c r="F108" s="112">
        <v>3</v>
      </c>
      <c r="G108" s="112">
        <v>195915</v>
      </c>
      <c r="H108" s="112">
        <v>23954</v>
      </c>
      <c r="I108" s="112">
        <v>1440</v>
      </c>
      <c r="J108" s="112">
        <v>2171</v>
      </c>
      <c r="K108" s="112">
        <v>25</v>
      </c>
      <c r="L108" s="112">
        <v>0</v>
      </c>
      <c r="M108" s="112">
        <v>5731</v>
      </c>
      <c r="N108" s="112">
        <v>418</v>
      </c>
      <c r="O108" s="112">
        <v>78</v>
      </c>
    </row>
    <row r="109" spans="1:15">
      <c r="A109" s="118">
        <v>44511</v>
      </c>
      <c r="B109" s="122" t="str">
        <f t="shared" si="3"/>
        <v>(木)</v>
      </c>
      <c r="C109" s="112">
        <f t="shared" si="4"/>
        <v>183385</v>
      </c>
      <c r="D109" s="112">
        <v>29762</v>
      </c>
      <c r="E109" s="112">
        <v>763</v>
      </c>
      <c r="F109" s="112">
        <v>39</v>
      </c>
      <c r="G109" s="112">
        <v>135074</v>
      </c>
      <c r="H109" s="112">
        <v>16614</v>
      </c>
      <c r="I109" s="112">
        <v>1133</v>
      </c>
      <c r="J109" s="112">
        <v>1605</v>
      </c>
      <c r="K109" s="112">
        <v>32</v>
      </c>
      <c r="L109" s="112">
        <v>1</v>
      </c>
      <c r="M109" s="112">
        <v>5103</v>
      </c>
      <c r="N109" s="112">
        <v>435</v>
      </c>
      <c r="O109" s="112">
        <v>79</v>
      </c>
    </row>
    <row r="110" spans="1:15">
      <c r="A110" s="118">
        <v>44510</v>
      </c>
      <c r="B110" s="122" t="str">
        <f t="shared" si="3"/>
        <v>(水)</v>
      </c>
      <c r="C110" s="112">
        <f t="shared" si="4"/>
        <v>207273</v>
      </c>
      <c r="D110" s="112">
        <v>32849</v>
      </c>
      <c r="E110" s="112">
        <v>998</v>
      </c>
      <c r="F110" s="112">
        <v>14</v>
      </c>
      <c r="G110" s="112">
        <v>154192</v>
      </c>
      <c r="H110" s="112">
        <v>17671</v>
      </c>
      <c r="I110" s="112">
        <v>1549</v>
      </c>
      <c r="J110" s="112">
        <v>1806</v>
      </c>
      <c r="K110" s="112">
        <v>22</v>
      </c>
      <c r="L110" s="112">
        <v>1</v>
      </c>
      <c r="M110" s="112">
        <v>6296</v>
      </c>
      <c r="N110" s="112">
        <v>426</v>
      </c>
      <c r="O110" s="112">
        <v>92</v>
      </c>
    </row>
    <row r="111" spans="1:15">
      <c r="A111" s="118">
        <v>44509</v>
      </c>
      <c r="B111" s="122" t="str">
        <f t="shared" si="3"/>
        <v>(火)</v>
      </c>
      <c r="C111" s="112">
        <f t="shared" si="4"/>
        <v>227319</v>
      </c>
      <c r="D111" s="112">
        <v>49646</v>
      </c>
      <c r="E111" s="112">
        <v>510</v>
      </c>
      <c r="F111" s="112">
        <v>18</v>
      </c>
      <c r="G111" s="112">
        <v>159703</v>
      </c>
      <c r="H111" s="112">
        <v>15789</v>
      </c>
      <c r="I111" s="112">
        <v>1653</v>
      </c>
      <c r="J111" s="112">
        <v>2402</v>
      </c>
      <c r="K111" s="112">
        <v>8</v>
      </c>
      <c r="L111" s="112">
        <v>1</v>
      </c>
      <c r="M111" s="112">
        <v>6149</v>
      </c>
      <c r="N111" s="112">
        <v>424</v>
      </c>
      <c r="O111" s="112">
        <v>125</v>
      </c>
    </row>
    <row r="112" spans="1:15">
      <c r="A112" s="118">
        <v>44508</v>
      </c>
      <c r="B112" s="122" t="str">
        <f t="shared" si="3"/>
        <v>(月)</v>
      </c>
      <c r="C112" s="112">
        <f t="shared" si="4"/>
        <v>230440</v>
      </c>
      <c r="D112" s="112">
        <v>47252</v>
      </c>
      <c r="E112" s="112">
        <v>818</v>
      </c>
      <c r="F112" s="112">
        <v>15</v>
      </c>
      <c r="G112" s="112">
        <v>162355</v>
      </c>
      <c r="H112" s="112">
        <v>18103</v>
      </c>
      <c r="I112" s="112">
        <v>1897</v>
      </c>
      <c r="J112" s="112">
        <v>2259</v>
      </c>
      <c r="K112" s="112">
        <v>15</v>
      </c>
      <c r="L112" s="112">
        <v>1</v>
      </c>
      <c r="M112" s="112">
        <v>5930</v>
      </c>
      <c r="N112" s="112">
        <v>372</v>
      </c>
      <c r="O112" s="112">
        <v>153</v>
      </c>
    </row>
    <row r="113" spans="1:15">
      <c r="A113" s="118">
        <v>44507</v>
      </c>
      <c r="B113" s="122" t="str">
        <f t="shared" si="3"/>
        <v>(日)</v>
      </c>
      <c r="C113" s="112">
        <f t="shared" si="4"/>
        <v>350929</v>
      </c>
      <c r="D113" s="112">
        <v>71276</v>
      </c>
      <c r="E113" s="112">
        <v>2170</v>
      </c>
      <c r="F113" s="112">
        <v>9</v>
      </c>
      <c r="G113" s="112">
        <v>234499</v>
      </c>
      <c r="H113" s="112">
        <v>41415</v>
      </c>
      <c r="I113" s="112">
        <v>1560</v>
      </c>
      <c r="J113" s="112">
        <v>2580</v>
      </c>
      <c r="K113" s="112">
        <v>98</v>
      </c>
      <c r="L113" s="112">
        <v>2</v>
      </c>
      <c r="M113" s="112">
        <v>5908</v>
      </c>
      <c r="N113" s="112">
        <v>828</v>
      </c>
      <c r="O113" s="112">
        <v>55</v>
      </c>
    </row>
    <row r="114" spans="1:15">
      <c r="A114" s="118">
        <v>44506</v>
      </c>
      <c r="B114" s="122" t="str">
        <f t="shared" si="3"/>
        <v>(土)</v>
      </c>
      <c r="C114" s="112">
        <f t="shared" si="4"/>
        <v>554643</v>
      </c>
      <c r="D114" s="112">
        <v>113142</v>
      </c>
      <c r="E114" s="112">
        <v>2973</v>
      </c>
      <c r="F114" s="112">
        <v>12</v>
      </c>
      <c r="G114" s="112">
        <v>388519</v>
      </c>
      <c r="H114" s="112">
        <v>48536</v>
      </c>
      <c r="I114" s="112">
        <v>1461</v>
      </c>
      <c r="J114" s="112">
        <v>3652</v>
      </c>
      <c r="K114" s="112">
        <v>103</v>
      </c>
      <c r="L114" s="112">
        <v>2</v>
      </c>
      <c r="M114" s="112">
        <v>8687</v>
      </c>
      <c r="N114" s="112">
        <v>803</v>
      </c>
      <c r="O114" s="112">
        <v>56</v>
      </c>
    </row>
    <row r="115" spans="1:15">
      <c r="A115" s="118">
        <v>44505</v>
      </c>
      <c r="B115" s="122" t="str">
        <f t="shared" si="3"/>
        <v>(金)</v>
      </c>
      <c r="C115" s="112">
        <f t="shared" si="4"/>
        <v>411730</v>
      </c>
      <c r="D115" s="112">
        <v>83100</v>
      </c>
      <c r="E115" s="112">
        <v>1299</v>
      </c>
      <c r="F115" s="112">
        <v>12</v>
      </c>
      <c r="G115" s="112">
        <v>294409</v>
      </c>
      <c r="H115" s="112">
        <v>31367</v>
      </c>
      <c r="I115" s="112">
        <v>1543</v>
      </c>
      <c r="J115" s="112">
        <v>3422</v>
      </c>
      <c r="K115" s="112">
        <v>38</v>
      </c>
      <c r="L115" s="112">
        <v>1</v>
      </c>
      <c r="M115" s="112">
        <v>8739</v>
      </c>
      <c r="N115" s="112">
        <v>499</v>
      </c>
      <c r="O115" s="112">
        <v>85</v>
      </c>
    </row>
    <row r="116" spans="1:15">
      <c r="A116" s="118">
        <v>44504</v>
      </c>
      <c r="B116" s="122" t="str">
        <f t="shared" si="3"/>
        <v>(木)</v>
      </c>
      <c r="C116" s="112">
        <f t="shared" si="4"/>
        <v>327743</v>
      </c>
      <c r="D116" s="112">
        <v>53386</v>
      </c>
      <c r="E116" s="112">
        <v>1383</v>
      </c>
      <c r="F116" s="112">
        <v>9</v>
      </c>
      <c r="G116" s="112">
        <v>245499</v>
      </c>
      <c r="H116" s="112">
        <v>25981</v>
      </c>
      <c r="I116" s="112">
        <v>1485</v>
      </c>
      <c r="J116" s="112">
        <v>2558</v>
      </c>
      <c r="K116" s="112">
        <v>28</v>
      </c>
      <c r="L116" s="112">
        <v>0</v>
      </c>
      <c r="M116" s="112">
        <v>9369</v>
      </c>
      <c r="N116" s="112">
        <v>624</v>
      </c>
      <c r="O116" s="112">
        <v>84</v>
      </c>
    </row>
    <row r="117" spans="1:15">
      <c r="A117" s="118">
        <v>44503</v>
      </c>
      <c r="B117" s="122" t="str">
        <f t="shared" si="3"/>
        <v>(水)</v>
      </c>
      <c r="C117" s="112">
        <f t="shared" si="4"/>
        <v>99103</v>
      </c>
      <c r="D117" s="112">
        <v>20733</v>
      </c>
      <c r="E117" s="112">
        <v>956</v>
      </c>
      <c r="F117" s="112">
        <v>2</v>
      </c>
      <c r="G117" s="112">
        <v>55400</v>
      </c>
      <c r="H117" s="112">
        <v>20989</v>
      </c>
      <c r="I117" s="112">
        <v>1023</v>
      </c>
      <c r="J117" s="112">
        <v>844</v>
      </c>
      <c r="K117" s="112">
        <v>24</v>
      </c>
      <c r="L117" s="112">
        <v>1</v>
      </c>
      <c r="M117" s="112">
        <v>1612</v>
      </c>
      <c r="N117" s="112">
        <v>533</v>
      </c>
      <c r="O117" s="112">
        <v>49</v>
      </c>
    </row>
    <row r="118" spans="1:15">
      <c r="A118" s="118">
        <v>44502</v>
      </c>
      <c r="B118" s="122" t="str">
        <f t="shared" si="3"/>
        <v>(火)</v>
      </c>
      <c r="C118" s="112">
        <f t="shared" si="4"/>
        <v>313055</v>
      </c>
      <c r="D118" s="112">
        <v>36370</v>
      </c>
      <c r="E118" s="112">
        <v>2171</v>
      </c>
      <c r="F118" s="112">
        <v>51</v>
      </c>
      <c r="G118" s="112">
        <v>246050</v>
      </c>
      <c r="H118" s="112">
        <v>26310</v>
      </c>
      <c r="I118" s="112">
        <v>2103</v>
      </c>
      <c r="J118" s="112">
        <v>1712</v>
      </c>
      <c r="K118" s="112">
        <v>81</v>
      </c>
      <c r="L118" s="112">
        <v>3</v>
      </c>
      <c r="M118" s="112">
        <v>9301</v>
      </c>
      <c r="N118" s="112">
        <v>578</v>
      </c>
      <c r="O118" s="112">
        <v>101</v>
      </c>
    </row>
    <row r="119" spans="1:15">
      <c r="A119" s="118">
        <v>44501</v>
      </c>
      <c r="B119" s="122" t="str">
        <f t="shared" si="3"/>
        <v>(月)</v>
      </c>
      <c r="C119" s="112">
        <f t="shared" si="4"/>
        <v>333749</v>
      </c>
      <c r="D119" s="112">
        <v>54541</v>
      </c>
      <c r="E119" s="112">
        <v>2501</v>
      </c>
      <c r="F119" s="112">
        <v>6</v>
      </c>
      <c r="G119" s="112">
        <v>250849</v>
      </c>
      <c r="H119" s="112">
        <v>23898</v>
      </c>
      <c r="I119" s="112">
        <v>1954</v>
      </c>
      <c r="J119" s="112">
        <v>2488</v>
      </c>
      <c r="K119" s="112">
        <v>99</v>
      </c>
      <c r="L119" s="112">
        <v>0</v>
      </c>
      <c r="M119" s="112">
        <v>9675</v>
      </c>
      <c r="N119" s="112">
        <v>553</v>
      </c>
      <c r="O119" s="112">
        <v>102</v>
      </c>
    </row>
    <row r="120" spans="1:15">
      <c r="A120" s="118">
        <v>44500</v>
      </c>
      <c r="B120" s="122" t="str">
        <f t="shared" si="3"/>
        <v>(日)</v>
      </c>
      <c r="C120" s="112">
        <f t="shared" si="4"/>
        <v>526672</v>
      </c>
      <c r="D120" s="112">
        <v>109727</v>
      </c>
      <c r="E120" s="112">
        <v>9837</v>
      </c>
      <c r="F120" s="112">
        <v>5</v>
      </c>
      <c r="G120" s="112">
        <v>345608</v>
      </c>
      <c r="H120" s="112">
        <v>60324</v>
      </c>
      <c r="I120" s="112">
        <v>1171</v>
      </c>
      <c r="J120" s="112">
        <v>3229</v>
      </c>
      <c r="K120" s="112">
        <v>289</v>
      </c>
      <c r="L120" s="112">
        <v>0</v>
      </c>
      <c r="M120" s="112">
        <v>8059</v>
      </c>
      <c r="N120" s="112">
        <v>1120</v>
      </c>
      <c r="O120" s="112">
        <v>51</v>
      </c>
    </row>
    <row r="121" spans="1:15">
      <c r="A121" s="118">
        <v>44499</v>
      </c>
      <c r="B121" s="122" t="str">
        <f t="shared" si="3"/>
        <v>(土)</v>
      </c>
      <c r="C121" s="112">
        <f t="shared" si="4"/>
        <v>750767</v>
      </c>
      <c r="D121" s="112">
        <v>169098</v>
      </c>
      <c r="E121" s="112">
        <v>12947</v>
      </c>
      <c r="F121" s="112">
        <v>18</v>
      </c>
      <c r="G121" s="112">
        <v>495274</v>
      </c>
      <c r="H121" s="112">
        <v>71847</v>
      </c>
      <c r="I121" s="112">
        <v>1583</v>
      </c>
      <c r="J121" s="112">
        <v>4628</v>
      </c>
      <c r="K121" s="112">
        <v>357</v>
      </c>
      <c r="L121" s="112">
        <v>2</v>
      </c>
      <c r="M121" s="112">
        <v>10547</v>
      </c>
      <c r="N121" s="112">
        <v>900</v>
      </c>
      <c r="O121" s="112">
        <v>54</v>
      </c>
    </row>
    <row r="122" spans="1:15">
      <c r="A122" s="118">
        <v>44498</v>
      </c>
      <c r="B122" s="122" t="str">
        <f t="shared" si="3"/>
        <v>(金)</v>
      </c>
      <c r="C122" s="112">
        <f t="shared" si="4"/>
        <v>557101</v>
      </c>
      <c r="D122" s="112">
        <v>123766</v>
      </c>
      <c r="E122" s="112">
        <v>7377</v>
      </c>
      <c r="F122" s="112">
        <v>36</v>
      </c>
      <c r="G122" s="112">
        <v>371973</v>
      </c>
      <c r="H122" s="112">
        <v>51684</v>
      </c>
      <c r="I122" s="112">
        <v>2265</v>
      </c>
      <c r="J122" s="112">
        <v>4353</v>
      </c>
      <c r="K122" s="112">
        <v>210</v>
      </c>
      <c r="L122" s="112">
        <v>4</v>
      </c>
      <c r="M122" s="112">
        <v>10546</v>
      </c>
      <c r="N122" s="112">
        <v>547</v>
      </c>
      <c r="O122" s="112">
        <v>101</v>
      </c>
    </row>
    <row r="123" spans="1:15">
      <c r="A123" s="118">
        <v>44497</v>
      </c>
      <c r="B123" s="122" t="str">
        <f t="shared" si="3"/>
        <v>(木)</v>
      </c>
      <c r="C123" s="112">
        <f t="shared" si="4"/>
        <v>436176</v>
      </c>
      <c r="D123" s="112">
        <v>96002</v>
      </c>
      <c r="E123" s="112">
        <v>6585</v>
      </c>
      <c r="F123" s="112">
        <v>62</v>
      </c>
      <c r="G123" s="112">
        <v>290286</v>
      </c>
      <c r="H123" s="112">
        <v>41864</v>
      </c>
      <c r="I123" s="112">
        <v>1377</v>
      </c>
      <c r="J123" s="112">
        <v>4148</v>
      </c>
      <c r="K123" s="112">
        <v>178</v>
      </c>
      <c r="L123" s="112">
        <v>9</v>
      </c>
      <c r="M123" s="112">
        <v>10780</v>
      </c>
      <c r="N123" s="112">
        <v>571</v>
      </c>
      <c r="O123" s="112">
        <v>82</v>
      </c>
    </row>
    <row r="124" spans="1:15">
      <c r="A124" s="118">
        <v>44496</v>
      </c>
      <c r="B124" s="122" t="str">
        <f t="shared" si="3"/>
        <v>(水)</v>
      </c>
      <c r="C124" s="112">
        <f t="shared" si="4"/>
        <v>451198</v>
      </c>
      <c r="D124" s="112">
        <v>98259</v>
      </c>
      <c r="E124" s="112">
        <v>7493</v>
      </c>
      <c r="F124" s="112">
        <v>54</v>
      </c>
      <c r="G124" s="112">
        <v>302107</v>
      </c>
      <c r="H124" s="112">
        <v>41350</v>
      </c>
      <c r="I124" s="112">
        <v>1935</v>
      </c>
      <c r="J124" s="112">
        <v>4328</v>
      </c>
      <c r="K124" s="112">
        <v>216</v>
      </c>
      <c r="L124" s="112">
        <v>7</v>
      </c>
      <c r="M124" s="112">
        <v>11663</v>
      </c>
      <c r="N124" s="112">
        <v>527</v>
      </c>
      <c r="O124" s="112">
        <v>107</v>
      </c>
    </row>
    <row r="125" spans="1:15">
      <c r="A125" s="118">
        <v>44495</v>
      </c>
      <c r="B125" s="122" t="str">
        <f t="shared" si="3"/>
        <v>(火)</v>
      </c>
      <c r="C125" s="112">
        <f t="shared" si="4"/>
        <v>473796</v>
      </c>
      <c r="D125" s="112">
        <v>108423</v>
      </c>
      <c r="E125" s="112">
        <v>4965</v>
      </c>
      <c r="F125" s="112">
        <v>65</v>
      </c>
      <c r="G125" s="112">
        <v>317884</v>
      </c>
      <c r="H125" s="112">
        <v>41134</v>
      </c>
      <c r="I125" s="112">
        <v>1325</v>
      </c>
      <c r="J125" s="112">
        <v>4948</v>
      </c>
      <c r="K125" s="112">
        <v>153</v>
      </c>
      <c r="L125" s="112">
        <v>4</v>
      </c>
      <c r="M125" s="112">
        <v>12879</v>
      </c>
      <c r="N125" s="112">
        <v>685</v>
      </c>
      <c r="O125" s="112">
        <v>63</v>
      </c>
    </row>
    <row r="126" spans="1:15">
      <c r="A126" s="118">
        <v>44494</v>
      </c>
      <c r="B126" s="122" t="str">
        <f t="shared" si="3"/>
        <v>(月)</v>
      </c>
      <c r="C126" s="112">
        <f t="shared" si="4"/>
        <v>464778</v>
      </c>
      <c r="D126" s="112">
        <v>104113</v>
      </c>
      <c r="E126" s="112">
        <v>5834</v>
      </c>
      <c r="F126" s="112">
        <v>29</v>
      </c>
      <c r="G126" s="112">
        <v>309481</v>
      </c>
      <c r="H126" s="112">
        <v>44124</v>
      </c>
      <c r="I126" s="112">
        <v>1197</v>
      </c>
      <c r="J126" s="112">
        <v>4326</v>
      </c>
      <c r="K126" s="112">
        <v>164</v>
      </c>
      <c r="L126" s="112">
        <v>5</v>
      </c>
      <c r="M126" s="112">
        <v>12157</v>
      </c>
      <c r="N126" s="112">
        <v>582</v>
      </c>
      <c r="O126" s="112">
        <v>64</v>
      </c>
    </row>
    <row r="127" spans="1:15">
      <c r="A127" s="118">
        <v>44493</v>
      </c>
      <c r="B127" s="122" t="str">
        <f t="shared" si="3"/>
        <v>(日)</v>
      </c>
      <c r="C127" s="112">
        <f t="shared" si="4"/>
        <v>671584</v>
      </c>
      <c r="D127" s="112">
        <v>150243</v>
      </c>
      <c r="E127" s="112">
        <v>17042</v>
      </c>
      <c r="F127" s="112">
        <v>22</v>
      </c>
      <c r="G127" s="112">
        <v>419129</v>
      </c>
      <c r="H127" s="112">
        <v>84008</v>
      </c>
      <c r="I127" s="112">
        <v>1140</v>
      </c>
      <c r="J127" s="112">
        <v>4488</v>
      </c>
      <c r="K127" s="112">
        <v>541</v>
      </c>
      <c r="L127" s="112">
        <v>2</v>
      </c>
      <c r="M127" s="112">
        <v>9008</v>
      </c>
      <c r="N127" s="112">
        <v>1086</v>
      </c>
      <c r="O127" s="112">
        <v>52</v>
      </c>
    </row>
    <row r="128" spans="1:15">
      <c r="A128" s="118">
        <v>44492</v>
      </c>
      <c r="B128" s="122" t="str">
        <f t="shared" si="3"/>
        <v>(土)</v>
      </c>
      <c r="C128" s="112">
        <f t="shared" si="4"/>
        <v>930174</v>
      </c>
      <c r="D128" s="112">
        <v>239567</v>
      </c>
      <c r="E128" s="112">
        <v>26217</v>
      </c>
      <c r="F128" s="112">
        <v>57</v>
      </c>
      <c r="G128" s="112">
        <v>553957</v>
      </c>
      <c r="H128" s="112">
        <v>109594</v>
      </c>
      <c r="I128" s="112">
        <v>782</v>
      </c>
      <c r="J128" s="112">
        <v>5878</v>
      </c>
      <c r="K128" s="112">
        <v>733</v>
      </c>
      <c r="L128" s="112">
        <v>4</v>
      </c>
      <c r="M128" s="112">
        <v>11009</v>
      </c>
      <c r="N128" s="112">
        <v>992</v>
      </c>
      <c r="O128" s="112">
        <v>27</v>
      </c>
    </row>
    <row r="129" spans="1:15">
      <c r="A129" s="118">
        <v>44491</v>
      </c>
      <c r="B129" s="122" t="str">
        <f t="shared" si="3"/>
        <v>(金)</v>
      </c>
      <c r="C129" s="112">
        <f t="shared" si="4"/>
        <v>694487</v>
      </c>
      <c r="D129" s="112">
        <v>180679</v>
      </c>
      <c r="E129" s="112">
        <v>13563</v>
      </c>
      <c r="F129" s="112">
        <v>43</v>
      </c>
      <c r="G129" s="112">
        <v>415072</v>
      </c>
      <c r="H129" s="112">
        <v>84044</v>
      </c>
      <c r="I129" s="112">
        <v>1086</v>
      </c>
      <c r="J129" s="112">
        <v>5252</v>
      </c>
      <c r="K129" s="112">
        <v>286</v>
      </c>
      <c r="L129" s="112">
        <v>4</v>
      </c>
      <c r="M129" s="112">
        <v>11863</v>
      </c>
      <c r="N129" s="112">
        <v>603</v>
      </c>
      <c r="O129" s="112">
        <v>31</v>
      </c>
    </row>
    <row r="130" spans="1:15">
      <c r="A130" s="118">
        <v>44490</v>
      </c>
      <c r="B130" s="122" t="str">
        <f t="shared" si="3"/>
        <v>(木)</v>
      </c>
      <c r="C130" s="112">
        <f t="shared" si="4"/>
        <v>538322</v>
      </c>
      <c r="D130" s="112">
        <v>139087</v>
      </c>
      <c r="E130" s="112">
        <v>9359</v>
      </c>
      <c r="F130" s="112">
        <v>83</v>
      </c>
      <c r="G130" s="112">
        <v>337387</v>
      </c>
      <c r="H130" s="112">
        <v>50089</v>
      </c>
      <c r="I130" s="112">
        <v>2317</v>
      </c>
      <c r="J130" s="112">
        <v>5399</v>
      </c>
      <c r="K130" s="112">
        <v>276</v>
      </c>
      <c r="L130" s="112">
        <v>6</v>
      </c>
      <c r="M130" s="112">
        <v>11705</v>
      </c>
      <c r="N130" s="112">
        <v>648</v>
      </c>
      <c r="O130" s="112">
        <v>90</v>
      </c>
    </row>
    <row r="131" spans="1:15">
      <c r="A131" s="118">
        <v>44489</v>
      </c>
      <c r="B131" s="122" t="str">
        <f t="shared" si="3"/>
        <v>(水)</v>
      </c>
      <c r="C131" s="112">
        <f t="shared" si="4"/>
        <v>580750</v>
      </c>
      <c r="D131" s="112">
        <v>153576</v>
      </c>
      <c r="E131" s="112">
        <v>11906</v>
      </c>
      <c r="F131" s="112">
        <v>31</v>
      </c>
      <c r="G131" s="112">
        <v>352203</v>
      </c>
      <c r="H131" s="112">
        <v>61067</v>
      </c>
      <c r="I131" s="112">
        <v>1967</v>
      </c>
      <c r="J131" s="112">
        <v>6332</v>
      </c>
      <c r="K131" s="112">
        <v>451</v>
      </c>
      <c r="L131" s="112">
        <v>4</v>
      </c>
      <c r="M131" s="112">
        <v>13038</v>
      </c>
      <c r="N131" s="112">
        <v>643</v>
      </c>
      <c r="O131" s="112">
        <v>73</v>
      </c>
    </row>
    <row r="132" spans="1:15">
      <c r="A132" s="118">
        <v>44488</v>
      </c>
      <c r="B132" s="122" t="str">
        <f t="shared" si="3"/>
        <v>(火)</v>
      </c>
      <c r="C132" s="112">
        <f t="shared" si="4"/>
        <v>594109</v>
      </c>
      <c r="D132" s="112">
        <v>165527</v>
      </c>
      <c r="E132" s="112">
        <v>8040</v>
      </c>
      <c r="F132" s="112">
        <v>107</v>
      </c>
      <c r="G132" s="112">
        <v>355699</v>
      </c>
      <c r="H132" s="112">
        <v>64166</v>
      </c>
      <c r="I132" s="112">
        <v>570</v>
      </c>
      <c r="J132" s="112">
        <v>6592</v>
      </c>
      <c r="K132" s="112">
        <v>257</v>
      </c>
      <c r="L132" s="112">
        <v>18</v>
      </c>
      <c r="M132" s="112">
        <v>13788</v>
      </c>
      <c r="N132" s="112">
        <v>785</v>
      </c>
      <c r="O132" s="112">
        <v>18</v>
      </c>
    </row>
    <row r="133" spans="1:15">
      <c r="A133" s="118">
        <v>44487</v>
      </c>
      <c r="B133" s="122" t="str">
        <f t="shared" si="3"/>
        <v>(月)</v>
      </c>
      <c r="C133" s="112">
        <f t="shared" si="4"/>
        <v>556552</v>
      </c>
      <c r="D133" s="112">
        <v>166681</v>
      </c>
      <c r="E133" s="112">
        <v>10039</v>
      </c>
      <c r="F133" s="112">
        <v>30</v>
      </c>
      <c r="G133" s="112">
        <v>327126</v>
      </c>
      <c r="H133" s="112">
        <v>52612</v>
      </c>
      <c r="I133" s="112">
        <v>64</v>
      </c>
      <c r="J133" s="112">
        <v>6170</v>
      </c>
      <c r="K133" s="112">
        <v>262</v>
      </c>
      <c r="L133" s="112">
        <v>3</v>
      </c>
      <c r="M133" s="112">
        <v>12127</v>
      </c>
      <c r="N133" s="112">
        <v>663</v>
      </c>
      <c r="O133" s="112">
        <v>4</v>
      </c>
    </row>
    <row r="134" spans="1:15">
      <c r="A134" s="118">
        <v>44486</v>
      </c>
      <c r="B134" s="122" t="str">
        <f t="shared" si="3"/>
        <v>(日)</v>
      </c>
      <c r="C134" s="112">
        <f t="shared" si="4"/>
        <v>746489</v>
      </c>
      <c r="D134" s="112">
        <v>226577</v>
      </c>
      <c r="E134" s="112">
        <v>22913</v>
      </c>
      <c r="F134" s="112">
        <v>13</v>
      </c>
      <c r="G134" s="112">
        <v>375919</v>
      </c>
      <c r="H134" s="112">
        <v>120466</v>
      </c>
      <c r="I134" s="112">
        <v>601</v>
      </c>
      <c r="J134" s="112">
        <v>5694</v>
      </c>
      <c r="K134" s="112">
        <v>613</v>
      </c>
      <c r="L134" s="112">
        <v>0</v>
      </c>
      <c r="M134" s="112">
        <v>7148</v>
      </c>
      <c r="N134" s="112">
        <v>1200</v>
      </c>
      <c r="O134" s="112">
        <v>36</v>
      </c>
    </row>
    <row r="135" spans="1:15">
      <c r="A135" s="118">
        <v>44485</v>
      </c>
      <c r="B135" s="122" t="str">
        <f t="shared" ref="B135:B198" si="5">"(" &amp; TEXT(A135,"aaa") &amp; ")"</f>
        <v>(土)</v>
      </c>
      <c r="C135" s="112">
        <f t="shared" si="4"/>
        <v>1057776</v>
      </c>
      <c r="D135" s="112">
        <v>370441</v>
      </c>
      <c r="E135" s="112">
        <v>28112</v>
      </c>
      <c r="F135" s="112">
        <v>17</v>
      </c>
      <c r="G135" s="112">
        <v>508234</v>
      </c>
      <c r="H135" s="112">
        <v>150621</v>
      </c>
      <c r="I135" s="112">
        <v>351</v>
      </c>
      <c r="J135" s="112">
        <v>7938</v>
      </c>
      <c r="K135" s="112">
        <v>548</v>
      </c>
      <c r="L135" s="112">
        <v>1</v>
      </c>
      <c r="M135" s="112">
        <v>9377</v>
      </c>
      <c r="N135" s="112">
        <v>994</v>
      </c>
      <c r="O135" s="112">
        <v>20</v>
      </c>
    </row>
    <row r="136" spans="1:15">
      <c r="A136" s="118">
        <v>44484</v>
      </c>
      <c r="B136" s="122" t="str">
        <f t="shared" si="5"/>
        <v>(金)</v>
      </c>
      <c r="C136" s="112">
        <f t="shared" si="4"/>
        <v>820398</v>
      </c>
      <c r="D136" s="112">
        <v>283098</v>
      </c>
      <c r="E136" s="112">
        <v>20654</v>
      </c>
      <c r="F136" s="112">
        <v>235</v>
      </c>
      <c r="G136" s="112">
        <v>385476</v>
      </c>
      <c r="H136" s="112">
        <v>130809</v>
      </c>
      <c r="I136" s="112">
        <v>126</v>
      </c>
      <c r="J136" s="112">
        <v>7997</v>
      </c>
      <c r="K136" s="112">
        <v>386</v>
      </c>
      <c r="L136" s="112">
        <v>19</v>
      </c>
      <c r="M136" s="112">
        <v>10790</v>
      </c>
      <c r="N136" s="112">
        <v>682</v>
      </c>
      <c r="O136" s="112">
        <v>4</v>
      </c>
    </row>
    <row r="137" spans="1:15">
      <c r="A137" s="118">
        <v>44483</v>
      </c>
      <c r="B137" s="122" t="str">
        <f t="shared" si="5"/>
        <v>(木)</v>
      </c>
      <c r="C137" s="112">
        <f>SUM(D137:I137)</f>
        <v>515855</v>
      </c>
      <c r="D137" s="112">
        <v>246981</v>
      </c>
      <c r="E137" s="112">
        <v>16085</v>
      </c>
      <c r="F137" s="112">
        <v>73</v>
      </c>
      <c r="G137" s="112">
        <v>149681</v>
      </c>
      <c r="H137" s="112">
        <v>102689</v>
      </c>
      <c r="I137" s="112">
        <v>346</v>
      </c>
      <c r="J137" s="112">
        <v>9057</v>
      </c>
      <c r="K137" s="112">
        <v>414</v>
      </c>
      <c r="L137" s="112">
        <v>5</v>
      </c>
      <c r="M137" s="112">
        <v>4147</v>
      </c>
      <c r="N137" s="112">
        <v>811</v>
      </c>
      <c r="O137" s="112">
        <v>41</v>
      </c>
    </row>
    <row r="138" spans="1:15">
      <c r="A138" s="118">
        <v>44482</v>
      </c>
      <c r="B138" s="122" t="str">
        <f t="shared" si="5"/>
        <v>(水)</v>
      </c>
      <c r="C138" s="112">
        <f t="shared" ref="C138" si="6">SUM(D138:I138)</f>
        <v>579784</v>
      </c>
      <c r="D138" s="112">
        <v>124451</v>
      </c>
      <c r="E138" s="112">
        <v>17388</v>
      </c>
      <c r="F138" s="112">
        <v>34</v>
      </c>
      <c r="G138" s="112">
        <v>342499</v>
      </c>
      <c r="H138" s="112">
        <v>95336</v>
      </c>
      <c r="I138" s="112">
        <v>76</v>
      </c>
      <c r="J138" s="112">
        <v>4472</v>
      </c>
      <c r="K138" s="112">
        <v>412</v>
      </c>
      <c r="L138" s="112">
        <v>11</v>
      </c>
      <c r="M138" s="112">
        <v>11940</v>
      </c>
      <c r="N138" s="112">
        <v>801</v>
      </c>
      <c r="O138" s="112">
        <v>2</v>
      </c>
    </row>
    <row r="139" spans="1:15">
      <c r="A139" s="118">
        <v>44481</v>
      </c>
      <c r="B139" s="122" t="str">
        <f t="shared" si="5"/>
        <v>(火)</v>
      </c>
      <c r="C139" s="112">
        <f>SUM(D139:I139)</f>
        <v>715927</v>
      </c>
      <c r="D139" s="112">
        <v>255462</v>
      </c>
      <c r="E139" s="112">
        <v>14805</v>
      </c>
      <c r="F139" s="112">
        <v>64</v>
      </c>
      <c r="G139" s="112">
        <v>341418</v>
      </c>
      <c r="H139" s="112">
        <v>104092</v>
      </c>
      <c r="I139" s="112">
        <v>86</v>
      </c>
      <c r="J139" s="112">
        <v>9708</v>
      </c>
      <c r="K139" s="112">
        <v>337</v>
      </c>
      <c r="L139" s="112">
        <v>6</v>
      </c>
      <c r="M139" s="112">
        <v>12518</v>
      </c>
      <c r="N139" s="112">
        <v>881</v>
      </c>
      <c r="O139" s="112">
        <v>4</v>
      </c>
    </row>
    <row r="140" spans="1:15">
      <c r="A140" s="118">
        <v>44480</v>
      </c>
      <c r="B140" s="122" t="str">
        <f t="shared" si="5"/>
        <v>(月)</v>
      </c>
      <c r="C140" s="112">
        <f t="shared" ref="C140:C151" si="7">SUM(D140:I140)</f>
        <v>501776</v>
      </c>
      <c r="D140" s="112">
        <v>268571</v>
      </c>
      <c r="E140" s="112">
        <v>16140</v>
      </c>
      <c r="F140" s="112">
        <v>47</v>
      </c>
      <c r="G140" s="112">
        <v>115740</v>
      </c>
      <c r="H140" s="112">
        <v>101128</v>
      </c>
      <c r="I140" s="112">
        <v>150</v>
      </c>
      <c r="J140" s="112">
        <v>10144</v>
      </c>
      <c r="K140" s="112">
        <v>312</v>
      </c>
      <c r="L140" s="112">
        <v>6</v>
      </c>
      <c r="M140" s="112">
        <v>3174</v>
      </c>
      <c r="N140" s="112">
        <v>776</v>
      </c>
      <c r="O140" s="112">
        <v>5</v>
      </c>
    </row>
    <row r="141" spans="1:15">
      <c r="A141" s="118">
        <v>44479</v>
      </c>
      <c r="B141" s="122" t="str">
        <f t="shared" si="5"/>
        <v>(日)</v>
      </c>
      <c r="C141" s="112">
        <f t="shared" si="7"/>
        <v>979794</v>
      </c>
      <c r="D141" s="112">
        <v>337530</v>
      </c>
      <c r="E141" s="112">
        <v>41736</v>
      </c>
      <c r="F141" s="112">
        <v>54</v>
      </c>
      <c r="G141" s="112">
        <v>446120</v>
      </c>
      <c r="H141" s="112">
        <v>154045</v>
      </c>
      <c r="I141" s="112">
        <v>309</v>
      </c>
      <c r="J141" s="112">
        <v>7870</v>
      </c>
      <c r="K141" s="112">
        <v>835</v>
      </c>
      <c r="L141" s="112">
        <v>2</v>
      </c>
      <c r="M141" s="112">
        <v>8197</v>
      </c>
      <c r="N141" s="112">
        <v>1267</v>
      </c>
      <c r="O141" s="112">
        <v>7</v>
      </c>
    </row>
    <row r="142" spans="1:15">
      <c r="A142" s="118">
        <v>44478</v>
      </c>
      <c r="B142" s="122" t="str">
        <f t="shared" si="5"/>
        <v>(土)</v>
      </c>
      <c r="C142" s="112">
        <f t="shared" si="7"/>
        <v>1331313</v>
      </c>
      <c r="D142" s="112">
        <v>461631</v>
      </c>
      <c r="E142" s="112">
        <v>46884</v>
      </c>
      <c r="F142" s="112">
        <v>130</v>
      </c>
      <c r="G142" s="112">
        <v>619382</v>
      </c>
      <c r="H142" s="112">
        <v>202921</v>
      </c>
      <c r="I142" s="112">
        <v>365</v>
      </c>
      <c r="J142" s="112">
        <v>9603</v>
      </c>
      <c r="K142" s="112">
        <v>762</v>
      </c>
      <c r="L142" s="112">
        <v>6</v>
      </c>
      <c r="M142" s="112">
        <v>11217</v>
      </c>
      <c r="N142" s="112">
        <v>1236</v>
      </c>
      <c r="O142" s="112">
        <v>9</v>
      </c>
    </row>
    <row r="143" spans="1:15">
      <c r="A143" s="118">
        <v>44477</v>
      </c>
      <c r="B143" s="122" t="str">
        <f t="shared" si="5"/>
        <v>(金)</v>
      </c>
      <c r="C143" s="112">
        <f t="shared" si="7"/>
        <v>1037599</v>
      </c>
      <c r="D143" s="112">
        <v>348028</v>
      </c>
      <c r="E143" s="112">
        <v>28898</v>
      </c>
      <c r="F143" s="112">
        <v>285</v>
      </c>
      <c r="G143" s="112">
        <v>474943</v>
      </c>
      <c r="H143" s="112">
        <v>185175</v>
      </c>
      <c r="I143" s="112">
        <v>270</v>
      </c>
      <c r="J143" s="112">
        <v>9751</v>
      </c>
      <c r="K143" s="112">
        <v>474</v>
      </c>
      <c r="L143" s="112">
        <v>53</v>
      </c>
      <c r="M143" s="112">
        <v>12024</v>
      </c>
      <c r="N143" s="112">
        <v>663</v>
      </c>
      <c r="O143" s="112">
        <v>7</v>
      </c>
    </row>
    <row r="144" spans="1:15">
      <c r="A144" s="118">
        <v>44476</v>
      </c>
      <c r="B144" s="122" t="str">
        <f t="shared" si="5"/>
        <v>(木)</v>
      </c>
      <c r="C144" s="112">
        <f t="shared" si="7"/>
        <v>854908</v>
      </c>
      <c r="D144" s="112">
        <v>293407</v>
      </c>
      <c r="E144" s="112">
        <v>23939</v>
      </c>
      <c r="F144" s="112">
        <v>451</v>
      </c>
      <c r="G144" s="112">
        <v>383079</v>
      </c>
      <c r="H144" s="112">
        <v>153520</v>
      </c>
      <c r="I144" s="112">
        <v>512</v>
      </c>
      <c r="J144" s="112">
        <v>10706</v>
      </c>
      <c r="K144" s="112">
        <v>561</v>
      </c>
      <c r="L144" s="112">
        <v>40</v>
      </c>
      <c r="M144" s="112">
        <v>12672</v>
      </c>
      <c r="N144" s="112">
        <v>930</v>
      </c>
      <c r="O144" s="112">
        <v>31</v>
      </c>
    </row>
    <row r="145" spans="1:15">
      <c r="A145" s="118">
        <v>44475</v>
      </c>
      <c r="B145" s="122" t="str">
        <f t="shared" si="5"/>
        <v>(水)</v>
      </c>
      <c r="C145" s="112">
        <f t="shared" si="7"/>
        <v>871619</v>
      </c>
      <c r="D145" s="112">
        <v>305673</v>
      </c>
      <c r="E145" s="112">
        <v>25251</v>
      </c>
      <c r="F145" s="112">
        <v>109</v>
      </c>
      <c r="G145" s="112">
        <v>393828</v>
      </c>
      <c r="H145" s="112">
        <v>146511</v>
      </c>
      <c r="I145" s="112">
        <v>247</v>
      </c>
      <c r="J145" s="112">
        <v>11661</v>
      </c>
      <c r="K145" s="112">
        <v>589</v>
      </c>
      <c r="L145" s="112">
        <v>6</v>
      </c>
      <c r="M145" s="112">
        <v>13921</v>
      </c>
      <c r="N145" s="112">
        <v>994</v>
      </c>
      <c r="O145" s="112">
        <v>8</v>
      </c>
    </row>
    <row r="146" spans="1:15">
      <c r="A146" s="118">
        <v>44474</v>
      </c>
      <c r="B146" s="122" t="str">
        <f t="shared" si="5"/>
        <v>(火)</v>
      </c>
      <c r="C146" s="112">
        <f t="shared" si="7"/>
        <v>901216</v>
      </c>
      <c r="D146" s="112">
        <v>321247</v>
      </c>
      <c r="E146" s="112">
        <v>24529</v>
      </c>
      <c r="F146" s="112">
        <v>110</v>
      </c>
      <c r="G146" s="112">
        <v>409869</v>
      </c>
      <c r="H146" s="112">
        <v>145213</v>
      </c>
      <c r="I146" s="112">
        <v>248</v>
      </c>
      <c r="J146" s="112">
        <v>12838</v>
      </c>
      <c r="K146" s="112">
        <v>553</v>
      </c>
      <c r="L146" s="112">
        <v>14</v>
      </c>
      <c r="M146" s="112">
        <v>14873</v>
      </c>
      <c r="N146" s="112">
        <v>816</v>
      </c>
      <c r="O146" s="112">
        <v>10</v>
      </c>
    </row>
    <row r="147" spans="1:15">
      <c r="A147" s="118">
        <v>44473</v>
      </c>
      <c r="B147" s="122" t="str">
        <f t="shared" si="5"/>
        <v>(月)</v>
      </c>
      <c r="C147" s="112">
        <f t="shared" si="7"/>
        <v>862939</v>
      </c>
      <c r="D147" s="112">
        <v>307797</v>
      </c>
      <c r="E147" s="112">
        <v>23070</v>
      </c>
      <c r="F147" s="112">
        <v>182</v>
      </c>
      <c r="G147" s="112">
        <v>385187</v>
      </c>
      <c r="H147" s="112">
        <v>146608</v>
      </c>
      <c r="I147" s="112">
        <v>95</v>
      </c>
      <c r="J147" s="112">
        <v>12006</v>
      </c>
      <c r="K147" s="112">
        <v>493</v>
      </c>
      <c r="L147" s="112">
        <v>12</v>
      </c>
      <c r="M147" s="112">
        <v>13776</v>
      </c>
      <c r="N147" s="112">
        <v>837</v>
      </c>
      <c r="O147" s="112">
        <v>5</v>
      </c>
    </row>
    <row r="148" spans="1:15">
      <c r="A148" s="118">
        <v>44472</v>
      </c>
      <c r="B148" s="122" t="str">
        <f t="shared" si="5"/>
        <v>(日)</v>
      </c>
      <c r="C148" s="112">
        <f t="shared" si="7"/>
        <v>1077303</v>
      </c>
      <c r="D148" s="112">
        <v>408473</v>
      </c>
      <c r="E148" s="112">
        <v>60009</v>
      </c>
      <c r="F148" s="112">
        <v>185</v>
      </c>
      <c r="G148" s="112">
        <v>443092</v>
      </c>
      <c r="H148" s="112">
        <v>165179</v>
      </c>
      <c r="I148" s="112">
        <v>365</v>
      </c>
      <c r="J148" s="112">
        <v>8621</v>
      </c>
      <c r="K148" s="112">
        <v>1116</v>
      </c>
      <c r="L148" s="112">
        <v>9</v>
      </c>
      <c r="M148" s="112">
        <v>8551</v>
      </c>
      <c r="N148" s="112">
        <v>1137</v>
      </c>
      <c r="O148" s="112">
        <v>6</v>
      </c>
    </row>
    <row r="149" spans="1:15">
      <c r="A149" s="118">
        <v>44471</v>
      </c>
      <c r="B149" s="122" t="str">
        <f t="shared" si="5"/>
        <v>(土)</v>
      </c>
      <c r="C149" s="112">
        <f t="shared" si="7"/>
        <v>1378794</v>
      </c>
      <c r="D149" s="112">
        <v>526361</v>
      </c>
      <c r="E149" s="112">
        <v>70865</v>
      </c>
      <c r="F149" s="112">
        <v>555</v>
      </c>
      <c r="G149" s="112">
        <v>596755</v>
      </c>
      <c r="H149" s="112">
        <v>183855</v>
      </c>
      <c r="I149" s="112">
        <v>403</v>
      </c>
      <c r="J149" s="112">
        <v>10399</v>
      </c>
      <c r="K149" s="112">
        <v>960</v>
      </c>
      <c r="L149" s="112">
        <v>66</v>
      </c>
      <c r="M149" s="112">
        <v>11337</v>
      </c>
      <c r="N149" s="112">
        <v>1030</v>
      </c>
      <c r="O149" s="112">
        <v>24</v>
      </c>
    </row>
    <row r="150" spans="1:15">
      <c r="A150" s="118">
        <v>44470</v>
      </c>
      <c r="B150" s="122" t="str">
        <f t="shared" si="5"/>
        <v>(金)</v>
      </c>
      <c r="C150" s="112">
        <f t="shared" si="7"/>
        <v>1080763</v>
      </c>
      <c r="D150" s="112">
        <v>394688</v>
      </c>
      <c r="E150" s="112">
        <v>44722</v>
      </c>
      <c r="F150" s="112">
        <v>245</v>
      </c>
      <c r="G150" s="112">
        <v>479398</v>
      </c>
      <c r="H150" s="112">
        <v>161600</v>
      </c>
      <c r="I150" s="112">
        <v>110</v>
      </c>
      <c r="J150" s="112">
        <v>11409</v>
      </c>
      <c r="K150" s="112">
        <v>518</v>
      </c>
      <c r="L150" s="112">
        <v>18</v>
      </c>
      <c r="M150" s="112">
        <v>12695</v>
      </c>
      <c r="N150" s="112">
        <v>673</v>
      </c>
      <c r="O150" s="112">
        <v>2</v>
      </c>
    </row>
    <row r="151" spans="1:15">
      <c r="A151" s="118">
        <v>44469</v>
      </c>
      <c r="B151" s="122" t="str">
        <f t="shared" si="5"/>
        <v>(木)</v>
      </c>
      <c r="C151" s="112">
        <f t="shared" si="7"/>
        <v>988982</v>
      </c>
      <c r="D151" s="112">
        <v>347097</v>
      </c>
      <c r="E151" s="112">
        <v>41182</v>
      </c>
      <c r="F151" s="112">
        <v>379</v>
      </c>
      <c r="G151" s="112">
        <v>439872</v>
      </c>
      <c r="H151" s="112">
        <v>160082</v>
      </c>
      <c r="I151" s="112">
        <v>370</v>
      </c>
      <c r="J151" s="112">
        <v>11944</v>
      </c>
      <c r="K151" s="112">
        <v>605</v>
      </c>
      <c r="L151" s="112">
        <v>28</v>
      </c>
      <c r="M151" s="112">
        <v>15251</v>
      </c>
      <c r="N151" s="112">
        <v>886</v>
      </c>
      <c r="O151" s="112">
        <v>22</v>
      </c>
    </row>
    <row r="152" spans="1:15">
      <c r="A152" s="118">
        <v>44468</v>
      </c>
      <c r="B152" s="122" t="str">
        <f t="shared" si="5"/>
        <v>(水)</v>
      </c>
      <c r="C152" s="112">
        <f>SUM(D152:I152)</f>
        <v>996770</v>
      </c>
      <c r="D152" s="112">
        <v>360490</v>
      </c>
      <c r="E152" s="112">
        <v>42422</v>
      </c>
      <c r="F152" s="112">
        <v>510</v>
      </c>
      <c r="G152" s="112">
        <v>450646</v>
      </c>
      <c r="H152" s="112">
        <v>142621</v>
      </c>
      <c r="I152" s="112">
        <v>81</v>
      </c>
      <c r="J152" s="112">
        <v>12848</v>
      </c>
      <c r="K152" s="112">
        <v>596</v>
      </c>
      <c r="L152" s="112">
        <v>29</v>
      </c>
      <c r="M152" s="112">
        <v>16469</v>
      </c>
      <c r="N152" s="112">
        <v>959</v>
      </c>
      <c r="O152" s="112">
        <v>5</v>
      </c>
    </row>
    <row r="153" spans="1:15">
      <c r="A153" s="118">
        <v>44467</v>
      </c>
      <c r="B153" s="122" t="str">
        <f t="shared" si="5"/>
        <v>(火)</v>
      </c>
      <c r="C153" s="112">
        <f t="shared" ref="C153:C158" si="8">SUM(D153:I153)</f>
        <v>1029005</v>
      </c>
      <c r="D153" s="112">
        <v>365309</v>
      </c>
      <c r="E153" s="112">
        <v>41382</v>
      </c>
      <c r="F153" s="112">
        <v>348</v>
      </c>
      <c r="G153" s="112">
        <v>486589</v>
      </c>
      <c r="H153" s="112">
        <v>135266</v>
      </c>
      <c r="I153" s="112">
        <v>111</v>
      </c>
      <c r="J153" s="112">
        <v>13760</v>
      </c>
      <c r="K153" s="112">
        <v>668</v>
      </c>
      <c r="L153" s="112">
        <v>45</v>
      </c>
      <c r="M153" s="112">
        <v>18382</v>
      </c>
      <c r="N153" s="112">
        <v>892</v>
      </c>
      <c r="O153" s="112">
        <v>10</v>
      </c>
    </row>
    <row r="154" spans="1:15">
      <c r="A154" s="118">
        <v>44466</v>
      </c>
      <c r="B154" s="122" t="str">
        <f t="shared" si="5"/>
        <v>(月)</v>
      </c>
      <c r="C154" s="112">
        <f t="shared" si="8"/>
        <v>992857</v>
      </c>
      <c r="D154" s="112">
        <v>332547</v>
      </c>
      <c r="E154" s="112">
        <v>43965</v>
      </c>
      <c r="F154" s="112">
        <v>448</v>
      </c>
      <c r="G154" s="112">
        <v>478518</v>
      </c>
      <c r="H154" s="112">
        <v>137361</v>
      </c>
      <c r="I154" s="112">
        <v>18</v>
      </c>
      <c r="J154" s="112">
        <v>12120</v>
      </c>
      <c r="K154" s="112">
        <v>558</v>
      </c>
      <c r="L154" s="112">
        <v>44</v>
      </c>
      <c r="M154" s="112">
        <v>18461</v>
      </c>
      <c r="N154" s="112">
        <v>832</v>
      </c>
      <c r="O154" s="112">
        <v>0</v>
      </c>
    </row>
    <row r="155" spans="1:15">
      <c r="A155" s="118">
        <v>44465</v>
      </c>
      <c r="B155" s="122" t="str">
        <f t="shared" si="5"/>
        <v>(日)</v>
      </c>
      <c r="C155" s="112">
        <f t="shared" si="8"/>
        <v>1176935</v>
      </c>
      <c r="D155" s="112">
        <v>366448</v>
      </c>
      <c r="E155" s="112">
        <v>80205</v>
      </c>
      <c r="F155" s="112">
        <v>776</v>
      </c>
      <c r="G155" s="112">
        <v>611383</v>
      </c>
      <c r="H155" s="112">
        <v>118106</v>
      </c>
      <c r="I155" s="112">
        <v>17</v>
      </c>
      <c r="J155" s="112">
        <v>6689</v>
      </c>
      <c r="K155" s="112">
        <v>1065</v>
      </c>
      <c r="L155" s="112">
        <v>53</v>
      </c>
      <c r="M155" s="112">
        <v>12570</v>
      </c>
      <c r="N155" s="112">
        <v>986</v>
      </c>
      <c r="O155" s="112">
        <v>1</v>
      </c>
    </row>
    <row r="156" spans="1:15">
      <c r="A156" s="118">
        <v>44464</v>
      </c>
      <c r="B156" s="122" t="str">
        <f t="shared" si="5"/>
        <v>(土)</v>
      </c>
      <c r="C156" s="112">
        <f t="shared" si="8"/>
        <v>1517263</v>
      </c>
      <c r="D156" s="112">
        <v>469613</v>
      </c>
      <c r="E156" s="112">
        <v>104061</v>
      </c>
      <c r="F156" s="112">
        <v>1477</v>
      </c>
      <c r="G156" s="112">
        <v>793773</v>
      </c>
      <c r="H156" s="112">
        <v>148321</v>
      </c>
      <c r="I156" s="112">
        <v>18</v>
      </c>
      <c r="J156" s="112">
        <v>8701</v>
      </c>
      <c r="K156" s="112">
        <v>917</v>
      </c>
      <c r="L156" s="112">
        <v>84</v>
      </c>
      <c r="M156" s="112">
        <v>16573</v>
      </c>
      <c r="N156" s="112">
        <v>874</v>
      </c>
      <c r="O156" s="112">
        <v>1</v>
      </c>
    </row>
    <row r="157" spans="1:15">
      <c r="A157" s="118">
        <v>44463</v>
      </c>
      <c r="B157" s="122" t="str">
        <f t="shared" si="5"/>
        <v>(金)</v>
      </c>
      <c r="C157" s="112">
        <f t="shared" si="8"/>
        <v>1203993</v>
      </c>
      <c r="D157" s="112">
        <v>359311</v>
      </c>
      <c r="E157" s="112">
        <v>75846</v>
      </c>
      <c r="F157" s="112">
        <v>816</v>
      </c>
      <c r="G157" s="112">
        <v>635204</v>
      </c>
      <c r="H157" s="112">
        <v>132796</v>
      </c>
      <c r="I157" s="112">
        <v>20</v>
      </c>
      <c r="J157" s="112">
        <v>10412</v>
      </c>
      <c r="K157" s="112">
        <v>623</v>
      </c>
      <c r="L157" s="112">
        <v>61</v>
      </c>
      <c r="M157" s="112">
        <v>20498</v>
      </c>
      <c r="N157" s="112">
        <v>676</v>
      </c>
      <c r="O157" s="112">
        <v>1</v>
      </c>
    </row>
    <row r="158" spans="1:15">
      <c r="A158" s="118">
        <v>44462</v>
      </c>
      <c r="B158" s="122" t="str">
        <f t="shared" si="5"/>
        <v>(木)</v>
      </c>
      <c r="C158" s="112">
        <f t="shared" si="8"/>
        <v>432740</v>
      </c>
      <c r="D158" s="112">
        <v>144899</v>
      </c>
      <c r="E158" s="112">
        <v>48961</v>
      </c>
      <c r="F158" s="112">
        <v>888</v>
      </c>
      <c r="G158" s="112">
        <v>148600</v>
      </c>
      <c r="H158" s="112">
        <v>89390</v>
      </c>
      <c r="I158" s="112">
        <v>2</v>
      </c>
      <c r="J158" s="112">
        <v>3033</v>
      </c>
      <c r="K158" s="112">
        <v>672</v>
      </c>
      <c r="L158" s="112">
        <v>84</v>
      </c>
      <c r="M158" s="112">
        <v>3497</v>
      </c>
      <c r="N158" s="112">
        <v>733</v>
      </c>
      <c r="O158" s="112">
        <v>1</v>
      </c>
    </row>
    <row r="159" spans="1:15">
      <c r="A159" s="118">
        <v>44461</v>
      </c>
      <c r="B159" s="122" t="str">
        <f t="shared" si="5"/>
        <v>(水)</v>
      </c>
      <c r="C159" s="112">
        <f>SUM(D159:I159)</f>
        <v>1076669</v>
      </c>
      <c r="D159" s="112">
        <v>350864</v>
      </c>
      <c r="E159" s="112">
        <v>68561</v>
      </c>
      <c r="F159" s="112">
        <v>1031</v>
      </c>
      <c r="G159" s="112">
        <v>528608</v>
      </c>
      <c r="H159" s="112">
        <v>127587</v>
      </c>
      <c r="I159" s="112">
        <v>18</v>
      </c>
      <c r="J159" s="112">
        <v>11710</v>
      </c>
      <c r="K159" s="112">
        <v>687</v>
      </c>
      <c r="L159" s="112">
        <v>62</v>
      </c>
      <c r="M159" s="112">
        <v>21719</v>
      </c>
      <c r="N159" s="112">
        <v>870</v>
      </c>
      <c r="O159" s="112">
        <v>1</v>
      </c>
    </row>
    <row r="160" spans="1:15">
      <c r="A160" s="118">
        <v>44460</v>
      </c>
      <c r="B160" s="122" t="str">
        <f t="shared" si="5"/>
        <v>(火)</v>
      </c>
      <c r="C160" s="112">
        <f t="shared" ref="C160" si="9">SUM(D160:I160)</f>
        <v>1099105</v>
      </c>
      <c r="D160" s="112">
        <v>341704</v>
      </c>
      <c r="E160" s="112">
        <v>69047</v>
      </c>
      <c r="F160" s="112">
        <v>632</v>
      </c>
      <c r="G160" s="112">
        <v>563487</v>
      </c>
      <c r="H160" s="112">
        <v>124223</v>
      </c>
      <c r="I160" s="112">
        <v>12</v>
      </c>
      <c r="J160" s="112">
        <v>12191</v>
      </c>
      <c r="K160" s="112">
        <v>806</v>
      </c>
      <c r="L160" s="112">
        <v>67</v>
      </c>
      <c r="M160" s="112">
        <v>25853</v>
      </c>
      <c r="N160" s="112">
        <v>863</v>
      </c>
      <c r="O160" s="112">
        <v>2</v>
      </c>
    </row>
    <row r="161" spans="1:15">
      <c r="A161" s="118">
        <v>44459</v>
      </c>
      <c r="B161" s="122" t="str">
        <f t="shared" si="5"/>
        <v>(月)</v>
      </c>
      <c r="C161" s="112">
        <f>SUM(D161:I161)</f>
        <v>312731</v>
      </c>
      <c r="D161" s="112">
        <v>102065</v>
      </c>
      <c r="E161" s="112">
        <v>53415</v>
      </c>
      <c r="F161" s="112">
        <v>671</v>
      </c>
      <c r="G161" s="112">
        <v>80588</v>
      </c>
      <c r="H161" s="112">
        <v>75991</v>
      </c>
      <c r="I161" s="112">
        <v>1</v>
      </c>
      <c r="J161" s="112">
        <v>2140</v>
      </c>
      <c r="K161" s="112">
        <v>746</v>
      </c>
      <c r="L161" s="112">
        <v>39</v>
      </c>
      <c r="M161" s="112">
        <v>2083</v>
      </c>
      <c r="N161" s="112">
        <v>824</v>
      </c>
      <c r="O161" s="112">
        <v>0</v>
      </c>
    </row>
    <row r="162" spans="1:15">
      <c r="A162" s="118">
        <v>44458</v>
      </c>
      <c r="B162" s="122" t="str">
        <f t="shared" si="5"/>
        <v>(日)</v>
      </c>
      <c r="C162" s="112">
        <f t="shared" ref="C162:C164" si="10">SUM(D162:I162)</f>
        <v>1145397</v>
      </c>
      <c r="D162" s="112">
        <v>458150</v>
      </c>
      <c r="E162" s="112">
        <v>116679</v>
      </c>
      <c r="F162" s="112">
        <v>1559</v>
      </c>
      <c r="G162" s="112">
        <v>464214</v>
      </c>
      <c r="H162" s="112">
        <v>104781</v>
      </c>
      <c r="I162" s="112">
        <v>14</v>
      </c>
      <c r="J162" s="112">
        <v>7846</v>
      </c>
      <c r="K162" s="112">
        <v>1184</v>
      </c>
      <c r="L162" s="112">
        <v>81</v>
      </c>
      <c r="M162" s="112">
        <v>9882</v>
      </c>
      <c r="N162" s="112">
        <v>927</v>
      </c>
      <c r="O162" s="112">
        <v>0</v>
      </c>
    </row>
    <row r="163" spans="1:15">
      <c r="A163" s="118">
        <v>44457</v>
      </c>
      <c r="B163" s="122" t="str">
        <f t="shared" si="5"/>
        <v>(土)</v>
      </c>
      <c r="C163" s="112">
        <f t="shared" si="10"/>
        <v>1465869</v>
      </c>
      <c r="D163" s="112">
        <v>598023</v>
      </c>
      <c r="E163" s="112">
        <v>138742</v>
      </c>
      <c r="F163" s="112">
        <v>2400</v>
      </c>
      <c r="G163" s="112">
        <v>615675</v>
      </c>
      <c r="H163" s="112">
        <v>111021</v>
      </c>
      <c r="I163" s="112">
        <v>8</v>
      </c>
      <c r="J163" s="112">
        <v>10387</v>
      </c>
      <c r="K163" s="112">
        <v>917</v>
      </c>
      <c r="L163" s="112">
        <v>86</v>
      </c>
      <c r="M163" s="112">
        <v>15134</v>
      </c>
      <c r="N163" s="112">
        <v>740</v>
      </c>
      <c r="O163" s="112">
        <v>0</v>
      </c>
    </row>
    <row r="164" spans="1:15">
      <c r="A164" s="118">
        <v>44456</v>
      </c>
      <c r="B164" s="122" t="str">
        <f t="shared" si="5"/>
        <v>(金)</v>
      </c>
      <c r="C164" s="112">
        <f t="shared" si="10"/>
        <v>1218261</v>
      </c>
      <c r="D164" s="112">
        <v>456790</v>
      </c>
      <c r="E164" s="112">
        <v>117678</v>
      </c>
      <c r="F164" s="112">
        <v>1990</v>
      </c>
      <c r="G164" s="112">
        <v>534680</v>
      </c>
      <c r="H164" s="112">
        <v>107118</v>
      </c>
      <c r="I164" s="112">
        <v>5</v>
      </c>
      <c r="J164" s="112">
        <v>11382</v>
      </c>
      <c r="K164" s="112">
        <v>635</v>
      </c>
      <c r="L164" s="112">
        <v>96</v>
      </c>
      <c r="M164" s="112">
        <v>19534</v>
      </c>
      <c r="N164" s="112">
        <v>568</v>
      </c>
      <c r="O164" s="112">
        <v>0</v>
      </c>
    </row>
    <row r="165" spans="1:15">
      <c r="A165" s="118">
        <v>44455</v>
      </c>
      <c r="B165" s="122" t="str">
        <f t="shared" si="5"/>
        <v>(木)</v>
      </c>
      <c r="C165" s="112">
        <f>SUM(D165:I165)</f>
        <v>1059959</v>
      </c>
      <c r="D165" s="112">
        <v>397275</v>
      </c>
      <c r="E165" s="112">
        <v>101226</v>
      </c>
      <c r="F165" s="112">
        <v>1731</v>
      </c>
      <c r="G165" s="112">
        <v>456316</v>
      </c>
      <c r="H165" s="112">
        <v>103394</v>
      </c>
      <c r="I165" s="112">
        <v>17</v>
      </c>
      <c r="J165" s="112">
        <v>12390</v>
      </c>
      <c r="K165" s="112">
        <v>805</v>
      </c>
      <c r="L165" s="112">
        <v>130</v>
      </c>
      <c r="M165" s="112">
        <v>19915</v>
      </c>
      <c r="N165" s="112">
        <v>705</v>
      </c>
      <c r="O165" s="112">
        <v>3</v>
      </c>
    </row>
    <row r="166" spans="1:15">
      <c r="A166" s="118">
        <v>44454</v>
      </c>
      <c r="B166" s="122" t="str">
        <f t="shared" si="5"/>
        <v>(水)</v>
      </c>
      <c r="C166" s="112">
        <f>SUM(D166:I166)</f>
        <v>1069752</v>
      </c>
      <c r="D166" s="112">
        <v>414854</v>
      </c>
      <c r="E166" s="112">
        <v>97759</v>
      </c>
      <c r="F166" s="112">
        <v>1579</v>
      </c>
      <c r="G166" s="112">
        <v>466989</v>
      </c>
      <c r="H166" s="112">
        <v>88568</v>
      </c>
      <c r="I166" s="112">
        <v>3</v>
      </c>
      <c r="J166" s="112">
        <v>13706</v>
      </c>
      <c r="K166" s="112">
        <v>850</v>
      </c>
      <c r="L166" s="112">
        <v>92</v>
      </c>
      <c r="M166" s="112">
        <v>22796</v>
      </c>
      <c r="N166" s="112">
        <v>714</v>
      </c>
      <c r="O166" s="112">
        <v>0</v>
      </c>
    </row>
    <row r="167" spans="1:15">
      <c r="A167" s="118">
        <v>44453</v>
      </c>
      <c r="B167" s="122" t="str">
        <f t="shared" si="5"/>
        <v>(火)</v>
      </c>
      <c r="C167" s="112">
        <f>SUM(D167:I167)</f>
        <v>1091032</v>
      </c>
      <c r="D167" s="112">
        <v>430557</v>
      </c>
      <c r="E167" s="112">
        <v>104376</v>
      </c>
      <c r="F167" s="112">
        <v>1894</v>
      </c>
      <c r="G167" s="112">
        <v>467960</v>
      </c>
      <c r="H167" s="112">
        <v>86240</v>
      </c>
      <c r="I167" s="112">
        <v>5</v>
      </c>
      <c r="J167" s="112">
        <v>14796</v>
      </c>
      <c r="K167" s="112">
        <v>844</v>
      </c>
      <c r="L167" s="112">
        <v>135</v>
      </c>
      <c r="M167" s="112">
        <v>26427</v>
      </c>
      <c r="N167" s="112">
        <v>737</v>
      </c>
      <c r="O167" s="112">
        <v>1</v>
      </c>
    </row>
    <row r="168" spans="1:15">
      <c r="A168" s="118">
        <v>44452</v>
      </c>
      <c r="B168" s="122" t="str">
        <f t="shared" si="5"/>
        <v>(月)</v>
      </c>
      <c r="C168" s="112">
        <f>SUM(D168:I168)</f>
        <v>1028865</v>
      </c>
      <c r="D168" s="112">
        <v>399636</v>
      </c>
      <c r="E168" s="112">
        <v>109194</v>
      </c>
      <c r="F168" s="112">
        <v>2308</v>
      </c>
      <c r="G168" s="112">
        <v>437092</v>
      </c>
      <c r="H168" s="112">
        <v>80629</v>
      </c>
      <c r="I168" s="112">
        <v>6</v>
      </c>
      <c r="J168" s="112">
        <v>13884</v>
      </c>
      <c r="K168" s="112">
        <v>792</v>
      </c>
      <c r="L168" s="112">
        <v>165</v>
      </c>
      <c r="M168" s="112">
        <v>25267</v>
      </c>
      <c r="N168" s="112">
        <v>690</v>
      </c>
      <c r="O168" s="112">
        <v>1</v>
      </c>
    </row>
    <row r="169" spans="1:15">
      <c r="A169" s="118">
        <v>44451</v>
      </c>
      <c r="B169" s="122" t="str">
        <f t="shared" si="5"/>
        <v>(日)</v>
      </c>
      <c r="C169" s="112">
        <f t="shared" ref="C169:C232" si="11">SUM(D169:I169)</f>
        <v>1214908</v>
      </c>
      <c r="D169" s="112">
        <v>457986</v>
      </c>
      <c r="E169" s="112">
        <v>159458</v>
      </c>
      <c r="F169" s="112">
        <v>1647</v>
      </c>
      <c r="G169" s="112">
        <v>503342</v>
      </c>
      <c r="H169" s="112">
        <v>92473</v>
      </c>
      <c r="I169" s="112">
        <v>2</v>
      </c>
      <c r="J169" s="112">
        <v>8330</v>
      </c>
      <c r="K169" s="112">
        <v>1340</v>
      </c>
      <c r="L169" s="112">
        <v>60</v>
      </c>
      <c r="M169" s="112">
        <v>12661</v>
      </c>
      <c r="N169" s="112">
        <v>1073</v>
      </c>
      <c r="O169" s="112">
        <v>1</v>
      </c>
    </row>
    <row r="170" spans="1:15">
      <c r="A170" s="118">
        <v>44450</v>
      </c>
      <c r="B170" s="122" t="str">
        <f t="shared" si="5"/>
        <v>(土)</v>
      </c>
      <c r="C170" s="112">
        <f t="shared" si="11"/>
        <v>1511044</v>
      </c>
      <c r="D170" s="112">
        <v>583460</v>
      </c>
      <c r="E170" s="112">
        <v>201123</v>
      </c>
      <c r="F170" s="112">
        <v>1825</v>
      </c>
      <c r="G170" s="112">
        <v>623654</v>
      </c>
      <c r="H170" s="112">
        <v>100978</v>
      </c>
      <c r="I170" s="112">
        <v>4</v>
      </c>
      <c r="J170" s="112">
        <v>10572</v>
      </c>
      <c r="K170" s="112">
        <v>1214</v>
      </c>
      <c r="L170" s="112">
        <v>60</v>
      </c>
      <c r="M170" s="112">
        <v>18815</v>
      </c>
      <c r="N170" s="112">
        <v>893</v>
      </c>
      <c r="O170" s="112">
        <v>1</v>
      </c>
    </row>
    <row r="171" spans="1:15">
      <c r="A171" s="118">
        <v>44449</v>
      </c>
      <c r="B171" s="122" t="str">
        <f t="shared" si="5"/>
        <v>(金)</v>
      </c>
      <c r="C171" s="112">
        <f t="shared" si="11"/>
        <v>1263184</v>
      </c>
      <c r="D171" s="112">
        <v>466643</v>
      </c>
      <c r="E171" s="112">
        <v>180950</v>
      </c>
      <c r="F171" s="112">
        <v>1629</v>
      </c>
      <c r="G171" s="112">
        <v>516829</v>
      </c>
      <c r="H171" s="112">
        <v>97127</v>
      </c>
      <c r="I171" s="112">
        <v>6</v>
      </c>
      <c r="J171" s="112">
        <v>12083</v>
      </c>
      <c r="K171" s="112">
        <v>671</v>
      </c>
      <c r="L171" s="112">
        <v>88</v>
      </c>
      <c r="M171" s="112">
        <v>25876</v>
      </c>
      <c r="N171" s="112">
        <v>611</v>
      </c>
      <c r="O171" s="112">
        <v>0</v>
      </c>
    </row>
    <row r="172" spans="1:15">
      <c r="A172" s="118">
        <v>44448</v>
      </c>
      <c r="B172" s="122" t="str">
        <f t="shared" si="5"/>
        <v>(木)</v>
      </c>
      <c r="C172" s="112">
        <f t="shared" si="11"/>
        <v>1128099</v>
      </c>
      <c r="D172" s="112">
        <v>423829</v>
      </c>
      <c r="E172" s="112">
        <v>159686</v>
      </c>
      <c r="F172" s="112">
        <v>1850</v>
      </c>
      <c r="G172" s="112">
        <v>448634</v>
      </c>
      <c r="H172" s="112">
        <v>94098</v>
      </c>
      <c r="I172" s="112">
        <v>2</v>
      </c>
      <c r="J172" s="112">
        <v>13887</v>
      </c>
      <c r="K172" s="112">
        <v>974</v>
      </c>
      <c r="L172" s="112">
        <v>109</v>
      </c>
      <c r="M172" s="112">
        <v>25954</v>
      </c>
      <c r="N172" s="112">
        <v>583</v>
      </c>
      <c r="O172" s="112">
        <v>0</v>
      </c>
    </row>
    <row r="173" spans="1:15">
      <c r="A173" s="118">
        <v>44447</v>
      </c>
      <c r="B173" s="122" t="str">
        <f t="shared" si="5"/>
        <v>(水)</v>
      </c>
      <c r="C173" s="112">
        <f t="shared" si="11"/>
        <v>1152310</v>
      </c>
      <c r="D173" s="112">
        <v>446339</v>
      </c>
      <c r="E173" s="112">
        <v>150073</v>
      </c>
      <c r="F173" s="112">
        <v>1525</v>
      </c>
      <c r="G173" s="112">
        <v>463011</v>
      </c>
      <c r="H173" s="112">
        <v>91360</v>
      </c>
      <c r="I173" s="112">
        <v>2</v>
      </c>
      <c r="J173" s="112">
        <v>15325</v>
      </c>
      <c r="K173" s="112">
        <v>1010</v>
      </c>
      <c r="L173" s="112">
        <v>78</v>
      </c>
      <c r="M173" s="112">
        <v>29262</v>
      </c>
      <c r="N173" s="112">
        <v>725</v>
      </c>
      <c r="O173" s="112">
        <v>0</v>
      </c>
    </row>
    <row r="174" spans="1:15">
      <c r="A174" s="118">
        <v>44446</v>
      </c>
      <c r="B174" s="122" t="str">
        <f t="shared" si="5"/>
        <v>(火)</v>
      </c>
      <c r="C174" s="112">
        <f t="shared" si="11"/>
        <v>1160329</v>
      </c>
      <c r="D174" s="112">
        <v>474533</v>
      </c>
      <c r="E174" s="112">
        <v>154732</v>
      </c>
      <c r="F174" s="112">
        <v>1744</v>
      </c>
      <c r="G174" s="112">
        <v>434987</v>
      </c>
      <c r="H174" s="112">
        <v>94331</v>
      </c>
      <c r="I174" s="112">
        <v>2</v>
      </c>
      <c r="J174" s="112">
        <v>17175</v>
      </c>
      <c r="K174" s="112">
        <v>902</v>
      </c>
      <c r="L174" s="112">
        <v>97</v>
      </c>
      <c r="M174" s="112">
        <v>32006</v>
      </c>
      <c r="N174" s="112">
        <v>829</v>
      </c>
      <c r="O174" s="112">
        <v>0</v>
      </c>
    </row>
    <row r="175" spans="1:15">
      <c r="A175" s="118">
        <v>44445</v>
      </c>
      <c r="B175" s="122" t="str">
        <f t="shared" si="5"/>
        <v>(月)</v>
      </c>
      <c r="C175" s="112">
        <f t="shared" si="11"/>
        <v>1037962</v>
      </c>
      <c r="D175" s="112">
        <v>463328</v>
      </c>
      <c r="E175" s="112">
        <v>153320</v>
      </c>
      <c r="F175" s="112">
        <v>1516</v>
      </c>
      <c r="G175" s="112">
        <v>341209</v>
      </c>
      <c r="H175" s="112">
        <v>78584</v>
      </c>
      <c r="I175" s="112">
        <v>5</v>
      </c>
      <c r="J175" s="112">
        <v>16871</v>
      </c>
      <c r="K175" s="112">
        <v>895</v>
      </c>
      <c r="L175" s="112">
        <v>83</v>
      </c>
      <c r="M175" s="112">
        <v>25588</v>
      </c>
      <c r="N175" s="112">
        <v>622</v>
      </c>
      <c r="O175" s="112">
        <v>0</v>
      </c>
    </row>
    <row r="176" spans="1:15">
      <c r="A176" s="118">
        <v>44444</v>
      </c>
      <c r="B176" s="122" t="str">
        <f t="shared" si="5"/>
        <v>(日)</v>
      </c>
      <c r="C176" s="112">
        <f t="shared" si="11"/>
        <v>1180373</v>
      </c>
      <c r="D176" s="112">
        <v>605563</v>
      </c>
      <c r="E176" s="112">
        <v>170168</v>
      </c>
      <c r="F176" s="112">
        <v>1581</v>
      </c>
      <c r="G176" s="112">
        <v>285635</v>
      </c>
      <c r="H176" s="112">
        <v>117422</v>
      </c>
      <c r="I176" s="112">
        <v>4</v>
      </c>
      <c r="J176" s="112">
        <v>11872</v>
      </c>
      <c r="K176" s="112">
        <v>1147</v>
      </c>
      <c r="L176" s="112">
        <v>58</v>
      </c>
      <c r="M176" s="112">
        <v>8758</v>
      </c>
      <c r="N176" s="112">
        <v>1998</v>
      </c>
      <c r="O176" s="112">
        <v>1</v>
      </c>
    </row>
    <row r="177" spans="1:15">
      <c r="A177" s="118">
        <v>44443</v>
      </c>
      <c r="B177" s="122" t="str">
        <f t="shared" si="5"/>
        <v>(土)</v>
      </c>
      <c r="C177" s="112">
        <f t="shared" si="11"/>
        <v>1411625</v>
      </c>
      <c r="D177" s="112">
        <v>767076</v>
      </c>
      <c r="E177" s="112">
        <v>187524</v>
      </c>
      <c r="F177" s="112">
        <v>1946</v>
      </c>
      <c r="G177" s="112">
        <v>329795</v>
      </c>
      <c r="H177" s="112">
        <v>125282</v>
      </c>
      <c r="I177" s="112">
        <v>2</v>
      </c>
      <c r="J177" s="112">
        <v>15039</v>
      </c>
      <c r="K177" s="112">
        <v>975</v>
      </c>
      <c r="L177" s="112">
        <v>75</v>
      </c>
      <c r="M177" s="112">
        <v>11269</v>
      </c>
      <c r="N177" s="112">
        <v>2059</v>
      </c>
      <c r="O177" s="112">
        <v>0</v>
      </c>
    </row>
    <row r="178" spans="1:15">
      <c r="A178" s="118">
        <v>44442</v>
      </c>
      <c r="B178" s="122" t="str">
        <f t="shared" si="5"/>
        <v>(金)</v>
      </c>
      <c r="C178" s="112">
        <f t="shared" si="11"/>
        <v>1161497</v>
      </c>
      <c r="D178" s="112">
        <v>575664</v>
      </c>
      <c r="E178" s="112">
        <v>163028</v>
      </c>
      <c r="F178" s="112">
        <v>2072</v>
      </c>
      <c r="G178" s="112">
        <v>289088</v>
      </c>
      <c r="H178" s="112">
        <v>131637</v>
      </c>
      <c r="I178" s="112">
        <v>8</v>
      </c>
      <c r="J178" s="112">
        <v>17166</v>
      </c>
      <c r="K178" s="112">
        <v>621</v>
      </c>
      <c r="L178" s="112">
        <v>72</v>
      </c>
      <c r="M178" s="112">
        <v>16247</v>
      </c>
      <c r="N178" s="112">
        <v>972</v>
      </c>
      <c r="O178" s="112">
        <v>1</v>
      </c>
    </row>
    <row r="179" spans="1:15">
      <c r="A179" s="118">
        <v>44441</v>
      </c>
      <c r="B179" s="122" t="str">
        <f t="shared" si="5"/>
        <v>(木)</v>
      </c>
      <c r="C179" s="112">
        <f t="shared" si="11"/>
        <v>927167</v>
      </c>
      <c r="D179" s="112">
        <v>262888</v>
      </c>
      <c r="E179" s="112">
        <v>157285</v>
      </c>
      <c r="F179" s="112">
        <v>1994</v>
      </c>
      <c r="G179" s="112">
        <v>378211</v>
      </c>
      <c r="H179" s="112">
        <v>126786</v>
      </c>
      <c r="I179" s="112">
        <v>3</v>
      </c>
      <c r="J179" s="112">
        <v>7818</v>
      </c>
      <c r="K179" s="112">
        <v>795</v>
      </c>
      <c r="L179" s="112">
        <v>112</v>
      </c>
      <c r="M179" s="112">
        <v>25871</v>
      </c>
      <c r="N179" s="112">
        <v>1081</v>
      </c>
      <c r="O179" s="112">
        <v>0</v>
      </c>
    </row>
    <row r="180" spans="1:15">
      <c r="A180" s="118">
        <v>44440</v>
      </c>
      <c r="B180" s="122" t="str">
        <f t="shared" si="5"/>
        <v>(水)</v>
      </c>
      <c r="C180" s="112">
        <f t="shared" si="11"/>
        <v>1141053</v>
      </c>
      <c r="D180" s="112">
        <v>497259</v>
      </c>
      <c r="E180" s="112">
        <v>146538</v>
      </c>
      <c r="F180" s="112">
        <v>1837</v>
      </c>
      <c r="G180" s="112">
        <v>377669</v>
      </c>
      <c r="H180" s="112">
        <v>117745</v>
      </c>
      <c r="I180" s="112">
        <v>5</v>
      </c>
      <c r="J180" s="112">
        <v>19856</v>
      </c>
      <c r="K180" s="112">
        <v>879</v>
      </c>
      <c r="L180" s="112">
        <v>106</v>
      </c>
      <c r="M180" s="112">
        <v>29044</v>
      </c>
      <c r="N180" s="112">
        <v>1228</v>
      </c>
      <c r="O180" s="112">
        <v>0</v>
      </c>
    </row>
    <row r="181" spans="1:15">
      <c r="A181" s="118">
        <v>44439</v>
      </c>
      <c r="B181" s="122" t="str">
        <f t="shared" si="5"/>
        <v>(火)</v>
      </c>
      <c r="C181" s="112">
        <f t="shared" si="11"/>
        <v>1186813</v>
      </c>
      <c r="D181" s="112">
        <v>509177</v>
      </c>
      <c r="E181" s="112">
        <v>140568</v>
      </c>
      <c r="F181" s="112">
        <v>1624</v>
      </c>
      <c r="G181" s="112">
        <v>396136</v>
      </c>
      <c r="H181" s="112">
        <v>139307</v>
      </c>
      <c r="I181" s="112">
        <v>1</v>
      </c>
      <c r="J181" s="112">
        <v>22203</v>
      </c>
      <c r="K181" s="112">
        <v>780</v>
      </c>
      <c r="L181" s="112">
        <v>96</v>
      </c>
      <c r="M181" s="112">
        <v>34970</v>
      </c>
      <c r="N181" s="112">
        <v>1405</v>
      </c>
      <c r="O181" s="112">
        <v>0</v>
      </c>
    </row>
    <row r="182" spans="1:15">
      <c r="A182" s="118">
        <v>44438</v>
      </c>
      <c r="B182" s="122" t="str">
        <f t="shared" si="5"/>
        <v>(月)</v>
      </c>
      <c r="C182" s="112">
        <f t="shared" si="11"/>
        <v>677194</v>
      </c>
      <c r="D182" s="112">
        <v>253283</v>
      </c>
      <c r="E182" s="112">
        <v>135443</v>
      </c>
      <c r="F182" s="112">
        <v>1329</v>
      </c>
      <c r="G182" s="112">
        <v>138310</v>
      </c>
      <c r="H182" s="112">
        <v>148829</v>
      </c>
      <c r="I182" s="112">
        <v>0</v>
      </c>
      <c r="J182" s="112">
        <v>9224</v>
      </c>
      <c r="K182" s="112">
        <v>700</v>
      </c>
      <c r="L182" s="112">
        <v>74</v>
      </c>
      <c r="M182" s="112">
        <v>9614</v>
      </c>
      <c r="N182" s="112">
        <v>1334</v>
      </c>
      <c r="O182" s="112">
        <v>0</v>
      </c>
    </row>
    <row r="183" spans="1:15">
      <c r="A183" s="118">
        <v>44437</v>
      </c>
      <c r="B183" s="122" t="str">
        <f t="shared" si="5"/>
        <v>(日)</v>
      </c>
      <c r="C183" s="112">
        <f t="shared" si="11"/>
        <v>1231249</v>
      </c>
      <c r="D183" s="112">
        <v>474841</v>
      </c>
      <c r="E183" s="112">
        <v>123326</v>
      </c>
      <c r="F183" s="112">
        <v>1130</v>
      </c>
      <c r="G183" s="112">
        <v>503818</v>
      </c>
      <c r="H183" s="112">
        <v>128133</v>
      </c>
      <c r="I183" s="112">
        <v>1</v>
      </c>
      <c r="J183" s="112">
        <v>9906</v>
      </c>
      <c r="K183" s="112">
        <v>904</v>
      </c>
      <c r="L183" s="112">
        <v>52</v>
      </c>
      <c r="M183" s="112">
        <v>20459</v>
      </c>
      <c r="N183" s="112">
        <v>2770</v>
      </c>
      <c r="O183" s="112">
        <v>0</v>
      </c>
    </row>
    <row r="184" spans="1:15">
      <c r="A184" s="118">
        <v>44436</v>
      </c>
      <c r="B184" s="122" t="str">
        <f t="shared" si="5"/>
        <v>(土)</v>
      </c>
      <c r="C184" s="112">
        <f t="shared" si="11"/>
        <v>1478967</v>
      </c>
      <c r="D184" s="112">
        <v>590187</v>
      </c>
      <c r="E184" s="112">
        <v>139238</v>
      </c>
      <c r="F184" s="112">
        <v>546</v>
      </c>
      <c r="G184" s="112">
        <v>605497</v>
      </c>
      <c r="H184" s="112">
        <v>143499</v>
      </c>
      <c r="I184" s="112">
        <v>0</v>
      </c>
      <c r="J184" s="112">
        <v>13832</v>
      </c>
      <c r="K184" s="112">
        <v>762</v>
      </c>
      <c r="L184" s="112">
        <v>13</v>
      </c>
      <c r="M184" s="112">
        <v>32694</v>
      </c>
      <c r="N184" s="112">
        <v>3362</v>
      </c>
      <c r="O184" s="112">
        <v>0</v>
      </c>
    </row>
    <row r="185" spans="1:15">
      <c r="A185" s="118">
        <v>44435</v>
      </c>
      <c r="B185" s="122" t="str">
        <f t="shared" si="5"/>
        <v>(金)</v>
      </c>
      <c r="C185" s="112">
        <f t="shared" si="11"/>
        <v>1307962</v>
      </c>
      <c r="D185" s="112">
        <v>523197</v>
      </c>
      <c r="E185" s="112">
        <v>117148</v>
      </c>
      <c r="F185" s="112">
        <v>990</v>
      </c>
      <c r="G185" s="112">
        <v>489378</v>
      </c>
      <c r="H185" s="112">
        <v>177249</v>
      </c>
      <c r="I185" s="112">
        <v>0</v>
      </c>
      <c r="J185" s="112">
        <v>18691</v>
      </c>
      <c r="K185" s="112">
        <v>553</v>
      </c>
      <c r="L185" s="112">
        <v>23</v>
      </c>
      <c r="M185" s="112">
        <v>40199</v>
      </c>
      <c r="N185" s="112">
        <v>1649</v>
      </c>
      <c r="O185" s="112">
        <v>0</v>
      </c>
    </row>
    <row r="186" spans="1:15">
      <c r="A186" s="118">
        <v>44434</v>
      </c>
      <c r="B186" s="122" t="str">
        <f t="shared" si="5"/>
        <v>(木)</v>
      </c>
      <c r="C186" s="112">
        <f t="shared" si="11"/>
        <v>1172944</v>
      </c>
      <c r="D186" s="112">
        <v>468717</v>
      </c>
      <c r="E186" s="112">
        <v>99348</v>
      </c>
      <c r="F186" s="112">
        <v>2036</v>
      </c>
      <c r="G186" s="112">
        <v>441789</v>
      </c>
      <c r="H186" s="112">
        <v>161052</v>
      </c>
      <c r="I186" s="112">
        <v>2</v>
      </c>
      <c r="J186" s="112">
        <v>19441</v>
      </c>
      <c r="K186" s="112">
        <v>671</v>
      </c>
      <c r="L186" s="112">
        <v>67</v>
      </c>
      <c r="M186" s="112">
        <v>40962</v>
      </c>
      <c r="N186" s="112">
        <v>1853</v>
      </c>
      <c r="O186" s="112">
        <v>0</v>
      </c>
    </row>
    <row r="187" spans="1:15">
      <c r="A187" s="118">
        <v>44433</v>
      </c>
      <c r="B187" s="122" t="str">
        <f t="shared" si="5"/>
        <v>(水)</v>
      </c>
      <c r="C187" s="112">
        <f t="shared" si="11"/>
        <v>1240391</v>
      </c>
      <c r="D187" s="112">
        <v>479910</v>
      </c>
      <c r="E187" s="112">
        <v>122483</v>
      </c>
      <c r="F187" s="112">
        <v>1938</v>
      </c>
      <c r="G187" s="112">
        <v>457170</v>
      </c>
      <c r="H187" s="112">
        <v>178889</v>
      </c>
      <c r="I187" s="112">
        <v>1</v>
      </c>
      <c r="J187" s="112">
        <v>22013</v>
      </c>
      <c r="K187" s="112">
        <v>779</v>
      </c>
      <c r="L187" s="112">
        <v>65</v>
      </c>
      <c r="M187" s="112">
        <v>46023</v>
      </c>
      <c r="N187" s="112">
        <v>2126</v>
      </c>
      <c r="O187" s="112">
        <v>0</v>
      </c>
    </row>
    <row r="188" spans="1:15">
      <c r="A188" s="118">
        <v>44432</v>
      </c>
      <c r="B188" s="122" t="str">
        <f t="shared" si="5"/>
        <v>(火)</v>
      </c>
      <c r="C188" s="112">
        <f t="shared" si="11"/>
        <v>1266444</v>
      </c>
      <c r="D188" s="112">
        <v>484085</v>
      </c>
      <c r="E188" s="112">
        <v>127092</v>
      </c>
      <c r="F188" s="112">
        <v>978</v>
      </c>
      <c r="G188" s="112">
        <v>465410</v>
      </c>
      <c r="H188" s="112">
        <v>188877</v>
      </c>
      <c r="I188" s="112">
        <v>2</v>
      </c>
      <c r="J188" s="112">
        <v>25932</v>
      </c>
      <c r="K188" s="112">
        <v>821</v>
      </c>
      <c r="L188" s="112">
        <v>47</v>
      </c>
      <c r="M188" s="112">
        <v>55989</v>
      </c>
      <c r="N188" s="112">
        <v>2366</v>
      </c>
      <c r="O188" s="112">
        <v>1</v>
      </c>
    </row>
    <row r="189" spans="1:15">
      <c r="A189" s="118">
        <v>44431</v>
      </c>
      <c r="B189" s="122" t="str">
        <f t="shared" si="5"/>
        <v>(月)</v>
      </c>
      <c r="C189" s="112">
        <f t="shared" si="11"/>
        <v>1200334</v>
      </c>
      <c r="D189" s="112">
        <v>445111</v>
      </c>
      <c r="E189" s="112">
        <v>102503</v>
      </c>
      <c r="F189" s="112">
        <v>993</v>
      </c>
      <c r="G189" s="112">
        <v>445513</v>
      </c>
      <c r="H189" s="112">
        <v>206213</v>
      </c>
      <c r="I189" s="112">
        <v>1</v>
      </c>
      <c r="J189" s="112">
        <v>24408</v>
      </c>
      <c r="K189" s="112">
        <v>722</v>
      </c>
      <c r="L189" s="112">
        <v>52</v>
      </c>
      <c r="M189" s="112">
        <v>59237</v>
      </c>
      <c r="N189" s="112">
        <v>3133</v>
      </c>
      <c r="O189" s="111">
        <v>1</v>
      </c>
    </row>
    <row r="190" spans="1:15">
      <c r="A190" s="118">
        <v>44430</v>
      </c>
      <c r="B190" s="122" t="str">
        <f t="shared" si="5"/>
        <v>(日)</v>
      </c>
      <c r="C190" s="112">
        <f t="shared" si="11"/>
        <v>1239408</v>
      </c>
      <c r="D190" s="112">
        <v>519442</v>
      </c>
      <c r="E190" s="112">
        <v>108462</v>
      </c>
      <c r="F190" s="112">
        <v>0</v>
      </c>
      <c r="G190" s="112">
        <v>450206</v>
      </c>
      <c r="H190" s="112">
        <v>161298</v>
      </c>
      <c r="I190" s="112">
        <v>0</v>
      </c>
      <c r="J190" s="112">
        <v>12028</v>
      </c>
      <c r="K190" s="112">
        <v>917</v>
      </c>
      <c r="L190" s="112">
        <v>0</v>
      </c>
      <c r="M190" s="112">
        <v>34825</v>
      </c>
      <c r="N190" s="112">
        <v>4592</v>
      </c>
      <c r="O190" s="111">
        <v>0</v>
      </c>
    </row>
    <row r="191" spans="1:15">
      <c r="A191" s="118">
        <v>44429</v>
      </c>
      <c r="B191" s="122" t="str">
        <f t="shared" si="5"/>
        <v>(土)</v>
      </c>
      <c r="C191" s="112">
        <f t="shared" si="11"/>
        <v>1445708</v>
      </c>
      <c r="D191" s="111">
        <v>613887</v>
      </c>
      <c r="E191" s="112">
        <v>107159</v>
      </c>
      <c r="F191" s="112">
        <v>42</v>
      </c>
      <c r="G191" s="112">
        <v>538853</v>
      </c>
      <c r="H191" s="112">
        <v>185767</v>
      </c>
      <c r="I191" s="112">
        <v>0</v>
      </c>
      <c r="J191" s="112">
        <v>17516</v>
      </c>
      <c r="K191" s="112">
        <v>761</v>
      </c>
      <c r="L191" s="112">
        <v>3</v>
      </c>
      <c r="M191" s="112">
        <v>64061</v>
      </c>
      <c r="N191" s="112">
        <v>4855</v>
      </c>
      <c r="O191" s="111">
        <v>0</v>
      </c>
    </row>
    <row r="192" spans="1:15">
      <c r="A192" s="118">
        <v>44428</v>
      </c>
      <c r="B192" s="122" t="str">
        <f t="shared" si="5"/>
        <v>(金)</v>
      </c>
      <c r="C192" s="112">
        <f t="shared" si="11"/>
        <v>1310400</v>
      </c>
      <c r="D192" s="112">
        <v>518603</v>
      </c>
      <c r="E192" s="112">
        <v>96632</v>
      </c>
      <c r="F192" s="112">
        <v>1</v>
      </c>
      <c r="G192" s="112">
        <v>480558</v>
      </c>
      <c r="H192" s="112">
        <v>214605</v>
      </c>
      <c r="I192" s="112">
        <v>1</v>
      </c>
      <c r="J192" s="112">
        <v>25097</v>
      </c>
      <c r="K192" s="112">
        <v>486</v>
      </c>
      <c r="L192" s="112">
        <v>0</v>
      </c>
      <c r="M192" s="112">
        <v>81355</v>
      </c>
      <c r="N192" s="112">
        <v>2790</v>
      </c>
      <c r="O192" s="111">
        <v>0</v>
      </c>
    </row>
    <row r="193" spans="1:15">
      <c r="A193" s="118">
        <v>44427</v>
      </c>
      <c r="B193" s="122" t="str">
        <f t="shared" si="5"/>
        <v>(木)</v>
      </c>
      <c r="C193" s="112">
        <f t="shared" si="11"/>
        <v>1217632</v>
      </c>
      <c r="D193" s="112">
        <v>475223</v>
      </c>
      <c r="E193" s="112">
        <v>101433</v>
      </c>
      <c r="F193" s="112">
        <v>0</v>
      </c>
      <c r="G193" s="112">
        <v>434607</v>
      </c>
      <c r="H193" s="112">
        <v>206369</v>
      </c>
      <c r="I193" s="112">
        <v>0</v>
      </c>
      <c r="J193" s="112">
        <v>25361</v>
      </c>
      <c r="K193" s="112">
        <v>685</v>
      </c>
      <c r="L193" s="112">
        <v>0</v>
      </c>
      <c r="M193" s="112">
        <v>81218</v>
      </c>
      <c r="N193" s="112">
        <v>3592</v>
      </c>
      <c r="O193" s="111">
        <v>0</v>
      </c>
    </row>
    <row r="194" spans="1:15">
      <c r="A194" s="118">
        <v>44426</v>
      </c>
      <c r="B194" s="122" t="str">
        <f t="shared" si="5"/>
        <v>(水)</v>
      </c>
      <c r="C194" s="112">
        <f t="shared" si="11"/>
        <v>1259357</v>
      </c>
      <c r="D194" s="112">
        <v>487756</v>
      </c>
      <c r="E194" s="112">
        <v>89417</v>
      </c>
      <c r="F194" s="112">
        <v>0</v>
      </c>
      <c r="G194" s="112">
        <v>444684</v>
      </c>
      <c r="H194" s="112">
        <v>237500</v>
      </c>
      <c r="I194" s="112">
        <v>0</v>
      </c>
      <c r="J194" s="112">
        <v>28488</v>
      </c>
      <c r="K194" s="112">
        <v>664</v>
      </c>
      <c r="L194" s="112">
        <v>0</v>
      </c>
      <c r="M194" s="112">
        <v>88872</v>
      </c>
      <c r="N194" s="112">
        <v>3169</v>
      </c>
      <c r="O194" s="112">
        <v>0</v>
      </c>
    </row>
    <row r="195" spans="1:15">
      <c r="A195" s="118">
        <v>44425</v>
      </c>
      <c r="B195" s="122" t="str">
        <f t="shared" si="5"/>
        <v>(火)</v>
      </c>
      <c r="C195" s="112">
        <f t="shared" si="11"/>
        <v>1248999</v>
      </c>
      <c r="D195" s="112">
        <v>459491</v>
      </c>
      <c r="E195" s="112">
        <v>87149</v>
      </c>
      <c r="F195" s="112">
        <v>1</v>
      </c>
      <c r="G195" s="112">
        <v>457196</v>
      </c>
      <c r="H195" s="112">
        <v>245162</v>
      </c>
      <c r="I195" s="112">
        <v>0</v>
      </c>
      <c r="J195" s="112">
        <v>31379</v>
      </c>
      <c r="K195" s="112">
        <v>677</v>
      </c>
      <c r="L195" s="112">
        <v>0</v>
      </c>
      <c r="M195" s="112">
        <v>106073</v>
      </c>
      <c r="N195" s="112">
        <v>2968</v>
      </c>
      <c r="O195" s="112">
        <v>0</v>
      </c>
    </row>
    <row r="196" spans="1:15">
      <c r="A196" s="118">
        <v>44424</v>
      </c>
      <c r="B196" s="122" t="str">
        <f t="shared" si="5"/>
        <v>(月)</v>
      </c>
      <c r="C196" s="112">
        <f t="shared" si="11"/>
        <v>1019159</v>
      </c>
      <c r="D196" s="112">
        <v>355855</v>
      </c>
      <c r="E196" s="112">
        <v>79272</v>
      </c>
      <c r="F196" s="112">
        <v>0</v>
      </c>
      <c r="G196" s="112">
        <v>369622</v>
      </c>
      <c r="H196" s="112">
        <v>214410</v>
      </c>
      <c r="I196" s="112">
        <v>0</v>
      </c>
      <c r="J196" s="112">
        <v>24782</v>
      </c>
      <c r="K196" s="112">
        <v>595</v>
      </c>
      <c r="L196" s="112">
        <v>0</v>
      </c>
      <c r="M196" s="112">
        <v>87430</v>
      </c>
      <c r="N196" s="112">
        <v>2850</v>
      </c>
      <c r="O196" s="112">
        <v>0</v>
      </c>
    </row>
    <row r="197" spans="1:15">
      <c r="A197" s="118">
        <v>44423</v>
      </c>
      <c r="B197" s="122" t="str">
        <f t="shared" si="5"/>
        <v>(日)</v>
      </c>
      <c r="C197" s="112">
        <f t="shared" si="11"/>
        <v>748200</v>
      </c>
      <c r="D197" s="112">
        <v>280698</v>
      </c>
      <c r="E197" s="112">
        <v>88657</v>
      </c>
      <c r="F197" s="112">
        <v>0</v>
      </c>
      <c r="G197" s="112">
        <v>248035</v>
      </c>
      <c r="H197" s="112">
        <v>130810</v>
      </c>
      <c r="I197" s="112">
        <v>0</v>
      </c>
      <c r="J197" s="112">
        <v>7420</v>
      </c>
      <c r="K197" s="112">
        <v>990</v>
      </c>
      <c r="L197" s="112">
        <v>0</v>
      </c>
      <c r="M197" s="112">
        <v>36506</v>
      </c>
      <c r="N197" s="112">
        <v>2420</v>
      </c>
      <c r="O197" s="112">
        <v>0</v>
      </c>
    </row>
    <row r="198" spans="1:15">
      <c r="A198" s="118">
        <v>44422</v>
      </c>
      <c r="B198" s="122" t="str">
        <f t="shared" si="5"/>
        <v>(土)</v>
      </c>
      <c r="C198" s="112">
        <f t="shared" si="11"/>
        <v>765257</v>
      </c>
      <c r="D198" s="112">
        <v>269547</v>
      </c>
      <c r="E198" s="112">
        <v>84769</v>
      </c>
      <c r="F198" s="112">
        <v>0</v>
      </c>
      <c r="G198" s="112">
        <v>257266</v>
      </c>
      <c r="H198" s="112">
        <v>153675</v>
      </c>
      <c r="I198" s="112">
        <v>0</v>
      </c>
      <c r="J198" s="112">
        <v>8677</v>
      </c>
      <c r="K198" s="112">
        <v>853</v>
      </c>
      <c r="L198" s="112">
        <v>0</v>
      </c>
      <c r="M198" s="112">
        <v>44583</v>
      </c>
      <c r="N198" s="112">
        <v>2763</v>
      </c>
      <c r="O198" s="112">
        <v>0</v>
      </c>
    </row>
    <row r="199" spans="1:15">
      <c r="A199" s="118">
        <v>44421</v>
      </c>
      <c r="B199" s="122" t="str">
        <f t="shared" ref="B199:B262" si="12">"(" &amp; TEXT(A199,"aaa") &amp; ")"</f>
        <v>(金)</v>
      </c>
      <c r="C199" s="112">
        <f t="shared" si="11"/>
        <v>674484</v>
      </c>
      <c r="D199" s="112">
        <v>267496</v>
      </c>
      <c r="E199" s="112">
        <v>78095</v>
      </c>
      <c r="F199" s="112">
        <v>0</v>
      </c>
      <c r="G199" s="112">
        <v>138889</v>
      </c>
      <c r="H199" s="112">
        <v>190004</v>
      </c>
      <c r="I199" s="112">
        <v>0</v>
      </c>
      <c r="J199" s="112">
        <v>14463</v>
      </c>
      <c r="K199" s="112">
        <v>661</v>
      </c>
      <c r="L199" s="112">
        <v>0</v>
      </c>
      <c r="M199" s="112">
        <v>23714</v>
      </c>
      <c r="N199" s="112">
        <v>3993</v>
      </c>
      <c r="O199" s="112">
        <v>0</v>
      </c>
    </row>
    <row r="200" spans="1:15">
      <c r="A200" s="118">
        <v>44420</v>
      </c>
      <c r="B200" s="122" t="str">
        <f t="shared" si="12"/>
        <v>(木)</v>
      </c>
      <c r="C200" s="112">
        <f t="shared" si="11"/>
        <v>928278</v>
      </c>
      <c r="D200" s="112">
        <v>403707</v>
      </c>
      <c r="E200" s="112">
        <v>88122</v>
      </c>
      <c r="F200" s="112">
        <v>0</v>
      </c>
      <c r="G200" s="112">
        <v>230519</v>
      </c>
      <c r="H200" s="112">
        <v>205930</v>
      </c>
      <c r="I200" s="112">
        <v>0</v>
      </c>
      <c r="J200" s="112">
        <v>24847</v>
      </c>
      <c r="K200" s="112">
        <v>830</v>
      </c>
      <c r="L200" s="112">
        <v>0</v>
      </c>
      <c r="M200" s="112">
        <v>50204</v>
      </c>
      <c r="N200" s="112">
        <v>3896</v>
      </c>
      <c r="O200" s="112">
        <v>0</v>
      </c>
    </row>
    <row r="201" spans="1:15">
      <c r="A201" s="118">
        <v>44419</v>
      </c>
      <c r="B201" s="122" t="str">
        <f t="shared" si="12"/>
        <v>(水)</v>
      </c>
      <c r="C201" s="112">
        <f t="shared" si="11"/>
        <v>1238613</v>
      </c>
      <c r="D201" s="112">
        <v>408522</v>
      </c>
      <c r="E201" s="112">
        <v>89909</v>
      </c>
      <c r="F201" s="112">
        <v>0</v>
      </c>
      <c r="G201" s="112">
        <v>508002</v>
      </c>
      <c r="H201" s="112">
        <v>232180</v>
      </c>
      <c r="I201" s="112">
        <v>0</v>
      </c>
      <c r="J201" s="112">
        <v>27639</v>
      </c>
      <c r="K201" s="112">
        <v>776</v>
      </c>
      <c r="L201" s="112">
        <v>0</v>
      </c>
      <c r="M201" s="112">
        <v>141586</v>
      </c>
      <c r="N201" s="112">
        <v>2955</v>
      </c>
      <c r="O201" s="112">
        <v>0</v>
      </c>
    </row>
    <row r="202" spans="1:15">
      <c r="A202" s="118">
        <v>44418</v>
      </c>
      <c r="B202" s="122" t="str">
        <f t="shared" si="12"/>
        <v>(火)</v>
      </c>
      <c r="C202" s="112">
        <f t="shared" si="11"/>
        <v>1323476</v>
      </c>
      <c r="D202" s="112">
        <v>397800</v>
      </c>
      <c r="E202" s="112">
        <v>90991</v>
      </c>
      <c r="F202" s="112">
        <v>0</v>
      </c>
      <c r="G202" s="112">
        <v>585406</v>
      </c>
      <c r="H202" s="112">
        <v>249279</v>
      </c>
      <c r="I202" s="112">
        <v>0</v>
      </c>
      <c r="J202" s="112">
        <v>31759</v>
      </c>
      <c r="K202" s="112">
        <v>776</v>
      </c>
      <c r="L202" s="112">
        <v>0</v>
      </c>
      <c r="M202" s="112">
        <v>179926</v>
      </c>
      <c r="N202" s="112">
        <v>3463</v>
      </c>
      <c r="O202" s="112">
        <v>0</v>
      </c>
    </row>
    <row r="203" spans="1:15">
      <c r="A203" s="118">
        <v>44417</v>
      </c>
      <c r="B203" s="122" t="str">
        <f t="shared" si="12"/>
        <v>(月)</v>
      </c>
      <c r="C203" s="112">
        <f t="shared" si="11"/>
        <v>388501</v>
      </c>
      <c r="D203" s="112">
        <v>103636</v>
      </c>
      <c r="E203" s="112">
        <v>65371</v>
      </c>
      <c r="F203" s="112">
        <v>0</v>
      </c>
      <c r="G203" s="112">
        <v>103363</v>
      </c>
      <c r="H203" s="112">
        <v>116131</v>
      </c>
      <c r="I203" s="112">
        <v>0</v>
      </c>
      <c r="J203" s="112">
        <v>3517</v>
      </c>
      <c r="K203" s="112">
        <v>690</v>
      </c>
      <c r="L203" s="112">
        <v>0</v>
      </c>
      <c r="M203" s="112">
        <v>21568</v>
      </c>
      <c r="N203" s="112">
        <v>2255</v>
      </c>
      <c r="O203" s="112">
        <v>0</v>
      </c>
    </row>
    <row r="204" spans="1:15">
      <c r="A204" s="118">
        <v>44416</v>
      </c>
      <c r="B204" s="122" t="str">
        <f t="shared" si="12"/>
        <v>(日)</v>
      </c>
      <c r="C204" s="112">
        <f t="shared" si="11"/>
        <v>1245421</v>
      </c>
      <c r="D204" s="112">
        <v>497834</v>
      </c>
      <c r="E204" s="112">
        <v>112277</v>
      </c>
      <c r="F204" s="112">
        <v>0</v>
      </c>
      <c r="G204" s="112">
        <v>447491</v>
      </c>
      <c r="H204" s="112">
        <v>187819</v>
      </c>
      <c r="I204" s="112">
        <v>0</v>
      </c>
      <c r="J204" s="112">
        <v>17601</v>
      </c>
      <c r="K204" s="112">
        <v>1973</v>
      </c>
      <c r="L204" s="112">
        <v>0</v>
      </c>
      <c r="M204" s="112">
        <v>101909</v>
      </c>
      <c r="N204" s="112">
        <v>2820</v>
      </c>
      <c r="O204" s="112">
        <v>0</v>
      </c>
    </row>
    <row r="205" spans="1:15">
      <c r="A205" s="118">
        <v>44415</v>
      </c>
      <c r="B205" s="122" t="str">
        <f t="shared" si="12"/>
        <v>(土)</v>
      </c>
      <c r="C205" s="112">
        <f t="shared" si="11"/>
        <v>1589732</v>
      </c>
      <c r="D205" s="112">
        <v>589464</v>
      </c>
      <c r="E205" s="112">
        <v>110331</v>
      </c>
      <c r="F205" s="112">
        <v>0</v>
      </c>
      <c r="G205" s="112">
        <v>640861</v>
      </c>
      <c r="H205" s="112">
        <v>249076</v>
      </c>
      <c r="I205" s="112">
        <v>0</v>
      </c>
      <c r="J205" s="112">
        <v>27772</v>
      </c>
      <c r="K205" s="112">
        <v>2026</v>
      </c>
      <c r="L205" s="112">
        <v>0</v>
      </c>
      <c r="M205" s="112">
        <v>166117</v>
      </c>
      <c r="N205" s="112">
        <v>3084</v>
      </c>
      <c r="O205" s="112">
        <v>0</v>
      </c>
    </row>
    <row r="206" spans="1:15">
      <c r="A206" s="118">
        <v>44414</v>
      </c>
      <c r="B206" s="122" t="str">
        <f t="shared" si="12"/>
        <v>(金)</v>
      </c>
      <c r="C206" s="112">
        <f t="shared" si="11"/>
        <v>1527018</v>
      </c>
      <c r="D206" s="112">
        <v>473860</v>
      </c>
      <c r="E206" s="112">
        <v>109536</v>
      </c>
      <c r="F206" s="112">
        <v>0</v>
      </c>
      <c r="G206" s="112">
        <v>628804</v>
      </c>
      <c r="H206" s="112">
        <v>314818</v>
      </c>
      <c r="I206" s="112">
        <v>0</v>
      </c>
      <c r="J206" s="112">
        <v>36401</v>
      </c>
      <c r="K206" s="112">
        <v>788</v>
      </c>
      <c r="L206" s="112">
        <v>0</v>
      </c>
      <c r="M206" s="112">
        <v>219337</v>
      </c>
      <c r="N206" s="112">
        <v>3481</v>
      </c>
      <c r="O206" s="112">
        <v>0</v>
      </c>
    </row>
    <row r="207" spans="1:15">
      <c r="A207" s="118">
        <v>44413</v>
      </c>
      <c r="B207" s="122" t="str">
        <f t="shared" si="12"/>
        <v>(木)</v>
      </c>
      <c r="C207" s="112">
        <f t="shared" si="11"/>
        <v>1449065</v>
      </c>
      <c r="D207" s="112">
        <v>445843</v>
      </c>
      <c r="E207" s="112">
        <v>117101</v>
      </c>
      <c r="F207" s="112">
        <v>0</v>
      </c>
      <c r="G207" s="112">
        <v>592848</v>
      </c>
      <c r="H207" s="112">
        <v>293273</v>
      </c>
      <c r="I207" s="112">
        <v>0</v>
      </c>
      <c r="J207" s="112">
        <v>36983</v>
      </c>
      <c r="K207" s="112">
        <v>1002</v>
      </c>
      <c r="L207" s="112">
        <v>0</v>
      </c>
      <c r="M207" s="112">
        <v>224755</v>
      </c>
      <c r="N207" s="112">
        <v>3643</v>
      </c>
      <c r="O207" s="112">
        <v>0</v>
      </c>
    </row>
    <row r="208" spans="1:15">
      <c r="A208" s="118">
        <v>44412</v>
      </c>
      <c r="B208" s="122" t="str">
        <f t="shared" si="12"/>
        <v>(水)</v>
      </c>
      <c r="C208" s="112">
        <f t="shared" si="11"/>
        <v>1439769</v>
      </c>
      <c r="D208" s="112">
        <v>460546</v>
      </c>
      <c r="E208" s="112">
        <v>115053</v>
      </c>
      <c r="F208" s="112">
        <v>0</v>
      </c>
      <c r="G208" s="112">
        <v>603961</v>
      </c>
      <c r="H208" s="112">
        <v>260209</v>
      </c>
      <c r="I208" s="112">
        <v>0</v>
      </c>
      <c r="J208" s="112">
        <v>41036</v>
      </c>
      <c r="K208" s="112">
        <v>1032</v>
      </c>
      <c r="L208" s="112">
        <v>0</v>
      </c>
      <c r="M208" s="112">
        <v>243376</v>
      </c>
      <c r="N208" s="112">
        <v>3716</v>
      </c>
      <c r="O208" s="112">
        <v>0</v>
      </c>
    </row>
    <row r="209" spans="1:15">
      <c r="A209" s="118">
        <v>44411</v>
      </c>
      <c r="B209" s="122" t="str">
        <f t="shared" si="12"/>
        <v>(火)</v>
      </c>
      <c r="C209" s="112">
        <f t="shared" si="11"/>
        <v>1456337</v>
      </c>
      <c r="D209" s="112">
        <v>465208</v>
      </c>
      <c r="E209" s="112">
        <v>122242</v>
      </c>
      <c r="F209" s="112">
        <v>0</v>
      </c>
      <c r="G209" s="112">
        <v>610755</v>
      </c>
      <c r="H209" s="112">
        <v>258132</v>
      </c>
      <c r="I209" s="112">
        <v>0</v>
      </c>
      <c r="J209" s="112">
        <v>49968</v>
      </c>
      <c r="K209" s="112">
        <v>1083</v>
      </c>
      <c r="L209" s="112">
        <v>0</v>
      </c>
      <c r="M209" s="112">
        <v>272369</v>
      </c>
      <c r="N209" s="112">
        <v>3460</v>
      </c>
      <c r="O209" s="112">
        <v>0</v>
      </c>
    </row>
    <row r="210" spans="1:15">
      <c r="A210" s="118">
        <v>44410</v>
      </c>
      <c r="B210" s="122" t="str">
        <f t="shared" si="12"/>
        <v>(月)</v>
      </c>
      <c r="C210" s="112">
        <f t="shared" si="11"/>
        <v>1388453</v>
      </c>
      <c r="D210" s="112">
        <v>442800</v>
      </c>
      <c r="E210" s="112">
        <v>127053</v>
      </c>
      <c r="F210" s="112">
        <v>0</v>
      </c>
      <c r="G210" s="112">
        <v>573913</v>
      </c>
      <c r="H210" s="112">
        <v>244687</v>
      </c>
      <c r="I210" s="112">
        <v>0</v>
      </c>
      <c r="J210" s="112">
        <v>52956</v>
      </c>
      <c r="K210" s="112">
        <v>1065</v>
      </c>
      <c r="L210" s="112">
        <v>0</v>
      </c>
      <c r="M210" s="112">
        <v>263080</v>
      </c>
      <c r="N210" s="112">
        <v>3664</v>
      </c>
      <c r="O210" s="112">
        <v>0</v>
      </c>
    </row>
    <row r="211" spans="1:15">
      <c r="A211" s="118">
        <v>44409</v>
      </c>
      <c r="B211" s="122" t="str">
        <f t="shared" si="12"/>
        <v>(日)</v>
      </c>
      <c r="C211" s="112">
        <f t="shared" si="11"/>
        <v>1260870</v>
      </c>
      <c r="D211" s="112">
        <v>437215</v>
      </c>
      <c r="E211" s="112">
        <v>123610</v>
      </c>
      <c r="F211" s="112">
        <v>0</v>
      </c>
      <c r="G211" s="112">
        <v>544836</v>
      </c>
      <c r="H211" s="112">
        <v>155209</v>
      </c>
      <c r="I211" s="112">
        <v>0</v>
      </c>
      <c r="J211" s="112">
        <v>27235</v>
      </c>
      <c r="K211" s="112">
        <v>2657</v>
      </c>
      <c r="L211" s="112">
        <v>0</v>
      </c>
      <c r="M211" s="112">
        <v>214441</v>
      </c>
      <c r="N211" s="112">
        <v>6189</v>
      </c>
      <c r="O211" s="112">
        <v>0</v>
      </c>
    </row>
    <row r="212" spans="1:15">
      <c r="A212" s="118">
        <v>44408</v>
      </c>
      <c r="B212" s="122" t="str">
        <f t="shared" si="12"/>
        <v>(土)</v>
      </c>
      <c r="C212" s="112">
        <f t="shared" si="11"/>
        <v>1644919</v>
      </c>
      <c r="D212" s="112">
        <v>503644</v>
      </c>
      <c r="E212" s="112">
        <v>137512</v>
      </c>
      <c r="F212" s="112">
        <v>0</v>
      </c>
      <c r="G212" s="112">
        <v>804828</v>
      </c>
      <c r="H212" s="112">
        <v>198935</v>
      </c>
      <c r="I212" s="112">
        <v>0</v>
      </c>
      <c r="J212" s="112">
        <v>54660</v>
      </c>
      <c r="K212" s="112">
        <v>3392</v>
      </c>
      <c r="L212" s="112">
        <v>0</v>
      </c>
      <c r="M212" s="112">
        <v>405778</v>
      </c>
      <c r="N212" s="112">
        <v>12154</v>
      </c>
      <c r="O212" s="112">
        <v>0</v>
      </c>
    </row>
    <row r="213" spans="1:15">
      <c r="A213" s="118">
        <v>44407</v>
      </c>
      <c r="B213" s="122" t="str">
        <f t="shared" si="12"/>
        <v>(金)</v>
      </c>
      <c r="C213" s="112">
        <f t="shared" si="11"/>
        <v>1639770</v>
      </c>
      <c r="D213" s="112">
        <v>463474</v>
      </c>
      <c r="E213" s="112">
        <v>171314</v>
      </c>
      <c r="F213" s="112">
        <v>0</v>
      </c>
      <c r="G213" s="112">
        <v>757915</v>
      </c>
      <c r="H213" s="112">
        <v>247067</v>
      </c>
      <c r="I213" s="112">
        <v>0</v>
      </c>
      <c r="J213" s="112">
        <v>75328</v>
      </c>
      <c r="K213" s="112">
        <v>1567</v>
      </c>
      <c r="L213" s="112">
        <v>0</v>
      </c>
      <c r="M213" s="112">
        <v>422761</v>
      </c>
      <c r="N213" s="112">
        <v>10219</v>
      </c>
      <c r="O213" s="112">
        <v>0</v>
      </c>
    </row>
    <row r="214" spans="1:15">
      <c r="A214" s="118">
        <v>44406</v>
      </c>
      <c r="B214" s="122" t="str">
        <f t="shared" si="12"/>
        <v>(木)</v>
      </c>
      <c r="C214" s="112">
        <f t="shared" si="11"/>
        <v>1575505</v>
      </c>
      <c r="D214" s="112">
        <v>433416</v>
      </c>
      <c r="E214" s="112">
        <v>172868</v>
      </c>
      <c r="F214" s="112">
        <v>0</v>
      </c>
      <c r="G214" s="112">
        <v>758728</v>
      </c>
      <c r="H214" s="112">
        <v>210493</v>
      </c>
      <c r="I214" s="112">
        <v>0</v>
      </c>
      <c r="J214" s="112">
        <v>74018</v>
      </c>
      <c r="K214" s="112">
        <v>1573</v>
      </c>
      <c r="L214" s="112">
        <v>0</v>
      </c>
      <c r="M214" s="112">
        <v>470274</v>
      </c>
      <c r="N214" s="112">
        <v>10032</v>
      </c>
      <c r="O214" s="112">
        <v>0</v>
      </c>
    </row>
    <row r="215" spans="1:15">
      <c r="A215" s="118">
        <v>44405</v>
      </c>
      <c r="B215" s="122" t="str">
        <f t="shared" si="12"/>
        <v>(水)</v>
      </c>
      <c r="C215" s="112">
        <f t="shared" si="11"/>
        <v>1584074</v>
      </c>
      <c r="D215" s="112">
        <v>434118</v>
      </c>
      <c r="E215" s="112">
        <v>167426</v>
      </c>
      <c r="F215" s="112">
        <v>0</v>
      </c>
      <c r="G215" s="112">
        <v>775274</v>
      </c>
      <c r="H215" s="112">
        <v>207256</v>
      </c>
      <c r="I215" s="112">
        <v>0</v>
      </c>
      <c r="J215" s="112">
        <v>79974</v>
      </c>
      <c r="K215" s="112">
        <v>1568</v>
      </c>
      <c r="L215" s="112">
        <v>0</v>
      </c>
      <c r="M215" s="112">
        <v>497517</v>
      </c>
      <c r="N215" s="112">
        <v>14018</v>
      </c>
      <c r="O215" s="112">
        <v>0</v>
      </c>
    </row>
    <row r="216" spans="1:15">
      <c r="A216" s="118">
        <v>44404</v>
      </c>
      <c r="B216" s="122" t="str">
        <f t="shared" si="12"/>
        <v>(火)</v>
      </c>
      <c r="C216" s="112">
        <f t="shared" si="11"/>
        <v>1558397</v>
      </c>
      <c r="D216" s="112">
        <v>439846</v>
      </c>
      <c r="E216" s="112">
        <v>168662</v>
      </c>
      <c r="F216" s="112">
        <v>0</v>
      </c>
      <c r="G216" s="112">
        <v>761221</v>
      </c>
      <c r="H216" s="112">
        <v>188668</v>
      </c>
      <c r="I216" s="112">
        <v>0</v>
      </c>
      <c r="J216" s="112">
        <v>94080</v>
      </c>
      <c r="K216" s="112">
        <v>1584</v>
      </c>
      <c r="L216" s="112">
        <v>0</v>
      </c>
      <c r="M216" s="112">
        <v>501260</v>
      </c>
      <c r="N216" s="112">
        <v>13513</v>
      </c>
      <c r="O216" s="112">
        <v>0</v>
      </c>
    </row>
    <row r="217" spans="1:15">
      <c r="A217" s="118">
        <v>44403</v>
      </c>
      <c r="B217" s="122" t="str">
        <f t="shared" si="12"/>
        <v>(月)</v>
      </c>
      <c r="C217" s="112">
        <f t="shared" si="11"/>
        <v>1483825</v>
      </c>
      <c r="D217" s="112">
        <v>370682</v>
      </c>
      <c r="E217" s="112">
        <v>188101</v>
      </c>
      <c r="F217" s="112">
        <v>0</v>
      </c>
      <c r="G217" s="112">
        <v>743803</v>
      </c>
      <c r="H217" s="112">
        <v>181239</v>
      </c>
      <c r="I217" s="112">
        <v>0</v>
      </c>
      <c r="J217" s="112">
        <v>81549</v>
      </c>
      <c r="K217" s="112">
        <v>1880</v>
      </c>
      <c r="L217" s="112">
        <v>0</v>
      </c>
      <c r="M217" s="112">
        <v>505153</v>
      </c>
      <c r="N217" s="112">
        <v>15654</v>
      </c>
      <c r="O217" s="112">
        <v>0</v>
      </c>
    </row>
    <row r="218" spans="1:15">
      <c r="A218" s="118">
        <v>44402</v>
      </c>
      <c r="B218" s="122" t="str">
        <f t="shared" si="12"/>
        <v>(日)</v>
      </c>
      <c r="C218" s="112">
        <f t="shared" si="11"/>
        <v>1209315</v>
      </c>
      <c r="D218" s="112">
        <v>272588</v>
      </c>
      <c r="E218" s="112">
        <v>147506</v>
      </c>
      <c r="F218" s="112">
        <v>0</v>
      </c>
      <c r="G218" s="112">
        <v>692105</v>
      </c>
      <c r="H218" s="112">
        <v>97116</v>
      </c>
      <c r="I218" s="112">
        <v>0</v>
      </c>
      <c r="J218" s="112">
        <v>39597</v>
      </c>
      <c r="K218" s="112">
        <v>4559</v>
      </c>
      <c r="L218" s="112">
        <v>0</v>
      </c>
      <c r="M218" s="112">
        <v>469204</v>
      </c>
      <c r="N218" s="112">
        <v>17718</v>
      </c>
      <c r="O218" s="112">
        <v>0</v>
      </c>
    </row>
    <row r="219" spans="1:15">
      <c r="A219" s="118">
        <v>44401</v>
      </c>
      <c r="B219" s="122" t="str">
        <f t="shared" si="12"/>
        <v>(土)</v>
      </c>
      <c r="C219" s="112">
        <f t="shared" si="11"/>
        <v>1317452</v>
      </c>
      <c r="D219" s="112">
        <v>304149</v>
      </c>
      <c r="E219" s="112">
        <v>161800</v>
      </c>
      <c r="F219" s="112">
        <v>0</v>
      </c>
      <c r="G219" s="112">
        <v>748798</v>
      </c>
      <c r="H219" s="112">
        <v>102705</v>
      </c>
      <c r="I219" s="112">
        <v>0</v>
      </c>
      <c r="J219" s="112">
        <v>50848</v>
      </c>
      <c r="K219" s="112">
        <v>4839</v>
      </c>
      <c r="L219" s="112">
        <v>0</v>
      </c>
      <c r="M219" s="112">
        <v>518414</v>
      </c>
      <c r="N219" s="112">
        <v>22726</v>
      </c>
      <c r="O219" s="112">
        <v>0</v>
      </c>
    </row>
    <row r="220" spans="1:15">
      <c r="A220" s="118">
        <v>44400</v>
      </c>
      <c r="B220" s="122" t="str">
        <f t="shared" si="12"/>
        <v>(金)</v>
      </c>
      <c r="C220" s="112">
        <f t="shared" si="11"/>
        <v>527295</v>
      </c>
      <c r="D220" s="112">
        <v>128311</v>
      </c>
      <c r="E220" s="112">
        <v>124473</v>
      </c>
      <c r="F220" s="112">
        <v>0</v>
      </c>
      <c r="G220" s="112">
        <v>199471</v>
      </c>
      <c r="H220" s="112">
        <v>75040</v>
      </c>
      <c r="I220" s="112">
        <v>0</v>
      </c>
      <c r="J220" s="112">
        <v>16406</v>
      </c>
      <c r="K220" s="112">
        <v>2281</v>
      </c>
      <c r="L220" s="112">
        <v>0</v>
      </c>
      <c r="M220" s="112">
        <v>136838</v>
      </c>
      <c r="N220" s="112">
        <v>18645</v>
      </c>
      <c r="O220" s="112">
        <v>0</v>
      </c>
    </row>
    <row r="221" spans="1:15">
      <c r="A221" s="118">
        <v>44399</v>
      </c>
      <c r="B221" s="122" t="str">
        <f t="shared" si="12"/>
        <v>(木)</v>
      </c>
      <c r="C221" s="112">
        <f t="shared" si="11"/>
        <v>669952</v>
      </c>
      <c r="D221" s="112">
        <v>188269</v>
      </c>
      <c r="E221" s="112">
        <v>135190</v>
      </c>
      <c r="F221" s="112">
        <v>0</v>
      </c>
      <c r="G221" s="112">
        <v>279612</v>
      </c>
      <c r="H221" s="112">
        <v>66881</v>
      </c>
      <c r="I221" s="112">
        <v>0</v>
      </c>
      <c r="J221" s="112">
        <v>30394</v>
      </c>
      <c r="K221" s="112">
        <v>3290</v>
      </c>
      <c r="L221" s="112">
        <v>0</v>
      </c>
      <c r="M221" s="112">
        <v>212816</v>
      </c>
      <c r="N221" s="112">
        <v>19620</v>
      </c>
      <c r="O221" s="112">
        <v>0</v>
      </c>
    </row>
    <row r="222" spans="1:15">
      <c r="A222" s="118">
        <v>44398</v>
      </c>
      <c r="B222" s="122" t="str">
        <f t="shared" si="12"/>
        <v>(水)</v>
      </c>
      <c r="C222" s="112">
        <f t="shared" si="11"/>
        <v>1516242</v>
      </c>
      <c r="D222" s="112">
        <v>499848</v>
      </c>
      <c r="E222" s="112">
        <v>243662</v>
      </c>
      <c r="F222" s="112">
        <v>0</v>
      </c>
      <c r="G222" s="112">
        <v>663382</v>
      </c>
      <c r="H222" s="112">
        <v>109350</v>
      </c>
      <c r="I222" s="112">
        <v>0</v>
      </c>
      <c r="J222" s="112">
        <v>127728</v>
      </c>
      <c r="K222" s="112">
        <v>3004</v>
      </c>
      <c r="L222" s="112">
        <v>0</v>
      </c>
      <c r="M222" s="112">
        <v>516225</v>
      </c>
      <c r="N222" s="112">
        <v>20971</v>
      </c>
      <c r="O222" s="112">
        <v>0</v>
      </c>
    </row>
    <row r="223" spans="1:15">
      <c r="A223" s="118">
        <v>44397</v>
      </c>
      <c r="B223" s="122" t="str">
        <f t="shared" si="12"/>
        <v>(火)</v>
      </c>
      <c r="C223" s="112">
        <f t="shared" si="11"/>
        <v>1500590</v>
      </c>
      <c r="D223" s="112">
        <v>537082</v>
      </c>
      <c r="E223" s="112">
        <v>238526</v>
      </c>
      <c r="F223" s="112">
        <v>0</v>
      </c>
      <c r="G223" s="112">
        <v>626161</v>
      </c>
      <c r="H223" s="112">
        <v>98821</v>
      </c>
      <c r="I223" s="112">
        <v>0</v>
      </c>
      <c r="J223" s="112">
        <v>154199</v>
      </c>
      <c r="K223" s="112">
        <v>2884</v>
      </c>
      <c r="L223" s="112">
        <v>0</v>
      </c>
      <c r="M223" s="112">
        <v>501016</v>
      </c>
      <c r="N223" s="112">
        <v>24557</v>
      </c>
      <c r="O223" s="112">
        <v>0</v>
      </c>
    </row>
    <row r="224" spans="1:15">
      <c r="A224" s="118">
        <v>44396</v>
      </c>
      <c r="B224" s="122" t="str">
        <f t="shared" si="12"/>
        <v>(月)</v>
      </c>
      <c r="C224" s="112">
        <f t="shared" si="11"/>
        <v>1159641</v>
      </c>
      <c r="D224" s="112">
        <v>274827</v>
      </c>
      <c r="E224" s="112">
        <v>224413</v>
      </c>
      <c r="F224" s="112">
        <v>0</v>
      </c>
      <c r="G224" s="112">
        <v>574966</v>
      </c>
      <c r="H224" s="112">
        <v>85435</v>
      </c>
      <c r="I224" s="112">
        <v>0</v>
      </c>
      <c r="J224" s="112">
        <v>69237</v>
      </c>
      <c r="K224" s="112">
        <v>3370</v>
      </c>
      <c r="L224" s="112">
        <v>0</v>
      </c>
      <c r="M224" s="112">
        <v>465356</v>
      </c>
      <c r="N224" s="112">
        <v>23979</v>
      </c>
      <c r="O224" s="112">
        <v>0</v>
      </c>
    </row>
    <row r="225" spans="1:15">
      <c r="A225" s="118">
        <v>44395</v>
      </c>
      <c r="B225" s="122" t="str">
        <f t="shared" si="12"/>
        <v>(日)</v>
      </c>
      <c r="C225" s="112">
        <f t="shared" si="11"/>
        <v>1333580</v>
      </c>
      <c r="D225" s="112">
        <v>462826</v>
      </c>
      <c r="E225" s="112">
        <v>152722</v>
      </c>
      <c r="F225" s="112">
        <v>0</v>
      </c>
      <c r="G225" s="112">
        <v>665368</v>
      </c>
      <c r="H225" s="112">
        <v>52664</v>
      </c>
      <c r="I225" s="112">
        <v>0</v>
      </c>
      <c r="J225" s="112">
        <v>97776</v>
      </c>
      <c r="K225" s="112">
        <v>3469</v>
      </c>
      <c r="L225" s="112">
        <v>0</v>
      </c>
      <c r="M225" s="112">
        <v>550813</v>
      </c>
      <c r="N225" s="112">
        <v>29635</v>
      </c>
      <c r="O225" s="112">
        <v>0</v>
      </c>
    </row>
    <row r="226" spans="1:15">
      <c r="A226" s="118">
        <v>44394</v>
      </c>
      <c r="B226" s="122" t="str">
        <f t="shared" si="12"/>
        <v>(土)</v>
      </c>
      <c r="C226" s="112">
        <f t="shared" si="11"/>
        <v>1524976</v>
      </c>
      <c r="D226" s="112">
        <v>634171</v>
      </c>
      <c r="E226" s="112">
        <v>194375</v>
      </c>
      <c r="F226" s="112">
        <v>0</v>
      </c>
      <c r="G226" s="112">
        <v>649514</v>
      </c>
      <c r="H226" s="112">
        <v>46916</v>
      </c>
      <c r="I226" s="112">
        <v>0</v>
      </c>
      <c r="J226" s="112">
        <v>158874</v>
      </c>
      <c r="K226" s="112">
        <v>3162</v>
      </c>
      <c r="L226" s="112">
        <v>0</v>
      </c>
      <c r="M226" s="112">
        <v>538930</v>
      </c>
      <c r="N226" s="112">
        <v>30735</v>
      </c>
      <c r="O226" s="112">
        <v>0</v>
      </c>
    </row>
    <row r="227" spans="1:15">
      <c r="A227" s="118">
        <v>44393</v>
      </c>
      <c r="B227" s="122" t="str">
        <f t="shared" si="12"/>
        <v>(金)</v>
      </c>
      <c r="C227" s="112">
        <f t="shared" si="11"/>
        <v>1525801</v>
      </c>
      <c r="D227" s="112">
        <v>621877</v>
      </c>
      <c r="E227" s="112">
        <v>248552</v>
      </c>
      <c r="F227" s="112">
        <v>0</v>
      </c>
      <c r="G227" s="112">
        <v>612035</v>
      </c>
      <c r="H227" s="112">
        <v>43337</v>
      </c>
      <c r="I227" s="112">
        <v>0</v>
      </c>
      <c r="J227" s="112">
        <v>208819</v>
      </c>
      <c r="K227" s="112">
        <v>2417</v>
      </c>
      <c r="L227" s="112">
        <v>0</v>
      </c>
      <c r="M227" s="112">
        <v>510095</v>
      </c>
      <c r="N227" s="112">
        <v>25477</v>
      </c>
      <c r="O227" s="112">
        <v>0</v>
      </c>
    </row>
    <row r="228" spans="1:15">
      <c r="A228" s="118">
        <v>44392</v>
      </c>
      <c r="B228" s="122" t="str">
        <f t="shared" si="12"/>
        <v>(木)</v>
      </c>
      <c r="C228" s="112">
        <f t="shared" si="11"/>
        <v>1508599</v>
      </c>
      <c r="D228" s="112">
        <v>596332</v>
      </c>
      <c r="E228" s="112">
        <v>243748</v>
      </c>
      <c r="F228" s="112">
        <v>0</v>
      </c>
      <c r="G228" s="112">
        <v>625049</v>
      </c>
      <c r="H228" s="112">
        <v>43470</v>
      </c>
      <c r="I228" s="112">
        <v>0</v>
      </c>
      <c r="J228" s="112">
        <v>214587</v>
      </c>
      <c r="K228" s="112">
        <v>5505</v>
      </c>
      <c r="L228" s="112">
        <v>0</v>
      </c>
      <c r="M228" s="112">
        <v>543835</v>
      </c>
      <c r="N228" s="112">
        <v>29651</v>
      </c>
      <c r="O228" s="112">
        <v>0</v>
      </c>
    </row>
    <row r="229" spans="1:15">
      <c r="A229" s="118">
        <v>44391</v>
      </c>
      <c r="B229" s="122" t="str">
        <f t="shared" si="12"/>
        <v>(水)</v>
      </c>
      <c r="C229" s="112">
        <f t="shared" si="11"/>
        <v>1542531</v>
      </c>
      <c r="D229" s="112">
        <v>611203</v>
      </c>
      <c r="E229" s="112">
        <v>247814</v>
      </c>
      <c r="F229" s="112">
        <v>0</v>
      </c>
      <c r="G229" s="112">
        <v>642041</v>
      </c>
      <c r="H229" s="112">
        <v>41473</v>
      </c>
      <c r="I229" s="112">
        <v>0</v>
      </c>
      <c r="J229" s="112">
        <v>236784</v>
      </c>
      <c r="K229" s="112">
        <v>2191</v>
      </c>
      <c r="L229" s="112">
        <v>0</v>
      </c>
      <c r="M229" s="112">
        <v>563669</v>
      </c>
      <c r="N229" s="112">
        <v>29327</v>
      </c>
      <c r="O229" s="112">
        <v>0</v>
      </c>
    </row>
    <row r="230" spans="1:15">
      <c r="A230" s="118">
        <v>44390</v>
      </c>
      <c r="B230" s="122" t="str">
        <f t="shared" si="12"/>
        <v>(火)</v>
      </c>
      <c r="C230" s="112">
        <f t="shared" si="11"/>
        <v>1546438</v>
      </c>
      <c r="D230" s="112">
        <v>613199</v>
      </c>
      <c r="E230" s="112">
        <v>258448</v>
      </c>
      <c r="F230" s="112">
        <v>0</v>
      </c>
      <c r="G230" s="112">
        <v>635109</v>
      </c>
      <c r="H230" s="112">
        <v>39682</v>
      </c>
      <c r="I230" s="112">
        <v>0</v>
      </c>
      <c r="J230" s="112">
        <v>264229</v>
      </c>
      <c r="K230" s="112">
        <v>2562</v>
      </c>
      <c r="L230" s="112">
        <v>0</v>
      </c>
      <c r="M230" s="112">
        <v>563769</v>
      </c>
      <c r="N230" s="112">
        <v>29633</v>
      </c>
      <c r="O230" s="112">
        <v>0</v>
      </c>
    </row>
    <row r="231" spans="1:15">
      <c r="A231" s="118">
        <v>44389</v>
      </c>
      <c r="B231" s="122" t="str">
        <f t="shared" si="12"/>
        <v>(月)</v>
      </c>
      <c r="C231" s="112">
        <f t="shared" si="11"/>
        <v>1454042</v>
      </c>
      <c r="D231" s="112">
        <v>575769</v>
      </c>
      <c r="E231" s="112">
        <v>226126</v>
      </c>
      <c r="F231" s="112">
        <v>0</v>
      </c>
      <c r="G231" s="112">
        <v>613824</v>
      </c>
      <c r="H231" s="112">
        <v>38323</v>
      </c>
      <c r="I231" s="112">
        <v>0</v>
      </c>
      <c r="J231" s="112">
        <v>258286</v>
      </c>
      <c r="K231" s="112">
        <v>2108</v>
      </c>
      <c r="L231" s="112">
        <v>0</v>
      </c>
      <c r="M231" s="112">
        <v>553457</v>
      </c>
      <c r="N231" s="112">
        <v>29823</v>
      </c>
      <c r="O231" s="112">
        <v>0</v>
      </c>
    </row>
    <row r="232" spans="1:15">
      <c r="A232" s="118">
        <v>44388</v>
      </c>
      <c r="B232" s="122" t="str">
        <f t="shared" si="12"/>
        <v>(日)</v>
      </c>
      <c r="C232" s="112">
        <f t="shared" si="11"/>
        <v>1436416</v>
      </c>
      <c r="D232" s="112">
        <v>569430</v>
      </c>
      <c r="E232" s="112">
        <v>196812</v>
      </c>
      <c r="F232" s="112">
        <v>0</v>
      </c>
      <c r="G232" s="112">
        <v>630836</v>
      </c>
      <c r="H232" s="112">
        <v>39338</v>
      </c>
      <c r="I232" s="112">
        <v>0</v>
      </c>
      <c r="J232" s="112">
        <v>216159</v>
      </c>
      <c r="K232" s="112">
        <v>3621</v>
      </c>
      <c r="L232" s="112">
        <v>0</v>
      </c>
      <c r="M232" s="112">
        <v>569460</v>
      </c>
      <c r="N232" s="112">
        <v>31568</v>
      </c>
      <c r="O232" s="112">
        <v>0</v>
      </c>
    </row>
    <row r="233" spans="1:15">
      <c r="A233" s="118">
        <v>44387</v>
      </c>
      <c r="B233" s="122" t="str">
        <f t="shared" si="12"/>
        <v>(土)</v>
      </c>
      <c r="C233" s="112">
        <f t="shared" ref="C233:C296" si="13">SUM(D233:I233)</f>
        <v>1702188</v>
      </c>
      <c r="D233" s="112">
        <v>778163</v>
      </c>
      <c r="E233" s="112">
        <v>262256</v>
      </c>
      <c r="F233" s="112">
        <v>0</v>
      </c>
      <c r="G233" s="112">
        <v>622711</v>
      </c>
      <c r="H233" s="112">
        <v>39058</v>
      </c>
      <c r="I233" s="112">
        <v>0</v>
      </c>
      <c r="J233" s="112">
        <v>377860</v>
      </c>
      <c r="K233" s="112">
        <v>3996</v>
      </c>
      <c r="L233" s="112">
        <v>0</v>
      </c>
      <c r="M233" s="112">
        <v>564418</v>
      </c>
      <c r="N233" s="112">
        <v>31492</v>
      </c>
      <c r="O233" s="112">
        <v>0</v>
      </c>
    </row>
    <row r="234" spans="1:15">
      <c r="A234" s="118">
        <v>44386</v>
      </c>
      <c r="B234" s="122" t="str">
        <f t="shared" si="12"/>
        <v>(金)</v>
      </c>
      <c r="C234" s="112">
        <f t="shared" si="13"/>
        <v>1674906</v>
      </c>
      <c r="D234" s="112">
        <v>729282</v>
      </c>
      <c r="E234" s="112">
        <v>306738</v>
      </c>
      <c r="F234" s="112">
        <v>0</v>
      </c>
      <c r="G234" s="112">
        <v>602803</v>
      </c>
      <c r="H234" s="112">
        <v>36083</v>
      </c>
      <c r="I234" s="112">
        <v>0</v>
      </c>
      <c r="J234" s="112">
        <v>395722</v>
      </c>
      <c r="K234" s="112">
        <v>3616</v>
      </c>
      <c r="L234" s="112">
        <v>0</v>
      </c>
      <c r="M234" s="112">
        <v>545472</v>
      </c>
      <c r="N234" s="112">
        <v>27814</v>
      </c>
      <c r="O234" s="112">
        <v>0</v>
      </c>
    </row>
    <row r="235" spans="1:15">
      <c r="A235" s="118">
        <v>44385</v>
      </c>
      <c r="B235" s="122" t="str">
        <f t="shared" si="12"/>
        <v>(木)</v>
      </c>
      <c r="C235" s="112">
        <f t="shared" si="13"/>
        <v>1659890</v>
      </c>
      <c r="D235" s="112">
        <v>728336</v>
      </c>
      <c r="E235" s="112">
        <v>296066</v>
      </c>
      <c r="F235" s="112">
        <v>0</v>
      </c>
      <c r="G235" s="112">
        <v>602750</v>
      </c>
      <c r="H235" s="112">
        <v>32738</v>
      </c>
      <c r="I235" s="112">
        <v>0</v>
      </c>
      <c r="J235" s="112">
        <v>438621</v>
      </c>
      <c r="K235" s="112">
        <v>3624</v>
      </c>
      <c r="L235" s="112">
        <v>0</v>
      </c>
      <c r="M235" s="112">
        <v>555927</v>
      </c>
      <c r="N235" s="112">
        <v>27316</v>
      </c>
      <c r="O235" s="112">
        <v>0</v>
      </c>
    </row>
    <row r="236" spans="1:15">
      <c r="A236" s="118">
        <v>44384</v>
      </c>
      <c r="B236" s="122" t="str">
        <f t="shared" si="12"/>
        <v>(水)</v>
      </c>
      <c r="C236" s="112">
        <f t="shared" si="13"/>
        <v>1661119</v>
      </c>
      <c r="D236" s="112">
        <v>755376</v>
      </c>
      <c r="E236" s="112">
        <v>267850</v>
      </c>
      <c r="F236" s="112">
        <v>0</v>
      </c>
      <c r="G236" s="112">
        <v>606788</v>
      </c>
      <c r="H236" s="112">
        <v>31105</v>
      </c>
      <c r="I236" s="112">
        <v>0</v>
      </c>
      <c r="J236" s="112">
        <v>474814</v>
      </c>
      <c r="K236" s="112">
        <v>3785</v>
      </c>
      <c r="L236" s="112">
        <v>0</v>
      </c>
      <c r="M236" s="112">
        <v>560535</v>
      </c>
      <c r="N236" s="112">
        <v>26155</v>
      </c>
      <c r="O236" s="112">
        <v>0</v>
      </c>
    </row>
    <row r="237" spans="1:15">
      <c r="A237" s="118">
        <v>44383</v>
      </c>
      <c r="B237" s="122" t="str">
        <f t="shared" si="12"/>
        <v>(火)</v>
      </c>
      <c r="C237" s="112">
        <f t="shared" si="13"/>
        <v>1652554</v>
      </c>
      <c r="D237" s="112">
        <v>726760</v>
      </c>
      <c r="E237" s="112">
        <v>268609</v>
      </c>
      <c r="F237" s="112">
        <v>0</v>
      </c>
      <c r="G237" s="112">
        <v>624706</v>
      </c>
      <c r="H237" s="112">
        <v>32479</v>
      </c>
      <c r="I237" s="112">
        <v>0</v>
      </c>
      <c r="J237" s="112">
        <v>467786</v>
      </c>
      <c r="K237" s="112">
        <v>3524</v>
      </c>
      <c r="L237" s="112">
        <v>0</v>
      </c>
      <c r="M237" s="112">
        <v>582749</v>
      </c>
      <c r="N237" s="112">
        <v>28037</v>
      </c>
      <c r="O237" s="112">
        <v>0</v>
      </c>
    </row>
    <row r="238" spans="1:15">
      <c r="A238" s="118">
        <v>44382</v>
      </c>
      <c r="B238" s="122" t="str">
        <f t="shared" si="12"/>
        <v>(月)</v>
      </c>
      <c r="C238" s="112">
        <f t="shared" si="13"/>
        <v>1549298</v>
      </c>
      <c r="D238" s="112">
        <v>686295</v>
      </c>
      <c r="E238" s="112">
        <v>253696</v>
      </c>
      <c r="F238" s="112">
        <v>0</v>
      </c>
      <c r="G238" s="112">
        <v>580323</v>
      </c>
      <c r="H238" s="112">
        <v>28984</v>
      </c>
      <c r="I238" s="112">
        <v>0</v>
      </c>
      <c r="J238" s="112">
        <v>457438</v>
      </c>
      <c r="K238" s="112">
        <v>3676</v>
      </c>
      <c r="L238" s="112">
        <v>0</v>
      </c>
      <c r="M238" s="112">
        <v>543798</v>
      </c>
      <c r="N238" s="112">
        <v>27671</v>
      </c>
      <c r="O238" s="112">
        <v>0</v>
      </c>
    </row>
    <row r="239" spans="1:15">
      <c r="A239" s="118">
        <v>44381</v>
      </c>
      <c r="B239" s="122" t="str">
        <f t="shared" si="12"/>
        <v>(日)</v>
      </c>
      <c r="C239" s="112">
        <f t="shared" si="13"/>
        <v>1408390</v>
      </c>
      <c r="D239" s="112">
        <v>687497</v>
      </c>
      <c r="E239" s="112">
        <v>153733</v>
      </c>
      <c r="F239" s="112">
        <v>0</v>
      </c>
      <c r="G239" s="112">
        <v>544743</v>
      </c>
      <c r="H239" s="112">
        <v>22417</v>
      </c>
      <c r="I239" s="112">
        <v>0</v>
      </c>
      <c r="J239" s="112">
        <v>458457</v>
      </c>
      <c r="K239" s="112">
        <v>5397</v>
      </c>
      <c r="L239" s="112">
        <v>0</v>
      </c>
      <c r="M239" s="112">
        <v>516898</v>
      </c>
      <c r="N239" s="112">
        <v>21841</v>
      </c>
      <c r="O239" s="112">
        <v>0</v>
      </c>
    </row>
    <row r="240" spans="1:15">
      <c r="A240" s="118">
        <v>44380</v>
      </c>
      <c r="B240" s="122" t="str">
        <f t="shared" si="12"/>
        <v>(土)</v>
      </c>
      <c r="C240" s="112">
        <f t="shared" si="13"/>
        <v>1524201</v>
      </c>
      <c r="D240" s="112">
        <v>690569</v>
      </c>
      <c r="E240" s="112">
        <v>199526</v>
      </c>
      <c r="F240" s="112">
        <v>0</v>
      </c>
      <c r="G240" s="112">
        <v>614390</v>
      </c>
      <c r="H240" s="112">
        <v>19716</v>
      </c>
      <c r="I240" s="112">
        <v>0</v>
      </c>
      <c r="J240" s="112">
        <v>466751</v>
      </c>
      <c r="K240" s="112">
        <v>10713</v>
      </c>
      <c r="L240" s="112">
        <v>0</v>
      </c>
      <c r="M240" s="112">
        <v>580380</v>
      </c>
      <c r="N240" s="112">
        <v>19183</v>
      </c>
      <c r="O240" s="112">
        <v>0</v>
      </c>
    </row>
    <row r="241" spans="1:15">
      <c r="A241" s="118">
        <v>44379</v>
      </c>
      <c r="B241" s="122" t="str">
        <f t="shared" si="12"/>
        <v>(金)</v>
      </c>
      <c r="C241" s="112">
        <f t="shared" si="13"/>
        <v>1289313</v>
      </c>
      <c r="D241" s="112">
        <v>358352</v>
      </c>
      <c r="E241" s="112">
        <v>239339</v>
      </c>
      <c r="F241" s="112">
        <v>0</v>
      </c>
      <c r="G241" s="112">
        <v>672180</v>
      </c>
      <c r="H241" s="112">
        <v>19442</v>
      </c>
      <c r="I241" s="112">
        <v>0</v>
      </c>
      <c r="J241" s="112">
        <v>240843</v>
      </c>
      <c r="K241" s="112">
        <v>8290</v>
      </c>
      <c r="L241" s="112">
        <v>0</v>
      </c>
      <c r="M241" s="112">
        <v>628851</v>
      </c>
      <c r="N241" s="112">
        <v>18885</v>
      </c>
      <c r="O241" s="112">
        <v>0</v>
      </c>
    </row>
    <row r="242" spans="1:15">
      <c r="A242" s="118">
        <v>44378</v>
      </c>
      <c r="B242" s="122" t="str">
        <f t="shared" si="12"/>
        <v>(木)</v>
      </c>
      <c r="C242" s="112">
        <f t="shared" si="13"/>
        <v>1315616</v>
      </c>
      <c r="D242" s="112">
        <v>418855</v>
      </c>
      <c r="E242" s="112">
        <v>217785</v>
      </c>
      <c r="F242" s="112">
        <v>0</v>
      </c>
      <c r="G242" s="112">
        <v>659519</v>
      </c>
      <c r="H242" s="112">
        <v>19457</v>
      </c>
      <c r="I242" s="112">
        <v>0</v>
      </c>
      <c r="J242" s="112">
        <v>311617</v>
      </c>
      <c r="K242" s="112">
        <v>8392</v>
      </c>
      <c r="L242" s="112">
        <v>0</v>
      </c>
      <c r="M242" s="112">
        <v>621282</v>
      </c>
      <c r="N242" s="112">
        <v>18924</v>
      </c>
      <c r="O242" s="112">
        <v>0</v>
      </c>
    </row>
    <row r="243" spans="1:15">
      <c r="A243" s="118">
        <v>44377</v>
      </c>
      <c r="B243" s="122" t="str">
        <f t="shared" si="12"/>
        <v>(水)</v>
      </c>
      <c r="C243" s="112">
        <f t="shared" si="13"/>
        <v>1539528</v>
      </c>
      <c r="D243" s="112">
        <v>628519</v>
      </c>
      <c r="E243" s="112">
        <v>202206</v>
      </c>
      <c r="F243" s="112">
        <v>0</v>
      </c>
      <c r="G243" s="112">
        <v>689922</v>
      </c>
      <c r="H243" s="112">
        <v>18881</v>
      </c>
      <c r="I243" s="112">
        <v>0</v>
      </c>
      <c r="J243" s="112">
        <v>489638</v>
      </c>
      <c r="K243" s="112">
        <v>12433</v>
      </c>
      <c r="L243" s="112">
        <v>0</v>
      </c>
      <c r="M243" s="112">
        <v>648474</v>
      </c>
      <c r="N243" s="112">
        <v>18457</v>
      </c>
      <c r="O243" s="112">
        <v>0</v>
      </c>
    </row>
    <row r="244" spans="1:15">
      <c r="A244" s="118">
        <v>44376</v>
      </c>
      <c r="B244" s="122" t="str">
        <f t="shared" si="12"/>
        <v>(火)</v>
      </c>
      <c r="C244" s="112">
        <f t="shared" si="13"/>
        <v>1500284</v>
      </c>
      <c r="D244" s="112">
        <v>610295</v>
      </c>
      <c r="E244" s="112">
        <v>177886</v>
      </c>
      <c r="F244" s="112">
        <v>0</v>
      </c>
      <c r="G244" s="112">
        <v>693311</v>
      </c>
      <c r="H244" s="112">
        <v>18792</v>
      </c>
      <c r="I244" s="112">
        <v>0</v>
      </c>
      <c r="J244" s="112">
        <v>482910</v>
      </c>
      <c r="K244" s="112">
        <v>11499</v>
      </c>
      <c r="L244" s="112">
        <v>0</v>
      </c>
      <c r="M244" s="112">
        <v>655300</v>
      </c>
      <c r="N244" s="112">
        <v>18293</v>
      </c>
      <c r="O244" s="112">
        <v>0</v>
      </c>
    </row>
    <row r="245" spans="1:15">
      <c r="A245" s="118">
        <v>44375</v>
      </c>
      <c r="B245" s="122" t="str">
        <f t="shared" si="12"/>
        <v>(月)</v>
      </c>
      <c r="C245" s="112">
        <f t="shared" si="13"/>
        <v>1381929</v>
      </c>
      <c r="D245" s="112">
        <v>569741</v>
      </c>
      <c r="E245" s="112">
        <v>163158</v>
      </c>
      <c r="F245" s="112">
        <v>0</v>
      </c>
      <c r="G245" s="112">
        <v>630732</v>
      </c>
      <c r="H245" s="112">
        <v>18298</v>
      </c>
      <c r="I245" s="112">
        <v>0</v>
      </c>
      <c r="J245" s="112">
        <v>457975</v>
      </c>
      <c r="K245" s="112">
        <v>13287</v>
      </c>
      <c r="L245" s="112">
        <v>0</v>
      </c>
      <c r="M245" s="112">
        <v>598955</v>
      </c>
      <c r="N245" s="112">
        <v>17780</v>
      </c>
      <c r="O245" s="112">
        <v>0</v>
      </c>
    </row>
    <row r="246" spans="1:15">
      <c r="A246" s="118">
        <v>44374</v>
      </c>
      <c r="B246" s="122" t="str">
        <f t="shared" si="12"/>
        <v>(日)</v>
      </c>
      <c r="C246" s="112">
        <f t="shared" si="13"/>
        <v>1334221</v>
      </c>
      <c r="D246" s="112">
        <v>678733</v>
      </c>
      <c r="E246" s="112">
        <v>107275</v>
      </c>
      <c r="F246" s="112">
        <v>0</v>
      </c>
      <c r="G246" s="112">
        <v>543565</v>
      </c>
      <c r="H246" s="112">
        <v>4648</v>
      </c>
      <c r="I246" s="112">
        <v>0</v>
      </c>
      <c r="J246" s="112">
        <v>552902</v>
      </c>
      <c r="K246" s="112">
        <v>16329</v>
      </c>
      <c r="L246" s="112">
        <v>0</v>
      </c>
      <c r="M246" s="112">
        <v>522033</v>
      </c>
      <c r="N246" s="112">
        <v>4557</v>
      </c>
      <c r="O246" s="112">
        <v>0</v>
      </c>
    </row>
    <row r="247" spans="1:15">
      <c r="A247" s="118">
        <v>44373</v>
      </c>
      <c r="B247" s="122" t="str">
        <f t="shared" si="12"/>
        <v>(土)</v>
      </c>
      <c r="C247" s="112">
        <f t="shared" si="13"/>
        <v>1353860</v>
      </c>
      <c r="D247" s="112">
        <v>647534</v>
      </c>
      <c r="E247" s="112">
        <v>111198</v>
      </c>
      <c r="F247" s="112">
        <v>0</v>
      </c>
      <c r="G247" s="112">
        <v>591267</v>
      </c>
      <c r="H247" s="112">
        <v>3861</v>
      </c>
      <c r="I247" s="112">
        <v>0</v>
      </c>
      <c r="J247" s="112">
        <v>526989</v>
      </c>
      <c r="K247" s="112">
        <v>20201</v>
      </c>
      <c r="L247" s="112">
        <v>0</v>
      </c>
      <c r="M247" s="112">
        <v>564845</v>
      </c>
      <c r="N247" s="112">
        <v>3699</v>
      </c>
      <c r="O247" s="112">
        <v>0</v>
      </c>
    </row>
    <row r="248" spans="1:15">
      <c r="A248" s="118">
        <v>44372</v>
      </c>
      <c r="B248" s="122" t="str">
        <f t="shared" si="12"/>
        <v>(金)</v>
      </c>
      <c r="C248" s="112">
        <f t="shared" si="13"/>
        <v>1355779</v>
      </c>
      <c r="D248" s="112">
        <v>599799</v>
      </c>
      <c r="E248" s="112">
        <v>119599</v>
      </c>
      <c r="F248" s="112">
        <v>0</v>
      </c>
      <c r="G248" s="112">
        <v>632619</v>
      </c>
      <c r="H248" s="112">
        <v>3762</v>
      </c>
      <c r="I248" s="112">
        <v>0</v>
      </c>
      <c r="J248" s="112">
        <v>494858</v>
      </c>
      <c r="K248" s="112">
        <v>15107</v>
      </c>
      <c r="L248" s="112">
        <v>0</v>
      </c>
      <c r="M248" s="112">
        <v>594870</v>
      </c>
      <c r="N248" s="112">
        <v>3616</v>
      </c>
      <c r="O248" s="112">
        <v>0</v>
      </c>
    </row>
    <row r="249" spans="1:15">
      <c r="A249" s="118">
        <v>44371</v>
      </c>
      <c r="B249" s="122" t="str">
        <f t="shared" si="12"/>
        <v>(木)</v>
      </c>
      <c r="C249" s="112">
        <f t="shared" si="13"/>
        <v>1373399</v>
      </c>
      <c r="D249" s="112">
        <v>620632</v>
      </c>
      <c r="E249" s="112">
        <v>110296</v>
      </c>
      <c r="F249" s="112">
        <v>0</v>
      </c>
      <c r="G249" s="112">
        <v>639120</v>
      </c>
      <c r="H249" s="112">
        <v>3351</v>
      </c>
      <c r="I249" s="112">
        <v>0</v>
      </c>
      <c r="J249" s="112">
        <v>532521</v>
      </c>
      <c r="K249" s="112">
        <v>15217</v>
      </c>
      <c r="L249" s="112">
        <v>0</v>
      </c>
      <c r="M249" s="112">
        <v>602477</v>
      </c>
      <c r="N249" s="112">
        <v>3228</v>
      </c>
      <c r="O249" s="112">
        <v>0</v>
      </c>
    </row>
    <row r="250" spans="1:15">
      <c r="A250" s="118">
        <v>44370</v>
      </c>
      <c r="B250" s="122" t="str">
        <f t="shared" si="12"/>
        <v>(水)</v>
      </c>
      <c r="C250" s="112">
        <f t="shared" si="13"/>
        <v>1395275</v>
      </c>
      <c r="D250" s="112">
        <v>635351</v>
      </c>
      <c r="E250" s="112">
        <v>117903</v>
      </c>
      <c r="F250" s="112">
        <v>0</v>
      </c>
      <c r="G250" s="112">
        <v>638601</v>
      </c>
      <c r="H250" s="112">
        <v>3420</v>
      </c>
      <c r="I250" s="112">
        <v>0</v>
      </c>
      <c r="J250" s="112">
        <v>553358</v>
      </c>
      <c r="K250" s="112">
        <v>15913</v>
      </c>
      <c r="L250" s="112">
        <v>0</v>
      </c>
      <c r="M250" s="112">
        <v>602680</v>
      </c>
      <c r="N250" s="112">
        <v>3306</v>
      </c>
      <c r="O250" s="112">
        <v>0</v>
      </c>
    </row>
    <row r="251" spans="1:15">
      <c r="A251" s="118">
        <v>44369</v>
      </c>
      <c r="B251" s="122" t="str">
        <f t="shared" si="12"/>
        <v>(火)</v>
      </c>
      <c r="C251" s="112">
        <f t="shared" si="13"/>
        <v>1361274</v>
      </c>
      <c r="D251" s="112">
        <v>630952</v>
      </c>
      <c r="E251" s="112">
        <v>110381</v>
      </c>
      <c r="F251" s="112">
        <v>0</v>
      </c>
      <c r="G251" s="112">
        <v>617199</v>
      </c>
      <c r="H251" s="112">
        <v>2742</v>
      </c>
      <c r="I251" s="112">
        <v>0</v>
      </c>
      <c r="J251" s="112">
        <v>555972</v>
      </c>
      <c r="K251" s="112">
        <v>19615</v>
      </c>
      <c r="L251" s="112">
        <v>0</v>
      </c>
      <c r="M251" s="112">
        <v>583993</v>
      </c>
      <c r="N251" s="112">
        <v>2661</v>
      </c>
      <c r="O251" s="112">
        <v>0</v>
      </c>
    </row>
    <row r="252" spans="1:15">
      <c r="A252" s="118">
        <v>44368</v>
      </c>
      <c r="B252" s="122" t="str">
        <f t="shared" si="12"/>
        <v>(月)</v>
      </c>
      <c r="C252" s="112">
        <f t="shared" si="13"/>
        <v>1215447</v>
      </c>
      <c r="D252" s="112">
        <v>607551</v>
      </c>
      <c r="E252" s="112">
        <v>97730</v>
      </c>
      <c r="F252" s="112">
        <v>0</v>
      </c>
      <c r="G252" s="112">
        <v>506903</v>
      </c>
      <c r="H252" s="112">
        <v>3263</v>
      </c>
      <c r="I252" s="112">
        <v>0</v>
      </c>
      <c r="J252" s="112">
        <v>545170</v>
      </c>
      <c r="K252" s="112">
        <v>19704</v>
      </c>
      <c r="L252" s="112">
        <v>0</v>
      </c>
      <c r="M252" s="112">
        <v>481379</v>
      </c>
      <c r="N252" s="112">
        <v>3179</v>
      </c>
      <c r="O252" s="112">
        <v>0</v>
      </c>
    </row>
    <row r="253" spans="1:15">
      <c r="A253" s="118">
        <v>44367</v>
      </c>
      <c r="B253" s="122" t="str">
        <f t="shared" si="12"/>
        <v>(日)</v>
      </c>
      <c r="C253" s="112">
        <f t="shared" si="13"/>
        <v>1116051</v>
      </c>
      <c r="D253" s="112">
        <v>623919</v>
      </c>
      <c r="E253" s="112">
        <v>50394</v>
      </c>
      <c r="F253" s="112">
        <v>0</v>
      </c>
      <c r="G253" s="112">
        <v>441738</v>
      </c>
      <c r="H253" s="112">
        <v>0</v>
      </c>
      <c r="I253" s="112">
        <v>0</v>
      </c>
      <c r="J253" s="112">
        <v>559274</v>
      </c>
      <c r="K253" s="112">
        <v>24458</v>
      </c>
      <c r="L253" s="112">
        <v>0</v>
      </c>
      <c r="M253" s="112">
        <v>426683</v>
      </c>
      <c r="N253" s="112">
        <v>0</v>
      </c>
      <c r="O253" s="112">
        <v>0</v>
      </c>
    </row>
    <row r="254" spans="1:15">
      <c r="A254" s="118">
        <v>44366</v>
      </c>
      <c r="B254" s="122" t="str">
        <f t="shared" si="12"/>
        <v>(土)</v>
      </c>
      <c r="C254" s="112">
        <f t="shared" si="13"/>
        <v>1122458</v>
      </c>
      <c r="D254" s="112">
        <v>627026</v>
      </c>
      <c r="E254" s="112">
        <v>47440</v>
      </c>
      <c r="F254" s="112">
        <v>0</v>
      </c>
      <c r="G254" s="112">
        <v>447992</v>
      </c>
      <c r="H254" s="112">
        <v>0</v>
      </c>
      <c r="I254" s="112">
        <v>0</v>
      </c>
      <c r="J254" s="112">
        <v>564268</v>
      </c>
      <c r="K254" s="112">
        <v>25784</v>
      </c>
      <c r="L254" s="112">
        <v>0</v>
      </c>
      <c r="M254" s="112">
        <v>426364</v>
      </c>
      <c r="N254" s="112">
        <v>0</v>
      </c>
      <c r="O254" s="112">
        <v>0</v>
      </c>
    </row>
    <row r="255" spans="1:15">
      <c r="A255" s="118">
        <v>44365</v>
      </c>
      <c r="B255" s="122" t="str">
        <f t="shared" si="12"/>
        <v>(金)</v>
      </c>
      <c r="C255" s="112">
        <f t="shared" si="13"/>
        <v>1145492</v>
      </c>
      <c r="D255" s="112">
        <v>598156</v>
      </c>
      <c r="E255" s="112">
        <v>40011</v>
      </c>
      <c r="F255" s="112">
        <v>0</v>
      </c>
      <c r="G255" s="112">
        <v>507325</v>
      </c>
      <c r="H255" s="112">
        <v>0</v>
      </c>
      <c r="I255" s="112">
        <v>0</v>
      </c>
      <c r="J255" s="112">
        <v>539582</v>
      </c>
      <c r="K255" s="112">
        <v>20739</v>
      </c>
      <c r="L255" s="112">
        <v>0</v>
      </c>
      <c r="M255" s="112">
        <v>474363</v>
      </c>
      <c r="N255" s="112">
        <v>0</v>
      </c>
      <c r="O255" s="112">
        <v>0</v>
      </c>
    </row>
    <row r="256" spans="1:15">
      <c r="A256" s="118">
        <v>44364</v>
      </c>
      <c r="B256" s="122" t="str">
        <f t="shared" si="12"/>
        <v>(木)</v>
      </c>
      <c r="C256" s="112">
        <f t="shared" si="13"/>
        <v>1185807</v>
      </c>
      <c r="D256" s="112">
        <v>614863</v>
      </c>
      <c r="E256" s="112">
        <v>41226</v>
      </c>
      <c r="F256" s="112">
        <v>0</v>
      </c>
      <c r="G256" s="112">
        <v>529718</v>
      </c>
      <c r="H256" s="112">
        <v>0</v>
      </c>
      <c r="I256" s="112">
        <v>0</v>
      </c>
      <c r="J256" s="112">
        <v>562913</v>
      </c>
      <c r="K256" s="112">
        <v>25147</v>
      </c>
      <c r="L256" s="112">
        <v>0</v>
      </c>
      <c r="M256" s="112">
        <v>495624</v>
      </c>
      <c r="N256" s="112">
        <v>0</v>
      </c>
      <c r="O256" s="112">
        <v>0</v>
      </c>
    </row>
    <row r="257" spans="1:15">
      <c r="A257" s="118">
        <v>44363</v>
      </c>
      <c r="B257" s="122" t="str">
        <f t="shared" si="12"/>
        <v>(水)</v>
      </c>
      <c r="C257" s="112">
        <f t="shared" si="13"/>
        <v>1192427</v>
      </c>
      <c r="D257" s="112">
        <v>608298</v>
      </c>
      <c r="E257" s="112">
        <v>40713</v>
      </c>
      <c r="F257" s="112">
        <v>0</v>
      </c>
      <c r="G257" s="112">
        <v>543416</v>
      </c>
      <c r="H257" s="112">
        <v>0</v>
      </c>
      <c r="I257" s="112">
        <v>0</v>
      </c>
      <c r="J257" s="112">
        <v>559079</v>
      </c>
      <c r="K257" s="112">
        <v>26759</v>
      </c>
      <c r="L257" s="112">
        <v>0</v>
      </c>
      <c r="M257" s="112">
        <v>508343</v>
      </c>
      <c r="N257" s="112">
        <v>0</v>
      </c>
      <c r="O257" s="112">
        <v>0</v>
      </c>
    </row>
    <row r="258" spans="1:15">
      <c r="A258" s="118">
        <v>44362</v>
      </c>
      <c r="B258" s="122" t="str">
        <f t="shared" si="12"/>
        <v>(火)</v>
      </c>
      <c r="C258" s="112">
        <f t="shared" si="13"/>
        <v>1158912</v>
      </c>
      <c r="D258" s="113">
        <v>629041</v>
      </c>
      <c r="E258" s="113">
        <v>39388</v>
      </c>
      <c r="F258" s="112">
        <v>0</v>
      </c>
      <c r="G258" s="113">
        <v>490483</v>
      </c>
      <c r="H258" s="112">
        <v>0</v>
      </c>
      <c r="I258" s="112">
        <v>0</v>
      </c>
      <c r="J258" s="113">
        <v>583867</v>
      </c>
      <c r="K258" s="113">
        <v>27154</v>
      </c>
      <c r="L258" s="112">
        <v>0</v>
      </c>
      <c r="M258" s="113">
        <v>457144</v>
      </c>
      <c r="N258" s="112">
        <v>0</v>
      </c>
      <c r="O258" s="112">
        <v>0</v>
      </c>
    </row>
    <row r="259" spans="1:15">
      <c r="A259" s="118">
        <v>44361</v>
      </c>
      <c r="B259" s="122" t="str">
        <f t="shared" si="12"/>
        <v>(月)</v>
      </c>
      <c r="C259" s="112">
        <f t="shared" si="13"/>
        <v>1041238</v>
      </c>
      <c r="D259" s="113">
        <v>580716</v>
      </c>
      <c r="E259" s="113">
        <v>38247</v>
      </c>
      <c r="F259" s="112">
        <v>0</v>
      </c>
      <c r="G259" s="113">
        <v>422275</v>
      </c>
      <c r="H259" s="112">
        <v>0</v>
      </c>
      <c r="I259" s="112">
        <v>0</v>
      </c>
      <c r="J259" s="113">
        <v>541879</v>
      </c>
      <c r="K259" s="113">
        <v>27976</v>
      </c>
      <c r="L259" s="112">
        <v>0</v>
      </c>
      <c r="M259" s="113">
        <v>396223</v>
      </c>
      <c r="N259" s="112">
        <v>0</v>
      </c>
      <c r="O259" s="112">
        <v>0</v>
      </c>
    </row>
    <row r="260" spans="1:15">
      <c r="A260" s="118">
        <v>44360</v>
      </c>
      <c r="B260" s="122" t="str">
        <f t="shared" si="12"/>
        <v>(日)</v>
      </c>
      <c r="C260" s="112">
        <f t="shared" si="13"/>
        <v>928781</v>
      </c>
      <c r="D260" s="113">
        <v>569880</v>
      </c>
      <c r="E260" s="113">
        <v>40385</v>
      </c>
      <c r="F260" s="112">
        <v>0</v>
      </c>
      <c r="G260" s="113">
        <v>318516</v>
      </c>
      <c r="H260" s="112">
        <v>0</v>
      </c>
      <c r="I260" s="112">
        <v>0</v>
      </c>
      <c r="J260" s="113">
        <v>538853</v>
      </c>
      <c r="K260" s="113">
        <v>31925</v>
      </c>
      <c r="L260" s="112">
        <v>0</v>
      </c>
      <c r="M260" s="113">
        <v>306754</v>
      </c>
      <c r="N260" s="112">
        <v>0</v>
      </c>
      <c r="O260" s="112">
        <v>0</v>
      </c>
    </row>
    <row r="261" spans="1:15">
      <c r="A261" s="118">
        <v>44359</v>
      </c>
      <c r="B261" s="122" t="str">
        <f t="shared" si="12"/>
        <v>(土)</v>
      </c>
      <c r="C261" s="112">
        <f t="shared" si="13"/>
        <v>949332</v>
      </c>
      <c r="D261" s="113">
        <v>631341</v>
      </c>
      <c r="E261" s="113">
        <v>39419</v>
      </c>
      <c r="F261" s="112">
        <v>0</v>
      </c>
      <c r="G261" s="113">
        <v>278572</v>
      </c>
      <c r="H261" s="112">
        <v>0</v>
      </c>
      <c r="I261" s="112">
        <v>0</v>
      </c>
      <c r="J261" s="113">
        <v>596252</v>
      </c>
      <c r="K261" s="113">
        <v>31920</v>
      </c>
      <c r="L261" s="112">
        <v>0</v>
      </c>
      <c r="M261" s="113">
        <v>261110</v>
      </c>
      <c r="N261" s="112">
        <v>0</v>
      </c>
      <c r="O261" s="112">
        <v>0</v>
      </c>
    </row>
    <row r="262" spans="1:15">
      <c r="A262" s="118">
        <v>44358</v>
      </c>
      <c r="B262" s="122" t="str">
        <f t="shared" si="12"/>
        <v>(金)</v>
      </c>
      <c r="C262" s="112">
        <f t="shared" si="13"/>
        <v>988465</v>
      </c>
      <c r="D262" s="113">
        <v>678042</v>
      </c>
      <c r="E262" s="113">
        <v>37103</v>
      </c>
      <c r="F262" s="112">
        <v>0</v>
      </c>
      <c r="G262" s="113">
        <v>273320</v>
      </c>
      <c r="H262" s="112">
        <v>0</v>
      </c>
      <c r="I262" s="112">
        <v>0</v>
      </c>
      <c r="J262" s="113">
        <v>633162</v>
      </c>
      <c r="K262" s="113">
        <v>28391</v>
      </c>
      <c r="L262" s="112">
        <v>0</v>
      </c>
      <c r="M262" s="113">
        <v>245308</v>
      </c>
      <c r="N262" s="112">
        <v>0</v>
      </c>
      <c r="O262" s="112">
        <v>0</v>
      </c>
    </row>
    <row r="263" spans="1:15">
      <c r="A263" s="118">
        <v>44357</v>
      </c>
      <c r="B263" s="122" t="str">
        <f t="shared" ref="B263:B322" si="14">"(" &amp; TEXT(A263,"aaa") &amp; ")"</f>
        <v>(木)</v>
      </c>
      <c r="C263" s="112">
        <f t="shared" si="13"/>
        <v>1018068</v>
      </c>
      <c r="D263" s="113">
        <v>673799</v>
      </c>
      <c r="E263" s="113">
        <v>33643</v>
      </c>
      <c r="F263" s="112">
        <v>0</v>
      </c>
      <c r="G263" s="113">
        <v>310626</v>
      </c>
      <c r="H263" s="112">
        <v>0</v>
      </c>
      <c r="I263" s="112">
        <v>0</v>
      </c>
      <c r="J263" s="113">
        <v>632817</v>
      </c>
      <c r="K263" s="113">
        <v>28142</v>
      </c>
      <c r="L263" s="112">
        <v>0</v>
      </c>
      <c r="M263" s="113">
        <v>280622</v>
      </c>
      <c r="N263" s="112">
        <v>0</v>
      </c>
      <c r="O263" s="112">
        <v>0</v>
      </c>
    </row>
    <row r="264" spans="1:15">
      <c r="A264" s="118">
        <v>44356</v>
      </c>
      <c r="B264" s="122" t="str">
        <f t="shared" si="14"/>
        <v>(水)</v>
      </c>
      <c r="C264" s="112">
        <f t="shared" si="13"/>
        <v>1018632</v>
      </c>
      <c r="D264" s="113">
        <v>693653</v>
      </c>
      <c r="E264" s="113">
        <v>31283</v>
      </c>
      <c r="F264" s="112">
        <v>0</v>
      </c>
      <c r="G264" s="113">
        <v>293696</v>
      </c>
      <c r="H264" s="112">
        <v>0</v>
      </c>
      <c r="I264" s="112">
        <v>0</v>
      </c>
      <c r="J264" s="113">
        <v>649996</v>
      </c>
      <c r="K264" s="113">
        <v>26759</v>
      </c>
      <c r="L264" s="112">
        <v>0</v>
      </c>
      <c r="M264" s="113">
        <v>266166</v>
      </c>
      <c r="N264" s="112">
        <v>0</v>
      </c>
      <c r="O264" s="112">
        <v>0</v>
      </c>
    </row>
    <row r="265" spans="1:15">
      <c r="A265" s="118">
        <v>44355</v>
      </c>
      <c r="B265" s="122" t="str">
        <f t="shared" si="14"/>
        <v>(火)</v>
      </c>
      <c r="C265" s="112">
        <f t="shared" si="13"/>
        <v>977666</v>
      </c>
      <c r="D265" s="113">
        <v>706382</v>
      </c>
      <c r="E265" s="113">
        <v>32742</v>
      </c>
      <c r="F265" s="112">
        <v>0</v>
      </c>
      <c r="G265" s="113">
        <v>238542</v>
      </c>
      <c r="H265" s="112">
        <v>0</v>
      </c>
      <c r="I265" s="112">
        <v>0</v>
      </c>
      <c r="J265" s="113">
        <v>666060</v>
      </c>
      <c r="K265" s="113">
        <v>28809</v>
      </c>
      <c r="L265" s="112">
        <v>0</v>
      </c>
      <c r="M265" s="113">
        <v>214705</v>
      </c>
      <c r="N265" s="112">
        <v>0</v>
      </c>
      <c r="O265" s="112">
        <v>0</v>
      </c>
    </row>
    <row r="266" spans="1:15">
      <c r="A266" s="118">
        <v>44354</v>
      </c>
      <c r="B266" s="122" t="str">
        <f t="shared" si="14"/>
        <v>(月)</v>
      </c>
      <c r="C266" s="112">
        <f t="shared" si="13"/>
        <v>870714</v>
      </c>
      <c r="D266" s="113">
        <v>645596</v>
      </c>
      <c r="E266" s="113">
        <v>29603</v>
      </c>
      <c r="F266" s="112">
        <v>0</v>
      </c>
      <c r="G266" s="113">
        <v>195515</v>
      </c>
      <c r="H266" s="112">
        <v>0</v>
      </c>
      <c r="I266" s="112">
        <v>0</v>
      </c>
      <c r="J266" s="113">
        <v>611297</v>
      </c>
      <c r="K266" s="113">
        <v>28442</v>
      </c>
      <c r="L266" s="112">
        <v>0</v>
      </c>
      <c r="M266" s="113">
        <v>176857</v>
      </c>
      <c r="N266" s="112">
        <v>0</v>
      </c>
      <c r="O266" s="112">
        <v>0</v>
      </c>
    </row>
    <row r="267" spans="1:15">
      <c r="A267" s="118">
        <v>44353</v>
      </c>
      <c r="B267" s="122" t="str">
        <f t="shared" si="14"/>
        <v>(日)</v>
      </c>
      <c r="C267" s="112">
        <f t="shared" si="13"/>
        <v>752662</v>
      </c>
      <c r="D267" s="113">
        <v>546660</v>
      </c>
      <c r="E267" s="113">
        <v>23174</v>
      </c>
      <c r="F267" s="112">
        <v>0</v>
      </c>
      <c r="G267" s="113">
        <v>182828</v>
      </c>
      <c r="H267" s="112">
        <v>0</v>
      </c>
      <c r="I267" s="112">
        <v>0</v>
      </c>
      <c r="J267" s="113">
        <v>523513</v>
      </c>
      <c r="K267" s="113">
        <v>22556</v>
      </c>
      <c r="L267" s="112">
        <v>0</v>
      </c>
      <c r="M267" s="113">
        <v>173741</v>
      </c>
      <c r="N267" s="112">
        <v>0</v>
      </c>
      <c r="O267" s="112">
        <v>0</v>
      </c>
    </row>
    <row r="268" spans="1:15">
      <c r="A268" s="118">
        <v>44352</v>
      </c>
      <c r="B268" s="122" t="str">
        <f t="shared" si="14"/>
        <v>(土)</v>
      </c>
      <c r="C268" s="112">
        <f t="shared" si="13"/>
        <v>756603</v>
      </c>
      <c r="D268" s="113">
        <v>605063</v>
      </c>
      <c r="E268" s="113">
        <v>20645</v>
      </c>
      <c r="F268" s="112">
        <v>0</v>
      </c>
      <c r="G268" s="113">
        <v>130895</v>
      </c>
      <c r="H268" s="112">
        <v>0</v>
      </c>
      <c r="I268" s="112">
        <v>0</v>
      </c>
      <c r="J268" s="113">
        <v>576932</v>
      </c>
      <c r="K268" s="113">
        <v>20081</v>
      </c>
      <c r="L268" s="112">
        <v>0</v>
      </c>
      <c r="M268" s="113">
        <v>117728</v>
      </c>
      <c r="N268" s="112">
        <v>0</v>
      </c>
      <c r="O268" s="112">
        <v>0</v>
      </c>
    </row>
    <row r="269" spans="1:15">
      <c r="A269" s="118">
        <v>44351</v>
      </c>
      <c r="B269" s="122" t="str">
        <f t="shared" si="14"/>
        <v>(金)</v>
      </c>
      <c r="C269" s="112">
        <f t="shared" si="13"/>
        <v>792370</v>
      </c>
      <c r="D269" s="113">
        <v>646661</v>
      </c>
      <c r="E269" s="113">
        <v>20411</v>
      </c>
      <c r="F269" s="112">
        <v>0</v>
      </c>
      <c r="G269" s="113">
        <v>125298</v>
      </c>
      <c r="H269" s="112">
        <v>0</v>
      </c>
      <c r="I269" s="112">
        <v>0</v>
      </c>
      <c r="J269" s="113">
        <v>608273</v>
      </c>
      <c r="K269" s="113">
        <v>19871</v>
      </c>
      <c r="L269" s="112">
        <v>0</v>
      </c>
      <c r="M269" s="113">
        <v>103582</v>
      </c>
      <c r="N269" s="112">
        <v>0</v>
      </c>
      <c r="O269" s="112">
        <v>0</v>
      </c>
    </row>
    <row r="270" spans="1:15">
      <c r="A270" s="118">
        <v>44350</v>
      </c>
      <c r="B270" s="122" t="str">
        <f t="shared" si="14"/>
        <v>(木)</v>
      </c>
      <c r="C270" s="112">
        <f t="shared" si="13"/>
        <v>833004</v>
      </c>
      <c r="D270" s="113">
        <v>665165</v>
      </c>
      <c r="E270" s="113">
        <v>20242</v>
      </c>
      <c r="F270" s="112">
        <v>0</v>
      </c>
      <c r="G270" s="113">
        <v>147597</v>
      </c>
      <c r="H270" s="112">
        <v>0</v>
      </c>
      <c r="I270" s="112">
        <v>0</v>
      </c>
      <c r="J270" s="113">
        <v>624924</v>
      </c>
      <c r="K270" s="113">
        <v>19755</v>
      </c>
      <c r="L270" s="112">
        <v>0</v>
      </c>
      <c r="M270" s="113">
        <v>125654</v>
      </c>
      <c r="N270" s="112">
        <v>0</v>
      </c>
      <c r="O270" s="112">
        <v>0</v>
      </c>
    </row>
    <row r="271" spans="1:15">
      <c r="A271" s="118">
        <v>44349</v>
      </c>
      <c r="B271" s="122" t="str">
        <f t="shared" si="14"/>
        <v>(水)</v>
      </c>
      <c r="C271" s="112">
        <f t="shared" si="13"/>
        <v>829835</v>
      </c>
      <c r="D271" s="113">
        <v>661060</v>
      </c>
      <c r="E271" s="113">
        <v>19776</v>
      </c>
      <c r="F271" s="112">
        <v>0</v>
      </c>
      <c r="G271" s="113">
        <v>148999</v>
      </c>
      <c r="H271" s="112">
        <v>0</v>
      </c>
      <c r="I271" s="112">
        <v>0</v>
      </c>
      <c r="J271" s="113">
        <v>622062</v>
      </c>
      <c r="K271" s="113">
        <v>19360</v>
      </c>
      <c r="L271" s="112">
        <v>0</v>
      </c>
      <c r="M271" s="113">
        <v>126779</v>
      </c>
      <c r="N271" s="112">
        <v>0</v>
      </c>
      <c r="O271" s="112">
        <v>0</v>
      </c>
    </row>
    <row r="272" spans="1:15">
      <c r="A272" s="118">
        <v>44348</v>
      </c>
      <c r="B272" s="122" t="str">
        <f t="shared" si="14"/>
        <v>(火)</v>
      </c>
      <c r="C272" s="112">
        <f t="shared" si="13"/>
        <v>781020</v>
      </c>
      <c r="D272" s="113">
        <v>639880</v>
      </c>
      <c r="E272" s="113">
        <v>19429</v>
      </c>
      <c r="F272" s="112">
        <v>0</v>
      </c>
      <c r="G272" s="113">
        <v>121711</v>
      </c>
      <c r="H272" s="112">
        <v>0</v>
      </c>
      <c r="I272" s="112">
        <v>0</v>
      </c>
      <c r="J272" s="113">
        <v>603619</v>
      </c>
      <c r="K272" s="113">
        <v>19017</v>
      </c>
      <c r="L272" s="112">
        <v>0</v>
      </c>
      <c r="M272" s="113">
        <v>100442</v>
      </c>
      <c r="N272" s="112">
        <v>0</v>
      </c>
      <c r="O272" s="112">
        <v>0</v>
      </c>
    </row>
    <row r="273" spans="1:15">
      <c r="A273" s="118">
        <v>44347</v>
      </c>
      <c r="B273" s="122" t="str">
        <f t="shared" si="14"/>
        <v>(月)</v>
      </c>
      <c r="C273" s="112">
        <f t="shared" si="13"/>
        <v>633604</v>
      </c>
      <c r="D273" s="113">
        <v>520112</v>
      </c>
      <c r="E273" s="113">
        <v>18179</v>
      </c>
      <c r="F273" s="112">
        <v>0</v>
      </c>
      <c r="G273" s="113">
        <v>95313</v>
      </c>
      <c r="H273" s="112">
        <v>0</v>
      </c>
      <c r="I273" s="112">
        <v>0</v>
      </c>
      <c r="J273" s="113">
        <v>492945</v>
      </c>
      <c r="K273" s="113">
        <v>17797</v>
      </c>
      <c r="L273" s="112">
        <v>0</v>
      </c>
      <c r="M273" s="113">
        <v>77045</v>
      </c>
      <c r="N273" s="112">
        <v>0</v>
      </c>
      <c r="O273" s="112">
        <v>0</v>
      </c>
    </row>
    <row r="274" spans="1:15">
      <c r="A274" s="118">
        <v>44346</v>
      </c>
      <c r="B274" s="122" t="str">
        <f t="shared" si="14"/>
        <v>(日)</v>
      </c>
      <c r="C274" s="112">
        <f t="shared" si="13"/>
        <v>532941</v>
      </c>
      <c r="D274" s="113">
        <v>449469</v>
      </c>
      <c r="E274" s="113">
        <v>15707</v>
      </c>
      <c r="F274" s="112">
        <v>0</v>
      </c>
      <c r="G274" s="113">
        <v>67765</v>
      </c>
      <c r="H274" s="112">
        <v>0</v>
      </c>
      <c r="I274" s="112">
        <v>0</v>
      </c>
      <c r="J274" s="113">
        <v>433486</v>
      </c>
      <c r="K274" s="113">
        <v>15370</v>
      </c>
      <c r="L274" s="112">
        <v>0</v>
      </c>
      <c r="M274" s="113">
        <v>59910</v>
      </c>
      <c r="N274" s="112">
        <v>0</v>
      </c>
      <c r="O274" s="112">
        <v>0</v>
      </c>
    </row>
    <row r="275" spans="1:15">
      <c r="A275" s="118">
        <v>44345</v>
      </c>
      <c r="B275" s="122" t="str">
        <f t="shared" si="14"/>
        <v>(土)</v>
      </c>
      <c r="C275" s="112">
        <f t="shared" si="13"/>
        <v>538227</v>
      </c>
      <c r="D275" s="113">
        <v>463347</v>
      </c>
      <c r="E275" s="113">
        <v>15170</v>
      </c>
      <c r="F275" s="112">
        <v>0</v>
      </c>
      <c r="G275" s="113">
        <v>59710</v>
      </c>
      <c r="H275" s="112">
        <v>0</v>
      </c>
      <c r="I275" s="112">
        <v>0</v>
      </c>
      <c r="J275" s="113">
        <v>440835</v>
      </c>
      <c r="K275" s="113">
        <v>14829</v>
      </c>
      <c r="L275" s="112">
        <v>0</v>
      </c>
      <c r="M275" s="113">
        <v>46812</v>
      </c>
      <c r="N275" s="112">
        <v>0</v>
      </c>
      <c r="O275" s="112">
        <v>0</v>
      </c>
    </row>
    <row r="276" spans="1:15">
      <c r="A276" s="118">
        <v>44344</v>
      </c>
      <c r="B276" s="122" t="str">
        <f t="shared" si="14"/>
        <v>(金)</v>
      </c>
      <c r="C276" s="112">
        <f t="shared" si="13"/>
        <v>584850</v>
      </c>
      <c r="D276" s="113">
        <v>523097</v>
      </c>
      <c r="E276" s="113">
        <v>13882</v>
      </c>
      <c r="F276" s="112">
        <v>0</v>
      </c>
      <c r="G276" s="113">
        <v>47871</v>
      </c>
      <c r="H276" s="112">
        <v>0</v>
      </c>
      <c r="I276" s="112">
        <v>0</v>
      </c>
      <c r="J276" s="113">
        <v>488834</v>
      </c>
      <c r="K276" s="113">
        <v>13641</v>
      </c>
      <c r="L276" s="112">
        <v>0</v>
      </c>
      <c r="M276" s="113">
        <v>29664</v>
      </c>
      <c r="N276" s="112">
        <v>0</v>
      </c>
      <c r="O276" s="112">
        <v>0</v>
      </c>
    </row>
    <row r="277" spans="1:15">
      <c r="A277" s="118">
        <v>44343</v>
      </c>
      <c r="B277" s="122" t="str">
        <f t="shared" si="14"/>
        <v>(木)</v>
      </c>
      <c r="C277" s="112">
        <f t="shared" si="13"/>
        <v>607625</v>
      </c>
      <c r="D277" s="113">
        <v>550456</v>
      </c>
      <c r="E277" s="113">
        <v>12188</v>
      </c>
      <c r="F277" s="112">
        <v>0</v>
      </c>
      <c r="G277" s="113">
        <v>44981</v>
      </c>
      <c r="H277" s="112">
        <v>0</v>
      </c>
      <c r="I277" s="112">
        <v>0</v>
      </c>
      <c r="J277" s="113">
        <v>513400</v>
      </c>
      <c r="K277" s="113">
        <v>11958</v>
      </c>
      <c r="L277" s="112">
        <v>0</v>
      </c>
      <c r="M277" s="113">
        <v>31501</v>
      </c>
      <c r="N277" s="112">
        <v>0</v>
      </c>
      <c r="O277" s="112">
        <v>0</v>
      </c>
    </row>
    <row r="278" spans="1:15">
      <c r="A278" s="118">
        <v>44342</v>
      </c>
      <c r="B278" s="122" t="str">
        <f t="shared" si="14"/>
        <v>(水)</v>
      </c>
      <c r="C278" s="112">
        <f t="shared" si="13"/>
        <v>593927</v>
      </c>
      <c r="D278" s="113">
        <v>570083</v>
      </c>
      <c r="E278" s="113">
        <v>11247</v>
      </c>
      <c r="F278" s="112">
        <v>0</v>
      </c>
      <c r="G278" s="113">
        <v>12597</v>
      </c>
      <c r="H278" s="112">
        <v>0</v>
      </c>
      <c r="I278" s="112">
        <v>0</v>
      </c>
      <c r="J278" s="113">
        <v>531258</v>
      </c>
      <c r="K278" s="113">
        <v>11035</v>
      </c>
      <c r="L278" s="112">
        <v>0</v>
      </c>
      <c r="M278" s="113">
        <v>8903</v>
      </c>
      <c r="N278" s="112">
        <v>0</v>
      </c>
      <c r="O278" s="112">
        <v>0</v>
      </c>
    </row>
    <row r="279" spans="1:15">
      <c r="A279" s="118">
        <v>44341</v>
      </c>
      <c r="B279" s="122" t="str">
        <f t="shared" si="14"/>
        <v>(火)</v>
      </c>
      <c r="C279" s="112">
        <f t="shared" si="13"/>
        <v>535718</v>
      </c>
      <c r="D279" s="113">
        <v>515384</v>
      </c>
      <c r="E279" s="113">
        <v>9399</v>
      </c>
      <c r="F279" s="112">
        <v>0</v>
      </c>
      <c r="G279" s="113">
        <v>10935</v>
      </c>
      <c r="H279" s="112">
        <v>0</v>
      </c>
      <c r="I279" s="112">
        <v>0</v>
      </c>
      <c r="J279" s="113">
        <v>479221</v>
      </c>
      <c r="K279" s="113">
        <v>9246</v>
      </c>
      <c r="L279" s="112">
        <v>0</v>
      </c>
      <c r="M279" s="113">
        <v>7372</v>
      </c>
      <c r="N279" s="112">
        <v>0</v>
      </c>
      <c r="O279" s="112">
        <v>0</v>
      </c>
    </row>
    <row r="280" spans="1:15">
      <c r="A280" s="118">
        <v>44340</v>
      </c>
      <c r="B280" s="122" t="str">
        <f t="shared" si="14"/>
        <v>(月)</v>
      </c>
      <c r="C280" s="112">
        <f t="shared" si="13"/>
        <v>464203</v>
      </c>
      <c r="D280" s="113">
        <v>443868</v>
      </c>
      <c r="E280" s="113">
        <v>10091</v>
      </c>
      <c r="F280" s="112">
        <v>0</v>
      </c>
      <c r="G280" s="113">
        <v>10244</v>
      </c>
      <c r="H280" s="112">
        <v>0</v>
      </c>
      <c r="I280" s="112">
        <v>0</v>
      </c>
      <c r="J280" s="113">
        <v>415670</v>
      </c>
      <c r="K280" s="113">
        <v>9865</v>
      </c>
      <c r="L280" s="112">
        <v>0</v>
      </c>
      <c r="M280" s="113">
        <v>6675</v>
      </c>
      <c r="N280" s="112">
        <v>0</v>
      </c>
      <c r="O280" s="112">
        <v>0</v>
      </c>
    </row>
    <row r="281" spans="1:15">
      <c r="A281" s="118">
        <v>44339</v>
      </c>
      <c r="B281" s="122" t="str">
        <f t="shared" si="14"/>
        <v>(日)</v>
      </c>
      <c r="C281" s="112">
        <f t="shared" si="13"/>
        <v>355423</v>
      </c>
      <c r="D281" s="113">
        <v>327421</v>
      </c>
      <c r="E281" s="113">
        <v>0</v>
      </c>
      <c r="F281" s="112">
        <v>0</v>
      </c>
      <c r="G281" s="113">
        <v>28002</v>
      </c>
      <c r="H281" s="112">
        <v>0</v>
      </c>
      <c r="I281" s="112">
        <v>0</v>
      </c>
      <c r="J281" s="113">
        <v>314925</v>
      </c>
      <c r="K281" s="113">
        <v>0</v>
      </c>
      <c r="L281" s="112">
        <v>0</v>
      </c>
      <c r="M281" s="113">
        <v>20889</v>
      </c>
      <c r="N281" s="112">
        <v>0</v>
      </c>
      <c r="O281" s="112">
        <v>0</v>
      </c>
    </row>
    <row r="282" spans="1:15">
      <c r="A282" s="118">
        <v>44338</v>
      </c>
      <c r="B282" s="122" t="str">
        <f t="shared" si="14"/>
        <v>(土)</v>
      </c>
      <c r="C282" s="112">
        <f t="shared" si="13"/>
        <v>330215</v>
      </c>
      <c r="D282" s="113">
        <v>287895</v>
      </c>
      <c r="E282" s="113">
        <v>0</v>
      </c>
      <c r="F282" s="112">
        <v>0</v>
      </c>
      <c r="G282" s="113">
        <v>42320</v>
      </c>
      <c r="H282" s="112">
        <v>0</v>
      </c>
      <c r="I282" s="112">
        <v>0</v>
      </c>
      <c r="J282" s="113">
        <v>269629</v>
      </c>
      <c r="K282" s="113">
        <v>0</v>
      </c>
      <c r="L282" s="112">
        <v>0</v>
      </c>
      <c r="M282" s="113">
        <v>22825</v>
      </c>
      <c r="N282" s="112">
        <v>0</v>
      </c>
      <c r="O282" s="112">
        <v>0</v>
      </c>
    </row>
    <row r="283" spans="1:15">
      <c r="A283" s="118">
        <v>44337</v>
      </c>
      <c r="B283" s="122" t="str">
        <f t="shared" si="14"/>
        <v>(金)</v>
      </c>
      <c r="C283" s="112">
        <f t="shared" si="13"/>
        <v>343661</v>
      </c>
      <c r="D283" s="113">
        <v>284096</v>
      </c>
      <c r="E283" s="113">
        <v>0</v>
      </c>
      <c r="F283" s="112">
        <v>0</v>
      </c>
      <c r="G283" s="113">
        <v>59565</v>
      </c>
      <c r="H283" s="112">
        <v>0</v>
      </c>
      <c r="I283" s="112">
        <v>0</v>
      </c>
      <c r="J283" s="113">
        <v>255367</v>
      </c>
      <c r="K283" s="113">
        <v>0</v>
      </c>
      <c r="L283" s="112">
        <v>0</v>
      </c>
      <c r="M283" s="113">
        <v>24877</v>
      </c>
      <c r="N283" s="112">
        <v>0</v>
      </c>
      <c r="O283" s="112">
        <v>0</v>
      </c>
    </row>
    <row r="284" spans="1:15">
      <c r="A284" s="118">
        <v>44336</v>
      </c>
      <c r="B284" s="122" t="str">
        <f t="shared" si="14"/>
        <v>(木)</v>
      </c>
      <c r="C284" s="112">
        <f t="shared" si="13"/>
        <v>354188</v>
      </c>
      <c r="D284" s="113">
        <v>326392</v>
      </c>
      <c r="E284" s="113">
        <v>0</v>
      </c>
      <c r="F284" s="112">
        <v>0</v>
      </c>
      <c r="G284" s="113">
        <v>27796</v>
      </c>
      <c r="H284" s="112">
        <v>0</v>
      </c>
      <c r="I284" s="112">
        <v>0</v>
      </c>
      <c r="J284" s="113">
        <v>294167</v>
      </c>
      <c r="K284" s="113">
        <v>0</v>
      </c>
      <c r="L284" s="112">
        <v>0</v>
      </c>
      <c r="M284" s="113">
        <v>13837</v>
      </c>
      <c r="N284" s="112">
        <v>0</v>
      </c>
      <c r="O284" s="112">
        <v>0</v>
      </c>
    </row>
    <row r="285" spans="1:15">
      <c r="A285" s="118">
        <v>44335</v>
      </c>
      <c r="B285" s="122" t="str">
        <f t="shared" si="14"/>
        <v>(水)</v>
      </c>
      <c r="C285" s="112">
        <f t="shared" si="13"/>
        <v>383347</v>
      </c>
      <c r="D285" s="113">
        <v>312652</v>
      </c>
      <c r="E285" s="113">
        <v>0</v>
      </c>
      <c r="F285" s="112">
        <v>0</v>
      </c>
      <c r="G285" s="113">
        <v>70695</v>
      </c>
      <c r="H285" s="112">
        <v>0</v>
      </c>
      <c r="I285" s="112">
        <v>0</v>
      </c>
      <c r="J285" s="113">
        <v>283182</v>
      </c>
      <c r="K285" s="113">
        <v>0</v>
      </c>
      <c r="L285" s="112">
        <v>0</v>
      </c>
      <c r="M285" s="113">
        <v>33355</v>
      </c>
      <c r="N285" s="112">
        <v>0</v>
      </c>
      <c r="O285" s="112">
        <v>0</v>
      </c>
    </row>
    <row r="286" spans="1:15">
      <c r="A286" s="118">
        <v>44334</v>
      </c>
      <c r="B286" s="122" t="str">
        <f t="shared" si="14"/>
        <v>(火)</v>
      </c>
      <c r="C286" s="112">
        <f t="shared" si="13"/>
        <v>324328</v>
      </c>
      <c r="D286" s="113">
        <v>257334</v>
      </c>
      <c r="E286" s="113">
        <v>0</v>
      </c>
      <c r="F286" s="112">
        <v>0</v>
      </c>
      <c r="G286" s="113">
        <v>66994</v>
      </c>
      <c r="H286" s="112">
        <v>0</v>
      </c>
      <c r="I286" s="112">
        <v>0</v>
      </c>
      <c r="J286" s="113">
        <v>231469</v>
      </c>
      <c r="K286" s="113">
        <v>0</v>
      </c>
      <c r="L286" s="112">
        <v>0</v>
      </c>
      <c r="M286" s="113">
        <v>34171</v>
      </c>
      <c r="N286" s="112">
        <v>0</v>
      </c>
      <c r="O286" s="112">
        <v>0</v>
      </c>
    </row>
    <row r="287" spans="1:15">
      <c r="A287" s="118">
        <v>44333</v>
      </c>
      <c r="B287" s="122" t="str">
        <f t="shared" si="14"/>
        <v>(月)</v>
      </c>
      <c r="C287" s="112">
        <f t="shared" si="13"/>
        <v>262654</v>
      </c>
      <c r="D287" s="113">
        <v>211373</v>
      </c>
      <c r="E287" s="113">
        <v>0</v>
      </c>
      <c r="F287" s="112">
        <v>0</v>
      </c>
      <c r="G287" s="113">
        <v>51281</v>
      </c>
      <c r="H287" s="112">
        <v>0</v>
      </c>
      <c r="I287" s="112">
        <v>0</v>
      </c>
      <c r="J287" s="113">
        <v>191049</v>
      </c>
      <c r="K287" s="113">
        <v>0</v>
      </c>
      <c r="L287" s="112">
        <v>0</v>
      </c>
      <c r="M287" s="113">
        <v>25550</v>
      </c>
      <c r="N287" s="112">
        <v>0</v>
      </c>
      <c r="O287" s="112">
        <v>0</v>
      </c>
    </row>
    <row r="288" spans="1:15">
      <c r="A288" s="118">
        <v>44332</v>
      </c>
      <c r="B288" s="122" t="str">
        <f t="shared" si="14"/>
        <v>(日)</v>
      </c>
      <c r="C288" s="112">
        <f t="shared" si="13"/>
        <v>214296</v>
      </c>
      <c r="D288" s="113">
        <v>190145</v>
      </c>
      <c r="E288" s="113">
        <v>0</v>
      </c>
      <c r="F288" s="112">
        <v>0</v>
      </c>
      <c r="G288" s="113">
        <v>24151</v>
      </c>
      <c r="H288" s="112">
        <v>0</v>
      </c>
      <c r="I288" s="112">
        <v>0</v>
      </c>
      <c r="J288" s="113">
        <v>180575</v>
      </c>
      <c r="K288" s="113">
        <v>0</v>
      </c>
      <c r="L288" s="112">
        <v>0</v>
      </c>
      <c r="M288" s="113">
        <v>15353</v>
      </c>
      <c r="N288" s="112">
        <v>0</v>
      </c>
      <c r="O288" s="112">
        <v>0</v>
      </c>
    </row>
    <row r="289" spans="1:15">
      <c r="A289" s="118">
        <v>44331</v>
      </c>
      <c r="B289" s="122" t="str">
        <f t="shared" si="14"/>
        <v>(土)</v>
      </c>
      <c r="C289" s="112">
        <f t="shared" si="13"/>
        <v>173936</v>
      </c>
      <c r="D289" s="113">
        <v>139485</v>
      </c>
      <c r="E289" s="113">
        <v>0</v>
      </c>
      <c r="F289" s="112">
        <v>0</v>
      </c>
      <c r="G289" s="113">
        <v>34451</v>
      </c>
      <c r="H289" s="112">
        <v>0</v>
      </c>
      <c r="I289" s="112">
        <v>0</v>
      </c>
      <c r="J289" s="113">
        <v>126327</v>
      </c>
      <c r="K289" s="113">
        <v>0</v>
      </c>
      <c r="L289" s="112">
        <v>0</v>
      </c>
      <c r="M289" s="113">
        <v>15917</v>
      </c>
      <c r="N289" s="112">
        <v>0</v>
      </c>
      <c r="O289" s="112">
        <v>0</v>
      </c>
    </row>
    <row r="290" spans="1:15">
      <c r="A290" s="118">
        <v>44330</v>
      </c>
      <c r="B290" s="122" t="str">
        <f t="shared" si="14"/>
        <v>(金)</v>
      </c>
      <c r="C290" s="112">
        <f t="shared" si="13"/>
        <v>185523</v>
      </c>
      <c r="D290" s="113">
        <v>135998</v>
      </c>
      <c r="E290" s="113">
        <v>0</v>
      </c>
      <c r="F290" s="112">
        <v>0</v>
      </c>
      <c r="G290" s="113">
        <v>49525</v>
      </c>
      <c r="H290" s="112">
        <v>0</v>
      </c>
      <c r="I290" s="112">
        <v>0</v>
      </c>
      <c r="J290" s="113">
        <v>113147</v>
      </c>
      <c r="K290" s="113">
        <v>0</v>
      </c>
      <c r="L290" s="112">
        <v>0</v>
      </c>
      <c r="M290" s="113">
        <v>18050</v>
      </c>
      <c r="N290" s="112">
        <v>0</v>
      </c>
      <c r="O290" s="112">
        <v>0</v>
      </c>
    </row>
    <row r="291" spans="1:15">
      <c r="A291" s="118">
        <v>44329</v>
      </c>
      <c r="B291" s="122" t="str">
        <f t="shared" si="14"/>
        <v>(木)</v>
      </c>
      <c r="C291" s="112">
        <f t="shared" si="13"/>
        <v>210484</v>
      </c>
      <c r="D291" s="113">
        <v>159443</v>
      </c>
      <c r="E291" s="113">
        <v>0</v>
      </c>
      <c r="F291" s="112">
        <v>0</v>
      </c>
      <c r="G291" s="113">
        <v>51041</v>
      </c>
      <c r="H291" s="112">
        <v>0</v>
      </c>
      <c r="I291" s="112">
        <v>0</v>
      </c>
      <c r="J291" s="113">
        <v>136013</v>
      </c>
      <c r="K291" s="113">
        <v>0</v>
      </c>
      <c r="L291" s="112">
        <v>0</v>
      </c>
      <c r="M291" s="113">
        <v>24060</v>
      </c>
      <c r="N291" s="112">
        <v>0</v>
      </c>
      <c r="O291" s="112">
        <v>0</v>
      </c>
    </row>
    <row r="292" spans="1:15">
      <c r="A292" s="118">
        <v>44328</v>
      </c>
      <c r="B292" s="122" t="str">
        <f t="shared" si="14"/>
        <v>(水)</v>
      </c>
      <c r="C292" s="112">
        <f t="shared" si="13"/>
        <v>215176</v>
      </c>
      <c r="D292" s="113">
        <v>162803</v>
      </c>
      <c r="E292" s="113">
        <v>0</v>
      </c>
      <c r="F292" s="112">
        <v>0</v>
      </c>
      <c r="G292" s="113">
        <v>52373</v>
      </c>
      <c r="H292" s="112">
        <v>0</v>
      </c>
      <c r="I292" s="112">
        <v>0</v>
      </c>
      <c r="J292" s="113">
        <v>138873</v>
      </c>
      <c r="K292" s="113">
        <v>0</v>
      </c>
      <c r="L292" s="112">
        <v>0</v>
      </c>
      <c r="M292" s="113">
        <v>25103</v>
      </c>
      <c r="N292" s="112">
        <v>0</v>
      </c>
      <c r="O292" s="112">
        <v>0</v>
      </c>
    </row>
    <row r="293" spans="1:15">
      <c r="A293" s="118">
        <v>44327</v>
      </c>
      <c r="B293" s="122" t="str">
        <f t="shared" si="14"/>
        <v>(火)</v>
      </c>
      <c r="C293" s="112">
        <f t="shared" si="13"/>
        <v>176863</v>
      </c>
      <c r="D293" s="113">
        <v>132821</v>
      </c>
      <c r="E293" s="113">
        <v>0</v>
      </c>
      <c r="F293" s="112">
        <v>0</v>
      </c>
      <c r="G293" s="113">
        <v>44042</v>
      </c>
      <c r="H293" s="112">
        <v>0</v>
      </c>
      <c r="I293" s="112">
        <v>0</v>
      </c>
      <c r="J293" s="113">
        <v>109370</v>
      </c>
      <c r="K293" s="113">
        <v>0</v>
      </c>
      <c r="L293" s="112">
        <v>0</v>
      </c>
      <c r="M293" s="113">
        <v>21119</v>
      </c>
      <c r="N293" s="112">
        <v>0</v>
      </c>
      <c r="O293" s="112">
        <v>0</v>
      </c>
    </row>
    <row r="294" spans="1:15">
      <c r="A294" s="118">
        <v>44326</v>
      </c>
      <c r="B294" s="122" t="str">
        <f t="shared" si="14"/>
        <v>(月)</v>
      </c>
      <c r="C294" s="112">
        <f t="shared" si="13"/>
        <v>133664</v>
      </c>
      <c r="D294" s="113">
        <v>105490</v>
      </c>
      <c r="E294" s="113">
        <v>0</v>
      </c>
      <c r="F294" s="112">
        <v>0</v>
      </c>
      <c r="G294" s="113">
        <v>28174</v>
      </c>
      <c r="H294" s="112">
        <v>0</v>
      </c>
      <c r="I294" s="112">
        <v>0</v>
      </c>
      <c r="J294" s="113">
        <v>85553</v>
      </c>
      <c r="K294" s="113">
        <v>0</v>
      </c>
      <c r="L294" s="112">
        <v>0</v>
      </c>
      <c r="M294" s="113">
        <v>13349</v>
      </c>
      <c r="N294" s="112">
        <v>0</v>
      </c>
      <c r="O294" s="112">
        <v>0</v>
      </c>
    </row>
    <row r="295" spans="1:15">
      <c r="A295" s="118">
        <v>44325</v>
      </c>
      <c r="B295" s="122" t="str">
        <f t="shared" si="14"/>
        <v>(日)</v>
      </c>
      <c r="C295" s="112">
        <f t="shared" si="13"/>
        <v>84017</v>
      </c>
      <c r="D295" s="113">
        <v>75840</v>
      </c>
      <c r="E295" s="113">
        <v>0</v>
      </c>
      <c r="F295" s="112">
        <v>0</v>
      </c>
      <c r="G295" s="113">
        <v>8177</v>
      </c>
      <c r="H295" s="112">
        <v>0</v>
      </c>
      <c r="I295" s="112">
        <v>0</v>
      </c>
      <c r="J295" s="113">
        <v>67362</v>
      </c>
      <c r="K295" s="113">
        <v>0</v>
      </c>
      <c r="L295" s="112">
        <v>0</v>
      </c>
      <c r="M295" s="113">
        <v>5813</v>
      </c>
      <c r="N295" s="112">
        <v>0</v>
      </c>
      <c r="O295" s="112">
        <v>0</v>
      </c>
    </row>
    <row r="296" spans="1:15">
      <c r="A296" s="118">
        <v>44324</v>
      </c>
      <c r="B296" s="122" t="str">
        <f t="shared" si="14"/>
        <v>(土)</v>
      </c>
      <c r="C296" s="112">
        <f t="shared" si="13"/>
        <v>70408</v>
      </c>
      <c r="D296" s="113">
        <v>62787</v>
      </c>
      <c r="E296" s="113">
        <v>0</v>
      </c>
      <c r="F296" s="112">
        <v>0</v>
      </c>
      <c r="G296" s="113">
        <v>7621</v>
      </c>
      <c r="H296" s="112">
        <v>0</v>
      </c>
      <c r="I296" s="112">
        <v>0</v>
      </c>
      <c r="J296" s="113">
        <v>49787</v>
      </c>
      <c r="K296" s="113">
        <v>0</v>
      </c>
      <c r="L296" s="112">
        <v>0</v>
      </c>
      <c r="M296" s="113">
        <v>3927</v>
      </c>
      <c r="N296" s="112">
        <v>0</v>
      </c>
      <c r="O296" s="112">
        <v>0</v>
      </c>
    </row>
    <row r="297" spans="1:15">
      <c r="A297" s="118">
        <v>44323</v>
      </c>
      <c r="B297" s="122" t="str">
        <f t="shared" si="14"/>
        <v>(金)</v>
      </c>
      <c r="C297" s="112">
        <f t="shared" ref="C297:C322" si="15">SUM(D297:I297)</f>
        <v>61735</v>
      </c>
      <c r="D297" s="113">
        <v>50253</v>
      </c>
      <c r="E297" s="113">
        <v>0</v>
      </c>
      <c r="F297" s="112">
        <v>0</v>
      </c>
      <c r="G297" s="113">
        <v>11482</v>
      </c>
      <c r="H297" s="112">
        <v>0</v>
      </c>
      <c r="I297" s="112">
        <v>0</v>
      </c>
      <c r="J297" s="113">
        <v>32188</v>
      </c>
      <c r="K297" s="113">
        <v>0</v>
      </c>
      <c r="L297" s="112">
        <v>0</v>
      </c>
      <c r="M297" s="113">
        <v>4493</v>
      </c>
      <c r="N297" s="112">
        <v>0</v>
      </c>
      <c r="O297" s="112">
        <v>0</v>
      </c>
    </row>
    <row r="298" spans="1:15">
      <c r="A298" s="118">
        <v>44322</v>
      </c>
      <c r="B298" s="122" t="str">
        <f t="shared" si="14"/>
        <v>(木)</v>
      </c>
      <c r="C298" s="112">
        <f t="shared" si="15"/>
        <v>56545</v>
      </c>
      <c r="D298" s="113">
        <v>47490</v>
      </c>
      <c r="E298" s="113">
        <v>0</v>
      </c>
      <c r="F298" s="112">
        <v>0</v>
      </c>
      <c r="G298" s="113">
        <v>9055</v>
      </c>
      <c r="H298" s="112">
        <v>0</v>
      </c>
      <c r="I298" s="112">
        <v>0</v>
      </c>
      <c r="J298" s="113">
        <v>33689</v>
      </c>
      <c r="K298" s="113">
        <v>0</v>
      </c>
      <c r="L298" s="112">
        <v>0</v>
      </c>
      <c r="M298" s="113">
        <v>4929</v>
      </c>
      <c r="N298" s="112">
        <v>0</v>
      </c>
      <c r="O298" s="112">
        <v>0</v>
      </c>
    </row>
    <row r="299" spans="1:15">
      <c r="A299" s="118">
        <v>44321</v>
      </c>
      <c r="B299" s="122" t="str">
        <f t="shared" si="14"/>
        <v>(水)</v>
      </c>
      <c r="C299" s="112">
        <f t="shared" si="15"/>
        <v>10742</v>
      </c>
      <c r="D299" s="113">
        <v>9842</v>
      </c>
      <c r="E299" s="113">
        <v>0</v>
      </c>
      <c r="F299" s="112">
        <v>0</v>
      </c>
      <c r="G299" s="113">
        <v>900</v>
      </c>
      <c r="H299" s="112">
        <v>0</v>
      </c>
      <c r="I299" s="112">
        <v>0</v>
      </c>
      <c r="J299" s="113">
        <v>8222</v>
      </c>
      <c r="K299" s="113">
        <v>0</v>
      </c>
      <c r="L299" s="112">
        <v>0</v>
      </c>
      <c r="M299" s="113">
        <v>687</v>
      </c>
      <c r="N299" s="112">
        <v>0</v>
      </c>
      <c r="O299" s="112">
        <v>0</v>
      </c>
    </row>
    <row r="300" spans="1:15">
      <c r="A300" s="118">
        <v>44320</v>
      </c>
      <c r="B300" s="122" t="str">
        <f t="shared" si="14"/>
        <v>(火)</v>
      </c>
      <c r="C300" s="112">
        <f t="shared" si="15"/>
        <v>9182</v>
      </c>
      <c r="D300" s="113">
        <v>8477</v>
      </c>
      <c r="E300" s="113">
        <v>0</v>
      </c>
      <c r="F300" s="112">
        <v>0</v>
      </c>
      <c r="G300" s="113">
        <v>705</v>
      </c>
      <c r="H300" s="112">
        <v>0</v>
      </c>
      <c r="I300" s="112">
        <v>0</v>
      </c>
      <c r="J300" s="113">
        <v>6808</v>
      </c>
      <c r="K300" s="113">
        <v>0</v>
      </c>
      <c r="L300" s="112">
        <v>0</v>
      </c>
      <c r="M300" s="113">
        <v>490</v>
      </c>
      <c r="N300" s="112">
        <v>0</v>
      </c>
      <c r="O300" s="112">
        <v>0</v>
      </c>
    </row>
    <row r="301" spans="1:15">
      <c r="A301" s="118">
        <v>44319</v>
      </c>
      <c r="B301" s="122" t="str">
        <f t="shared" si="14"/>
        <v>(月)</v>
      </c>
      <c r="C301" s="112">
        <f t="shared" si="15"/>
        <v>8207</v>
      </c>
      <c r="D301" s="113">
        <v>7419</v>
      </c>
      <c r="E301" s="113">
        <v>0</v>
      </c>
      <c r="F301" s="112">
        <v>0</v>
      </c>
      <c r="G301" s="113">
        <v>788</v>
      </c>
      <c r="H301" s="112">
        <v>0</v>
      </c>
      <c r="I301" s="112">
        <v>0</v>
      </c>
      <c r="J301" s="113">
        <v>5714</v>
      </c>
      <c r="K301" s="113">
        <v>0</v>
      </c>
      <c r="L301" s="112">
        <v>0</v>
      </c>
      <c r="M301" s="113">
        <v>697</v>
      </c>
      <c r="N301" s="112">
        <v>0</v>
      </c>
      <c r="O301" s="112">
        <v>0</v>
      </c>
    </row>
    <row r="302" spans="1:15">
      <c r="A302" s="118">
        <v>44318</v>
      </c>
      <c r="B302" s="122" t="str">
        <f t="shared" si="14"/>
        <v>(日)</v>
      </c>
      <c r="C302" s="112">
        <f t="shared" si="15"/>
        <v>27293</v>
      </c>
      <c r="D302" s="113">
        <v>27293</v>
      </c>
      <c r="E302" s="113">
        <v>0</v>
      </c>
      <c r="F302" s="112">
        <v>0</v>
      </c>
      <c r="G302" s="113">
        <v>0</v>
      </c>
      <c r="H302" s="112">
        <v>0</v>
      </c>
      <c r="I302" s="112">
        <v>0</v>
      </c>
      <c r="J302" s="113">
        <v>20776</v>
      </c>
      <c r="K302" s="113">
        <v>0</v>
      </c>
      <c r="L302" s="112">
        <v>0</v>
      </c>
      <c r="M302" s="113">
        <v>0</v>
      </c>
      <c r="N302" s="112">
        <v>0</v>
      </c>
      <c r="O302" s="112">
        <v>0</v>
      </c>
    </row>
    <row r="303" spans="1:15">
      <c r="A303" s="118">
        <v>44317</v>
      </c>
      <c r="B303" s="122" t="str">
        <f t="shared" si="14"/>
        <v>(土)</v>
      </c>
      <c r="C303" s="112">
        <f t="shared" si="15"/>
        <v>39970</v>
      </c>
      <c r="D303" s="113">
        <v>39970</v>
      </c>
      <c r="E303" s="113">
        <v>0</v>
      </c>
      <c r="F303" s="112">
        <v>0</v>
      </c>
      <c r="G303" s="113">
        <v>0</v>
      </c>
      <c r="H303" s="112">
        <v>0</v>
      </c>
      <c r="I303" s="112">
        <v>0</v>
      </c>
      <c r="J303" s="113">
        <v>21884</v>
      </c>
      <c r="K303" s="113">
        <v>0</v>
      </c>
      <c r="L303" s="112">
        <v>0</v>
      </c>
      <c r="M303" s="113">
        <v>0</v>
      </c>
      <c r="N303" s="112">
        <v>0</v>
      </c>
      <c r="O303" s="112">
        <v>0</v>
      </c>
    </row>
    <row r="304" spans="1:15">
      <c r="A304" s="118">
        <v>44316</v>
      </c>
      <c r="B304" s="122" t="str">
        <f t="shared" si="14"/>
        <v>(金)</v>
      </c>
      <c r="C304" s="112">
        <f t="shared" si="15"/>
        <v>60091</v>
      </c>
      <c r="D304" s="113">
        <v>60091</v>
      </c>
      <c r="E304" s="113">
        <v>0</v>
      </c>
      <c r="F304" s="112">
        <v>0</v>
      </c>
      <c r="G304" s="113">
        <v>0</v>
      </c>
      <c r="H304" s="112">
        <v>0</v>
      </c>
      <c r="I304" s="112">
        <v>0</v>
      </c>
      <c r="J304" s="113">
        <v>26569</v>
      </c>
      <c r="K304" s="113">
        <v>0</v>
      </c>
      <c r="L304" s="112">
        <v>0</v>
      </c>
      <c r="M304" s="113">
        <v>0</v>
      </c>
      <c r="N304" s="112">
        <v>0</v>
      </c>
      <c r="O304" s="112">
        <v>0</v>
      </c>
    </row>
    <row r="305" spans="1:15">
      <c r="A305" s="118">
        <v>44315</v>
      </c>
      <c r="B305" s="122" t="str">
        <f t="shared" si="14"/>
        <v>(木)</v>
      </c>
      <c r="C305" s="112">
        <f t="shared" si="15"/>
        <v>20133</v>
      </c>
      <c r="D305" s="113">
        <v>20133</v>
      </c>
      <c r="E305" s="113">
        <v>0</v>
      </c>
      <c r="F305" s="112">
        <v>0</v>
      </c>
      <c r="G305" s="113">
        <v>0</v>
      </c>
      <c r="H305" s="112">
        <v>0</v>
      </c>
      <c r="I305" s="112">
        <v>0</v>
      </c>
      <c r="J305" s="113">
        <v>12857</v>
      </c>
      <c r="K305" s="113">
        <v>0</v>
      </c>
      <c r="L305" s="112">
        <v>0</v>
      </c>
      <c r="M305" s="113">
        <v>0</v>
      </c>
      <c r="N305" s="112">
        <v>0</v>
      </c>
      <c r="O305" s="112">
        <v>0</v>
      </c>
    </row>
    <row r="306" spans="1:15">
      <c r="A306" s="118">
        <v>44314</v>
      </c>
      <c r="B306" s="122" t="str">
        <f t="shared" si="14"/>
        <v>(水)</v>
      </c>
      <c r="C306" s="112">
        <f t="shared" si="15"/>
        <v>79565</v>
      </c>
      <c r="D306" s="113">
        <v>79565</v>
      </c>
      <c r="E306" s="113">
        <v>0</v>
      </c>
      <c r="F306" s="112">
        <v>0</v>
      </c>
      <c r="G306" s="113">
        <v>0</v>
      </c>
      <c r="H306" s="112">
        <v>0</v>
      </c>
      <c r="I306" s="112">
        <v>0</v>
      </c>
      <c r="J306" s="113">
        <v>36440</v>
      </c>
      <c r="K306" s="113">
        <v>0</v>
      </c>
      <c r="L306" s="112">
        <v>0</v>
      </c>
      <c r="M306" s="113">
        <v>0</v>
      </c>
      <c r="N306" s="112">
        <v>0</v>
      </c>
      <c r="O306" s="112">
        <v>0</v>
      </c>
    </row>
    <row r="307" spans="1:15">
      <c r="A307" s="118">
        <v>44313</v>
      </c>
      <c r="B307" s="122" t="str">
        <f t="shared" si="14"/>
        <v>(火)</v>
      </c>
      <c r="C307" s="112">
        <f t="shared" si="15"/>
        <v>73355</v>
      </c>
      <c r="D307" s="113">
        <v>73355</v>
      </c>
      <c r="E307" s="113">
        <v>0</v>
      </c>
      <c r="F307" s="112">
        <v>0</v>
      </c>
      <c r="G307" s="113">
        <v>0</v>
      </c>
      <c r="H307" s="112">
        <v>0</v>
      </c>
      <c r="I307" s="112">
        <v>0</v>
      </c>
      <c r="J307" s="113">
        <v>36395</v>
      </c>
      <c r="K307" s="113">
        <v>0</v>
      </c>
      <c r="L307" s="112">
        <v>0</v>
      </c>
      <c r="M307" s="113">
        <v>0</v>
      </c>
      <c r="N307" s="112">
        <v>0</v>
      </c>
      <c r="O307" s="112">
        <v>0</v>
      </c>
    </row>
    <row r="308" spans="1:15">
      <c r="A308" s="118">
        <v>44312</v>
      </c>
      <c r="B308" s="122" t="str">
        <f t="shared" si="14"/>
        <v>(月)</v>
      </c>
      <c r="C308" s="112">
        <f t="shared" si="15"/>
        <v>54957</v>
      </c>
      <c r="D308" s="113">
        <v>54957</v>
      </c>
      <c r="E308" s="113">
        <v>0</v>
      </c>
      <c r="F308" s="112">
        <v>0</v>
      </c>
      <c r="G308" s="113">
        <v>0</v>
      </c>
      <c r="H308" s="112">
        <v>0</v>
      </c>
      <c r="I308" s="112">
        <v>0</v>
      </c>
      <c r="J308" s="113">
        <v>26888</v>
      </c>
      <c r="K308" s="113">
        <v>0</v>
      </c>
      <c r="L308" s="112">
        <v>0</v>
      </c>
      <c r="M308" s="113">
        <v>0</v>
      </c>
      <c r="N308" s="112">
        <v>0</v>
      </c>
      <c r="O308" s="112">
        <v>0</v>
      </c>
    </row>
    <row r="309" spans="1:15">
      <c r="A309" s="118">
        <v>44311</v>
      </c>
      <c r="B309" s="122" t="str">
        <f t="shared" si="14"/>
        <v>(日)</v>
      </c>
      <c r="C309" s="112">
        <f t="shared" si="15"/>
        <v>25429</v>
      </c>
      <c r="D309" s="113">
        <v>25429</v>
      </c>
      <c r="E309" s="113">
        <v>0</v>
      </c>
      <c r="F309" s="112">
        <v>0</v>
      </c>
      <c r="G309" s="113">
        <v>0</v>
      </c>
      <c r="H309" s="112">
        <v>0</v>
      </c>
      <c r="I309" s="112">
        <v>0</v>
      </c>
      <c r="J309" s="113">
        <v>15808</v>
      </c>
      <c r="K309" s="113">
        <v>0</v>
      </c>
      <c r="L309" s="112">
        <v>0</v>
      </c>
      <c r="M309" s="113">
        <v>0</v>
      </c>
      <c r="N309" s="112">
        <v>0</v>
      </c>
      <c r="O309" s="112">
        <v>0</v>
      </c>
    </row>
    <row r="310" spans="1:15">
      <c r="A310" s="118">
        <v>44310</v>
      </c>
      <c r="B310" s="122" t="str">
        <f t="shared" si="14"/>
        <v>(土)</v>
      </c>
      <c r="C310" s="112">
        <f t="shared" si="15"/>
        <v>34893</v>
      </c>
      <c r="D310" s="113">
        <v>34893</v>
      </c>
      <c r="E310" s="113">
        <v>0</v>
      </c>
      <c r="F310" s="112">
        <v>0</v>
      </c>
      <c r="G310" s="113">
        <v>0</v>
      </c>
      <c r="H310" s="112">
        <v>0</v>
      </c>
      <c r="I310" s="112">
        <v>0</v>
      </c>
      <c r="J310" s="113">
        <v>16533</v>
      </c>
      <c r="K310" s="113">
        <v>0</v>
      </c>
      <c r="L310" s="112">
        <v>0</v>
      </c>
      <c r="M310" s="113">
        <v>0</v>
      </c>
      <c r="N310" s="112">
        <v>0</v>
      </c>
      <c r="O310" s="112">
        <v>0</v>
      </c>
    </row>
    <row r="311" spans="1:15">
      <c r="A311" s="118">
        <v>44309</v>
      </c>
      <c r="B311" s="122" t="str">
        <f t="shared" si="14"/>
        <v>(金)</v>
      </c>
      <c r="C311" s="112">
        <f t="shared" si="15"/>
        <v>50376</v>
      </c>
      <c r="D311" s="113">
        <v>50376</v>
      </c>
      <c r="E311" s="113">
        <v>0</v>
      </c>
      <c r="F311" s="112">
        <v>0</v>
      </c>
      <c r="G311" s="113">
        <v>0</v>
      </c>
      <c r="H311" s="112">
        <v>0</v>
      </c>
      <c r="I311" s="112">
        <v>0</v>
      </c>
      <c r="J311" s="113">
        <v>18440</v>
      </c>
      <c r="K311" s="113">
        <v>0</v>
      </c>
      <c r="L311" s="112">
        <v>0</v>
      </c>
      <c r="M311" s="113">
        <v>0</v>
      </c>
      <c r="N311" s="112">
        <v>0</v>
      </c>
      <c r="O311" s="112">
        <v>0</v>
      </c>
    </row>
    <row r="312" spans="1:15">
      <c r="A312" s="118">
        <v>44308</v>
      </c>
      <c r="B312" s="122" t="str">
        <f t="shared" si="14"/>
        <v>(木)</v>
      </c>
      <c r="C312" s="112">
        <f t="shared" si="15"/>
        <v>53815</v>
      </c>
      <c r="D312" s="113">
        <v>53815</v>
      </c>
      <c r="E312" s="113">
        <v>0</v>
      </c>
      <c r="F312" s="112">
        <v>0</v>
      </c>
      <c r="G312" s="113">
        <v>0</v>
      </c>
      <c r="H312" s="112">
        <v>0</v>
      </c>
      <c r="I312" s="112">
        <v>0</v>
      </c>
      <c r="J312" s="113">
        <v>24861</v>
      </c>
      <c r="K312" s="113">
        <v>0</v>
      </c>
      <c r="L312" s="112">
        <v>0</v>
      </c>
      <c r="M312" s="113">
        <v>0</v>
      </c>
      <c r="N312" s="112">
        <v>0</v>
      </c>
      <c r="O312" s="112">
        <v>0</v>
      </c>
    </row>
    <row r="313" spans="1:15">
      <c r="A313" s="118">
        <v>44307</v>
      </c>
      <c r="B313" s="122" t="str">
        <f t="shared" si="14"/>
        <v>(水)</v>
      </c>
      <c r="C313" s="112">
        <f t="shared" si="15"/>
        <v>55830</v>
      </c>
      <c r="D313" s="113">
        <v>55830</v>
      </c>
      <c r="E313" s="113">
        <v>0</v>
      </c>
      <c r="F313" s="112">
        <v>0</v>
      </c>
      <c r="G313" s="113">
        <v>0</v>
      </c>
      <c r="H313" s="112">
        <v>0</v>
      </c>
      <c r="I313" s="112">
        <v>0</v>
      </c>
      <c r="J313" s="113">
        <v>26021</v>
      </c>
      <c r="K313" s="113">
        <v>0</v>
      </c>
      <c r="L313" s="112">
        <v>0</v>
      </c>
      <c r="M313" s="113">
        <v>0</v>
      </c>
      <c r="N313" s="112">
        <v>0</v>
      </c>
      <c r="O313" s="112">
        <v>0</v>
      </c>
    </row>
    <row r="314" spans="1:15">
      <c r="A314" s="118">
        <v>44306</v>
      </c>
      <c r="B314" s="122" t="str">
        <f t="shared" si="14"/>
        <v>(火)</v>
      </c>
      <c r="C314" s="112">
        <f t="shared" si="15"/>
        <v>46928</v>
      </c>
      <c r="D314" s="113">
        <v>46928</v>
      </c>
      <c r="E314" s="113">
        <v>0</v>
      </c>
      <c r="F314" s="112">
        <v>0</v>
      </c>
      <c r="G314" s="113">
        <v>0</v>
      </c>
      <c r="H314" s="112">
        <v>0</v>
      </c>
      <c r="I314" s="112">
        <v>0</v>
      </c>
      <c r="J314" s="113">
        <v>21866</v>
      </c>
      <c r="K314" s="113">
        <v>0</v>
      </c>
      <c r="L314" s="112">
        <v>0</v>
      </c>
      <c r="M314" s="113">
        <v>0</v>
      </c>
      <c r="N314" s="112">
        <v>0</v>
      </c>
      <c r="O314" s="112">
        <v>0</v>
      </c>
    </row>
    <row r="315" spans="1:15">
      <c r="A315" s="118">
        <v>44305</v>
      </c>
      <c r="B315" s="122" t="str">
        <f t="shared" si="14"/>
        <v>(月)</v>
      </c>
      <c r="C315" s="112">
        <f t="shared" si="15"/>
        <v>30378</v>
      </c>
      <c r="D315" s="113">
        <v>30378</v>
      </c>
      <c r="E315" s="113">
        <v>0</v>
      </c>
      <c r="F315" s="112">
        <v>0</v>
      </c>
      <c r="G315" s="113">
        <v>0</v>
      </c>
      <c r="H315" s="112">
        <v>0</v>
      </c>
      <c r="I315" s="112">
        <v>0</v>
      </c>
      <c r="J315" s="113">
        <v>13624</v>
      </c>
      <c r="K315" s="113">
        <v>0</v>
      </c>
      <c r="L315" s="112">
        <v>0</v>
      </c>
      <c r="M315" s="113">
        <v>0</v>
      </c>
      <c r="N315" s="112">
        <v>0</v>
      </c>
      <c r="O315" s="112">
        <v>0</v>
      </c>
    </row>
    <row r="316" spans="1:15">
      <c r="A316" s="118">
        <v>44304</v>
      </c>
      <c r="B316" s="122" t="str">
        <f t="shared" si="14"/>
        <v>(日)</v>
      </c>
      <c r="C316" s="112">
        <f t="shared" si="15"/>
        <v>8363</v>
      </c>
      <c r="D316" s="113">
        <v>8363</v>
      </c>
      <c r="E316" s="113">
        <v>0</v>
      </c>
      <c r="F316" s="112">
        <v>0</v>
      </c>
      <c r="G316" s="113">
        <v>0</v>
      </c>
      <c r="H316" s="112">
        <v>0</v>
      </c>
      <c r="I316" s="112">
        <v>0</v>
      </c>
      <c r="J316" s="113">
        <v>5808</v>
      </c>
      <c r="K316" s="113">
        <v>0</v>
      </c>
      <c r="L316" s="112">
        <v>0</v>
      </c>
      <c r="M316" s="113">
        <v>0</v>
      </c>
      <c r="N316" s="112">
        <v>0</v>
      </c>
      <c r="O316" s="112">
        <v>0</v>
      </c>
    </row>
    <row r="317" spans="1:15">
      <c r="A317" s="118">
        <v>44303</v>
      </c>
      <c r="B317" s="122" t="str">
        <f t="shared" si="14"/>
        <v>(土)</v>
      </c>
      <c r="C317" s="112">
        <f t="shared" si="15"/>
        <v>7628</v>
      </c>
      <c r="D317" s="113">
        <v>7628</v>
      </c>
      <c r="E317" s="113">
        <v>0</v>
      </c>
      <c r="F317" s="112">
        <v>0</v>
      </c>
      <c r="G317" s="113">
        <v>0</v>
      </c>
      <c r="H317" s="112">
        <v>0</v>
      </c>
      <c r="I317" s="112">
        <v>0</v>
      </c>
      <c r="J317" s="113">
        <v>3760</v>
      </c>
      <c r="K317" s="113">
        <v>0</v>
      </c>
      <c r="L317" s="112">
        <v>0</v>
      </c>
      <c r="M317" s="113">
        <v>0</v>
      </c>
      <c r="N317" s="112">
        <v>0</v>
      </c>
      <c r="O317" s="112">
        <v>0</v>
      </c>
    </row>
    <row r="318" spans="1:15">
      <c r="A318" s="118">
        <v>44302</v>
      </c>
      <c r="B318" s="122" t="str">
        <f t="shared" si="14"/>
        <v>(金)</v>
      </c>
      <c r="C318" s="112">
        <f t="shared" si="15"/>
        <v>10568</v>
      </c>
      <c r="D318" s="113">
        <v>10568</v>
      </c>
      <c r="E318" s="113">
        <v>0</v>
      </c>
      <c r="F318" s="112">
        <v>0</v>
      </c>
      <c r="G318" s="113">
        <v>0</v>
      </c>
      <c r="H318" s="112">
        <v>0</v>
      </c>
      <c r="I318" s="112">
        <v>0</v>
      </c>
      <c r="J318" s="113">
        <v>3534</v>
      </c>
      <c r="K318" s="113">
        <v>0</v>
      </c>
      <c r="L318" s="112">
        <v>0</v>
      </c>
      <c r="M318" s="113">
        <v>0</v>
      </c>
      <c r="N318" s="112">
        <v>0</v>
      </c>
      <c r="O318" s="112">
        <v>0</v>
      </c>
    </row>
    <row r="319" spans="1:15">
      <c r="A319" s="118">
        <v>44301</v>
      </c>
      <c r="B319" s="122" t="str">
        <f t="shared" si="14"/>
        <v>(木)</v>
      </c>
      <c r="C319" s="112">
        <f t="shared" si="15"/>
        <v>8736</v>
      </c>
      <c r="D319" s="113">
        <v>8736</v>
      </c>
      <c r="E319" s="113">
        <v>0</v>
      </c>
      <c r="F319" s="112">
        <v>0</v>
      </c>
      <c r="G319" s="113">
        <v>0</v>
      </c>
      <c r="H319" s="112">
        <v>0</v>
      </c>
      <c r="I319" s="112">
        <v>0</v>
      </c>
      <c r="J319" s="113">
        <v>4181</v>
      </c>
      <c r="K319" s="113">
        <v>0</v>
      </c>
      <c r="L319" s="112">
        <v>0</v>
      </c>
      <c r="M319" s="113">
        <v>0</v>
      </c>
      <c r="N319" s="112">
        <v>0</v>
      </c>
      <c r="O319" s="112">
        <v>0</v>
      </c>
    </row>
    <row r="320" spans="1:15">
      <c r="A320" s="118">
        <v>44300</v>
      </c>
      <c r="B320" s="122" t="str">
        <f t="shared" si="14"/>
        <v>(水)</v>
      </c>
      <c r="C320" s="112">
        <f t="shared" si="15"/>
        <v>5296</v>
      </c>
      <c r="D320" s="113">
        <v>5296</v>
      </c>
      <c r="E320" s="113">
        <v>0</v>
      </c>
      <c r="F320" s="112">
        <v>0</v>
      </c>
      <c r="G320" s="113">
        <v>0</v>
      </c>
      <c r="H320" s="112">
        <v>0</v>
      </c>
      <c r="I320" s="112">
        <v>0</v>
      </c>
      <c r="J320" s="113">
        <v>3130</v>
      </c>
      <c r="K320" s="113">
        <v>0</v>
      </c>
      <c r="L320" s="112">
        <v>0</v>
      </c>
      <c r="M320" s="113">
        <v>0</v>
      </c>
      <c r="N320" s="112">
        <v>0</v>
      </c>
      <c r="O320" s="112">
        <v>0</v>
      </c>
    </row>
    <row r="321" spans="1:15">
      <c r="A321" s="118">
        <v>44299</v>
      </c>
      <c r="B321" s="122" t="str">
        <f t="shared" si="14"/>
        <v>(火)</v>
      </c>
      <c r="C321" s="112">
        <f t="shared" si="15"/>
        <v>4323</v>
      </c>
      <c r="D321" s="113">
        <v>4323</v>
      </c>
      <c r="E321" s="113">
        <v>0</v>
      </c>
      <c r="F321" s="112">
        <v>0</v>
      </c>
      <c r="G321" s="113">
        <v>0</v>
      </c>
      <c r="H321" s="112">
        <v>0</v>
      </c>
      <c r="I321" s="112">
        <v>0</v>
      </c>
      <c r="J321" s="113">
        <v>2707</v>
      </c>
      <c r="K321" s="113">
        <v>0</v>
      </c>
      <c r="L321" s="112">
        <v>0</v>
      </c>
      <c r="M321" s="113">
        <v>0</v>
      </c>
      <c r="N321" s="112">
        <v>0</v>
      </c>
      <c r="O321" s="112">
        <v>0</v>
      </c>
    </row>
    <row r="322" spans="1:15">
      <c r="A322" s="118">
        <v>44298</v>
      </c>
      <c r="B322" s="122" t="str">
        <f t="shared" si="14"/>
        <v>(月)</v>
      </c>
      <c r="C322" s="112">
        <f t="shared" si="15"/>
        <v>4700</v>
      </c>
      <c r="D322" s="114">
        <v>4700</v>
      </c>
      <c r="E322" s="114">
        <v>0</v>
      </c>
      <c r="F322" s="112">
        <v>0</v>
      </c>
      <c r="G322" s="114">
        <v>0</v>
      </c>
      <c r="H322" s="112">
        <v>0</v>
      </c>
      <c r="I322" s="112">
        <v>0</v>
      </c>
      <c r="J322" s="114">
        <v>3220</v>
      </c>
      <c r="K322" s="114">
        <v>0</v>
      </c>
      <c r="L322" s="112">
        <v>0</v>
      </c>
      <c r="M322" s="114">
        <v>0</v>
      </c>
      <c r="N322" s="112">
        <v>0</v>
      </c>
      <c r="O322" s="112">
        <v>0</v>
      </c>
    </row>
    <row r="323" spans="1:1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</row>
    <row r="324" spans="1:15">
      <c r="A324" s="75" t="s">
        <v>325</v>
      </c>
      <c r="B324" s="75"/>
    </row>
    <row r="325" spans="1:15">
      <c r="A325" s="77"/>
    </row>
  </sheetData>
  <mergeCells count="10">
    <mergeCell ref="A6:B6"/>
    <mergeCell ref="A3:A5"/>
    <mergeCell ref="B3:B5"/>
    <mergeCell ref="C3:C5"/>
    <mergeCell ref="D3:I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7.7"/>
  <cols>
    <col min="1" max="1" width="18.76171875" style="64" customWidth="1"/>
    <col min="2" max="2" width="5" style="64" customWidth="1"/>
    <col min="3" max="4" width="13.85546875" style="64" customWidth="1"/>
    <col min="5" max="5" width="15.85546875" style="64" customWidth="1"/>
    <col min="6" max="6" width="13.85546875" style="64" customWidth="1"/>
    <col min="7" max="7" width="15.76171875" style="64" customWidth="1"/>
    <col min="8" max="9" width="13.85546875" style="64" customWidth="1"/>
    <col min="10" max="16384" width="8.76171875" style="64"/>
  </cols>
  <sheetData>
    <row r="1" spans="1:9">
      <c r="A1" s="64" t="s">
        <v>302</v>
      </c>
    </row>
    <row r="2" spans="1:9">
      <c r="G2" s="80" t="s">
        <v>327</v>
      </c>
    </row>
    <row r="3" spans="1:9">
      <c r="A3" s="160" t="s">
        <v>295</v>
      </c>
      <c r="B3" s="158" t="s">
        <v>296</v>
      </c>
      <c r="C3" s="156" t="s">
        <v>297</v>
      </c>
      <c r="D3" s="156" t="s">
        <v>298</v>
      </c>
      <c r="E3" s="159"/>
      <c r="F3" s="156" t="s">
        <v>299</v>
      </c>
      <c r="G3" s="159"/>
      <c r="H3" s="73"/>
      <c r="I3" s="73"/>
    </row>
    <row r="4" spans="1:9">
      <c r="A4" s="159"/>
      <c r="B4" s="161"/>
      <c r="C4" s="159"/>
      <c r="D4" s="65" t="s">
        <v>300</v>
      </c>
      <c r="E4" s="65" t="s">
        <v>301</v>
      </c>
      <c r="F4" s="65" t="s">
        <v>300</v>
      </c>
      <c r="G4" s="65" t="s">
        <v>301</v>
      </c>
      <c r="H4" s="72"/>
      <c r="I4" s="72"/>
    </row>
    <row r="5" spans="1:9">
      <c r="A5" s="157" t="s">
        <v>286</v>
      </c>
      <c r="B5" s="159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2"/>
      <c r="I5" s="72"/>
    </row>
    <row r="6" spans="1:9">
      <c r="A6" s="107">
        <v>44407</v>
      </c>
      <c r="B6" s="97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2"/>
      <c r="I6" s="72"/>
    </row>
    <row r="7" spans="1:9">
      <c r="A7" s="107">
        <v>44406</v>
      </c>
      <c r="B7" s="97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2"/>
      <c r="I7" s="72"/>
    </row>
    <row r="8" spans="1:9">
      <c r="A8" s="107">
        <v>44405</v>
      </c>
      <c r="B8" s="97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2"/>
      <c r="I8" s="72"/>
    </row>
    <row r="9" spans="1:9">
      <c r="A9" s="107">
        <v>44404</v>
      </c>
      <c r="B9" s="97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2"/>
      <c r="I9" s="72"/>
    </row>
    <row r="10" spans="1:9">
      <c r="A10" s="107">
        <v>44403</v>
      </c>
      <c r="B10" s="97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2"/>
      <c r="I10" s="72"/>
    </row>
    <row r="11" spans="1:9">
      <c r="A11" s="107">
        <v>44398</v>
      </c>
      <c r="B11" s="97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2"/>
      <c r="I11" s="72"/>
    </row>
    <row r="12" spans="1:9">
      <c r="A12" s="107">
        <v>44397</v>
      </c>
      <c r="B12" s="97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2"/>
      <c r="I12" s="72"/>
    </row>
    <row r="13" spans="1:9">
      <c r="A13" s="107">
        <v>44396</v>
      </c>
      <c r="B13" s="97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2"/>
      <c r="I13" s="72"/>
    </row>
    <row r="14" spans="1:9">
      <c r="A14" s="107">
        <v>44393</v>
      </c>
      <c r="B14" s="97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2"/>
      <c r="I14" s="72"/>
    </row>
    <row r="15" spans="1:9">
      <c r="A15" s="107">
        <v>44392</v>
      </c>
      <c r="B15" s="97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2"/>
      <c r="I15" s="72"/>
    </row>
    <row r="16" spans="1:9">
      <c r="A16" s="107">
        <v>44391</v>
      </c>
      <c r="B16" s="97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2"/>
      <c r="I16" s="72"/>
    </row>
    <row r="17" spans="1:9">
      <c r="A17" s="107">
        <v>44390</v>
      </c>
      <c r="B17" s="97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2"/>
      <c r="I17" s="72"/>
    </row>
    <row r="18" spans="1:9">
      <c r="A18" s="107">
        <v>44389</v>
      </c>
      <c r="B18" s="97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2"/>
      <c r="I18" s="72"/>
    </row>
    <row r="19" spans="1:9">
      <c r="A19" s="107">
        <v>44386</v>
      </c>
      <c r="B19" s="97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2"/>
      <c r="I19" s="72"/>
    </row>
    <row r="20" spans="1:9">
      <c r="A20" s="107">
        <v>44385</v>
      </c>
      <c r="B20" s="97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2"/>
      <c r="I20" s="72"/>
    </row>
    <row r="21" spans="1:9">
      <c r="A21" s="107">
        <v>44384</v>
      </c>
      <c r="B21" s="97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2"/>
      <c r="I21" s="72"/>
    </row>
    <row r="22" spans="1:9">
      <c r="A22" s="107">
        <v>44383</v>
      </c>
      <c r="B22" s="97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2"/>
      <c r="I22" s="72"/>
    </row>
    <row r="23" spans="1:9">
      <c r="A23" s="107">
        <v>44382</v>
      </c>
      <c r="B23" s="97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2"/>
      <c r="I23" s="72"/>
    </row>
    <row r="24" spans="1:9">
      <c r="A24" s="107">
        <v>44379</v>
      </c>
      <c r="B24" s="97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2"/>
      <c r="I24" s="72"/>
    </row>
    <row r="25" spans="1:9">
      <c r="A25" s="107">
        <v>44378</v>
      </c>
      <c r="B25" s="97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2"/>
      <c r="I25" s="72"/>
    </row>
    <row r="26" spans="1:9">
      <c r="A26" s="107">
        <v>44377</v>
      </c>
      <c r="B26" s="97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2"/>
      <c r="I26" s="72"/>
    </row>
    <row r="27" spans="1:9">
      <c r="A27" s="107">
        <v>44376</v>
      </c>
      <c r="B27" s="97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2"/>
      <c r="I27" s="72"/>
    </row>
    <row r="28" spans="1:9">
      <c r="A28" s="107">
        <v>44375</v>
      </c>
      <c r="B28" s="97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2"/>
      <c r="I28" s="72"/>
    </row>
    <row r="29" spans="1:9">
      <c r="A29" s="107">
        <v>44372</v>
      </c>
      <c r="B29" s="97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2"/>
      <c r="I29" s="72"/>
    </row>
    <row r="30" spans="1:9">
      <c r="A30" s="107">
        <v>44371</v>
      </c>
      <c r="B30" s="97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2"/>
      <c r="I30" s="72"/>
    </row>
    <row r="31" spans="1:9">
      <c r="A31" s="107">
        <v>44370</v>
      </c>
      <c r="B31" s="97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2"/>
      <c r="I31" s="72"/>
    </row>
    <row r="32" spans="1:9">
      <c r="A32" s="107">
        <v>44369</v>
      </c>
      <c r="B32" s="97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2"/>
      <c r="I32" s="72"/>
    </row>
    <row r="33" spans="1:9">
      <c r="A33" s="107">
        <v>44368</v>
      </c>
      <c r="B33" s="97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2"/>
      <c r="I33" s="72"/>
    </row>
    <row r="34" spans="1:9">
      <c r="A34" s="107">
        <v>44365</v>
      </c>
      <c r="B34" s="97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2"/>
      <c r="I34" s="72"/>
    </row>
    <row r="35" spans="1:9">
      <c r="A35" s="107">
        <v>44364</v>
      </c>
      <c r="B35" s="97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2"/>
      <c r="I35" s="72"/>
    </row>
    <row r="36" spans="1:9">
      <c r="A36" s="107">
        <v>44363</v>
      </c>
      <c r="B36" s="97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2"/>
      <c r="I36" s="72"/>
    </row>
    <row r="37" spans="1:9">
      <c r="A37" s="107">
        <v>44362</v>
      </c>
      <c r="B37" s="97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2"/>
      <c r="I37" s="72"/>
    </row>
    <row r="38" spans="1:9">
      <c r="A38" s="107">
        <v>44361</v>
      </c>
      <c r="B38" s="97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2"/>
      <c r="I38" s="72"/>
    </row>
    <row r="39" spans="1:9">
      <c r="A39" s="107">
        <v>44358</v>
      </c>
      <c r="B39" s="97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2"/>
      <c r="I39" s="72"/>
    </row>
    <row r="40" spans="1:9">
      <c r="A40" s="107">
        <v>44357</v>
      </c>
      <c r="B40" s="97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2"/>
      <c r="I40" s="72"/>
    </row>
    <row r="41" spans="1:9">
      <c r="A41" s="107">
        <v>44356</v>
      </c>
      <c r="B41" s="97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2"/>
      <c r="I41" s="72"/>
    </row>
    <row r="42" spans="1:9">
      <c r="A42" s="107">
        <v>44355</v>
      </c>
      <c r="B42" s="97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2"/>
      <c r="I42" s="72"/>
    </row>
    <row r="43" spans="1:9">
      <c r="A43" s="107">
        <v>44354</v>
      </c>
      <c r="B43" s="97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2"/>
      <c r="I43" s="72"/>
    </row>
    <row r="44" spans="1:9">
      <c r="A44" s="107">
        <v>44351</v>
      </c>
      <c r="B44" s="97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2"/>
      <c r="I44" s="72"/>
    </row>
    <row r="45" spans="1:9">
      <c r="A45" s="63">
        <v>44350</v>
      </c>
      <c r="B45" s="108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2"/>
      <c r="I45" s="72"/>
    </row>
    <row r="46" spans="1:9">
      <c r="A46" s="63">
        <v>44349</v>
      </c>
      <c r="B46" s="108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2"/>
      <c r="I46" s="72"/>
    </row>
    <row r="47" spans="1:9">
      <c r="A47" s="63">
        <v>44348</v>
      </c>
      <c r="B47" s="108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2"/>
      <c r="I47" s="72"/>
    </row>
    <row r="48" spans="1:9">
      <c r="A48" s="63">
        <v>44347</v>
      </c>
      <c r="B48" s="108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2"/>
      <c r="I48" s="72"/>
    </row>
    <row r="49" spans="1:9">
      <c r="A49" s="63">
        <v>44344</v>
      </c>
      <c r="B49" s="108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2"/>
      <c r="I49" s="72"/>
    </row>
    <row r="50" spans="1:9">
      <c r="A50" s="63">
        <v>44343</v>
      </c>
      <c r="B50" s="108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2"/>
      <c r="I50" s="72"/>
    </row>
    <row r="51" spans="1:9">
      <c r="A51" s="63">
        <v>44342</v>
      </c>
      <c r="B51" s="108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2"/>
      <c r="I51" s="72"/>
    </row>
    <row r="52" spans="1:9">
      <c r="A52" s="63">
        <v>44341</v>
      </c>
      <c r="B52" s="108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2"/>
      <c r="I52" s="72"/>
    </row>
    <row r="53" spans="1:9">
      <c r="A53" s="63">
        <v>44340</v>
      </c>
      <c r="B53" s="108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2"/>
      <c r="I53" s="72"/>
    </row>
    <row r="54" spans="1:9">
      <c r="A54" s="63">
        <v>44337</v>
      </c>
      <c r="B54" s="108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2"/>
      <c r="I54" s="72"/>
    </row>
    <row r="55" spans="1:9">
      <c r="A55" s="63">
        <v>44336</v>
      </c>
      <c r="B55" s="108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2"/>
      <c r="I55" s="72"/>
    </row>
    <row r="56" spans="1:9">
      <c r="A56" s="63">
        <v>44335</v>
      </c>
      <c r="B56" s="108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2"/>
      <c r="I56" s="72"/>
    </row>
    <row r="57" spans="1:9">
      <c r="A57" s="63">
        <v>44334</v>
      </c>
      <c r="B57" s="108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2"/>
      <c r="I57" s="72"/>
    </row>
    <row r="58" spans="1:9">
      <c r="A58" s="63">
        <v>44333</v>
      </c>
      <c r="B58" s="108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2"/>
      <c r="I58" s="72"/>
    </row>
    <row r="59" spans="1:9">
      <c r="A59" s="63">
        <v>44330</v>
      </c>
      <c r="B59" s="108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2"/>
      <c r="I59" s="72"/>
    </row>
    <row r="60" spans="1:9">
      <c r="A60" s="63">
        <v>44329</v>
      </c>
      <c r="B60" s="108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2"/>
      <c r="I60" s="72"/>
    </row>
    <row r="61" spans="1:9">
      <c r="A61" s="63">
        <v>44328</v>
      </c>
      <c r="B61" s="108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2"/>
      <c r="I61" s="72"/>
    </row>
    <row r="62" spans="1:9">
      <c r="A62" s="63">
        <v>44327</v>
      </c>
      <c r="B62" s="108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2"/>
      <c r="I62" s="72"/>
    </row>
    <row r="63" spans="1:9">
      <c r="A63" s="63">
        <v>44326</v>
      </c>
      <c r="B63" s="108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2"/>
      <c r="I63" s="72"/>
    </row>
    <row r="64" spans="1:9">
      <c r="A64" s="63">
        <v>44323</v>
      </c>
      <c r="B64" s="108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2"/>
      <c r="I64" s="72"/>
    </row>
    <row r="65" spans="1:9">
      <c r="A65" s="63">
        <v>44322</v>
      </c>
      <c r="B65" s="108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2"/>
      <c r="I65" s="72"/>
    </row>
    <row r="66" spans="1:9">
      <c r="A66" s="63">
        <v>44316</v>
      </c>
      <c r="B66" s="108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2"/>
      <c r="I66" s="72"/>
    </row>
    <row r="67" spans="1:9">
      <c r="A67" s="63">
        <v>44314</v>
      </c>
      <c r="B67" s="108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2"/>
      <c r="I67" s="72"/>
    </row>
    <row r="68" spans="1:9">
      <c r="A68" s="63">
        <v>44313</v>
      </c>
      <c r="B68" s="108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2"/>
      <c r="I68" s="72"/>
    </row>
    <row r="69" spans="1:9">
      <c r="A69" s="63">
        <v>44312</v>
      </c>
      <c r="B69" s="108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2"/>
      <c r="I69" s="72"/>
    </row>
    <row r="70" spans="1:9">
      <c r="A70" s="63">
        <v>44309</v>
      </c>
      <c r="B70" s="108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2"/>
      <c r="I70" s="72"/>
    </row>
    <row r="71" spans="1:9">
      <c r="A71" s="63">
        <v>44308</v>
      </c>
      <c r="B71" s="108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2"/>
      <c r="I71" s="72"/>
    </row>
    <row r="72" spans="1:9">
      <c r="A72" s="63">
        <v>44307</v>
      </c>
      <c r="B72" s="108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2"/>
      <c r="I72" s="72"/>
    </row>
    <row r="73" spans="1:9">
      <c r="A73" s="63">
        <v>44306</v>
      </c>
      <c r="B73" s="108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2"/>
      <c r="I73" s="72"/>
    </row>
    <row r="74" spans="1:9">
      <c r="A74" s="66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2"/>
      <c r="I74" s="72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2"/>
      <c r="I75" s="72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2"/>
      <c r="I76" s="72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2"/>
      <c r="I77" s="72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2"/>
      <c r="I78" s="72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2"/>
      <c r="I79" s="72"/>
    </row>
    <row r="80" spans="1:9">
      <c r="A80" s="70"/>
      <c r="B80" s="71"/>
      <c r="C80" s="71"/>
      <c r="D80" s="71"/>
      <c r="E80" s="71"/>
      <c r="F80" s="71"/>
      <c r="G80" s="72"/>
      <c r="H80" s="72"/>
    </row>
    <row r="81" spans="1:11">
      <c r="A81" s="73" t="s">
        <v>320</v>
      </c>
      <c r="B81" s="72"/>
      <c r="C81" s="72"/>
      <c r="D81" s="72"/>
      <c r="E81" s="72"/>
      <c r="F81" s="72"/>
      <c r="G81" s="73"/>
      <c r="H81" s="72"/>
    </row>
    <row r="82" spans="1:11">
      <c r="A82" s="64" t="s">
        <v>316</v>
      </c>
      <c r="B82" s="73"/>
      <c r="C82" s="73"/>
      <c r="D82" s="73"/>
      <c r="E82" s="73"/>
      <c r="F82" s="73"/>
      <c r="H82" s="72"/>
    </row>
    <row r="83" spans="1:11">
      <c r="A83" s="64" t="s">
        <v>328</v>
      </c>
      <c r="B83" s="73"/>
      <c r="C83" s="73"/>
      <c r="D83" s="73"/>
      <c r="E83" s="73"/>
      <c r="F83" s="73"/>
      <c r="H83" s="72"/>
    </row>
    <row r="84" spans="1:11">
      <c r="A84" s="64" t="s">
        <v>329</v>
      </c>
      <c r="B84" s="73"/>
      <c r="C84" s="73"/>
      <c r="D84" s="73"/>
      <c r="E84" s="73"/>
      <c r="F84" s="73"/>
      <c r="H84" s="72"/>
    </row>
    <row r="85" spans="1:11">
      <c r="A85" s="64" t="s">
        <v>317</v>
      </c>
      <c r="H85" s="72"/>
    </row>
    <row r="86" spans="1:11">
      <c r="A86" s="64" t="s">
        <v>318</v>
      </c>
      <c r="H86" s="72"/>
    </row>
    <row r="87" spans="1:11">
      <c r="A87" s="64" t="s">
        <v>319</v>
      </c>
      <c r="H87" s="72"/>
      <c r="I87" s="74"/>
      <c r="J87" s="74"/>
      <c r="K87" s="74"/>
    </row>
    <row r="88" spans="1:11">
      <c r="H88" s="7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H33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7" width="18.47265625" style="64" customWidth="1"/>
    <col min="8" max="8" width="13.90234375" style="64" customWidth="1"/>
    <col min="9" max="16384" width="8.76171875" style="64"/>
  </cols>
  <sheetData>
    <row r="1" spans="1:8">
      <c r="A1" s="64" t="s">
        <v>332</v>
      </c>
    </row>
    <row r="2" spans="1:8">
      <c r="G2" s="80" t="s">
        <v>368</v>
      </c>
    </row>
    <row r="3" spans="1:8">
      <c r="A3" s="162" t="s">
        <v>330</v>
      </c>
      <c r="B3" s="158" t="s">
        <v>296</v>
      </c>
      <c r="C3" s="158" t="s">
        <v>333</v>
      </c>
      <c r="D3" s="158" t="s">
        <v>296</v>
      </c>
      <c r="E3" s="156" t="s">
        <v>297</v>
      </c>
      <c r="F3" s="119" t="s">
        <v>298</v>
      </c>
      <c r="G3" s="119" t="s">
        <v>299</v>
      </c>
      <c r="H3" s="73"/>
    </row>
    <row r="4" spans="1:8">
      <c r="A4" s="158"/>
      <c r="B4" s="158"/>
      <c r="C4" s="158"/>
      <c r="D4" s="158"/>
      <c r="E4" s="156"/>
      <c r="F4" s="121" t="s">
        <v>301</v>
      </c>
      <c r="G4" s="121" t="s">
        <v>301</v>
      </c>
      <c r="H4" s="72"/>
    </row>
    <row r="5" spans="1:8">
      <c r="A5" s="118">
        <v>44614</v>
      </c>
      <c r="B5" s="120" t="s">
        <v>369</v>
      </c>
      <c r="C5" s="118">
        <v>44612</v>
      </c>
      <c r="D5" s="120" t="s">
        <v>345</v>
      </c>
      <c r="E5" s="102">
        <v>19394536</v>
      </c>
      <c r="F5" s="103">
        <v>9742187</v>
      </c>
      <c r="G5" s="103">
        <v>9652349</v>
      </c>
      <c r="H5" s="72"/>
    </row>
    <row r="6" spans="1:8">
      <c r="A6" s="118">
        <v>44594</v>
      </c>
      <c r="B6" s="120" t="s">
        <v>367</v>
      </c>
      <c r="C6" s="118">
        <v>44591</v>
      </c>
      <c r="D6" s="120" t="s">
        <v>345</v>
      </c>
      <c r="E6" s="102">
        <v>19390507</v>
      </c>
      <c r="F6" s="103">
        <v>9740492</v>
      </c>
      <c r="G6" s="103">
        <v>9650015</v>
      </c>
      <c r="H6" s="72"/>
    </row>
    <row r="7" spans="1:8">
      <c r="A7" s="118">
        <v>44573</v>
      </c>
      <c r="B7" s="120" t="s">
        <v>364</v>
      </c>
      <c r="C7" s="118">
        <v>44570</v>
      </c>
      <c r="D7" s="120" t="s">
        <v>345</v>
      </c>
      <c r="E7" s="102">
        <v>19333787</v>
      </c>
      <c r="F7" s="103">
        <v>9800077</v>
      </c>
      <c r="G7" s="103">
        <v>9533710</v>
      </c>
      <c r="H7" s="72"/>
    </row>
    <row r="8" spans="1:8">
      <c r="A8" s="118">
        <v>44566</v>
      </c>
      <c r="B8" s="120" t="s">
        <v>364</v>
      </c>
      <c r="C8" s="118">
        <v>44563</v>
      </c>
      <c r="D8" s="120" t="s">
        <v>345</v>
      </c>
      <c r="E8" s="102">
        <v>19325629</v>
      </c>
      <c r="F8" s="103">
        <v>9799599</v>
      </c>
      <c r="G8" s="103">
        <v>9526030</v>
      </c>
      <c r="H8" s="72"/>
    </row>
    <row r="9" spans="1:8">
      <c r="A9" s="118">
        <v>44557</v>
      </c>
      <c r="B9" s="120" t="s">
        <v>363</v>
      </c>
      <c r="C9" s="118">
        <v>44556</v>
      </c>
      <c r="D9" s="120" t="s">
        <v>345</v>
      </c>
      <c r="E9" s="102">
        <v>19321813</v>
      </c>
      <c r="F9" s="103">
        <v>9800906</v>
      </c>
      <c r="G9" s="103">
        <v>9520907</v>
      </c>
      <c r="H9" s="72"/>
    </row>
    <row r="10" spans="1:8">
      <c r="A10" s="118">
        <v>44552</v>
      </c>
      <c r="B10" s="120" t="s">
        <v>347</v>
      </c>
      <c r="C10" s="118">
        <v>44549</v>
      </c>
      <c r="D10" s="120" t="s">
        <v>345</v>
      </c>
      <c r="E10" s="102">
        <v>19317095</v>
      </c>
      <c r="F10" s="103">
        <v>9800859</v>
      </c>
      <c r="G10" s="103">
        <v>9516236</v>
      </c>
      <c r="H10" s="72"/>
    </row>
    <row r="11" spans="1:8">
      <c r="A11" s="118">
        <v>44545</v>
      </c>
      <c r="B11" s="120" t="s">
        <v>347</v>
      </c>
      <c r="C11" s="118">
        <v>44542</v>
      </c>
      <c r="D11" s="120" t="s">
        <v>345</v>
      </c>
      <c r="E11" s="102">
        <v>19315219</v>
      </c>
      <c r="F11" s="103">
        <v>9800511</v>
      </c>
      <c r="G11" s="103">
        <v>9514708</v>
      </c>
      <c r="H11" s="72"/>
    </row>
    <row r="12" spans="1:8">
      <c r="A12" s="118">
        <v>44538</v>
      </c>
      <c r="B12" s="120" t="s">
        <v>347</v>
      </c>
      <c r="C12" s="118">
        <v>44535</v>
      </c>
      <c r="D12" s="120" t="s">
        <v>345</v>
      </c>
      <c r="E12" s="102">
        <v>19308290</v>
      </c>
      <c r="F12" s="103">
        <v>9801991</v>
      </c>
      <c r="G12" s="103">
        <v>9506299</v>
      </c>
      <c r="H12" s="72"/>
    </row>
    <row r="13" spans="1:8">
      <c r="A13" s="118">
        <v>44531</v>
      </c>
      <c r="B13" s="120" t="s">
        <v>347</v>
      </c>
      <c r="C13" s="118">
        <v>44528</v>
      </c>
      <c r="D13" s="120" t="s">
        <v>345</v>
      </c>
      <c r="E13" s="102">
        <v>19291446</v>
      </c>
      <c r="F13" s="103">
        <v>9802654</v>
      </c>
      <c r="G13" s="103">
        <v>9488792</v>
      </c>
      <c r="H13" s="72"/>
    </row>
    <row r="14" spans="1:8">
      <c r="A14" s="118">
        <v>44524</v>
      </c>
      <c r="B14" s="120" t="s">
        <v>347</v>
      </c>
      <c r="C14" s="118">
        <v>44521</v>
      </c>
      <c r="D14" s="120" t="s">
        <v>345</v>
      </c>
      <c r="E14" s="102">
        <v>19284713</v>
      </c>
      <c r="F14" s="103">
        <v>9808144</v>
      </c>
      <c r="G14" s="103">
        <v>9476569</v>
      </c>
      <c r="H14" s="72"/>
    </row>
    <row r="15" spans="1:8">
      <c r="A15" s="118">
        <v>44517</v>
      </c>
      <c r="B15" s="120" t="s">
        <v>347</v>
      </c>
      <c r="C15" s="118">
        <v>44514</v>
      </c>
      <c r="D15" s="120" t="s">
        <v>345</v>
      </c>
      <c r="E15" s="102">
        <v>19272217</v>
      </c>
      <c r="F15" s="103">
        <v>9808427</v>
      </c>
      <c r="G15" s="103">
        <v>9463790</v>
      </c>
      <c r="H15" s="72"/>
    </row>
    <row r="16" spans="1:8">
      <c r="A16" s="118">
        <v>44510</v>
      </c>
      <c r="B16" s="120" t="s">
        <v>347</v>
      </c>
      <c r="C16" s="118">
        <v>44507</v>
      </c>
      <c r="D16" s="120" t="s">
        <v>334</v>
      </c>
      <c r="E16" s="102">
        <v>19228810</v>
      </c>
      <c r="F16" s="103">
        <v>9805102</v>
      </c>
      <c r="G16" s="103">
        <v>9423708</v>
      </c>
      <c r="H16" s="72"/>
    </row>
    <row r="17" spans="1:8">
      <c r="A17" s="118">
        <v>44502</v>
      </c>
      <c r="B17" s="120" t="s">
        <v>306</v>
      </c>
      <c r="C17" s="118">
        <v>44500</v>
      </c>
      <c r="D17" s="120" t="s">
        <v>334</v>
      </c>
      <c r="E17" s="102">
        <v>19078083</v>
      </c>
      <c r="F17" s="103">
        <v>9769376</v>
      </c>
      <c r="G17" s="103">
        <v>9308707</v>
      </c>
      <c r="H17" s="72"/>
    </row>
    <row r="18" spans="1:8">
      <c r="A18" s="118">
        <v>44496</v>
      </c>
      <c r="B18" s="120" t="s">
        <v>305</v>
      </c>
      <c r="C18" s="118">
        <v>44493</v>
      </c>
      <c r="D18" s="120" t="s">
        <v>334</v>
      </c>
      <c r="E18" s="102">
        <v>18962749</v>
      </c>
      <c r="F18" s="103">
        <v>9767683</v>
      </c>
      <c r="G18" s="103">
        <v>9195066</v>
      </c>
      <c r="H18" s="72"/>
    </row>
    <row r="19" spans="1:8">
      <c r="A19" s="118">
        <v>44489</v>
      </c>
      <c r="B19" s="120" t="s">
        <v>305</v>
      </c>
      <c r="C19" s="118">
        <v>44486</v>
      </c>
      <c r="D19" s="120" t="s">
        <v>334</v>
      </c>
      <c r="E19" s="102">
        <v>18747243</v>
      </c>
      <c r="F19" s="103">
        <v>9765668</v>
      </c>
      <c r="G19" s="103">
        <v>8981575</v>
      </c>
      <c r="H19" s="72"/>
    </row>
    <row r="20" spans="1:8">
      <c r="A20" s="118">
        <v>44482</v>
      </c>
      <c r="B20" s="120" t="s">
        <v>305</v>
      </c>
      <c r="C20" s="118">
        <v>44479</v>
      </c>
      <c r="D20" s="120" t="s">
        <v>334</v>
      </c>
      <c r="E20" s="81">
        <v>18283165</v>
      </c>
      <c r="F20" s="81">
        <v>9751845</v>
      </c>
      <c r="G20" s="81">
        <v>8531320</v>
      </c>
      <c r="H20" s="72"/>
    </row>
    <row r="21" spans="1:8">
      <c r="A21" s="118">
        <v>44475</v>
      </c>
      <c r="B21" s="120" t="s">
        <v>305</v>
      </c>
      <c r="C21" s="118">
        <v>44472</v>
      </c>
      <c r="D21" s="120" t="s">
        <v>334</v>
      </c>
      <c r="E21" s="81">
        <v>17523553</v>
      </c>
      <c r="F21" s="81">
        <v>9707240</v>
      </c>
      <c r="G21" s="81">
        <v>7816313</v>
      </c>
      <c r="H21" s="72"/>
    </row>
    <row r="22" spans="1:8">
      <c r="A22" s="118">
        <v>44468</v>
      </c>
      <c r="B22" s="120" t="s">
        <v>305</v>
      </c>
      <c r="C22" s="118">
        <v>44465</v>
      </c>
      <c r="D22" s="120" t="s">
        <v>334</v>
      </c>
      <c r="E22" s="81">
        <v>16729009</v>
      </c>
      <c r="F22" s="81">
        <v>9578689</v>
      </c>
      <c r="G22" s="81">
        <v>7150320</v>
      </c>
      <c r="H22" s="72"/>
    </row>
    <row r="23" spans="1:8">
      <c r="A23" s="118">
        <v>44461</v>
      </c>
      <c r="B23" s="120" t="s">
        <v>305</v>
      </c>
      <c r="C23" s="118">
        <v>44458</v>
      </c>
      <c r="D23" s="120" t="s">
        <v>334</v>
      </c>
      <c r="E23" s="81">
        <v>16106155</v>
      </c>
      <c r="F23" s="81">
        <v>9364198</v>
      </c>
      <c r="G23" s="81">
        <v>6741957</v>
      </c>
      <c r="H23" s="72"/>
    </row>
    <row r="24" spans="1:8">
      <c r="A24" s="118">
        <v>44454</v>
      </c>
      <c r="B24" s="120" t="s">
        <v>305</v>
      </c>
      <c r="C24" s="118">
        <v>44451</v>
      </c>
      <c r="D24" s="120" t="s">
        <v>334</v>
      </c>
      <c r="E24" s="81">
        <v>15400219</v>
      </c>
      <c r="F24" s="81">
        <v>8914497</v>
      </c>
      <c r="G24" s="81">
        <v>6485722</v>
      </c>
      <c r="H24" s="72"/>
    </row>
    <row r="25" spans="1:8">
      <c r="A25" s="118">
        <v>44447</v>
      </c>
      <c r="B25" s="120" t="s">
        <v>305</v>
      </c>
      <c r="C25" s="118">
        <v>44444</v>
      </c>
      <c r="D25" s="120" t="s">
        <v>334</v>
      </c>
      <c r="E25" s="81">
        <v>14362075</v>
      </c>
      <c r="F25" s="81">
        <v>8141454</v>
      </c>
      <c r="G25" s="81">
        <v>6220621</v>
      </c>
      <c r="H25" s="72"/>
    </row>
    <row r="26" spans="1:8">
      <c r="A26" s="118">
        <v>44440</v>
      </c>
      <c r="B26" s="120" t="s">
        <v>305</v>
      </c>
      <c r="C26" s="118">
        <v>44437</v>
      </c>
      <c r="D26" s="120" t="s">
        <v>334</v>
      </c>
      <c r="E26" s="81">
        <v>13225021</v>
      </c>
      <c r="F26" s="81">
        <v>7426698</v>
      </c>
      <c r="G26" s="81">
        <v>5798323</v>
      </c>
      <c r="H26" s="72"/>
    </row>
    <row r="27" spans="1:8">
      <c r="A27" s="118">
        <v>44433</v>
      </c>
      <c r="B27" s="120" t="s">
        <v>305</v>
      </c>
      <c r="C27" s="118">
        <v>44430</v>
      </c>
      <c r="D27" s="120" t="s">
        <v>334</v>
      </c>
      <c r="E27" s="81">
        <v>12029002</v>
      </c>
      <c r="F27" s="81">
        <v>7013578</v>
      </c>
      <c r="G27" s="81">
        <v>5015424</v>
      </c>
      <c r="H27" s="72"/>
    </row>
    <row r="28" spans="1:8">
      <c r="A28" s="118">
        <v>44426</v>
      </c>
      <c r="B28" s="120" t="s">
        <v>305</v>
      </c>
      <c r="C28" s="118">
        <v>44423</v>
      </c>
      <c r="D28" s="120" t="s">
        <v>334</v>
      </c>
      <c r="E28" s="81">
        <v>10579702</v>
      </c>
      <c r="F28" s="81">
        <v>6761659</v>
      </c>
      <c r="G28" s="81">
        <v>3818043</v>
      </c>
      <c r="H28" s="72"/>
    </row>
    <row r="29" spans="1:8">
      <c r="A29" s="118">
        <v>44419</v>
      </c>
      <c r="B29" s="120" t="s">
        <v>305</v>
      </c>
      <c r="C29" s="118">
        <v>44416</v>
      </c>
      <c r="D29" s="120" t="s">
        <v>334</v>
      </c>
      <c r="E29" s="81">
        <v>9282019</v>
      </c>
      <c r="F29" s="81">
        <v>6577221</v>
      </c>
      <c r="G29" s="81">
        <v>2704798</v>
      </c>
      <c r="H29" s="72"/>
    </row>
    <row r="30" spans="1:8">
      <c r="A30" s="118">
        <v>44412</v>
      </c>
      <c r="B30" s="120" t="s">
        <v>305</v>
      </c>
      <c r="C30" s="118">
        <v>44409</v>
      </c>
      <c r="D30" s="120" t="s">
        <v>334</v>
      </c>
      <c r="E30" s="81">
        <v>7723380</v>
      </c>
      <c r="F30" s="81">
        <v>6269246</v>
      </c>
      <c r="G30" s="81">
        <v>1454134</v>
      </c>
      <c r="H30" s="72"/>
    </row>
    <row r="31" spans="1:8">
      <c r="A31" s="82"/>
      <c r="B31" s="71"/>
      <c r="C31" s="71"/>
      <c r="D31" s="71"/>
      <c r="E31" s="71"/>
      <c r="F31" s="71"/>
      <c r="G31" s="72"/>
    </row>
    <row r="32" spans="1:8">
      <c r="A32" s="73" t="s">
        <v>331</v>
      </c>
      <c r="B32" s="72"/>
      <c r="C32" s="72"/>
      <c r="D32" s="72"/>
      <c r="E32" s="72"/>
      <c r="F32" s="72"/>
      <c r="G32" s="73"/>
    </row>
    <row r="33" spans="1:7">
      <c r="A33" s="73"/>
      <c r="B33" s="73"/>
      <c r="C33" s="73"/>
      <c r="D33" s="73"/>
      <c r="E33" s="73"/>
      <c r="F33" s="73"/>
      <c r="G33" s="73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K141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6" width="16.1875" style="64" bestFit="1" customWidth="1"/>
    <col min="7" max="7" width="18.47265625" style="64" customWidth="1"/>
    <col min="8" max="10" width="8.76171875" style="64"/>
    <col min="11" max="11" width="10.37890625" style="64" bestFit="1" customWidth="1"/>
    <col min="12" max="12" width="9.37890625" style="64" bestFit="1" customWidth="1"/>
    <col min="13" max="16384" width="8.76171875" style="64"/>
  </cols>
  <sheetData>
    <row r="1" spans="1:7">
      <c r="A1" s="64" t="s">
        <v>335</v>
      </c>
    </row>
    <row r="2" spans="1:7">
      <c r="G2" s="94" t="str">
        <f ca="1">"（" &amp; DBCS(MONTH(OFFSET($A$4,1,0))) &amp; "月" &amp; DBCS(DAY(OFFSET($A$4,1,0))) &amp; "日公表時点）"</f>
        <v>（２月２２日公表時点）</v>
      </c>
    </row>
    <row r="3" spans="1:7">
      <c r="A3" s="162" t="s">
        <v>330</v>
      </c>
      <c r="B3" s="158" t="s">
        <v>296</v>
      </c>
      <c r="C3" s="158" t="s">
        <v>333</v>
      </c>
      <c r="D3" s="158" t="s">
        <v>296</v>
      </c>
      <c r="E3" s="156" t="s">
        <v>336</v>
      </c>
      <c r="F3" s="119" t="s">
        <v>298</v>
      </c>
      <c r="G3" s="119" t="s">
        <v>299</v>
      </c>
    </row>
    <row r="4" spans="1:7">
      <c r="A4" s="158"/>
      <c r="B4" s="158"/>
      <c r="C4" s="158"/>
      <c r="D4" s="158"/>
      <c r="E4" s="156"/>
      <c r="F4" s="121" t="s">
        <v>301</v>
      </c>
      <c r="G4" s="121" t="s">
        <v>301</v>
      </c>
    </row>
    <row r="5" spans="1:7">
      <c r="A5" s="118">
        <v>44614</v>
      </c>
      <c r="B5" s="120" t="str">
        <f t="shared" ref="B5:B68" si="0">"(" &amp; TEXT(A5,"aaa") &amp; ")"</f>
        <v>(火)</v>
      </c>
      <c r="C5" s="118">
        <v>44612</v>
      </c>
      <c r="D5" s="120" t="s">
        <v>345</v>
      </c>
      <c r="E5" s="115">
        <f t="shared" ref="E5:E68" si="1">SUM(F5:G5)</f>
        <v>19248185</v>
      </c>
      <c r="F5" s="115">
        <v>9684398</v>
      </c>
      <c r="G5" s="115">
        <v>9563787</v>
      </c>
    </row>
    <row r="6" spans="1:7">
      <c r="A6" s="118">
        <v>44613</v>
      </c>
      <c r="B6" s="120" t="str">
        <f t="shared" si="0"/>
        <v>(月)</v>
      </c>
      <c r="C6" s="118">
        <v>44591</v>
      </c>
      <c r="D6" s="120" t="s">
        <v>345</v>
      </c>
      <c r="E6" s="115">
        <f t="shared" si="1"/>
        <v>19243964</v>
      </c>
      <c r="F6" s="115">
        <v>9681680</v>
      </c>
      <c r="G6" s="115">
        <v>9562284</v>
      </c>
    </row>
    <row r="7" spans="1:7">
      <c r="A7" s="118">
        <v>44610</v>
      </c>
      <c r="B7" s="120" t="str">
        <f t="shared" si="0"/>
        <v>(金)</v>
      </c>
      <c r="C7" s="118">
        <v>44591</v>
      </c>
      <c r="D7" s="120" t="s">
        <v>345</v>
      </c>
      <c r="E7" s="115">
        <f t="shared" si="1"/>
        <v>19246661</v>
      </c>
      <c r="F7" s="115">
        <v>9683046</v>
      </c>
      <c r="G7" s="115">
        <v>9563615</v>
      </c>
    </row>
    <row r="8" spans="1:7">
      <c r="A8" s="118">
        <v>44609</v>
      </c>
      <c r="B8" s="120" t="str">
        <f t="shared" si="0"/>
        <v>(木)</v>
      </c>
      <c r="C8" s="118">
        <v>44591</v>
      </c>
      <c r="D8" s="120" t="s">
        <v>345</v>
      </c>
      <c r="E8" s="115">
        <f t="shared" si="1"/>
        <v>19247340</v>
      </c>
      <c r="F8" s="115">
        <v>9681494</v>
      </c>
      <c r="G8" s="115">
        <v>9565846</v>
      </c>
    </row>
    <row r="9" spans="1:7">
      <c r="A9" s="118">
        <v>44608</v>
      </c>
      <c r="B9" s="120" t="str">
        <f t="shared" si="0"/>
        <v>(水)</v>
      </c>
      <c r="C9" s="118">
        <v>44591</v>
      </c>
      <c r="D9" s="120" t="s">
        <v>345</v>
      </c>
      <c r="E9" s="115">
        <f t="shared" si="1"/>
        <v>19246794</v>
      </c>
      <c r="F9" s="115">
        <v>9681305</v>
      </c>
      <c r="G9" s="115">
        <v>9565489</v>
      </c>
    </row>
    <row r="10" spans="1:7">
      <c r="A10" s="118">
        <v>44607</v>
      </c>
      <c r="B10" s="120" t="str">
        <f t="shared" si="0"/>
        <v>(火)</v>
      </c>
      <c r="C10" s="118">
        <v>44591</v>
      </c>
      <c r="D10" s="120" t="s">
        <v>345</v>
      </c>
      <c r="E10" s="115">
        <f t="shared" si="1"/>
        <v>19243937</v>
      </c>
      <c r="F10" s="115">
        <v>9679811</v>
      </c>
      <c r="G10" s="115">
        <v>9564126</v>
      </c>
    </row>
    <row r="11" spans="1:7">
      <c r="A11" s="118">
        <v>44606</v>
      </c>
      <c r="B11" s="120" t="str">
        <f t="shared" si="0"/>
        <v>(月)</v>
      </c>
      <c r="C11" s="118">
        <v>44591</v>
      </c>
      <c r="D11" s="120" t="s">
        <v>345</v>
      </c>
      <c r="E11" s="115">
        <f t="shared" si="1"/>
        <v>19241048</v>
      </c>
      <c r="F11" s="115">
        <v>9678149</v>
      </c>
      <c r="G11" s="115">
        <v>9562899</v>
      </c>
    </row>
    <row r="12" spans="1:7">
      <c r="A12" s="118">
        <v>44602</v>
      </c>
      <c r="B12" s="120" t="str">
        <f t="shared" si="0"/>
        <v>(木)</v>
      </c>
      <c r="C12" s="118">
        <v>44591</v>
      </c>
      <c r="D12" s="120" t="s">
        <v>345</v>
      </c>
      <c r="E12" s="115">
        <f t="shared" si="1"/>
        <v>19237852</v>
      </c>
      <c r="F12" s="115">
        <v>9675862</v>
      </c>
      <c r="G12" s="115">
        <v>9561990</v>
      </c>
    </row>
    <row r="13" spans="1:7">
      <c r="A13" s="118">
        <v>44601</v>
      </c>
      <c r="B13" s="120" t="str">
        <f t="shared" si="0"/>
        <v>(水)</v>
      </c>
      <c r="C13" s="118">
        <v>44591</v>
      </c>
      <c r="D13" s="120" t="s">
        <v>345</v>
      </c>
      <c r="E13" s="115">
        <f t="shared" si="1"/>
        <v>19235285</v>
      </c>
      <c r="F13" s="115">
        <v>9674298</v>
      </c>
      <c r="G13" s="115">
        <v>9560987</v>
      </c>
    </row>
    <row r="14" spans="1:7">
      <c r="A14" s="118">
        <v>44600</v>
      </c>
      <c r="B14" s="120" t="str">
        <f t="shared" si="0"/>
        <v>(火)</v>
      </c>
      <c r="C14" s="118">
        <v>44591</v>
      </c>
      <c r="D14" s="120" t="s">
        <v>345</v>
      </c>
      <c r="E14" s="115">
        <f t="shared" si="1"/>
        <v>19233543</v>
      </c>
      <c r="F14" s="115">
        <v>9673123</v>
      </c>
      <c r="G14" s="115">
        <v>9560420</v>
      </c>
    </row>
    <row r="15" spans="1:7">
      <c r="A15" s="118">
        <v>44599</v>
      </c>
      <c r="B15" s="120" t="str">
        <f t="shared" si="0"/>
        <v>(月)</v>
      </c>
      <c r="C15" s="118">
        <v>44591</v>
      </c>
      <c r="D15" s="120" t="s">
        <v>345</v>
      </c>
      <c r="E15" s="115">
        <f t="shared" si="1"/>
        <v>19234661</v>
      </c>
      <c r="F15" s="115">
        <v>9673761</v>
      </c>
      <c r="G15" s="115">
        <v>9560900</v>
      </c>
    </row>
    <row r="16" spans="1:7">
      <c r="A16" s="118">
        <v>44596</v>
      </c>
      <c r="B16" s="120" t="str">
        <f t="shared" si="0"/>
        <v>(金)</v>
      </c>
      <c r="C16" s="118">
        <v>44591</v>
      </c>
      <c r="D16" s="120" t="s">
        <v>345</v>
      </c>
      <c r="E16" s="115">
        <f t="shared" si="1"/>
        <v>19235528</v>
      </c>
      <c r="F16" s="115">
        <v>9673651</v>
      </c>
      <c r="G16" s="115">
        <v>9561877</v>
      </c>
    </row>
    <row r="17" spans="1:11">
      <c r="A17" s="118">
        <v>44595</v>
      </c>
      <c r="B17" s="120" t="str">
        <f t="shared" si="0"/>
        <v>(木)</v>
      </c>
      <c r="C17" s="118">
        <v>44591</v>
      </c>
      <c r="D17" s="120" t="s">
        <v>345</v>
      </c>
      <c r="E17" s="115">
        <f t="shared" si="1"/>
        <v>19233405</v>
      </c>
      <c r="F17" s="115">
        <v>9672382</v>
      </c>
      <c r="G17" s="115">
        <v>9561023</v>
      </c>
    </row>
    <row r="18" spans="1:11">
      <c r="A18" s="118">
        <v>44594</v>
      </c>
      <c r="B18" s="120" t="str">
        <f t="shared" si="0"/>
        <v>(水)</v>
      </c>
      <c r="C18" s="118">
        <v>44591</v>
      </c>
      <c r="D18" s="120" t="s">
        <v>345</v>
      </c>
      <c r="E18" s="115">
        <f t="shared" si="1"/>
        <v>19228593</v>
      </c>
      <c r="F18" s="115">
        <v>9669750</v>
      </c>
      <c r="G18" s="115">
        <v>9558843</v>
      </c>
    </row>
    <row r="19" spans="1:11">
      <c r="A19" s="118">
        <v>44593</v>
      </c>
      <c r="B19" s="120" t="str">
        <f t="shared" si="0"/>
        <v>(火)</v>
      </c>
      <c r="C19" s="118">
        <v>44570</v>
      </c>
      <c r="D19" s="120" t="s">
        <v>345</v>
      </c>
      <c r="E19" s="115">
        <f t="shared" si="1"/>
        <v>19030446</v>
      </c>
      <c r="F19" s="115">
        <v>9575180</v>
      </c>
      <c r="G19" s="115">
        <v>9455266</v>
      </c>
    </row>
    <row r="20" spans="1:11">
      <c r="A20" s="118">
        <v>44592</v>
      </c>
      <c r="B20" s="120" t="str">
        <f t="shared" si="0"/>
        <v>(月)</v>
      </c>
      <c r="C20" s="118">
        <v>44570</v>
      </c>
      <c r="D20" s="120" t="s">
        <v>345</v>
      </c>
      <c r="E20" s="115">
        <f t="shared" si="1"/>
        <v>19053229</v>
      </c>
      <c r="F20" s="115">
        <v>9586323</v>
      </c>
      <c r="G20" s="115">
        <v>9466906</v>
      </c>
    </row>
    <row r="21" spans="1:11">
      <c r="A21" s="118">
        <v>44589</v>
      </c>
      <c r="B21" s="120" t="str">
        <f t="shared" si="0"/>
        <v>(金)</v>
      </c>
      <c r="C21" s="118">
        <v>44570</v>
      </c>
      <c r="D21" s="120" t="s">
        <v>345</v>
      </c>
      <c r="E21" s="115">
        <f t="shared" si="1"/>
        <v>19050833</v>
      </c>
      <c r="F21" s="115">
        <v>9585688</v>
      </c>
      <c r="G21" s="115">
        <v>9465145</v>
      </c>
    </row>
    <row r="22" spans="1:11">
      <c r="A22" s="118">
        <v>44588</v>
      </c>
      <c r="B22" s="120" t="str">
        <f t="shared" si="0"/>
        <v>(木)</v>
      </c>
      <c r="C22" s="118">
        <v>44570</v>
      </c>
      <c r="D22" s="120" t="s">
        <v>345</v>
      </c>
      <c r="E22" s="115">
        <f t="shared" si="1"/>
        <v>19045089</v>
      </c>
      <c r="F22" s="115">
        <v>9582788</v>
      </c>
      <c r="G22" s="115">
        <v>9462301</v>
      </c>
    </row>
    <row r="23" spans="1:11">
      <c r="A23" s="118">
        <v>44587</v>
      </c>
      <c r="B23" s="120" t="str">
        <f t="shared" si="0"/>
        <v>(水)</v>
      </c>
      <c r="C23" s="118">
        <v>44570</v>
      </c>
      <c r="D23" s="120" t="s">
        <v>345</v>
      </c>
      <c r="E23" s="115">
        <f t="shared" si="1"/>
        <v>19044959</v>
      </c>
      <c r="F23" s="115">
        <v>9582608</v>
      </c>
      <c r="G23" s="115">
        <v>9462351</v>
      </c>
    </row>
    <row r="24" spans="1:11">
      <c r="A24" s="118">
        <v>44586</v>
      </c>
      <c r="B24" s="120" t="str">
        <f t="shared" si="0"/>
        <v>(火)</v>
      </c>
      <c r="C24" s="118">
        <v>44570</v>
      </c>
      <c r="D24" s="120" t="s">
        <v>345</v>
      </c>
      <c r="E24" s="115">
        <f t="shared" si="1"/>
        <v>19042878</v>
      </c>
      <c r="F24" s="115">
        <v>9581620</v>
      </c>
      <c r="G24" s="115">
        <v>9461258</v>
      </c>
    </row>
    <row r="25" spans="1:11">
      <c r="A25" s="118">
        <v>44585</v>
      </c>
      <c r="B25" s="120" t="str">
        <f t="shared" si="0"/>
        <v>(月)</v>
      </c>
      <c r="C25" s="118">
        <v>44570</v>
      </c>
      <c r="D25" s="120" t="s">
        <v>345</v>
      </c>
      <c r="E25" s="115">
        <f t="shared" si="1"/>
        <v>19041431</v>
      </c>
      <c r="F25" s="115">
        <v>9580795</v>
      </c>
      <c r="G25" s="115">
        <v>9460636</v>
      </c>
    </row>
    <row r="26" spans="1:11">
      <c r="A26" s="118">
        <v>44582</v>
      </c>
      <c r="B26" s="120" t="str">
        <f t="shared" si="0"/>
        <v>(金)</v>
      </c>
      <c r="C26" s="118">
        <v>44570</v>
      </c>
      <c r="D26" s="120" t="s">
        <v>345</v>
      </c>
      <c r="E26" s="115">
        <f t="shared" si="1"/>
        <v>19036994</v>
      </c>
      <c r="F26" s="115">
        <v>9578226</v>
      </c>
      <c r="G26" s="115">
        <v>9458768</v>
      </c>
    </row>
    <row r="27" spans="1:11">
      <c r="A27" s="118">
        <v>44581</v>
      </c>
      <c r="B27" s="120" t="str">
        <f t="shared" si="0"/>
        <v>(木)</v>
      </c>
      <c r="C27" s="118">
        <v>44570</v>
      </c>
      <c r="D27" s="120" t="s">
        <v>345</v>
      </c>
      <c r="E27" s="115">
        <f t="shared" si="1"/>
        <v>19037485</v>
      </c>
      <c r="F27" s="115">
        <v>9578168</v>
      </c>
      <c r="G27" s="115">
        <v>9459317</v>
      </c>
    </row>
    <row r="28" spans="1:11">
      <c r="A28" s="118">
        <v>44580</v>
      </c>
      <c r="B28" s="120" t="str">
        <f t="shared" si="0"/>
        <v>(水)</v>
      </c>
      <c r="C28" s="118">
        <v>44570</v>
      </c>
      <c r="D28" s="120" t="s">
        <v>345</v>
      </c>
      <c r="E28" s="115">
        <f t="shared" si="1"/>
        <v>19035882</v>
      </c>
      <c r="F28" s="115">
        <v>9577365</v>
      </c>
      <c r="G28" s="115">
        <v>9458517</v>
      </c>
      <c r="I28" s="106"/>
      <c r="J28" s="106"/>
      <c r="K28" s="106"/>
    </row>
    <row r="29" spans="1:11">
      <c r="A29" s="118">
        <v>44579</v>
      </c>
      <c r="B29" s="120" t="str">
        <f t="shared" si="0"/>
        <v>(火)</v>
      </c>
      <c r="C29" s="118">
        <v>44570</v>
      </c>
      <c r="D29" s="120" t="s">
        <v>345</v>
      </c>
      <c r="E29" s="115">
        <f t="shared" si="1"/>
        <v>19032989</v>
      </c>
      <c r="F29" s="115">
        <v>9575927</v>
      </c>
      <c r="G29" s="115">
        <v>9457062</v>
      </c>
    </row>
    <row r="30" spans="1:11">
      <c r="A30" s="118">
        <v>44578</v>
      </c>
      <c r="B30" s="120" t="str">
        <f t="shared" si="0"/>
        <v>(月)</v>
      </c>
      <c r="C30" s="118">
        <v>44570</v>
      </c>
      <c r="D30" s="120" t="s">
        <v>345</v>
      </c>
      <c r="E30" s="115">
        <f t="shared" si="1"/>
        <v>19012867</v>
      </c>
      <c r="F30" s="115">
        <v>9565054</v>
      </c>
      <c r="G30" s="115">
        <v>9447813</v>
      </c>
    </row>
    <row r="31" spans="1:11">
      <c r="A31" s="118">
        <v>44575</v>
      </c>
      <c r="B31" s="120" t="str">
        <f t="shared" si="0"/>
        <v>(金)</v>
      </c>
      <c r="C31" s="118">
        <v>44570</v>
      </c>
      <c r="D31" s="120" t="s">
        <v>345</v>
      </c>
      <c r="E31" s="115">
        <f t="shared" si="1"/>
        <v>19004734</v>
      </c>
      <c r="F31" s="115">
        <v>9559646</v>
      </c>
      <c r="G31" s="115">
        <v>9445088</v>
      </c>
    </row>
    <row r="32" spans="1:11">
      <c r="A32" s="118">
        <v>44574</v>
      </c>
      <c r="B32" s="120" t="str">
        <f t="shared" si="0"/>
        <v>(木)</v>
      </c>
      <c r="C32" s="118">
        <v>44570</v>
      </c>
      <c r="D32" s="120" t="s">
        <v>345</v>
      </c>
      <c r="E32" s="115">
        <f t="shared" si="1"/>
        <v>19005825</v>
      </c>
      <c r="F32" s="115">
        <v>9559289</v>
      </c>
      <c r="G32" s="115">
        <v>9446536</v>
      </c>
    </row>
    <row r="33" spans="1:11">
      <c r="A33" s="118">
        <v>44573</v>
      </c>
      <c r="B33" s="120" t="str">
        <f t="shared" si="0"/>
        <v>(水)</v>
      </c>
      <c r="C33" s="118">
        <v>44570</v>
      </c>
      <c r="D33" s="120" t="s">
        <v>345</v>
      </c>
      <c r="E33" s="115">
        <f t="shared" si="1"/>
        <v>19003004</v>
      </c>
      <c r="F33" s="115">
        <v>9558360</v>
      </c>
      <c r="G33" s="115">
        <v>9444644</v>
      </c>
    </row>
    <row r="34" spans="1:11">
      <c r="A34" s="118">
        <v>44572</v>
      </c>
      <c r="B34" s="120" t="str">
        <f t="shared" si="0"/>
        <v>(火)</v>
      </c>
      <c r="C34" s="118">
        <v>44563</v>
      </c>
      <c r="D34" s="120" t="s">
        <v>345</v>
      </c>
      <c r="E34" s="115">
        <f t="shared" si="1"/>
        <v>19000786</v>
      </c>
      <c r="F34" s="115">
        <v>9557113</v>
      </c>
      <c r="G34" s="115">
        <v>9443673</v>
      </c>
      <c r="I34" s="106"/>
      <c r="J34" s="106"/>
      <c r="K34" s="106"/>
    </row>
    <row r="35" spans="1:11">
      <c r="A35" s="118">
        <v>44568</v>
      </c>
      <c r="B35" s="120" t="str">
        <f t="shared" si="0"/>
        <v>(金)</v>
      </c>
      <c r="C35" s="118">
        <v>44563</v>
      </c>
      <c r="D35" s="120" t="s">
        <v>345</v>
      </c>
      <c r="E35" s="115">
        <f t="shared" si="1"/>
        <v>18990390</v>
      </c>
      <c r="F35" s="115">
        <v>9550496</v>
      </c>
      <c r="G35" s="115">
        <v>9439894</v>
      </c>
      <c r="I35" s="106"/>
      <c r="J35" s="106"/>
      <c r="K35" s="106"/>
    </row>
    <row r="36" spans="1:11">
      <c r="A36" s="118">
        <v>44567</v>
      </c>
      <c r="B36" s="120" t="str">
        <f t="shared" si="0"/>
        <v>(木)</v>
      </c>
      <c r="C36" s="118">
        <v>44563</v>
      </c>
      <c r="D36" s="120" t="s">
        <v>345</v>
      </c>
      <c r="E36" s="115">
        <f t="shared" si="1"/>
        <v>18988676</v>
      </c>
      <c r="F36" s="115">
        <v>9549993</v>
      </c>
      <c r="G36" s="115">
        <v>9438683</v>
      </c>
      <c r="I36" s="106"/>
      <c r="J36" s="106"/>
      <c r="K36" s="106"/>
    </row>
    <row r="37" spans="1:11">
      <c r="A37" s="118">
        <v>44566</v>
      </c>
      <c r="B37" s="120" t="str">
        <f t="shared" si="0"/>
        <v>(水)</v>
      </c>
      <c r="C37" s="118">
        <v>44563</v>
      </c>
      <c r="D37" s="120" t="s">
        <v>345</v>
      </c>
      <c r="E37" s="115">
        <f t="shared" si="1"/>
        <v>18991424</v>
      </c>
      <c r="F37" s="115">
        <v>9551832</v>
      </c>
      <c r="G37" s="115">
        <v>9439592</v>
      </c>
      <c r="I37" s="106"/>
      <c r="J37" s="106"/>
      <c r="K37" s="106"/>
    </row>
    <row r="38" spans="1:11">
      <c r="A38" s="118">
        <v>44565</v>
      </c>
      <c r="B38" s="120" t="str">
        <f t="shared" si="0"/>
        <v>(火)</v>
      </c>
      <c r="C38" s="118">
        <v>44556</v>
      </c>
      <c r="D38" s="120" t="s">
        <v>345</v>
      </c>
      <c r="E38" s="115">
        <f t="shared" si="1"/>
        <v>18990160</v>
      </c>
      <c r="F38" s="115">
        <v>9551101</v>
      </c>
      <c r="G38" s="115">
        <v>9439059</v>
      </c>
      <c r="I38" s="106"/>
      <c r="J38" s="106"/>
      <c r="K38" s="106"/>
    </row>
    <row r="39" spans="1:11">
      <c r="A39" s="118">
        <v>44558</v>
      </c>
      <c r="B39" s="120" t="str">
        <f t="shared" si="0"/>
        <v>(火)</v>
      </c>
      <c r="C39" s="118">
        <v>44556</v>
      </c>
      <c r="D39" s="120" t="s">
        <v>345</v>
      </c>
      <c r="E39" s="115">
        <f t="shared" si="1"/>
        <v>18582222</v>
      </c>
      <c r="F39" s="115">
        <v>9334200</v>
      </c>
      <c r="G39" s="115">
        <v>9248022</v>
      </c>
      <c r="I39" s="106"/>
      <c r="J39" s="106"/>
      <c r="K39" s="106"/>
    </row>
    <row r="40" spans="1:11">
      <c r="A40" s="118">
        <v>44557</v>
      </c>
      <c r="B40" s="120" t="str">
        <f t="shared" si="0"/>
        <v>(月)</v>
      </c>
      <c r="C40" s="118">
        <v>44556</v>
      </c>
      <c r="D40" s="120" t="s">
        <v>345</v>
      </c>
      <c r="E40" s="115">
        <f t="shared" si="1"/>
        <v>18727592</v>
      </c>
      <c r="F40" s="115">
        <v>9418601</v>
      </c>
      <c r="G40" s="115">
        <v>9308991</v>
      </c>
      <c r="I40" s="106"/>
      <c r="J40" s="106"/>
      <c r="K40" s="106"/>
    </row>
    <row r="41" spans="1:11">
      <c r="A41" s="118">
        <v>44554</v>
      </c>
      <c r="B41" s="120" t="str">
        <f t="shared" si="0"/>
        <v>(金)</v>
      </c>
      <c r="C41" s="118">
        <v>44549</v>
      </c>
      <c r="D41" s="120" t="s">
        <v>345</v>
      </c>
      <c r="E41" s="115">
        <f t="shared" si="1"/>
        <v>18717031</v>
      </c>
      <c r="F41" s="115">
        <v>9412660</v>
      </c>
      <c r="G41" s="115">
        <v>9304371</v>
      </c>
      <c r="I41" s="106"/>
      <c r="J41" s="106"/>
      <c r="K41" s="106"/>
    </row>
    <row r="42" spans="1:11">
      <c r="A42" s="118">
        <v>44553</v>
      </c>
      <c r="B42" s="120" t="str">
        <f t="shared" si="0"/>
        <v>(木)</v>
      </c>
      <c r="C42" s="118">
        <v>44549</v>
      </c>
      <c r="D42" s="120" t="s">
        <v>345</v>
      </c>
      <c r="E42" s="115">
        <f t="shared" si="1"/>
        <v>18713282</v>
      </c>
      <c r="F42" s="115">
        <v>9410131</v>
      </c>
      <c r="G42" s="115">
        <v>9303151</v>
      </c>
      <c r="I42" s="106"/>
      <c r="J42" s="106"/>
      <c r="K42" s="106"/>
    </row>
    <row r="43" spans="1:11">
      <c r="A43" s="118">
        <v>44552</v>
      </c>
      <c r="B43" s="120" t="str">
        <f t="shared" si="0"/>
        <v>(水)</v>
      </c>
      <c r="C43" s="118">
        <v>44549</v>
      </c>
      <c r="D43" s="120" t="s">
        <v>345</v>
      </c>
      <c r="E43" s="115">
        <f t="shared" si="1"/>
        <v>18705145</v>
      </c>
      <c r="F43" s="115">
        <v>9405645</v>
      </c>
      <c r="G43" s="115">
        <v>9299500</v>
      </c>
      <c r="I43" s="106"/>
      <c r="J43" s="106"/>
      <c r="K43" s="106"/>
    </row>
    <row r="44" spans="1:11">
      <c r="A44" s="118">
        <v>44551</v>
      </c>
      <c r="B44" s="120" t="str">
        <f t="shared" si="0"/>
        <v>(火)</v>
      </c>
      <c r="C44" s="118">
        <v>44542</v>
      </c>
      <c r="D44" s="120" t="s">
        <v>345</v>
      </c>
      <c r="E44" s="115">
        <f t="shared" si="1"/>
        <v>18690744</v>
      </c>
      <c r="F44" s="115">
        <v>9397871</v>
      </c>
      <c r="G44" s="115">
        <v>9292873</v>
      </c>
      <c r="I44" s="106"/>
      <c r="J44" s="106"/>
      <c r="K44" s="106"/>
    </row>
    <row r="45" spans="1:11">
      <c r="A45" s="118">
        <v>44550</v>
      </c>
      <c r="B45" s="120" t="str">
        <f t="shared" si="0"/>
        <v>(月)</v>
      </c>
      <c r="C45" s="118">
        <v>44542</v>
      </c>
      <c r="D45" s="120" t="s">
        <v>345</v>
      </c>
      <c r="E45" s="115">
        <f t="shared" si="1"/>
        <v>18687741</v>
      </c>
      <c r="F45" s="115">
        <v>9396496</v>
      </c>
      <c r="G45" s="115">
        <v>9291245</v>
      </c>
      <c r="I45" s="106"/>
      <c r="J45" s="106"/>
      <c r="K45" s="106"/>
    </row>
    <row r="46" spans="1:11">
      <c r="A46" s="118">
        <v>44547</v>
      </c>
      <c r="B46" s="120" t="str">
        <f t="shared" si="0"/>
        <v>(金)</v>
      </c>
      <c r="C46" s="118">
        <v>44542</v>
      </c>
      <c r="D46" s="120" t="s">
        <v>345</v>
      </c>
      <c r="E46" s="115">
        <f t="shared" si="1"/>
        <v>18676979</v>
      </c>
      <c r="F46" s="115">
        <v>9389540</v>
      </c>
      <c r="G46" s="115">
        <v>9287439</v>
      </c>
      <c r="I46" s="106"/>
      <c r="J46" s="106"/>
      <c r="K46" s="106"/>
    </row>
    <row r="47" spans="1:11">
      <c r="A47" s="118">
        <v>44546</v>
      </c>
      <c r="B47" s="120" t="str">
        <f t="shared" si="0"/>
        <v>(木)</v>
      </c>
      <c r="C47" s="118">
        <v>44542</v>
      </c>
      <c r="D47" s="120" t="s">
        <v>345</v>
      </c>
      <c r="E47" s="115">
        <f t="shared" si="1"/>
        <v>18675272</v>
      </c>
      <c r="F47" s="115">
        <v>9388578</v>
      </c>
      <c r="G47" s="115">
        <v>9286694</v>
      </c>
      <c r="I47" s="106"/>
      <c r="J47" s="106"/>
      <c r="K47" s="106"/>
    </row>
    <row r="48" spans="1:11">
      <c r="A48" s="118">
        <v>44545</v>
      </c>
      <c r="B48" s="120" t="str">
        <f t="shared" si="0"/>
        <v>(水)</v>
      </c>
      <c r="C48" s="118">
        <v>44542</v>
      </c>
      <c r="D48" s="120" t="s">
        <v>345</v>
      </c>
      <c r="E48" s="115">
        <f t="shared" si="1"/>
        <v>18671027</v>
      </c>
      <c r="F48" s="115">
        <v>9386069</v>
      </c>
      <c r="G48" s="115">
        <v>9284958</v>
      </c>
      <c r="I48" s="106"/>
      <c r="J48" s="106"/>
      <c r="K48" s="106"/>
    </row>
    <row r="49" spans="1:11">
      <c r="A49" s="118">
        <v>44544</v>
      </c>
      <c r="B49" s="120" t="str">
        <f t="shared" si="0"/>
        <v>(火)</v>
      </c>
      <c r="C49" s="118">
        <v>44535</v>
      </c>
      <c r="D49" s="120" t="s">
        <v>345</v>
      </c>
      <c r="E49" s="115">
        <f t="shared" si="1"/>
        <v>18659635</v>
      </c>
      <c r="F49" s="115">
        <v>9380291</v>
      </c>
      <c r="G49" s="115">
        <v>9279344</v>
      </c>
      <c r="I49" s="106"/>
      <c r="J49" s="106"/>
      <c r="K49" s="106"/>
    </row>
    <row r="50" spans="1:11">
      <c r="A50" s="118">
        <v>44543</v>
      </c>
      <c r="B50" s="120" t="str">
        <f t="shared" si="0"/>
        <v>(月)</v>
      </c>
      <c r="C50" s="118">
        <v>44535</v>
      </c>
      <c r="D50" s="120" t="s">
        <v>345</v>
      </c>
      <c r="E50" s="115">
        <f t="shared" si="1"/>
        <v>18640563</v>
      </c>
      <c r="F50" s="115">
        <v>9372275</v>
      </c>
      <c r="G50" s="115">
        <v>9268288</v>
      </c>
      <c r="H50" s="106"/>
      <c r="I50" s="106"/>
      <c r="J50" s="106"/>
      <c r="K50" s="106"/>
    </row>
    <row r="51" spans="1:11">
      <c r="A51" s="118">
        <v>44540</v>
      </c>
      <c r="B51" s="120" t="str">
        <f t="shared" si="0"/>
        <v>(金)</v>
      </c>
      <c r="C51" s="118">
        <v>44535</v>
      </c>
      <c r="D51" s="120" t="s">
        <v>345</v>
      </c>
      <c r="E51" s="115">
        <f t="shared" si="1"/>
        <v>18625772</v>
      </c>
      <c r="F51" s="115">
        <v>9365125</v>
      </c>
      <c r="G51" s="115">
        <v>9260647</v>
      </c>
      <c r="H51" s="106"/>
      <c r="I51" s="106"/>
      <c r="J51" s="106"/>
      <c r="K51" s="106"/>
    </row>
    <row r="52" spans="1:11">
      <c r="A52" s="118">
        <v>44539</v>
      </c>
      <c r="B52" s="120" t="str">
        <f t="shared" si="0"/>
        <v>(木)</v>
      </c>
      <c r="C52" s="118">
        <v>44535</v>
      </c>
      <c r="D52" s="120" t="s">
        <v>345</v>
      </c>
      <c r="E52" s="115">
        <f t="shared" si="1"/>
        <v>18607659</v>
      </c>
      <c r="F52" s="115">
        <v>9354818</v>
      </c>
      <c r="G52" s="115">
        <v>9252841</v>
      </c>
      <c r="H52" s="106"/>
      <c r="I52" s="106"/>
      <c r="J52" s="106"/>
      <c r="K52" s="106"/>
    </row>
    <row r="53" spans="1:11">
      <c r="A53" s="118">
        <v>44538</v>
      </c>
      <c r="B53" s="120" t="str">
        <f t="shared" si="0"/>
        <v>(水)</v>
      </c>
      <c r="C53" s="118">
        <v>44535</v>
      </c>
      <c r="D53" s="120" t="s">
        <v>345</v>
      </c>
      <c r="E53" s="115">
        <f t="shared" si="1"/>
        <v>18598311</v>
      </c>
      <c r="F53" s="115">
        <v>9350330</v>
      </c>
      <c r="G53" s="115">
        <v>9247981</v>
      </c>
      <c r="H53" s="106"/>
      <c r="I53" s="106"/>
      <c r="J53" s="106"/>
      <c r="K53" s="106"/>
    </row>
    <row r="54" spans="1:11">
      <c r="A54" s="118">
        <v>44537</v>
      </c>
      <c r="B54" s="120" t="str">
        <f t="shared" si="0"/>
        <v>(火)</v>
      </c>
      <c r="C54" s="118">
        <v>44528</v>
      </c>
      <c r="D54" s="120" t="s">
        <v>345</v>
      </c>
      <c r="E54" s="115">
        <f t="shared" si="1"/>
        <v>18577321</v>
      </c>
      <c r="F54" s="115">
        <v>9341279</v>
      </c>
      <c r="G54" s="115">
        <v>9236042</v>
      </c>
      <c r="H54" s="106"/>
      <c r="I54" s="106"/>
      <c r="J54" s="106"/>
      <c r="K54" s="106"/>
    </row>
    <row r="55" spans="1:11">
      <c r="A55" s="118">
        <v>44536</v>
      </c>
      <c r="B55" s="120" t="str">
        <f t="shared" si="0"/>
        <v>(月)</v>
      </c>
      <c r="C55" s="118">
        <v>44528</v>
      </c>
      <c r="D55" s="120" t="s">
        <v>345</v>
      </c>
      <c r="E55" s="115">
        <f t="shared" si="1"/>
        <v>18561020</v>
      </c>
      <c r="F55" s="115">
        <v>9328651</v>
      </c>
      <c r="G55" s="115">
        <v>9232369</v>
      </c>
      <c r="H55" s="106"/>
      <c r="I55" s="106"/>
      <c r="J55" s="106"/>
      <c r="K55" s="106"/>
    </row>
    <row r="56" spans="1:11">
      <c r="A56" s="118">
        <v>44533</v>
      </c>
      <c r="B56" s="120" t="str">
        <f t="shared" si="0"/>
        <v>(金)</v>
      </c>
      <c r="C56" s="118">
        <v>44528</v>
      </c>
      <c r="D56" s="120" t="s">
        <v>345</v>
      </c>
      <c r="E56" s="115">
        <f t="shared" si="1"/>
        <v>18533174</v>
      </c>
      <c r="F56" s="115">
        <v>9314823</v>
      </c>
      <c r="G56" s="115">
        <v>9218351</v>
      </c>
      <c r="H56" s="106"/>
      <c r="I56" s="106"/>
    </row>
    <row r="57" spans="1:11">
      <c r="A57" s="118">
        <v>44532</v>
      </c>
      <c r="B57" s="120" t="str">
        <f t="shared" si="0"/>
        <v>(木)</v>
      </c>
      <c r="C57" s="118">
        <v>44528</v>
      </c>
      <c r="D57" s="120" t="s">
        <v>345</v>
      </c>
      <c r="E57" s="115">
        <f t="shared" si="1"/>
        <v>18522039</v>
      </c>
      <c r="F57" s="115">
        <v>9312559</v>
      </c>
      <c r="G57" s="115">
        <v>9209480</v>
      </c>
      <c r="H57" s="106"/>
      <c r="I57" s="106"/>
    </row>
    <row r="58" spans="1:11">
      <c r="A58" s="118">
        <v>44531</v>
      </c>
      <c r="B58" s="120" t="str">
        <f t="shared" si="0"/>
        <v>(水)</v>
      </c>
      <c r="C58" s="118">
        <v>44528</v>
      </c>
      <c r="D58" s="120" t="s">
        <v>345</v>
      </c>
      <c r="E58" s="115">
        <f t="shared" si="1"/>
        <v>18502379</v>
      </c>
      <c r="F58" s="115">
        <v>9303652</v>
      </c>
      <c r="G58" s="115">
        <v>9198727</v>
      </c>
      <c r="H58" s="106"/>
      <c r="I58" s="106"/>
    </row>
    <row r="59" spans="1:11">
      <c r="A59" s="118">
        <v>44530</v>
      </c>
      <c r="B59" s="120" t="str">
        <f t="shared" si="0"/>
        <v>(火)</v>
      </c>
      <c r="C59" s="118">
        <v>44521</v>
      </c>
      <c r="D59" s="120" t="s">
        <v>345</v>
      </c>
      <c r="E59" s="115">
        <f t="shared" si="1"/>
        <v>18481920</v>
      </c>
      <c r="F59" s="115">
        <v>9299559</v>
      </c>
      <c r="G59" s="115">
        <v>9182361</v>
      </c>
      <c r="H59" s="106"/>
      <c r="I59" s="106"/>
    </row>
    <row r="60" spans="1:11">
      <c r="A60" s="118">
        <v>44529</v>
      </c>
      <c r="B60" s="120" t="str">
        <f t="shared" si="0"/>
        <v>(月)</v>
      </c>
      <c r="C60" s="118">
        <v>44521</v>
      </c>
      <c r="D60" s="120" t="s">
        <v>345</v>
      </c>
      <c r="E60" s="115">
        <f t="shared" si="1"/>
        <v>18458304</v>
      </c>
      <c r="F60" s="115">
        <v>9287972</v>
      </c>
      <c r="G60" s="115">
        <v>9170332</v>
      </c>
      <c r="H60" s="106"/>
      <c r="I60" s="106"/>
    </row>
    <row r="61" spans="1:11">
      <c r="A61" s="118">
        <v>44526</v>
      </c>
      <c r="B61" s="120" t="str">
        <f t="shared" si="0"/>
        <v>(金)</v>
      </c>
      <c r="C61" s="118">
        <v>44521</v>
      </c>
      <c r="D61" s="120" t="s">
        <v>345</v>
      </c>
      <c r="E61" s="115">
        <f t="shared" si="1"/>
        <v>18427485</v>
      </c>
      <c r="F61" s="115">
        <v>9274576</v>
      </c>
      <c r="G61" s="115">
        <v>9152909</v>
      </c>
      <c r="H61" s="106"/>
      <c r="I61" s="106"/>
    </row>
    <row r="62" spans="1:11">
      <c r="A62" s="118">
        <v>44525</v>
      </c>
      <c r="B62" s="120" t="str">
        <f t="shared" si="0"/>
        <v>(木)</v>
      </c>
      <c r="C62" s="118">
        <v>44521</v>
      </c>
      <c r="D62" s="120" t="s">
        <v>345</v>
      </c>
      <c r="E62" s="115">
        <f t="shared" si="1"/>
        <v>18385612</v>
      </c>
      <c r="F62" s="115">
        <v>9266788</v>
      </c>
      <c r="G62" s="115">
        <v>9118824</v>
      </c>
      <c r="H62" s="106"/>
      <c r="I62" s="106"/>
    </row>
    <row r="63" spans="1:11">
      <c r="A63" s="118">
        <v>44524</v>
      </c>
      <c r="B63" s="120" t="str">
        <f t="shared" si="0"/>
        <v>(水)</v>
      </c>
      <c r="C63" s="118">
        <v>44521</v>
      </c>
      <c r="D63" s="120" t="s">
        <v>345</v>
      </c>
      <c r="E63" s="115">
        <f t="shared" si="1"/>
        <v>18348886</v>
      </c>
      <c r="F63" s="115">
        <v>9254476</v>
      </c>
      <c r="G63" s="115">
        <v>9094410</v>
      </c>
    </row>
    <row r="64" spans="1:11">
      <c r="A64" s="118">
        <v>44522</v>
      </c>
      <c r="B64" s="120" t="str">
        <f t="shared" si="0"/>
        <v>(月)</v>
      </c>
      <c r="C64" s="118">
        <v>44514</v>
      </c>
      <c r="D64" s="120" t="s">
        <v>345</v>
      </c>
      <c r="E64" s="115">
        <f t="shared" si="1"/>
        <v>18303737</v>
      </c>
      <c r="F64" s="115">
        <v>9238620</v>
      </c>
      <c r="G64" s="115">
        <v>9065117</v>
      </c>
    </row>
    <row r="65" spans="1:7">
      <c r="A65" s="118">
        <v>44519</v>
      </c>
      <c r="B65" s="120" t="str">
        <f t="shared" si="0"/>
        <v>(金)</v>
      </c>
      <c r="C65" s="118">
        <v>44514</v>
      </c>
      <c r="D65" s="120" t="s">
        <v>345</v>
      </c>
      <c r="E65" s="115">
        <f t="shared" si="1"/>
        <v>18262751</v>
      </c>
      <c r="F65" s="115">
        <v>9220629</v>
      </c>
      <c r="G65" s="115">
        <v>9042122</v>
      </c>
    </row>
    <row r="66" spans="1:7">
      <c r="A66" s="118">
        <v>44518</v>
      </c>
      <c r="B66" s="120" t="str">
        <f t="shared" si="0"/>
        <v>(木)</v>
      </c>
      <c r="C66" s="118">
        <v>44514</v>
      </c>
      <c r="D66" s="120" t="s">
        <v>345</v>
      </c>
      <c r="E66" s="115">
        <f t="shared" si="1"/>
        <v>18224500</v>
      </c>
      <c r="F66" s="115">
        <v>9202570</v>
      </c>
      <c r="G66" s="115">
        <v>9021930</v>
      </c>
    </row>
    <row r="67" spans="1:7">
      <c r="A67" s="118">
        <v>44517</v>
      </c>
      <c r="B67" s="120" t="str">
        <f t="shared" si="0"/>
        <v>(水)</v>
      </c>
      <c r="C67" s="118">
        <v>44514</v>
      </c>
      <c r="D67" s="120" t="s">
        <v>345</v>
      </c>
      <c r="E67" s="115">
        <f t="shared" si="1"/>
        <v>18193478</v>
      </c>
      <c r="F67" s="115">
        <v>9187228</v>
      </c>
      <c r="G67" s="115">
        <v>9006250</v>
      </c>
    </row>
    <row r="68" spans="1:7">
      <c r="A68" s="118">
        <v>44516</v>
      </c>
      <c r="B68" s="120" t="str">
        <f t="shared" si="0"/>
        <v>(火)</v>
      </c>
      <c r="C68" s="118">
        <v>44507</v>
      </c>
      <c r="D68" s="120" t="s">
        <v>345</v>
      </c>
      <c r="E68" s="115">
        <f t="shared" si="1"/>
        <v>18144830</v>
      </c>
      <c r="F68" s="115">
        <v>9168539</v>
      </c>
      <c r="G68" s="115">
        <v>8976291</v>
      </c>
    </row>
    <row r="69" spans="1:7">
      <c r="A69" s="118">
        <v>44515</v>
      </c>
      <c r="B69" s="120" t="str">
        <f t="shared" ref="B69:B132" si="2">"(" &amp; TEXT(A69,"aaa") &amp; ")"</f>
        <v>(月)</v>
      </c>
      <c r="C69" s="118">
        <v>44507</v>
      </c>
      <c r="D69" s="120" t="s">
        <v>345</v>
      </c>
      <c r="E69" s="115">
        <f t="shared" ref="E69:E132" si="3">SUM(F69:G69)</f>
        <v>18112044</v>
      </c>
      <c r="F69" s="115">
        <v>9154469</v>
      </c>
      <c r="G69" s="115">
        <v>8957575</v>
      </c>
    </row>
    <row r="70" spans="1:7">
      <c r="A70" s="118">
        <v>44512</v>
      </c>
      <c r="B70" s="120" t="str">
        <f t="shared" si="2"/>
        <v>(金)</v>
      </c>
      <c r="C70" s="118">
        <v>44507</v>
      </c>
      <c r="D70" s="120" t="s">
        <v>345</v>
      </c>
      <c r="E70" s="115">
        <f t="shared" si="3"/>
        <v>18061964</v>
      </c>
      <c r="F70" s="115">
        <v>9133366</v>
      </c>
      <c r="G70" s="115">
        <v>8928598</v>
      </c>
    </row>
    <row r="71" spans="1:7">
      <c r="A71" s="118">
        <v>44511</v>
      </c>
      <c r="B71" s="120" t="str">
        <f t="shared" si="2"/>
        <v>(木)</v>
      </c>
      <c r="C71" s="118">
        <v>44507</v>
      </c>
      <c r="D71" s="120" t="s">
        <v>345</v>
      </c>
      <c r="E71" s="115">
        <f t="shared" si="3"/>
        <v>18018569</v>
      </c>
      <c r="F71" s="115">
        <v>9114005</v>
      </c>
      <c r="G71" s="115">
        <v>8904564</v>
      </c>
    </row>
    <row r="72" spans="1:7">
      <c r="A72" s="118">
        <v>44510</v>
      </c>
      <c r="B72" s="120" t="str">
        <f t="shared" si="2"/>
        <v>(水)</v>
      </c>
      <c r="C72" s="118">
        <v>44507</v>
      </c>
      <c r="D72" s="120" t="s">
        <v>345</v>
      </c>
      <c r="E72" s="115">
        <f t="shared" si="3"/>
        <v>17979727</v>
      </c>
      <c r="F72" s="115">
        <v>9100233</v>
      </c>
      <c r="G72" s="115">
        <v>8879494</v>
      </c>
    </row>
    <row r="73" spans="1:7">
      <c r="A73" s="118">
        <v>44509</v>
      </c>
      <c r="B73" s="120" t="str">
        <f t="shared" si="2"/>
        <v>(火)</v>
      </c>
      <c r="C73" s="118">
        <v>44500</v>
      </c>
      <c r="D73" s="120" t="s">
        <v>345</v>
      </c>
      <c r="E73" s="115">
        <f t="shared" si="3"/>
        <v>17901845</v>
      </c>
      <c r="F73" s="115">
        <v>9076610</v>
      </c>
      <c r="G73" s="115">
        <v>8825235</v>
      </c>
    </row>
    <row r="74" spans="1:7">
      <c r="A74" s="118">
        <v>44508</v>
      </c>
      <c r="B74" s="120" t="str">
        <f t="shared" si="2"/>
        <v>(月)</v>
      </c>
      <c r="C74" s="118">
        <v>44500</v>
      </c>
      <c r="D74" s="120" t="s">
        <v>345</v>
      </c>
      <c r="E74" s="115">
        <f t="shared" si="3"/>
        <v>17857311</v>
      </c>
      <c r="F74" s="115">
        <v>9055812</v>
      </c>
      <c r="G74" s="115">
        <v>8801499</v>
      </c>
    </row>
    <row r="75" spans="1:7">
      <c r="A75" s="118">
        <v>44505</v>
      </c>
      <c r="B75" s="120" t="str">
        <f t="shared" si="2"/>
        <v>(金)</v>
      </c>
      <c r="C75" s="118">
        <v>44500</v>
      </c>
      <c r="D75" s="120" t="s">
        <v>345</v>
      </c>
      <c r="E75" s="115">
        <f t="shared" si="3"/>
        <v>17795815</v>
      </c>
      <c r="F75" s="115">
        <v>9027574</v>
      </c>
      <c r="G75" s="115">
        <v>8768241</v>
      </c>
    </row>
    <row r="76" spans="1:7">
      <c r="A76" s="118">
        <v>44504</v>
      </c>
      <c r="B76" s="120" t="str">
        <f t="shared" si="2"/>
        <v>(木)</v>
      </c>
      <c r="C76" s="118">
        <v>44500</v>
      </c>
      <c r="D76" s="120" t="s">
        <v>345</v>
      </c>
      <c r="E76" s="115">
        <f t="shared" si="3"/>
        <v>17737982</v>
      </c>
      <c r="F76" s="115">
        <v>9001117</v>
      </c>
      <c r="G76" s="115">
        <v>8736865</v>
      </c>
    </row>
    <row r="77" spans="1:7">
      <c r="A77" s="118" t="s">
        <v>357</v>
      </c>
      <c r="B77" s="120" t="str">
        <f t="shared" si="2"/>
        <v>(火)</v>
      </c>
      <c r="C77" s="118">
        <v>44500</v>
      </c>
      <c r="D77" s="120" t="s">
        <v>345</v>
      </c>
      <c r="E77" s="115">
        <f t="shared" si="3"/>
        <v>17680448</v>
      </c>
      <c r="F77" s="115">
        <v>8986466</v>
      </c>
      <c r="G77" s="115">
        <v>8693982</v>
      </c>
    </row>
    <row r="78" spans="1:7">
      <c r="A78" s="118">
        <v>44501</v>
      </c>
      <c r="B78" s="120" t="str">
        <f t="shared" si="2"/>
        <v>(月)</v>
      </c>
      <c r="C78" s="118">
        <v>44493</v>
      </c>
      <c r="D78" s="120" t="s">
        <v>345</v>
      </c>
      <c r="E78" s="115">
        <f t="shared" si="3"/>
        <v>17562669</v>
      </c>
      <c r="F78" s="115">
        <v>8968493</v>
      </c>
      <c r="G78" s="115">
        <v>8594176</v>
      </c>
    </row>
    <row r="79" spans="1:7">
      <c r="A79" s="118">
        <v>44498</v>
      </c>
      <c r="B79" s="120" t="str">
        <f t="shared" si="2"/>
        <v>(金)</v>
      </c>
      <c r="C79" s="118">
        <v>44493</v>
      </c>
      <c r="D79" s="120" t="s">
        <v>345</v>
      </c>
      <c r="E79" s="115">
        <f t="shared" si="3"/>
        <v>17467333</v>
      </c>
      <c r="F79" s="115">
        <v>8934834</v>
      </c>
      <c r="G79" s="115">
        <v>8532499</v>
      </c>
    </row>
    <row r="80" spans="1:7">
      <c r="A80" s="118">
        <v>44497</v>
      </c>
      <c r="B80" s="120" t="str">
        <f t="shared" si="2"/>
        <v>(木)</v>
      </c>
      <c r="C80" s="118">
        <v>44493</v>
      </c>
      <c r="D80" s="120" t="s">
        <v>345</v>
      </c>
      <c r="E80" s="115">
        <f t="shared" si="3"/>
        <v>17390568</v>
      </c>
      <c r="F80" s="115">
        <v>8908641</v>
      </c>
      <c r="G80" s="115">
        <v>8481927</v>
      </c>
    </row>
    <row r="81" spans="1:7">
      <c r="A81" s="118">
        <v>44496</v>
      </c>
      <c r="B81" s="120" t="str">
        <f t="shared" si="2"/>
        <v>(水)</v>
      </c>
      <c r="C81" s="118">
        <v>44493</v>
      </c>
      <c r="D81" s="120" t="s">
        <v>345</v>
      </c>
      <c r="E81" s="115">
        <f t="shared" si="3"/>
        <v>17303688</v>
      </c>
      <c r="F81" s="115">
        <v>8880975</v>
      </c>
      <c r="G81" s="115">
        <v>8422713</v>
      </c>
    </row>
    <row r="82" spans="1:7">
      <c r="A82" s="118">
        <v>44495</v>
      </c>
      <c r="B82" s="120" t="str">
        <f t="shared" si="2"/>
        <v>(火)</v>
      </c>
      <c r="C82" s="118">
        <v>44486</v>
      </c>
      <c r="D82" s="120" t="s">
        <v>345</v>
      </c>
      <c r="E82" s="115">
        <f t="shared" si="3"/>
        <v>17063583</v>
      </c>
      <c r="F82" s="115">
        <v>8847583</v>
      </c>
      <c r="G82" s="115">
        <v>8216000</v>
      </c>
    </row>
    <row r="83" spans="1:7">
      <c r="A83" s="118">
        <v>44494</v>
      </c>
      <c r="B83" s="120" t="str">
        <f t="shared" si="2"/>
        <v>(月)</v>
      </c>
      <c r="C83" s="118">
        <v>44486</v>
      </c>
      <c r="D83" s="120" t="s">
        <v>345</v>
      </c>
      <c r="E83" s="115">
        <f t="shared" si="3"/>
        <v>16987004</v>
      </c>
      <c r="F83" s="115">
        <v>8823450</v>
      </c>
      <c r="G83" s="115">
        <v>8163554</v>
      </c>
    </row>
    <row r="84" spans="1:7">
      <c r="A84" s="118">
        <v>44491</v>
      </c>
      <c r="B84" s="120" t="str">
        <f t="shared" si="2"/>
        <v>(金)</v>
      </c>
      <c r="C84" s="118">
        <v>44486</v>
      </c>
      <c r="D84" s="120" t="s">
        <v>345</v>
      </c>
      <c r="E84" s="115">
        <f t="shared" si="3"/>
        <v>16853213</v>
      </c>
      <c r="F84" s="115">
        <v>8770662</v>
      </c>
      <c r="G84" s="115">
        <v>8082551</v>
      </c>
    </row>
    <row r="85" spans="1:7">
      <c r="A85" s="118">
        <v>44490</v>
      </c>
      <c r="B85" s="120" t="str">
        <f t="shared" si="2"/>
        <v>(木)</v>
      </c>
      <c r="C85" s="118">
        <v>44486</v>
      </c>
      <c r="D85" s="120" t="s">
        <v>345</v>
      </c>
      <c r="E85" s="115">
        <f t="shared" si="3"/>
        <v>16759485</v>
      </c>
      <c r="F85" s="115">
        <v>8738968</v>
      </c>
      <c r="G85" s="115">
        <v>8020517</v>
      </c>
    </row>
    <row r="86" spans="1:7">
      <c r="A86" s="118">
        <v>44489</v>
      </c>
      <c r="B86" s="120" t="str">
        <f t="shared" si="2"/>
        <v>(水)</v>
      </c>
      <c r="C86" s="118">
        <v>44486</v>
      </c>
      <c r="D86" s="120" t="s">
        <v>345</v>
      </c>
      <c r="E86" s="115">
        <f t="shared" si="3"/>
        <v>16650906</v>
      </c>
      <c r="F86" s="115">
        <v>8705231</v>
      </c>
      <c r="G86" s="115">
        <v>7945675</v>
      </c>
    </row>
    <row r="87" spans="1:7">
      <c r="A87" s="118">
        <v>44488</v>
      </c>
      <c r="B87" s="120" t="str">
        <f t="shared" si="2"/>
        <v>(火)</v>
      </c>
      <c r="C87" s="118">
        <v>44479</v>
      </c>
      <c r="D87" s="120" t="s">
        <v>345</v>
      </c>
      <c r="E87" s="115">
        <f t="shared" si="3"/>
        <v>16183152</v>
      </c>
      <c r="F87" s="115">
        <v>8654686</v>
      </c>
      <c r="G87" s="115">
        <v>7528466</v>
      </c>
    </row>
    <row r="88" spans="1:7">
      <c r="A88" s="118">
        <v>44487</v>
      </c>
      <c r="B88" s="120" t="str">
        <f t="shared" si="2"/>
        <v>(月)</v>
      </c>
      <c r="C88" s="118">
        <v>44479</v>
      </c>
      <c r="D88" s="120" t="s">
        <v>345</v>
      </c>
      <c r="E88" s="115">
        <f t="shared" si="3"/>
        <v>16110633</v>
      </c>
      <c r="F88" s="115">
        <v>8628005</v>
      </c>
      <c r="G88" s="115">
        <v>7482628</v>
      </c>
    </row>
    <row r="89" spans="1:7">
      <c r="A89" s="118">
        <v>44484</v>
      </c>
      <c r="B89" s="120" t="str">
        <f t="shared" si="2"/>
        <v>(金)</v>
      </c>
      <c r="C89" s="118">
        <v>44479</v>
      </c>
      <c r="D89" s="120" t="s">
        <v>345</v>
      </c>
      <c r="E89" s="115">
        <f t="shared" si="3"/>
        <v>15951922</v>
      </c>
      <c r="F89" s="115">
        <v>8559513</v>
      </c>
      <c r="G89" s="115">
        <v>7392409</v>
      </c>
    </row>
    <row r="90" spans="1:7">
      <c r="A90" s="118">
        <v>44483</v>
      </c>
      <c r="B90" s="120" t="str">
        <f t="shared" si="2"/>
        <v>(木)</v>
      </c>
      <c r="C90" s="118">
        <v>44479</v>
      </c>
      <c r="D90" s="120" t="s">
        <v>345</v>
      </c>
      <c r="E90" s="115">
        <f t="shared" si="3"/>
        <v>15823840</v>
      </c>
      <c r="F90" s="115">
        <v>8505482</v>
      </c>
      <c r="G90" s="115">
        <v>7318358</v>
      </c>
    </row>
    <row r="91" spans="1:7">
      <c r="A91" s="118">
        <v>44482</v>
      </c>
      <c r="B91" s="120" t="str">
        <f t="shared" si="2"/>
        <v>(水)</v>
      </c>
      <c r="C91" s="118">
        <v>44479</v>
      </c>
      <c r="D91" s="120" t="s">
        <v>345</v>
      </c>
      <c r="E91" s="115">
        <f t="shared" si="3"/>
        <v>15695448</v>
      </c>
      <c r="F91" s="115">
        <v>8463591</v>
      </c>
      <c r="G91" s="115">
        <v>7231857</v>
      </c>
    </row>
    <row r="92" spans="1:7">
      <c r="A92" s="118">
        <v>44481</v>
      </c>
      <c r="B92" s="120" t="str">
        <f t="shared" si="2"/>
        <v>(火)</v>
      </c>
      <c r="C92" s="118">
        <v>44472</v>
      </c>
      <c r="D92" s="120" t="s">
        <v>345</v>
      </c>
      <c r="E92" s="115">
        <f t="shared" si="3"/>
        <v>15018814</v>
      </c>
      <c r="F92" s="115">
        <v>8397942</v>
      </c>
      <c r="G92" s="115">
        <v>6620872</v>
      </c>
    </row>
    <row r="93" spans="1:7">
      <c r="A93" s="118">
        <v>44480</v>
      </c>
      <c r="B93" s="120" t="str">
        <f t="shared" si="2"/>
        <v>(月)</v>
      </c>
      <c r="C93" s="118">
        <v>44472</v>
      </c>
      <c r="D93" s="120" t="s">
        <v>345</v>
      </c>
      <c r="E93" s="115">
        <f t="shared" si="3"/>
        <v>14905810</v>
      </c>
      <c r="F93" s="115">
        <v>8353267</v>
      </c>
      <c r="G93" s="115">
        <v>6552543</v>
      </c>
    </row>
    <row r="94" spans="1:7">
      <c r="A94" s="118">
        <v>44477</v>
      </c>
      <c r="B94" s="120" t="str">
        <f t="shared" si="2"/>
        <v>(金)</v>
      </c>
      <c r="C94" s="118">
        <v>44472</v>
      </c>
      <c r="D94" s="120" t="s">
        <v>345</v>
      </c>
      <c r="E94" s="115">
        <f t="shared" si="3"/>
        <v>14754420</v>
      </c>
      <c r="F94" s="115">
        <v>8289525</v>
      </c>
      <c r="G94" s="115">
        <v>6464895</v>
      </c>
    </row>
    <row r="95" spans="1:7">
      <c r="A95" s="118">
        <v>44476</v>
      </c>
      <c r="B95" s="120" t="str">
        <f t="shared" si="2"/>
        <v>(木)</v>
      </c>
      <c r="C95" s="118">
        <v>44472</v>
      </c>
      <c r="D95" s="120" t="s">
        <v>345</v>
      </c>
      <c r="E95" s="115">
        <f t="shared" si="3"/>
        <v>14624035</v>
      </c>
      <c r="F95" s="115">
        <v>8232927</v>
      </c>
      <c r="G95" s="115">
        <v>6391108</v>
      </c>
    </row>
    <row r="96" spans="1:7">
      <c r="A96" s="118">
        <v>44475</v>
      </c>
      <c r="B96" s="120" t="str">
        <f t="shared" si="2"/>
        <v>(水)</v>
      </c>
      <c r="C96" s="118">
        <v>44472</v>
      </c>
      <c r="D96" s="120" t="s">
        <v>345</v>
      </c>
      <c r="E96" s="115">
        <f t="shared" si="3"/>
        <v>14481316</v>
      </c>
      <c r="F96" s="115">
        <v>8178927</v>
      </c>
      <c r="G96" s="115">
        <v>6302389</v>
      </c>
    </row>
    <row r="97" spans="1:7">
      <c r="A97" s="118">
        <v>44474</v>
      </c>
      <c r="B97" s="120" t="str">
        <f t="shared" si="2"/>
        <v>(火)</v>
      </c>
      <c r="C97" s="118">
        <v>44465</v>
      </c>
      <c r="D97" s="120" t="s">
        <v>345</v>
      </c>
      <c r="E97" s="115">
        <f t="shared" si="3"/>
        <v>13870464</v>
      </c>
      <c r="F97" s="115">
        <v>8061533</v>
      </c>
      <c r="G97" s="115">
        <v>5808931</v>
      </c>
    </row>
    <row r="98" spans="1:7">
      <c r="A98" s="118">
        <v>44473</v>
      </c>
      <c r="B98" s="120" t="str">
        <f t="shared" si="2"/>
        <v>(月)</v>
      </c>
      <c r="C98" s="118">
        <v>44465</v>
      </c>
      <c r="D98" s="120" t="s">
        <v>345</v>
      </c>
      <c r="E98" s="115">
        <f t="shared" si="3"/>
        <v>13752173</v>
      </c>
      <c r="F98" s="115">
        <v>7997873</v>
      </c>
      <c r="G98" s="115">
        <v>5754300</v>
      </c>
    </row>
    <row r="99" spans="1:7">
      <c r="A99" s="118">
        <v>44470</v>
      </c>
      <c r="B99" s="120" t="str">
        <f t="shared" si="2"/>
        <v>(金)</v>
      </c>
      <c r="C99" s="118">
        <v>44465</v>
      </c>
      <c r="D99" s="120" t="s">
        <v>345</v>
      </c>
      <c r="E99" s="115">
        <f t="shared" si="3"/>
        <v>13619566</v>
      </c>
      <c r="F99" s="115">
        <v>7923835</v>
      </c>
      <c r="G99" s="115">
        <v>5695731</v>
      </c>
    </row>
    <row r="100" spans="1:7">
      <c r="A100" s="118">
        <v>44469</v>
      </c>
      <c r="B100" s="120" t="str">
        <f t="shared" si="2"/>
        <v>(木)</v>
      </c>
      <c r="C100" s="118">
        <v>44465</v>
      </c>
      <c r="D100" s="120" t="s">
        <v>345</v>
      </c>
      <c r="E100" s="115">
        <f t="shared" si="3"/>
        <v>13471048</v>
      </c>
      <c r="F100" s="115">
        <v>7852469</v>
      </c>
      <c r="G100" s="115">
        <v>5618579</v>
      </c>
    </row>
    <row r="101" spans="1:7">
      <c r="A101" s="118">
        <v>44468</v>
      </c>
      <c r="B101" s="120" t="str">
        <f t="shared" si="2"/>
        <v>(水)</v>
      </c>
      <c r="C101" s="118">
        <v>44465</v>
      </c>
      <c r="D101" s="120" t="s">
        <v>345</v>
      </c>
      <c r="E101" s="115">
        <f t="shared" si="3"/>
        <v>13308466</v>
      </c>
      <c r="F101" s="115">
        <v>7774650</v>
      </c>
      <c r="G101" s="115">
        <v>5533816</v>
      </c>
    </row>
    <row r="102" spans="1:7">
      <c r="A102" s="118">
        <v>44467</v>
      </c>
      <c r="B102" s="120" t="str">
        <f t="shared" si="2"/>
        <v>(火)</v>
      </c>
      <c r="C102" s="118">
        <v>44458</v>
      </c>
      <c r="D102" s="120" t="s">
        <v>345</v>
      </c>
      <c r="E102" s="115">
        <f t="shared" si="3"/>
        <v>12796816</v>
      </c>
      <c r="F102" s="115">
        <v>7550051</v>
      </c>
      <c r="G102" s="115">
        <v>5246765</v>
      </c>
    </row>
    <row r="103" spans="1:7">
      <c r="A103" s="118">
        <v>44466</v>
      </c>
      <c r="B103" s="120" t="str">
        <f t="shared" si="2"/>
        <v>(月)</v>
      </c>
      <c r="C103" s="118">
        <v>44458</v>
      </c>
      <c r="D103" s="120" t="s">
        <v>345</v>
      </c>
      <c r="E103" s="115">
        <f t="shared" si="3"/>
        <v>12687469</v>
      </c>
      <c r="F103" s="115">
        <v>7509874</v>
      </c>
      <c r="G103" s="115">
        <v>5177595</v>
      </c>
    </row>
    <row r="104" spans="1:7">
      <c r="A104" s="118">
        <v>44463</v>
      </c>
      <c r="B104" s="120" t="str">
        <f t="shared" si="2"/>
        <v>(金)</v>
      </c>
      <c r="C104" s="118">
        <v>44458</v>
      </c>
      <c r="D104" s="120" t="s">
        <v>345</v>
      </c>
      <c r="E104" s="115">
        <f t="shared" si="3"/>
        <v>12394639</v>
      </c>
      <c r="F104" s="115">
        <v>7338505</v>
      </c>
      <c r="G104" s="115">
        <v>5056134</v>
      </c>
    </row>
    <row r="105" spans="1:7">
      <c r="A105" s="118">
        <v>44461</v>
      </c>
      <c r="B105" s="120" t="str">
        <f t="shared" si="2"/>
        <v>(水)</v>
      </c>
      <c r="C105" s="118">
        <v>44458</v>
      </c>
      <c r="D105" s="120" t="s">
        <v>345</v>
      </c>
      <c r="E105" s="115">
        <f t="shared" si="3"/>
        <v>12127735</v>
      </c>
      <c r="F105" s="115">
        <v>7183591</v>
      </c>
      <c r="G105" s="115">
        <v>4944144</v>
      </c>
    </row>
    <row r="106" spans="1:7">
      <c r="A106" s="118">
        <v>44460</v>
      </c>
      <c r="B106" s="120" t="str">
        <f t="shared" si="2"/>
        <v>(火)</v>
      </c>
      <c r="C106" s="118">
        <v>44451</v>
      </c>
      <c r="D106" s="120" t="s">
        <v>345</v>
      </c>
      <c r="E106" s="115">
        <f t="shared" si="3"/>
        <v>11493995</v>
      </c>
      <c r="F106" s="115">
        <v>6765420</v>
      </c>
      <c r="G106" s="115">
        <v>4728575</v>
      </c>
    </row>
    <row r="107" spans="1:7">
      <c r="A107" s="118">
        <v>44456</v>
      </c>
      <c r="B107" s="120" t="str">
        <f t="shared" si="2"/>
        <v>(金)</v>
      </c>
      <c r="C107" s="118">
        <v>44451</v>
      </c>
      <c r="D107" s="120" t="s">
        <v>345</v>
      </c>
      <c r="E107" s="115">
        <f t="shared" si="3"/>
        <v>11190658</v>
      </c>
      <c r="F107" s="115">
        <v>6593989</v>
      </c>
      <c r="G107" s="115">
        <v>4596669</v>
      </c>
    </row>
    <row r="108" spans="1:7">
      <c r="A108" s="118">
        <v>44455</v>
      </c>
      <c r="B108" s="120" t="str">
        <f t="shared" si="2"/>
        <v>(木)</v>
      </c>
      <c r="C108" s="118">
        <v>44451</v>
      </c>
      <c r="D108" s="120" t="s">
        <v>345</v>
      </c>
      <c r="E108" s="115">
        <f t="shared" si="3"/>
        <v>10948632</v>
      </c>
      <c r="F108" s="115">
        <v>6453594</v>
      </c>
      <c r="G108" s="115">
        <v>4495038</v>
      </c>
    </row>
    <row r="109" spans="1:7">
      <c r="A109" s="118">
        <v>44454</v>
      </c>
      <c r="B109" s="120" t="str">
        <f t="shared" si="2"/>
        <v>(水)</v>
      </c>
      <c r="C109" s="118">
        <v>44451</v>
      </c>
      <c r="D109" s="120" t="s">
        <v>345</v>
      </c>
      <c r="E109" s="115">
        <f t="shared" si="3"/>
        <v>10693135</v>
      </c>
      <c r="F109" s="115">
        <v>6315611</v>
      </c>
      <c r="G109" s="115">
        <v>4377524</v>
      </c>
    </row>
    <row r="110" spans="1:7">
      <c r="A110" s="118">
        <v>44453</v>
      </c>
      <c r="B110" s="120" t="str">
        <f t="shared" si="2"/>
        <v>(火)</v>
      </c>
      <c r="C110" s="118">
        <v>44444</v>
      </c>
      <c r="D110" s="120" t="s">
        <v>345</v>
      </c>
      <c r="E110" s="115">
        <f t="shared" si="3"/>
        <v>9899421</v>
      </c>
      <c r="F110" s="115">
        <v>5741895</v>
      </c>
      <c r="G110" s="115">
        <v>4157526</v>
      </c>
    </row>
    <row r="111" spans="1:7">
      <c r="A111" s="118">
        <v>44452</v>
      </c>
      <c r="B111" s="120" t="str">
        <f t="shared" si="2"/>
        <v>(月)</v>
      </c>
      <c r="C111" s="118">
        <v>44444</v>
      </c>
      <c r="D111" s="120" t="s">
        <v>345</v>
      </c>
      <c r="E111" s="115">
        <f t="shared" si="3"/>
        <v>9673723</v>
      </c>
      <c r="F111" s="115">
        <v>5630938</v>
      </c>
      <c r="G111" s="115">
        <v>4042785</v>
      </c>
    </row>
    <row r="112" spans="1:7">
      <c r="A112" s="118">
        <v>44449</v>
      </c>
      <c r="B112" s="120" t="str">
        <f t="shared" si="2"/>
        <v>(金)</v>
      </c>
      <c r="C112" s="118">
        <v>44444</v>
      </c>
      <c r="D112" s="120" t="s">
        <v>345</v>
      </c>
      <c r="E112" s="115">
        <f t="shared" si="3"/>
        <v>9364622</v>
      </c>
      <c r="F112" s="115">
        <v>5477379</v>
      </c>
      <c r="G112" s="115">
        <v>3887243</v>
      </c>
    </row>
    <row r="113" spans="1:7">
      <c r="A113" s="118">
        <v>44448</v>
      </c>
      <c r="B113" s="120" t="str">
        <f t="shared" si="2"/>
        <v>(木)</v>
      </c>
      <c r="C113" s="118">
        <v>44444</v>
      </c>
      <c r="D113" s="120" t="s">
        <v>345</v>
      </c>
      <c r="E113" s="115">
        <f t="shared" si="3"/>
        <v>9087375</v>
      </c>
      <c r="F113" s="115">
        <v>5323073</v>
      </c>
      <c r="G113" s="115">
        <v>3764302</v>
      </c>
    </row>
    <row r="114" spans="1:7">
      <c r="A114" s="118">
        <v>44447</v>
      </c>
      <c r="B114" s="120" t="str">
        <f t="shared" si="2"/>
        <v>(水)</v>
      </c>
      <c r="C114" s="118">
        <v>44444</v>
      </c>
      <c r="D114" s="120" t="s">
        <v>345</v>
      </c>
      <c r="E114" s="115">
        <f t="shared" si="3"/>
        <v>8831775</v>
      </c>
      <c r="F114" s="115">
        <v>5194005</v>
      </c>
      <c r="G114" s="115">
        <v>3637770</v>
      </c>
    </row>
    <row r="115" spans="1:7">
      <c r="A115" s="118">
        <v>44446</v>
      </c>
      <c r="B115" s="120" t="str">
        <f t="shared" si="2"/>
        <v>(火)</v>
      </c>
      <c r="C115" s="118">
        <v>44437</v>
      </c>
      <c r="D115" s="120" t="s">
        <v>345</v>
      </c>
      <c r="E115" s="115">
        <f t="shared" si="3"/>
        <v>8015343</v>
      </c>
      <c r="F115" s="115">
        <v>4705820</v>
      </c>
      <c r="G115" s="115">
        <v>3309523</v>
      </c>
    </row>
    <row r="116" spans="1:7">
      <c r="A116" s="118">
        <v>44445</v>
      </c>
      <c r="B116" s="120" t="str">
        <f t="shared" si="2"/>
        <v>(月)</v>
      </c>
      <c r="C116" s="118">
        <v>44437</v>
      </c>
      <c r="D116" s="120" t="s">
        <v>345</v>
      </c>
      <c r="E116" s="115">
        <f t="shared" si="3"/>
        <v>7832204</v>
      </c>
      <c r="F116" s="115">
        <v>4609625</v>
      </c>
      <c r="G116" s="115">
        <v>3222579</v>
      </c>
    </row>
    <row r="117" spans="1:7">
      <c r="A117" s="118">
        <v>44442</v>
      </c>
      <c r="B117" s="120" t="str">
        <f t="shared" si="2"/>
        <v>(金)</v>
      </c>
      <c r="C117" s="118">
        <v>44437</v>
      </c>
      <c r="D117" s="120" t="s">
        <v>345</v>
      </c>
      <c r="E117" s="115">
        <f t="shared" si="3"/>
        <v>7532648</v>
      </c>
      <c r="F117" s="115">
        <v>4446465</v>
      </c>
      <c r="G117" s="115">
        <v>3086183</v>
      </c>
    </row>
    <row r="118" spans="1:7">
      <c r="A118" s="118">
        <v>44441</v>
      </c>
      <c r="B118" s="120" t="str">
        <f t="shared" si="2"/>
        <v>(木)</v>
      </c>
      <c r="C118" s="118">
        <v>44437</v>
      </c>
      <c r="D118" s="120" t="s">
        <v>345</v>
      </c>
      <c r="E118" s="115">
        <f t="shared" si="3"/>
        <v>7293150</v>
      </c>
      <c r="F118" s="115">
        <v>4323860</v>
      </c>
      <c r="G118" s="115">
        <v>2969290</v>
      </c>
    </row>
    <row r="119" spans="1:7">
      <c r="A119" s="118">
        <v>44440</v>
      </c>
      <c r="B119" s="120" t="str">
        <f t="shared" si="2"/>
        <v>(水)</v>
      </c>
      <c r="C119" s="118">
        <v>44437</v>
      </c>
      <c r="D119" s="120" t="s">
        <v>345</v>
      </c>
      <c r="E119" s="115">
        <f t="shared" si="3"/>
        <v>7049347</v>
      </c>
      <c r="F119" s="115">
        <v>4206037</v>
      </c>
      <c r="G119" s="115">
        <v>2843310</v>
      </c>
    </row>
    <row r="120" spans="1:7">
      <c r="A120" s="118">
        <v>44439</v>
      </c>
      <c r="B120" s="120" t="str">
        <f t="shared" si="2"/>
        <v>(火)</v>
      </c>
      <c r="C120" s="118">
        <v>44430</v>
      </c>
      <c r="D120" s="120" t="s">
        <v>345</v>
      </c>
      <c r="E120" s="115">
        <f t="shared" si="3"/>
        <v>6366259</v>
      </c>
      <c r="F120" s="115">
        <v>3939155</v>
      </c>
      <c r="G120" s="115">
        <v>2427104</v>
      </c>
    </row>
    <row r="121" spans="1:7">
      <c r="A121" s="118">
        <v>44438</v>
      </c>
      <c r="B121" s="120" t="str">
        <f t="shared" si="2"/>
        <v>(月)</v>
      </c>
      <c r="C121" s="118">
        <v>44430</v>
      </c>
      <c r="D121" s="120" t="s">
        <v>345</v>
      </c>
      <c r="E121" s="115">
        <f t="shared" si="3"/>
        <v>6130651</v>
      </c>
      <c r="F121" s="115">
        <v>3818332</v>
      </c>
      <c r="G121" s="115">
        <v>2312319</v>
      </c>
    </row>
    <row r="122" spans="1:7">
      <c r="A122" s="118">
        <v>44435</v>
      </c>
      <c r="B122" s="120" t="str">
        <f t="shared" si="2"/>
        <v>(金)</v>
      </c>
      <c r="C122" s="118">
        <v>44430</v>
      </c>
      <c r="D122" s="120" t="s">
        <v>345</v>
      </c>
      <c r="E122" s="115">
        <f t="shared" si="3"/>
        <v>5767203</v>
      </c>
      <c r="F122" s="115">
        <v>3613973</v>
      </c>
      <c r="G122" s="115">
        <v>2153230</v>
      </c>
    </row>
    <row r="123" spans="1:7">
      <c r="A123" s="118">
        <v>44434</v>
      </c>
      <c r="B123" s="120" t="str">
        <f t="shared" si="2"/>
        <v>(木)</v>
      </c>
      <c r="C123" s="118">
        <v>44430</v>
      </c>
      <c r="D123" s="120" t="s">
        <v>345</v>
      </c>
      <c r="E123" s="115">
        <f t="shared" si="3"/>
        <v>5515725</v>
      </c>
      <c r="F123" s="115">
        <v>3481057</v>
      </c>
      <c r="G123" s="115">
        <v>2034668</v>
      </c>
    </row>
    <row r="124" spans="1:7">
      <c r="A124" s="118">
        <v>44433</v>
      </c>
      <c r="B124" s="120" t="str">
        <f t="shared" si="2"/>
        <v>(水)</v>
      </c>
      <c r="C124" s="118">
        <v>44430</v>
      </c>
      <c r="D124" s="120" t="s">
        <v>345</v>
      </c>
      <c r="E124" s="115">
        <f t="shared" si="3"/>
        <v>5251138</v>
      </c>
      <c r="F124" s="115">
        <v>3336803</v>
      </c>
      <c r="G124" s="115">
        <v>1914335</v>
      </c>
    </row>
    <row r="125" spans="1:7">
      <c r="A125" s="118">
        <v>44432</v>
      </c>
      <c r="B125" s="120" t="str">
        <f t="shared" si="2"/>
        <v>(火)</v>
      </c>
      <c r="C125" s="118">
        <v>44423</v>
      </c>
      <c r="D125" s="120" t="s">
        <v>345</v>
      </c>
      <c r="E125" s="115">
        <f t="shared" si="3"/>
        <v>4642683</v>
      </c>
      <c r="F125" s="115">
        <v>3121870</v>
      </c>
      <c r="G125" s="115">
        <v>1520813</v>
      </c>
    </row>
    <row r="126" spans="1:7">
      <c r="A126" s="118">
        <v>44431</v>
      </c>
      <c r="B126" s="120" t="str">
        <f t="shared" si="2"/>
        <v>(月)</v>
      </c>
      <c r="C126" s="118">
        <v>44423</v>
      </c>
      <c r="D126" s="120" t="s">
        <v>345</v>
      </c>
      <c r="E126" s="115">
        <f t="shared" si="3"/>
        <v>4441321</v>
      </c>
      <c r="F126" s="115">
        <v>3000348</v>
      </c>
      <c r="G126" s="115">
        <v>1440973</v>
      </c>
    </row>
    <row r="127" spans="1:7">
      <c r="A127" s="118">
        <v>44428</v>
      </c>
      <c r="B127" s="120" t="str">
        <f t="shared" si="2"/>
        <v>(金)</v>
      </c>
      <c r="C127" s="118">
        <v>44423</v>
      </c>
      <c r="D127" s="120" t="s">
        <v>345</v>
      </c>
      <c r="E127" s="115">
        <f t="shared" si="3"/>
        <v>4130976</v>
      </c>
      <c r="F127" s="115">
        <v>2827197</v>
      </c>
      <c r="G127" s="115">
        <v>1303779</v>
      </c>
    </row>
    <row r="128" spans="1:7">
      <c r="A128" s="118">
        <v>44427</v>
      </c>
      <c r="B128" s="120" t="str">
        <f t="shared" si="2"/>
        <v>(木)</v>
      </c>
      <c r="C128" s="118">
        <v>44423</v>
      </c>
      <c r="D128" s="120" t="s">
        <v>345</v>
      </c>
      <c r="E128" s="115">
        <f t="shared" si="3"/>
        <v>3902839</v>
      </c>
      <c r="F128" s="115">
        <v>2705274</v>
      </c>
      <c r="G128" s="115">
        <v>1197565</v>
      </c>
    </row>
    <row r="129" spans="1:7">
      <c r="A129" s="118">
        <v>44426</v>
      </c>
      <c r="B129" s="120" t="str">
        <f t="shared" si="2"/>
        <v>(水)</v>
      </c>
      <c r="C129" s="118">
        <v>44423</v>
      </c>
      <c r="D129" s="120" t="str">
        <f t="shared" ref="D129:D134" si="4">"("&amp;TEXT(C129,"AAA")&amp;")"</f>
        <v>(日)</v>
      </c>
      <c r="E129" s="115">
        <f t="shared" si="3"/>
        <v>3663878</v>
      </c>
      <c r="F129" s="115">
        <v>2572887</v>
      </c>
      <c r="G129" s="115">
        <v>1090991</v>
      </c>
    </row>
    <row r="130" spans="1:7">
      <c r="A130" s="118">
        <v>44425</v>
      </c>
      <c r="B130" s="120" t="str">
        <f t="shared" si="2"/>
        <v>(火)</v>
      </c>
      <c r="C130" s="118">
        <v>44416</v>
      </c>
      <c r="D130" s="120" t="str">
        <f t="shared" si="4"/>
        <v>(日)</v>
      </c>
      <c r="E130" s="115">
        <f t="shared" si="3"/>
        <v>3224734</v>
      </c>
      <c r="F130" s="115">
        <v>2409948</v>
      </c>
      <c r="G130" s="115">
        <v>814786</v>
      </c>
    </row>
    <row r="131" spans="1:7">
      <c r="A131" s="118">
        <v>44424</v>
      </c>
      <c r="B131" s="120" t="str">
        <f t="shared" si="2"/>
        <v>(月)</v>
      </c>
      <c r="C131" s="118">
        <v>44416</v>
      </c>
      <c r="D131" s="120" t="str">
        <f t="shared" si="4"/>
        <v>(日)</v>
      </c>
      <c r="E131" s="115">
        <f t="shared" si="3"/>
        <v>3080184</v>
      </c>
      <c r="F131" s="115">
        <v>2325181</v>
      </c>
      <c r="G131" s="115">
        <v>755003</v>
      </c>
    </row>
    <row r="132" spans="1:7">
      <c r="A132" s="118">
        <v>44421</v>
      </c>
      <c r="B132" s="120" t="str">
        <f t="shared" si="2"/>
        <v>(金)</v>
      </c>
      <c r="C132" s="118">
        <v>44416</v>
      </c>
      <c r="D132" s="120" t="str">
        <f t="shared" si="4"/>
        <v>(日)</v>
      </c>
      <c r="E132" s="115">
        <f t="shared" si="3"/>
        <v>2899381</v>
      </c>
      <c r="F132" s="115">
        <v>2215605</v>
      </c>
      <c r="G132" s="115">
        <v>683776</v>
      </c>
    </row>
    <row r="133" spans="1:7">
      <c r="A133" s="118">
        <v>44420</v>
      </c>
      <c r="B133" s="120" t="str">
        <f t="shared" ref="B133:B138" si="5">"(" &amp; TEXT(A133,"aaa") &amp; ")"</f>
        <v>(木)</v>
      </c>
      <c r="C133" s="118">
        <v>44416</v>
      </c>
      <c r="D133" s="120" t="str">
        <f t="shared" si="4"/>
        <v>(日)</v>
      </c>
      <c r="E133" s="115">
        <f t="shared" ref="E133:E138" si="6">SUM(F133:G133)</f>
        <v>2748556</v>
      </c>
      <c r="F133" s="115">
        <v>2115570</v>
      </c>
      <c r="G133" s="115">
        <v>632986</v>
      </c>
    </row>
    <row r="134" spans="1:7">
      <c r="A134" s="118">
        <v>44419</v>
      </c>
      <c r="B134" s="120" t="str">
        <f t="shared" si="5"/>
        <v>(水)</v>
      </c>
      <c r="C134" s="118">
        <v>44416</v>
      </c>
      <c r="D134" s="120" t="str">
        <f t="shared" si="4"/>
        <v>(日)</v>
      </c>
      <c r="E134" s="115">
        <f t="shared" si="6"/>
        <v>2576423</v>
      </c>
      <c r="F134" s="115">
        <v>2005958</v>
      </c>
      <c r="G134" s="115">
        <v>570465</v>
      </c>
    </row>
    <row r="135" spans="1:7">
      <c r="A135" s="118">
        <v>44418</v>
      </c>
      <c r="B135" s="120" t="str">
        <f t="shared" si="5"/>
        <v>(火)</v>
      </c>
      <c r="C135" s="118">
        <v>44409</v>
      </c>
      <c r="D135" s="120" t="s">
        <v>334</v>
      </c>
      <c r="E135" s="115">
        <f t="shared" si="6"/>
        <v>2107992</v>
      </c>
      <c r="F135" s="115">
        <v>1814876</v>
      </c>
      <c r="G135" s="115">
        <v>293116</v>
      </c>
    </row>
    <row r="136" spans="1:7">
      <c r="A136" s="118">
        <v>44414</v>
      </c>
      <c r="B136" s="120" t="str">
        <f t="shared" si="5"/>
        <v>(金)</v>
      </c>
      <c r="C136" s="118">
        <v>44409</v>
      </c>
      <c r="D136" s="120" t="s">
        <v>334</v>
      </c>
      <c r="E136" s="115">
        <f t="shared" si="6"/>
        <v>1774733</v>
      </c>
      <c r="F136" s="115">
        <v>1551425</v>
      </c>
      <c r="G136" s="115">
        <v>223308</v>
      </c>
    </row>
    <row r="137" spans="1:7">
      <c r="A137" s="118">
        <v>44413</v>
      </c>
      <c r="B137" s="120" t="str">
        <f t="shared" si="5"/>
        <v>(木)</v>
      </c>
      <c r="C137" s="118">
        <v>44409</v>
      </c>
      <c r="D137" s="120" t="s">
        <v>334</v>
      </c>
      <c r="E137" s="115">
        <f t="shared" si="6"/>
        <v>1774269</v>
      </c>
      <c r="F137" s="115">
        <v>1550961</v>
      </c>
      <c r="G137" s="115">
        <v>223308</v>
      </c>
    </row>
    <row r="138" spans="1:7">
      <c r="A138" s="118">
        <v>44412</v>
      </c>
      <c r="B138" s="120" t="str">
        <f t="shared" si="5"/>
        <v>(水)</v>
      </c>
      <c r="C138" s="118">
        <v>44409</v>
      </c>
      <c r="D138" s="120" t="s">
        <v>334</v>
      </c>
      <c r="E138" s="115">
        <f t="shared" si="6"/>
        <v>1637626</v>
      </c>
      <c r="F138" s="115">
        <v>1449639</v>
      </c>
      <c r="G138" s="115">
        <v>187987</v>
      </c>
    </row>
    <row r="139" spans="1:7">
      <c r="A139" s="82"/>
      <c r="B139" s="71"/>
      <c r="C139" s="71"/>
      <c r="D139" s="71"/>
      <c r="E139" s="71"/>
      <c r="F139" s="71"/>
      <c r="G139" s="72"/>
    </row>
    <row r="140" spans="1:7">
      <c r="A140" s="73" t="s">
        <v>337</v>
      </c>
      <c r="B140" s="72"/>
      <c r="C140" s="72"/>
      <c r="D140" s="72"/>
      <c r="E140" s="72"/>
      <c r="F140" s="72"/>
      <c r="G140" s="73"/>
    </row>
    <row r="141" spans="1:7">
      <c r="A141" s="73"/>
      <c r="B141" s="73"/>
      <c r="C141" s="73"/>
      <c r="D141" s="73"/>
      <c r="E141" s="73"/>
      <c r="F141" s="73"/>
      <c r="G141" s="73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N61"/>
  <sheetViews>
    <sheetView workbookViewId="0">
      <selection sqref="A1:XFD1048576"/>
    </sheetView>
  </sheetViews>
  <sheetFormatPr defaultColWidth="9" defaultRowHeight="17.7"/>
  <cols>
    <col min="1" max="1" width="22.6171875" style="73" customWidth="1"/>
    <col min="2" max="2" width="6" style="73" customWidth="1"/>
    <col min="3" max="4" width="14.90234375" style="73" customWidth="1"/>
    <col min="5" max="5" width="15.47265625" style="73" customWidth="1"/>
    <col min="6" max="6" width="17.09375" style="73" customWidth="1"/>
    <col min="7" max="7" width="13.90234375" style="73" customWidth="1"/>
    <col min="8" max="8" width="16.37890625" style="73" customWidth="1"/>
    <col min="9" max="9" width="17.1875" style="73" customWidth="1"/>
    <col min="10" max="16384" width="9" style="73"/>
  </cols>
  <sheetData>
    <row r="1" spans="1:14">
      <c r="A1" s="73" t="s">
        <v>370</v>
      </c>
      <c r="F1" s="167"/>
      <c r="G1" s="167"/>
      <c r="I1" s="168" t="str">
        <f ca="1">"（" &amp; DBCS(MONTH(OFFSET($A$3,1,0))) &amp; "月" &amp; DBCS(DAY(OFFSET($A$3,1,0))) &amp; "日公表時点）"</f>
        <v>（２月２２日公表時点）</v>
      </c>
    </row>
    <row r="2" spans="1:14">
      <c r="A2" s="165" t="s">
        <v>371</v>
      </c>
      <c r="B2" s="165" t="s">
        <v>296</v>
      </c>
      <c r="C2" s="169" t="s">
        <v>372</v>
      </c>
      <c r="D2" s="170"/>
      <c r="E2" s="171" t="s">
        <v>373</v>
      </c>
      <c r="F2" s="172"/>
      <c r="G2" s="173"/>
      <c r="H2" s="158" t="s">
        <v>374</v>
      </c>
      <c r="I2" s="158" t="s">
        <v>375</v>
      </c>
    </row>
    <row r="3" spans="1:14" ht="18.75" customHeight="1">
      <c r="A3" s="166"/>
      <c r="B3" s="166"/>
      <c r="C3" s="122" t="s">
        <v>376</v>
      </c>
      <c r="D3" s="122" t="s">
        <v>377</v>
      </c>
      <c r="E3" s="164"/>
      <c r="F3" s="122" t="s">
        <v>300</v>
      </c>
      <c r="G3" s="122" t="s">
        <v>365</v>
      </c>
      <c r="H3" s="163"/>
      <c r="I3" s="163"/>
    </row>
    <row r="4" spans="1:14" ht="18.75" customHeight="1">
      <c r="A4" s="61">
        <v>44614</v>
      </c>
      <c r="B4" s="120" t="str">
        <f t="shared" ref="B4:B56" si="0">"(" &amp; TEXT(A4,"aaa") &amp; ")"</f>
        <v>(火)</v>
      </c>
      <c r="C4" s="174">
        <f>E4+H4-I4</f>
        <v>19383692</v>
      </c>
      <c r="D4" s="174">
        <f>C4-C5</f>
        <v>1203435</v>
      </c>
      <c r="E4" s="175">
        <f>F4+G4</f>
        <v>19382899</v>
      </c>
      <c r="F4" s="174">
        <v>13301961</v>
      </c>
      <c r="G4" s="174">
        <v>6080938</v>
      </c>
      <c r="H4" s="174">
        <v>7086</v>
      </c>
      <c r="I4" s="174">
        <f>VLOOKUP(A4,[1]重複!$A$5:$E$5,5,FALSE)</f>
        <v>6293</v>
      </c>
      <c r="K4" s="180"/>
      <c r="N4" s="176"/>
    </row>
    <row r="5" spans="1:14" ht="18.75" customHeight="1">
      <c r="A5" s="61">
        <v>44613</v>
      </c>
      <c r="B5" s="120" t="str">
        <f t="shared" si="0"/>
        <v>(月)</v>
      </c>
      <c r="C5" s="174">
        <f>E5</f>
        <v>18180257</v>
      </c>
      <c r="D5" s="174">
        <f t="shared" ref="D5:D54" si="1">C5-C6</f>
        <v>2171111</v>
      </c>
      <c r="E5" s="175">
        <f>F5+G5</f>
        <v>18180257</v>
      </c>
      <c r="F5" s="174">
        <v>12640865</v>
      </c>
      <c r="G5" s="174">
        <v>5539392</v>
      </c>
      <c r="H5" s="177" t="s">
        <v>378</v>
      </c>
      <c r="I5" s="177" t="s">
        <v>378</v>
      </c>
    </row>
    <row r="6" spans="1:14" ht="18.75" customHeight="1">
      <c r="A6" s="61">
        <v>44610</v>
      </c>
      <c r="B6" s="120" t="str">
        <f t="shared" si="0"/>
        <v>(金)</v>
      </c>
      <c r="C6" s="178">
        <v>16009146</v>
      </c>
      <c r="D6" s="174">
        <f t="shared" si="1"/>
        <v>947564</v>
      </c>
      <c r="E6" s="179">
        <v>16009146</v>
      </c>
      <c r="F6" s="178">
        <v>11506498</v>
      </c>
      <c r="G6" s="178">
        <v>4502648</v>
      </c>
      <c r="H6" s="177" t="s">
        <v>378</v>
      </c>
      <c r="I6" s="177" t="s">
        <v>378</v>
      </c>
    </row>
    <row r="7" spans="1:14" ht="18.75" customHeight="1">
      <c r="A7" s="61">
        <v>44609</v>
      </c>
      <c r="B7" s="120" t="str">
        <f t="shared" si="0"/>
        <v>(木)</v>
      </c>
      <c r="C7" s="178">
        <v>15061582</v>
      </c>
      <c r="D7" s="174">
        <f t="shared" si="1"/>
        <v>986108</v>
      </c>
      <c r="E7" s="179">
        <v>15061582</v>
      </c>
      <c r="F7" s="178">
        <v>10927304</v>
      </c>
      <c r="G7" s="178">
        <v>4134278</v>
      </c>
      <c r="H7" s="177" t="s">
        <v>378</v>
      </c>
      <c r="I7" s="177" t="s">
        <v>378</v>
      </c>
    </row>
    <row r="8" spans="1:14" ht="18.75" customHeight="1">
      <c r="A8" s="61">
        <v>44608</v>
      </c>
      <c r="B8" s="120" t="str">
        <f t="shared" si="0"/>
        <v>(水)</v>
      </c>
      <c r="C8" s="178">
        <v>14075474</v>
      </c>
      <c r="D8" s="174">
        <f t="shared" si="1"/>
        <v>1045355</v>
      </c>
      <c r="E8" s="179">
        <v>14075474</v>
      </c>
      <c r="F8" s="178">
        <v>10301573</v>
      </c>
      <c r="G8" s="178">
        <v>3773901</v>
      </c>
      <c r="H8" s="177" t="s">
        <v>378</v>
      </c>
      <c r="I8" s="177" t="s">
        <v>378</v>
      </c>
    </row>
    <row r="9" spans="1:14" ht="18.75" customHeight="1">
      <c r="A9" s="61">
        <v>44607</v>
      </c>
      <c r="B9" s="120" t="str">
        <f t="shared" si="0"/>
        <v>(火)</v>
      </c>
      <c r="C9" s="178">
        <v>13030119</v>
      </c>
      <c r="D9" s="174">
        <f t="shared" si="1"/>
        <v>1099056</v>
      </c>
      <c r="E9" s="179">
        <v>13030119</v>
      </c>
      <c r="F9" s="178">
        <v>9671348</v>
      </c>
      <c r="G9" s="178">
        <v>3358771</v>
      </c>
      <c r="H9" s="177" t="s">
        <v>378</v>
      </c>
      <c r="I9" s="177" t="s">
        <v>378</v>
      </c>
    </row>
    <row r="10" spans="1:14" ht="18.75" customHeight="1">
      <c r="A10" s="61">
        <v>44606</v>
      </c>
      <c r="B10" s="120" t="str">
        <f t="shared" si="0"/>
        <v>(月)</v>
      </c>
      <c r="C10" s="178">
        <v>11931063</v>
      </c>
      <c r="D10" s="174">
        <f t="shared" si="1"/>
        <v>1960780</v>
      </c>
      <c r="E10" s="179">
        <v>11931063</v>
      </c>
      <c r="F10" s="178">
        <v>9029003</v>
      </c>
      <c r="G10" s="178">
        <v>2902060</v>
      </c>
      <c r="H10" s="177" t="s">
        <v>378</v>
      </c>
      <c r="I10" s="177" t="s">
        <v>378</v>
      </c>
    </row>
    <row r="11" spans="1:14" ht="18.75" customHeight="1">
      <c r="A11" s="61">
        <v>44602</v>
      </c>
      <c r="B11" s="120" t="str">
        <f t="shared" si="0"/>
        <v>(木)</v>
      </c>
      <c r="C11" s="178">
        <v>9970283</v>
      </c>
      <c r="D11" s="174">
        <f t="shared" si="1"/>
        <v>829817</v>
      </c>
      <c r="E11" s="178">
        <v>9970283</v>
      </c>
      <c r="F11" s="178">
        <v>7998651</v>
      </c>
      <c r="G11" s="178">
        <v>1971632</v>
      </c>
      <c r="H11" s="177" t="s">
        <v>378</v>
      </c>
      <c r="I11" s="177" t="s">
        <v>378</v>
      </c>
    </row>
    <row r="12" spans="1:14" ht="18.75" customHeight="1">
      <c r="A12" s="61">
        <v>44601</v>
      </c>
      <c r="B12" s="120" t="str">
        <f t="shared" si="0"/>
        <v>(水)</v>
      </c>
      <c r="C12" s="178">
        <v>9140466</v>
      </c>
      <c r="D12" s="174">
        <f t="shared" si="1"/>
        <v>845662</v>
      </c>
      <c r="E12" s="178">
        <v>9140466</v>
      </c>
      <c r="F12" s="178">
        <v>7450625</v>
      </c>
      <c r="G12" s="178">
        <v>1689841</v>
      </c>
      <c r="H12" s="177" t="s">
        <v>378</v>
      </c>
      <c r="I12" s="177" t="s">
        <v>378</v>
      </c>
    </row>
    <row r="13" spans="1:14" ht="18.75" customHeight="1">
      <c r="A13" s="61">
        <v>44600</v>
      </c>
      <c r="B13" s="120" t="str">
        <f t="shared" si="0"/>
        <v>(火)</v>
      </c>
      <c r="C13" s="178">
        <v>8294804</v>
      </c>
      <c r="D13" s="174">
        <f t="shared" si="1"/>
        <v>829270</v>
      </c>
      <c r="E13" s="178">
        <v>8294804</v>
      </c>
      <c r="F13" s="178">
        <v>6871642</v>
      </c>
      <c r="G13" s="178">
        <v>1423162</v>
      </c>
      <c r="H13" s="177" t="s">
        <v>378</v>
      </c>
      <c r="I13" s="177" t="s">
        <v>378</v>
      </c>
    </row>
    <row r="14" spans="1:14" ht="18.75" customHeight="1">
      <c r="A14" s="61">
        <v>44599</v>
      </c>
      <c r="B14" s="120" t="str">
        <f t="shared" si="0"/>
        <v>(月)</v>
      </c>
      <c r="C14" s="178">
        <v>7465534</v>
      </c>
      <c r="D14" s="174">
        <f t="shared" si="1"/>
        <v>1371966</v>
      </c>
      <c r="E14" s="178">
        <v>7465534</v>
      </c>
      <c r="F14" s="178">
        <v>6315019</v>
      </c>
      <c r="G14" s="178">
        <v>1150515</v>
      </c>
      <c r="H14" s="177" t="s">
        <v>378</v>
      </c>
      <c r="I14" s="177" t="s">
        <v>378</v>
      </c>
    </row>
    <row r="15" spans="1:14" ht="18.75" customHeight="1">
      <c r="A15" s="61">
        <v>44596</v>
      </c>
      <c r="B15" s="120" t="str">
        <f t="shared" si="0"/>
        <v>(金)</v>
      </c>
      <c r="C15" s="178">
        <v>6093568</v>
      </c>
      <c r="D15" s="174">
        <f t="shared" si="1"/>
        <v>542310</v>
      </c>
      <c r="E15" s="178">
        <v>6093568</v>
      </c>
      <c r="F15" s="178">
        <v>5428374</v>
      </c>
      <c r="G15" s="178">
        <v>665194</v>
      </c>
      <c r="H15" s="177" t="s">
        <v>378</v>
      </c>
      <c r="I15" s="177" t="s">
        <v>378</v>
      </c>
    </row>
    <row r="16" spans="1:14" ht="18.75" customHeight="1">
      <c r="A16" s="61">
        <v>44595</v>
      </c>
      <c r="B16" s="120" t="str">
        <f t="shared" si="0"/>
        <v>(木)</v>
      </c>
      <c r="C16" s="178">
        <v>5551258</v>
      </c>
      <c r="D16" s="174">
        <f t="shared" si="1"/>
        <v>535234</v>
      </c>
      <c r="E16" s="178">
        <v>5551258</v>
      </c>
      <c r="F16" s="178">
        <v>5031394</v>
      </c>
      <c r="G16" s="178">
        <v>519864</v>
      </c>
      <c r="H16" s="177" t="s">
        <v>378</v>
      </c>
      <c r="I16" s="177" t="s">
        <v>378</v>
      </c>
    </row>
    <row r="17" spans="1:9" ht="18.75" customHeight="1">
      <c r="A17" s="61">
        <v>44594</v>
      </c>
      <c r="B17" s="120" t="str">
        <f t="shared" si="0"/>
        <v>(水)</v>
      </c>
      <c r="C17" s="178">
        <v>5016024</v>
      </c>
      <c r="D17" s="174">
        <f t="shared" si="1"/>
        <v>535810</v>
      </c>
      <c r="E17" s="178">
        <v>5016024</v>
      </c>
      <c r="F17" s="178">
        <v>4616463</v>
      </c>
      <c r="G17" s="178">
        <v>399561</v>
      </c>
      <c r="H17" s="177" t="s">
        <v>378</v>
      </c>
      <c r="I17" s="177" t="s">
        <v>378</v>
      </c>
    </row>
    <row r="18" spans="1:9" ht="18.75" customHeight="1">
      <c r="A18" s="61">
        <v>44593</v>
      </c>
      <c r="B18" s="120" t="str">
        <f t="shared" si="0"/>
        <v>(火)</v>
      </c>
      <c r="C18" s="178">
        <v>4480214</v>
      </c>
      <c r="D18" s="174">
        <f t="shared" si="1"/>
        <v>398997</v>
      </c>
      <c r="E18" s="174">
        <f t="shared" ref="E18:E19" si="2">SUM(F18:G18)</f>
        <v>4480214</v>
      </c>
      <c r="F18" s="174">
        <v>4189361</v>
      </c>
      <c r="G18" s="174">
        <v>290853</v>
      </c>
      <c r="H18" s="177" t="s">
        <v>378</v>
      </c>
      <c r="I18" s="177" t="s">
        <v>378</v>
      </c>
    </row>
    <row r="19" spans="1:9" ht="18.75" customHeight="1">
      <c r="A19" s="61">
        <v>44592</v>
      </c>
      <c r="B19" s="120" t="str">
        <f t="shared" si="0"/>
        <v>(月)</v>
      </c>
      <c r="C19" s="178">
        <v>4081217</v>
      </c>
      <c r="D19" s="174">
        <f t="shared" si="1"/>
        <v>658677</v>
      </c>
      <c r="E19" s="174">
        <f t="shared" si="2"/>
        <v>4081217</v>
      </c>
      <c r="F19" s="174">
        <v>3847337</v>
      </c>
      <c r="G19" s="174">
        <v>233880</v>
      </c>
      <c r="H19" s="177" t="s">
        <v>378</v>
      </c>
      <c r="I19" s="177" t="s">
        <v>378</v>
      </c>
    </row>
    <row r="20" spans="1:9" ht="18.75" customHeight="1">
      <c r="A20" s="61">
        <v>44589</v>
      </c>
      <c r="B20" s="120" t="str">
        <f t="shared" si="0"/>
        <v>(金)</v>
      </c>
      <c r="C20" s="178">
        <v>3422540</v>
      </c>
      <c r="D20" s="174">
        <f t="shared" si="1"/>
        <v>266164</v>
      </c>
      <c r="E20" s="174">
        <f t="shared" ref="E20:E36" si="3">SUM(F20:G20)</f>
        <v>3422540</v>
      </c>
      <c r="F20" s="174">
        <v>3271776</v>
      </c>
      <c r="G20" s="174">
        <v>150764</v>
      </c>
      <c r="H20" s="177" t="s">
        <v>378</v>
      </c>
      <c r="I20" s="177" t="s">
        <v>378</v>
      </c>
    </row>
    <row r="21" spans="1:9" ht="18.75" customHeight="1">
      <c r="A21" s="61">
        <v>44588</v>
      </c>
      <c r="B21" s="120" t="str">
        <f t="shared" si="0"/>
        <v>(木)</v>
      </c>
      <c r="C21" s="178">
        <v>3156376</v>
      </c>
      <c r="D21" s="174">
        <f t="shared" si="1"/>
        <v>264049</v>
      </c>
      <c r="E21" s="174">
        <f t="shared" si="3"/>
        <v>3156376</v>
      </c>
      <c r="F21" s="174">
        <v>3030455</v>
      </c>
      <c r="G21" s="174">
        <v>125921</v>
      </c>
      <c r="H21" s="177" t="s">
        <v>378</v>
      </c>
      <c r="I21" s="177" t="s">
        <v>378</v>
      </c>
    </row>
    <row r="22" spans="1:9" ht="18.75" customHeight="1">
      <c r="A22" s="61">
        <v>44587</v>
      </c>
      <c r="B22" s="120" t="str">
        <f t="shared" si="0"/>
        <v>(水)</v>
      </c>
      <c r="C22" s="178">
        <v>2892327</v>
      </c>
      <c r="D22" s="174">
        <f t="shared" si="1"/>
        <v>262470</v>
      </c>
      <c r="E22" s="174">
        <f t="shared" si="3"/>
        <v>2892327</v>
      </c>
      <c r="F22" s="174">
        <v>2784481</v>
      </c>
      <c r="G22" s="174">
        <v>107846</v>
      </c>
      <c r="H22" s="177" t="s">
        <v>378</v>
      </c>
      <c r="I22" s="177" t="s">
        <v>378</v>
      </c>
    </row>
    <row r="23" spans="1:9" ht="18.75" customHeight="1">
      <c r="A23" s="61">
        <v>44586</v>
      </c>
      <c r="B23" s="120" t="str">
        <f t="shared" si="0"/>
        <v>(火)</v>
      </c>
      <c r="C23" s="178">
        <v>2629857</v>
      </c>
      <c r="D23" s="174">
        <f t="shared" si="1"/>
        <v>265862</v>
      </c>
      <c r="E23" s="174">
        <f t="shared" si="3"/>
        <v>2629857</v>
      </c>
      <c r="F23" s="174">
        <v>2544314</v>
      </c>
      <c r="G23" s="174">
        <v>85543</v>
      </c>
      <c r="H23" s="177" t="s">
        <v>378</v>
      </c>
      <c r="I23" s="177" t="s">
        <v>378</v>
      </c>
    </row>
    <row r="24" spans="1:9" ht="18.75" customHeight="1">
      <c r="A24" s="61">
        <v>44585</v>
      </c>
      <c r="B24" s="120" t="str">
        <f t="shared" si="0"/>
        <v>(月)</v>
      </c>
      <c r="C24" s="178">
        <v>2363995</v>
      </c>
      <c r="D24" s="174">
        <f t="shared" si="1"/>
        <v>419763</v>
      </c>
      <c r="E24" s="174">
        <f t="shared" si="3"/>
        <v>2363995</v>
      </c>
      <c r="F24" s="174">
        <v>2299789</v>
      </c>
      <c r="G24" s="174">
        <v>64206</v>
      </c>
      <c r="H24" s="177" t="s">
        <v>378</v>
      </c>
      <c r="I24" s="177" t="s">
        <v>378</v>
      </c>
    </row>
    <row r="25" spans="1:9" ht="18.75" customHeight="1">
      <c r="A25" s="61">
        <v>44582</v>
      </c>
      <c r="B25" s="120" t="str">
        <f t="shared" si="0"/>
        <v>(金)</v>
      </c>
      <c r="C25" s="178">
        <v>1944232</v>
      </c>
      <c r="D25" s="174">
        <f t="shared" si="1"/>
        <v>163693</v>
      </c>
      <c r="E25" s="174">
        <f t="shared" si="3"/>
        <v>1944232</v>
      </c>
      <c r="F25" s="174">
        <v>1907103</v>
      </c>
      <c r="G25" s="174">
        <v>37129</v>
      </c>
      <c r="H25" s="177" t="s">
        <v>378</v>
      </c>
      <c r="I25" s="177" t="s">
        <v>378</v>
      </c>
    </row>
    <row r="26" spans="1:9" ht="18.75" customHeight="1">
      <c r="A26" s="61">
        <v>44581</v>
      </c>
      <c r="B26" s="120" t="str">
        <f t="shared" si="0"/>
        <v>(木)</v>
      </c>
      <c r="C26" s="178">
        <v>1780539</v>
      </c>
      <c r="D26" s="174">
        <f t="shared" si="1"/>
        <v>151279</v>
      </c>
      <c r="E26" s="174">
        <f t="shared" si="3"/>
        <v>1780539</v>
      </c>
      <c r="F26" s="174">
        <v>1751502</v>
      </c>
      <c r="G26" s="174">
        <v>29037</v>
      </c>
      <c r="H26" s="177" t="s">
        <v>378</v>
      </c>
      <c r="I26" s="177" t="s">
        <v>378</v>
      </c>
    </row>
    <row r="27" spans="1:9" ht="18.75" customHeight="1">
      <c r="A27" s="61">
        <v>44580</v>
      </c>
      <c r="B27" s="120" t="str">
        <f t="shared" si="0"/>
        <v>(水)</v>
      </c>
      <c r="C27" s="178">
        <v>1629260</v>
      </c>
      <c r="D27" s="174">
        <f t="shared" si="1"/>
        <v>145724</v>
      </c>
      <c r="E27" s="174">
        <f t="shared" si="3"/>
        <v>1629260</v>
      </c>
      <c r="F27" s="174">
        <v>1608132</v>
      </c>
      <c r="G27" s="174">
        <v>21128</v>
      </c>
      <c r="H27" s="177" t="s">
        <v>378</v>
      </c>
      <c r="I27" s="177" t="s">
        <v>378</v>
      </c>
    </row>
    <row r="28" spans="1:9" ht="18.75" customHeight="1">
      <c r="A28" s="61">
        <v>44579</v>
      </c>
      <c r="B28" s="120" t="str">
        <f t="shared" si="0"/>
        <v>(火)</v>
      </c>
      <c r="C28" s="178">
        <v>1483536</v>
      </c>
      <c r="D28" s="174">
        <f t="shared" si="1"/>
        <v>138396</v>
      </c>
      <c r="E28" s="174">
        <f t="shared" si="3"/>
        <v>1483536</v>
      </c>
      <c r="F28" s="174">
        <v>1466551</v>
      </c>
      <c r="G28" s="174">
        <v>16985</v>
      </c>
      <c r="H28" s="177" t="s">
        <v>378</v>
      </c>
      <c r="I28" s="177" t="s">
        <v>378</v>
      </c>
    </row>
    <row r="29" spans="1:9" ht="18.75" customHeight="1">
      <c r="A29" s="61">
        <v>44578</v>
      </c>
      <c r="B29" s="120" t="str">
        <f t="shared" si="0"/>
        <v>(月)</v>
      </c>
      <c r="C29" s="178">
        <v>1345140</v>
      </c>
      <c r="D29" s="174">
        <f t="shared" si="1"/>
        <v>225759</v>
      </c>
      <c r="E29" s="174">
        <f t="shared" si="3"/>
        <v>1345140</v>
      </c>
      <c r="F29" s="174">
        <v>1331859</v>
      </c>
      <c r="G29" s="174">
        <v>13281</v>
      </c>
      <c r="H29" s="177" t="s">
        <v>378</v>
      </c>
      <c r="I29" s="177" t="s">
        <v>378</v>
      </c>
    </row>
    <row r="30" spans="1:9" ht="18.75" customHeight="1">
      <c r="A30" s="61">
        <v>44575</v>
      </c>
      <c r="B30" s="120" t="str">
        <f t="shared" si="0"/>
        <v>(金)</v>
      </c>
      <c r="C30" s="178">
        <v>1119381</v>
      </c>
      <c r="D30" s="174">
        <f t="shared" si="1"/>
        <v>83416</v>
      </c>
      <c r="E30" s="174">
        <f t="shared" si="3"/>
        <v>1119381</v>
      </c>
      <c r="F30" s="174">
        <v>1110551</v>
      </c>
      <c r="G30" s="174">
        <v>8830</v>
      </c>
      <c r="H30" s="177" t="s">
        <v>378</v>
      </c>
      <c r="I30" s="177" t="s">
        <v>378</v>
      </c>
    </row>
    <row r="31" spans="1:9" ht="18.75" customHeight="1">
      <c r="A31" s="61">
        <v>44574</v>
      </c>
      <c r="B31" s="120" t="str">
        <f t="shared" si="0"/>
        <v>(木)</v>
      </c>
      <c r="C31" s="178">
        <v>1035965</v>
      </c>
      <c r="D31" s="174">
        <f t="shared" si="1"/>
        <v>84911</v>
      </c>
      <c r="E31" s="174">
        <f t="shared" si="3"/>
        <v>1035965</v>
      </c>
      <c r="F31" s="111">
        <v>1029079</v>
      </c>
      <c r="G31" s="111">
        <v>6886</v>
      </c>
      <c r="H31" s="177" t="s">
        <v>378</v>
      </c>
      <c r="I31" s="177" t="s">
        <v>378</v>
      </c>
    </row>
    <row r="32" spans="1:9" ht="18.75" customHeight="1">
      <c r="A32" s="61">
        <v>44573</v>
      </c>
      <c r="B32" s="120" t="str">
        <f t="shared" si="0"/>
        <v>(水)</v>
      </c>
      <c r="C32" s="178">
        <v>951054</v>
      </c>
      <c r="D32" s="174">
        <f t="shared" si="1"/>
        <v>77644</v>
      </c>
      <c r="E32" s="174">
        <f t="shared" si="3"/>
        <v>951054</v>
      </c>
      <c r="F32" s="111">
        <v>945617</v>
      </c>
      <c r="G32" s="111">
        <v>5437</v>
      </c>
      <c r="H32" s="177" t="s">
        <v>378</v>
      </c>
      <c r="I32" s="177" t="s">
        <v>378</v>
      </c>
    </row>
    <row r="33" spans="1:9" ht="18.75" customHeight="1">
      <c r="A33" s="61">
        <v>44572</v>
      </c>
      <c r="B33" s="120" t="str">
        <f t="shared" si="0"/>
        <v>(火)</v>
      </c>
      <c r="C33" s="178">
        <v>873410</v>
      </c>
      <c r="D33" s="174">
        <f t="shared" si="1"/>
        <v>120611</v>
      </c>
      <c r="E33" s="174">
        <f t="shared" si="3"/>
        <v>873410</v>
      </c>
      <c r="F33" s="111">
        <v>870090</v>
      </c>
      <c r="G33" s="111">
        <v>3320</v>
      </c>
      <c r="H33" s="177" t="s">
        <v>378</v>
      </c>
      <c r="I33" s="177" t="s">
        <v>378</v>
      </c>
    </row>
    <row r="34" spans="1:9" ht="18.75" customHeight="1">
      <c r="A34" s="61">
        <v>44568</v>
      </c>
      <c r="B34" s="120" t="str">
        <f t="shared" si="0"/>
        <v>(金)</v>
      </c>
      <c r="C34" s="178">
        <v>752799</v>
      </c>
      <c r="D34" s="174">
        <f t="shared" si="1"/>
        <v>43699</v>
      </c>
      <c r="E34" s="174">
        <f t="shared" si="3"/>
        <v>752799</v>
      </c>
      <c r="F34" s="111">
        <v>750812</v>
      </c>
      <c r="G34" s="111">
        <v>1987</v>
      </c>
      <c r="H34" s="177" t="s">
        <v>378</v>
      </c>
      <c r="I34" s="177" t="s">
        <v>378</v>
      </c>
    </row>
    <row r="35" spans="1:9" ht="18.75" customHeight="1">
      <c r="A35" s="61">
        <v>44567</v>
      </c>
      <c r="B35" s="120" t="str">
        <f t="shared" si="0"/>
        <v>(木)</v>
      </c>
      <c r="C35" s="178">
        <v>709100</v>
      </c>
      <c r="D35" s="174">
        <f t="shared" si="1"/>
        <v>39489</v>
      </c>
      <c r="E35" s="174">
        <f t="shared" si="3"/>
        <v>709100</v>
      </c>
      <c r="F35" s="111">
        <v>707648</v>
      </c>
      <c r="G35" s="111">
        <v>1452</v>
      </c>
      <c r="H35" s="177" t="s">
        <v>378</v>
      </c>
      <c r="I35" s="177" t="s">
        <v>378</v>
      </c>
    </row>
    <row r="36" spans="1:9" ht="18.75" customHeight="1">
      <c r="A36" s="61">
        <v>44566</v>
      </c>
      <c r="B36" s="120" t="str">
        <f t="shared" si="0"/>
        <v>(水)</v>
      </c>
      <c r="C36" s="178">
        <v>669611</v>
      </c>
      <c r="D36" s="174">
        <f t="shared" si="1"/>
        <v>33369</v>
      </c>
      <c r="E36" s="174">
        <f t="shared" si="3"/>
        <v>669611</v>
      </c>
      <c r="F36" s="111">
        <v>669611</v>
      </c>
      <c r="G36" s="111">
        <v>0</v>
      </c>
      <c r="H36" s="177" t="s">
        <v>378</v>
      </c>
      <c r="I36" s="177" t="s">
        <v>378</v>
      </c>
    </row>
    <row r="37" spans="1:9" ht="18.75" customHeight="1">
      <c r="A37" s="61">
        <v>44565</v>
      </c>
      <c r="B37" s="120" t="str">
        <f t="shared" si="0"/>
        <v>(火)</v>
      </c>
      <c r="C37" s="178">
        <v>636242</v>
      </c>
      <c r="D37" s="174">
        <f t="shared" si="1"/>
        <v>104946</v>
      </c>
      <c r="E37" s="174">
        <f t="shared" ref="E37:E56" si="4">SUM(F37:G37)</f>
        <v>636242</v>
      </c>
      <c r="F37" s="111">
        <v>636242</v>
      </c>
      <c r="G37" s="111">
        <v>0</v>
      </c>
      <c r="H37" s="177" t="s">
        <v>378</v>
      </c>
      <c r="I37" s="177" t="s">
        <v>378</v>
      </c>
    </row>
    <row r="38" spans="1:9" ht="18.75" customHeight="1">
      <c r="A38" s="61">
        <v>44558</v>
      </c>
      <c r="B38" s="120" t="str">
        <f t="shared" si="0"/>
        <v>(火)</v>
      </c>
      <c r="C38" s="178">
        <v>531296</v>
      </c>
      <c r="D38" s="174">
        <f t="shared" si="1"/>
        <v>62759</v>
      </c>
      <c r="E38" s="174">
        <f t="shared" si="4"/>
        <v>531296</v>
      </c>
      <c r="F38" s="111">
        <v>531296</v>
      </c>
      <c r="G38" s="111">
        <v>0</v>
      </c>
      <c r="H38" s="177" t="s">
        <v>378</v>
      </c>
      <c r="I38" s="177" t="s">
        <v>378</v>
      </c>
    </row>
    <row r="39" spans="1:9" ht="18.75" customHeight="1">
      <c r="A39" s="61">
        <v>44557</v>
      </c>
      <c r="B39" s="120" t="str">
        <f t="shared" si="0"/>
        <v>(月)</v>
      </c>
      <c r="C39" s="178">
        <v>468537</v>
      </c>
      <c r="D39" s="174">
        <f t="shared" si="1"/>
        <v>83328</v>
      </c>
      <c r="E39" s="174">
        <f t="shared" si="4"/>
        <v>468537</v>
      </c>
      <c r="F39" s="111">
        <v>468537</v>
      </c>
      <c r="G39" s="111">
        <v>0</v>
      </c>
      <c r="H39" s="177" t="s">
        <v>378</v>
      </c>
      <c r="I39" s="177" t="s">
        <v>378</v>
      </c>
    </row>
    <row r="40" spans="1:9" ht="18.75" customHeight="1">
      <c r="A40" s="61">
        <v>44554</v>
      </c>
      <c r="B40" s="120" t="str">
        <f t="shared" si="0"/>
        <v>(金)</v>
      </c>
      <c r="C40" s="178">
        <v>385209</v>
      </c>
      <c r="D40" s="174">
        <f t="shared" si="1"/>
        <v>47239</v>
      </c>
      <c r="E40" s="174">
        <f t="shared" si="4"/>
        <v>385209</v>
      </c>
      <c r="F40" s="111">
        <v>385209</v>
      </c>
      <c r="G40" s="111">
        <v>0</v>
      </c>
      <c r="H40" s="177" t="s">
        <v>378</v>
      </c>
      <c r="I40" s="177" t="s">
        <v>378</v>
      </c>
    </row>
    <row r="41" spans="1:9" ht="18.75" customHeight="1">
      <c r="A41" s="61">
        <v>44553</v>
      </c>
      <c r="B41" s="120" t="str">
        <f t="shared" si="0"/>
        <v>(木)</v>
      </c>
      <c r="C41" s="178">
        <v>337970</v>
      </c>
      <c r="D41" s="174">
        <f t="shared" si="1"/>
        <v>46653</v>
      </c>
      <c r="E41" s="174">
        <f t="shared" si="4"/>
        <v>337970</v>
      </c>
      <c r="F41" s="111">
        <v>337970</v>
      </c>
      <c r="G41" s="111">
        <v>0</v>
      </c>
      <c r="H41" s="177" t="s">
        <v>378</v>
      </c>
      <c r="I41" s="177" t="s">
        <v>378</v>
      </c>
    </row>
    <row r="42" spans="1:9" ht="18.75" customHeight="1">
      <c r="A42" s="61">
        <v>44552</v>
      </c>
      <c r="B42" s="120" t="str">
        <f t="shared" si="0"/>
        <v>(水)</v>
      </c>
      <c r="C42" s="178">
        <v>291317</v>
      </c>
      <c r="D42" s="174">
        <f t="shared" si="1"/>
        <v>45324</v>
      </c>
      <c r="E42" s="174">
        <f t="shared" si="4"/>
        <v>291317</v>
      </c>
      <c r="F42" s="111">
        <v>291317</v>
      </c>
      <c r="G42" s="111">
        <v>0</v>
      </c>
      <c r="H42" s="177" t="s">
        <v>378</v>
      </c>
      <c r="I42" s="177" t="s">
        <v>378</v>
      </c>
    </row>
    <row r="43" spans="1:9" ht="18.75" customHeight="1">
      <c r="A43" s="61">
        <v>44551</v>
      </c>
      <c r="B43" s="120" t="str">
        <f t="shared" si="0"/>
        <v>(火)</v>
      </c>
      <c r="C43" s="178">
        <v>245993</v>
      </c>
      <c r="D43" s="174">
        <f t="shared" si="1"/>
        <v>42491</v>
      </c>
      <c r="E43" s="174">
        <f t="shared" si="4"/>
        <v>245993</v>
      </c>
      <c r="F43" s="111">
        <v>245993</v>
      </c>
      <c r="G43" s="111">
        <v>0</v>
      </c>
      <c r="H43" s="177" t="s">
        <v>378</v>
      </c>
      <c r="I43" s="177" t="s">
        <v>378</v>
      </c>
    </row>
    <row r="44" spans="1:9" ht="18.75" customHeight="1">
      <c r="A44" s="61">
        <v>44550</v>
      </c>
      <c r="B44" s="120" t="str">
        <f t="shared" si="0"/>
        <v>(月)</v>
      </c>
      <c r="C44" s="178">
        <v>203502</v>
      </c>
      <c r="D44" s="174">
        <f t="shared" si="1"/>
        <v>53618</v>
      </c>
      <c r="E44" s="174">
        <f t="shared" si="4"/>
        <v>203502</v>
      </c>
      <c r="F44" s="111">
        <v>203502</v>
      </c>
      <c r="G44" s="111">
        <v>0</v>
      </c>
      <c r="H44" s="177" t="s">
        <v>378</v>
      </c>
      <c r="I44" s="177" t="s">
        <v>378</v>
      </c>
    </row>
    <row r="45" spans="1:9" ht="18.75" customHeight="1">
      <c r="A45" s="61">
        <v>44547</v>
      </c>
      <c r="B45" s="120" t="str">
        <f t="shared" si="0"/>
        <v>(金)</v>
      </c>
      <c r="C45" s="178">
        <v>149884</v>
      </c>
      <c r="D45" s="174">
        <f t="shared" si="1"/>
        <v>32149</v>
      </c>
      <c r="E45" s="174">
        <f t="shared" si="4"/>
        <v>149884</v>
      </c>
      <c r="F45" s="111">
        <v>149884</v>
      </c>
      <c r="G45" s="111">
        <v>0</v>
      </c>
      <c r="H45" s="177" t="s">
        <v>378</v>
      </c>
      <c r="I45" s="177" t="s">
        <v>378</v>
      </c>
    </row>
    <row r="46" spans="1:9" ht="18.75" customHeight="1">
      <c r="A46" s="61">
        <v>44546</v>
      </c>
      <c r="B46" s="120" t="str">
        <f t="shared" si="0"/>
        <v>(木)</v>
      </c>
      <c r="C46" s="178">
        <v>117735</v>
      </c>
      <c r="D46" s="174">
        <f t="shared" si="1"/>
        <v>24533</v>
      </c>
      <c r="E46" s="174">
        <f t="shared" si="4"/>
        <v>117735</v>
      </c>
      <c r="F46" s="111">
        <v>117735</v>
      </c>
      <c r="G46" s="111">
        <v>0</v>
      </c>
      <c r="H46" s="177" t="s">
        <v>378</v>
      </c>
      <c r="I46" s="177" t="s">
        <v>378</v>
      </c>
    </row>
    <row r="47" spans="1:9" ht="18.75" customHeight="1">
      <c r="A47" s="61">
        <v>44545</v>
      </c>
      <c r="B47" s="120" t="str">
        <f t="shared" si="0"/>
        <v>(水)</v>
      </c>
      <c r="C47" s="178">
        <v>93202</v>
      </c>
      <c r="D47" s="174">
        <f t="shared" si="1"/>
        <v>22477</v>
      </c>
      <c r="E47" s="174">
        <f t="shared" si="4"/>
        <v>93202</v>
      </c>
      <c r="F47" s="111">
        <v>93202</v>
      </c>
      <c r="G47" s="111">
        <v>0</v>
      </c>
      <c r="H47" s="177" t="s">
        <v>378</v>
      </c>
      <c r="I47" s="177" t="s">
        <v>378</v>
      </c>
    </row>
    <row r="48" spans="1:9" ht="18.75" customHeight="1">
      <c r="A48" s="61">
        <v>44544</v>
      </c>
      <c r="B48" s="120" t="str">
        <f t="shared" si="0"/>
        <v>(火)</v>
      </c>
      <c r="C48" s="178">
        <v>70725</v>
      </c>
      <c r="D48" s="174">
        <f t="shared" si="1"/>
        <v>17988</v>
      </c>
      <c r="E48" s="174">
        <f t="shared" si="4"/>
        <v>70725</v>
      </c>
      <c r="F48" s="111">
        <v>70725</v>
      </c>
      <c r="G48" s="111">
        <v>0</v>
      </c>
      <c r="H48" s="177" t="s">
        <v>378</v>
      </c>
      <c r="I48" s="177" t="s">
        <v>378</v>
      </c>
    </row>
    <row r="49" spans="1:9" ht="18.75" customHeight="1">
      <c r="A49" s="61">
        <v>44543</v>
      </c>
      <c r="B49" s="120" t="str">
        <f t="shared" si="0"/>
        <v>(月)</v>
      </c>
      <c r="C49" s="178">
        <v>52737</v>
      </c>
      <c r="D49" s="174">
        <f t="shared" si="1"/>
        <v>16287</v>
      </c>
      <c r="E49" s="174">
        <f t="shared" si="4"/>
        <v>52737</v>
      </c>
      <c r="F49" s="111">
        <v>52737</v>
      </c>
      <c r="G49" s="111">
        <v>0</v>
      </c>
      <c r="H49" s="177" t="s">
        <v>378</v>
      </c>
      <c r="I49" s="177" t="s">
        <v>378</v>
      </c>
    </row>
    <row r="50" spans="1:9" ht="18.75" customHeight="1">
      <c r="A50" s="61">
        <v>44540</v>
      </c>
      <c r="B50" s="120" t="str">
        <f t="shared" si="0"/>
        <v>(金)</v>
      </c>
      <c r="C50" s="178">
        <v>36450</v>
      </c>
      <c r="D50" s="174">
        <f t="shared" si="1"/>
        <v>8830</v>
      </c>
      <c r="E50" s="174">
        <f t="shared" si="4"/>
        <v>36450</v>
      </c>
      <c r="F50" s="111">
        <v>36450</v>
      </c>
      <c r="G50" s="111">
        <v>0</v>
      </c>
      <c r="H50" s="177" t="s">
        <v>378</v>
      </c>
      <c r="I50" s="177" t="s">
        <v>378</v>
      </c>
    </row>
    <row r="51" spans="1:9" ht="18.75" customHeight="1">
      <c r="A51" s="61">
        <v>44539</v>
      </c>
      <c r="B51" s="120" t="str">
        <f t="shared" si="0"/>
        <v>(木)</v>
      </c>
      <c r="C51" s="178">
        <v>27620</v>
      </c>
      <c r="D51" s="174">
        <f t="shared" si="1"/>
        <v>6627</v>
      </c>
      <c r="E51" s="174">
        <f t="shared" si="4"/>
        <v>27620</v>
      </c>
      <c r="F51" s="111">
        <v>27620</v>
      </c>
      <c r="G51" s="111">
        <v>0</v>
      </c>
      <c r="H51" s="177" t="s">
        <v>378</v>
      </c>
      <c r="I51" s="177" t="s">
        <v>378</v>
      </c>
    </row>
    <row r="52" spans="1:9" ht="18.75" customHeight="1">
      <c r="A52" s="61">
        <v>44538</v>
      </c>
      <c r="B52" s="120" t="str">
        <f t="shared" si="0"/>
        <v>(水)</v>
      </c>
      <c r="C52" s="178">
        <v>20993</v>
      </c>
      <c r="D52" s="174">
        <f t="shared" si="1"/>
        <v>5914</v>
      </c>
      <c r="E52" s="174">
        <f t="shared" si="4"/>
        <v>20993</v>
      </c>
      <c r="F52" s="111">
        <v>20993</v>
      </c>
      <c r="G52" s="111">
        <v>0</v>
      </c>
      <c r="H52" s="177" t="s">
        <v>378</v>
      </c>
      <c r="I52" s="177" t="s">
        <v>378</v>
      </c>
    </row>
    <row r="53" spans="1:9" ht="18.75" customHeight="1">
      <c r="A53" s="61">
        <v>44537</v>
      </c>
      <c r="B53" s="120" t="str">
        <f t="shared" si="0"/>
        <v>(火)</v>
      </c>
      <c r="C53" s="178">
        <v>15079</v>
      </c>
      <c r="D53" s="174">
        <f t="shared" si="1"/>
        <v>6422</v>
      </c>
      <c r="E53" s="174">
        <f t="shared" si="4"/>
        <v>15079</v>
      </c>
      <c r="F53" s="111">
        <v>15079</v>
      </c>
      <c r="G53" s="111">
        <v>0</v>
      </c>
      <c r="H53" s="177" t="s">
        <v>378</v>
      </c>
      <c r="I53" s="177" t="s">
        <v>378</v>
      </c>
    </row>
    <row r="54" spans="1:9">
      <c r="A54" s="61">
        <v>44536</v>
      </c>
      <c r="B54" s="120" t="str">
        <f t="shared" si="0"/>
        <v>(月)</v>
      </c>
      <c r="C54" s="178">
        <v>8657</v>
      </c>
      <c r="D54" s="174">
        <f t="shared" si="1"/>
        <v>5110</v>
      </c>
      <c r="E54" s="174">
        <f t="shared" si="4"/>
        <v>8657</v>
      </c>
      <c r="F54" s="174">
        <v>8657</v>
      </c>
      <c r="G54" s="111">
        <v>0</v>
      </c>
      <c r="H54" s="177" t="s">
        <v>378</v>
      </c>
      <c r="I54" s="177" t="s">
        <v>378</v>
      </c>
    </row>
    <row r="55" spans="1:9">
      <c r="A55" s="61">
        <v>44533</v>
      </c>
      <c r="B55" s="120" t="str">
        <f t="shared" si="0"/>
        <v>(金)</v>
      </c>
      <c r="C55" s="178">
        <v>3547</v>
      </c>
      <c r="D55" s="174">
        <f>C55-C56</f>
        <v>1987</v>
      </c>
      <c r="E55" s="174">
        <f t="shared" si="4"/>
        <v>3547</v>
      </c>
      <c r="F55" s="174">
        <v>3547</v>
      </c>
      <c r="G55" s="111">
        <v>0</v>
      </c>
      <c r="H55" s="177" t="s">
        <v>378</v>
      </c>
      <c r="I55" s="177" t="s">
        <v>378</v>
      </c>
    </row>
    <row r="56" spans="1:9">
      <c r="A56" s="61">
        <v>44532</v>
      </c>
      <c r="B56" s="120" t="str">
        <f t="shared" si="0"/>
        <v>(木)</v>
      </c>
      <c r="C56" s="178">
        <v>1560</v>
      </c>
      <c r="D56" s="174">
        <f>C56</f>
        <v>1560</v>
      </c>
      <c r="E56" s="174">
        <f t="shared" si="4"/>
        <v>1560</v>
      </c>
      <c r="F56" s="174">
        <v>1560</v>
      </c>
      <c r="G56" s="111">
        <v>0</v>
      </c>
      <c r="H56" s="177" t="s">
        <v>378</v>
      </c>
      <c r="I56" s="177" t="s">
        <v>378</v>
      </c>
    </row>
    <row r="58" spans="1:9">
      <c r="A58" s="73" t="s">
        <v>379</v>
      </c>
    </row>
    <row r="59" spans="1:9">
      <c r="A59" s="73" t="s">
        <v>380</v>
      </c>
    </row>
    <row r="60" spans="1:9">
      <c r="A60" s="73" t="s">
        <v>381</v>
      </c>
    </row>
    <row r="61" spans="1:9">
      <c r="A61" s="73" t="s">
        <v>382</v>
      </c>
    </row>
  </sheetData>
  <mergeCells count="8">
    <mergeCell ref="F1:G1"/>
    <mergeCell ref="C2:D2"/>
    <mergeCell ref="H2:H3"/>
    <mergeCell ref="I2:I3"/>
    <mergeCell ref="F2:G2"/>
    <mergeCell ref="E2:E3"/>
    <mergeCell ref="A2:A3"/>
    <mergeCell ref="B2:B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V一般接種</vt:lpstr>
      <vt:lpstr>V医療従事者等</vt:lpstr>
      <vt:lpstr>V職域接種</vt:lpstr>
      <vt:lpstr>V重複</vt:lpstr>
      <vt:lpstr>V3回目-総接種回数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2022-02-23T14:02:09Z</dcterms:modified>
</cp:coreProperties>
</file>