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6F36B635-45BA-49F9-9C68-200986362FE8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11" l="1"/>
  <c r="B23" i="11"/>
  <c r="D22" i="11"/>
  <c r="B22" i="11"/>
  <c r="D21" i="11"/>
  <c r="B21" i="11"/>
  <c r="D20" i="11"/>
  <c r="B20" i="11"/>
  <c r="D19" i="11"/>
  <c r="B19" i="11"/>
  <c r="D18" i="11"/>
  <c r="B18" i="11"/>
  <c r="G2" i="11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<sst xmlns="http://schemas.openxmlformats.org/spreadsheetml/2006/main" count="35441" uniqueCount="363">
  <si>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</si>
  <si>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</si>
  <si>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</si>
  <si>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</si>
  <si>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</si>
  <si>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</si>
  <si>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</si>
  <si>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</si>
  <si>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</si>
  <si>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</si>
  <si>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</si>
  <si>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</si>
  <si>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</si>
  <si>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</si>
  <si>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</si>
  <si>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</si>
  <si>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</si>
  <si>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</si>
  <si>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</si>
  <si>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</si>
  <si>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</si>
  <si>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</si>
  <si>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</si>
  <si>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</si>
  <si>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</si>
  <si>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</si>
  <si>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</si>
  <si>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</si>
  <si>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</si>
  <si>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</si>
  <si>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</si>
  <si>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</si>
  <si>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</si>
  <si>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</si>
  <si>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</si>
  <si>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</si>
  <si>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</si>
  <si>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</si>
  <si>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</si>
  <si>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</si>
  <si>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</si>
  <si>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</si>
  <si>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</si>
  <si>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</si>
  <si>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</si>
  <si>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</si>
  <si>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</si>
  <si>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</si>
  <si>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</si>
  <si>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</si>
  <si>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</si>
  <si>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</si>
  <si>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</si>
  <si>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</si>
  <si>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</si>
  <si>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</si>
  <si>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</si>
  <si>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</si>
  <si>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</si>
  <si>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</si>
  <si>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</si>
  <si>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</si>
  <si>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</si>
  <si>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</si>
  <si>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</si>
  <si>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</si>
  <si>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</si>
  <si>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</si>
  <si>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</si>
  <si>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</si>
  <si>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</si>
  <si>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</si>
  <si>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</si>
  <si>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</si>
  <si>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</si>
  <si>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</si>
  <si>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</si>
  <si>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</si>
  <si>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</si>
  <si>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</si>
  <si>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</si>
  <si>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</si>
  <si>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</si>
  <si>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</si>
  <si>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</si>
  <si>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</si>
  <si>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</si>
  <si>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</si>
  <si>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</si>
  <si>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</si>
  <si>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</si>
  <si>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</si>
  <si>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</si>
  <si>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</si>
  <si>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</si>
  <si>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</si>
  <si>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</si>
  <si>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</si>
  <si>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</si>
  <si>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</si>
  <si>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</si>
  <si>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</si>
  <si>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</si>
  <si>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</si>
  <si>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</si>
  <si>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</si>
  <si>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</si>
  <si>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</si>
  <si>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</si>
  <si>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</si>
  <si>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</si>
  <si>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</si>
  <si>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</si>
  <si>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</si>
  <si>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</si>
  <si>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</si>
  <si>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</si>
  <si>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</si>
  <si>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</si>
  <si>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</si>
  <si>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</si>
  <si>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</si>
  <si>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</si>
  <si>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</si>
  <si>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</si>
  <si>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</si>
  <si>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</si>
  <si>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</si>
  <si>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</si>
  <si>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</si>
  <si>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</si>
  <si>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</si>
  <si>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</si>
  <si>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</si>
  <si>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</si>
  <si>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</si>
  <si>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</si>
  <si>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</si>
  <si>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</si>
  <si>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</si>
  <si>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</si>
  <si>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</si>
  <si>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</si>
  <si>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</si>
  <si>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</si>
  <si>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</si>
  <si>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</si>
  <si>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</si>
  <si>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</si>
  <si>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</si>
  <si>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</si>
  <si>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</si>
  <si>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</si>
  <si>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</si>
  <si>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</si>
  <si>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</si>
  <si>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</si>
  <si>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</si>
  <si>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</si>
  <si>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</si>
  <si>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</si>
  <si>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</si>
  <si>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</si>
  <si>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</si>
  <si>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</si>
  <si>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</si>
  <si>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</si>
  <si>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</si>
  <si>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</si>
  <si>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</si>
  <si>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</si>
  <si>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</si>
  <si>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</si>
  <si>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</si>
  <si>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</si>
  <si>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</si>
  <si>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</si>
  <si>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</si>
  <si>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</si>
  <si>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</si>
  <si>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</si>
  <si>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</si>
  <si>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</si>
  <si>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</si>
  <si>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</si>
  <si>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</si>
  <si>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</si>
  <si>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</si>
  <si>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</si>
  <si>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</si>
  <si>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</si>
  <si>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</si>
  <si>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</si>
  <si>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</si>
  <si>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</si>
  <si>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</si>
  <si>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</si>
  <si>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</si>
  <si>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</si>
  <si>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</si>
  <si>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</si>
  <si>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</si>
  <si>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</si>
  <si>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</si>
  <si>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</si>
  <si>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</si>
  <si>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</si>
  <si>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</si>
  <si>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</si>
  <si>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</si>
  <si>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</si>
  <si>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</si>
  <si>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</si>
  <si>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</si>
  <si>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</si>
  <si>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</si>
  <si>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</si>
  <si>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</si>
  <si>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</si>
  <si>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</si>
  <si>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</si>
  <si>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</si>
  <si>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</si>
  <si>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</si>
  <si>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</si>
  <si>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</si>
  <si>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</si>
  <si>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</si>
  <si>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</si>
  <si>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</si>
  <si>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</si>
  <si>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</si>
  <si>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</si>
  <si>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</si>
  <si>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</si>
  <si>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</si>
  <si>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</si>
  <si>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</si>
  <si>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</si>
  <si>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</si>
  <si>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</si>
  <si>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</si>
  <si>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</si>
  <si>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</si>
  <si>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</si>
  <si>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</si>
  <si>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</si>
  <si>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</si>
  <si>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</si>
  <si>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</si>
  <si>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</si>
  <si>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</si>
  <si>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</si>
  <si>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</si>
  <si>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</si>
  <si>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</si>
  <si>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</si>
  <si>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</si>
  <si>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</si>
  <si>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</si>
  <si>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</si>
  <si>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</si>
  <si>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</si>
  <si>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</si>
  <si>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</si>
  <si>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</si>
  <si>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</si>
  <si>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</si>
  <si>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</si>
  <si>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</si>
  <si>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</si>
  <si>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</si>
  <si>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</si>
  <si>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</si>
  <si>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</si>
  <si>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</si>
  <si>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</si>
  <si>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</si>
  <si>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</si>
  <si>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</si>
  <si>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</si>
  <si>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</si>
  <si>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</si>
  <si>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</si>
  <si>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</si>
  <si>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</si>
  <si>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</si>
  <si>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</si>
  <si>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</si>
  <si>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</si>
  <si>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</si>
  <si>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</si>
  <si>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</si>
  <si>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</si>
  <si>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</si>
  <si>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</si>
  <si>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</si>
  <si>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</si>
  <si>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</si>
  <si>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</si>
  <si>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</si>
  <si>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</si>
  <si>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</si>
  <si>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</si>
  <si>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</si>
  <si>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</si>
  <si>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</si>
  <si>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</si>
  <si>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</si>
  <si>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</si>
  <si>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</si>
  <si>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</si>
  <si>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</si>
  <si>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</si>
  <si>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</si>
  <si>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</si>
  <si>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</si>
  <si>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</si>
  <si>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</si>
  <si>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</si>
  <si>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</si>
  <si>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</si>
  <si>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</si>
  <si>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</si>
  <si>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</si>
  <si>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</si>
  <si>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</si>
  <si>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</si>
  <si>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</si>
  <si>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</si>
  <si>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</si>
  <si>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</si>
  <si>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</si>
  <si>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</si>
  <si>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</si>
  <si>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</si>
  <si>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</si>
  <si>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</si>
  <si>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</si>
  <si>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</si>
  <si>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</si>
  <si>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</si>
  <si>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</si>
  <si>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</si>
  <si>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</si>
  <si>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</si>
  <si>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</si>
  <si>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</si>
  <si>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</si>
  <si>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</si>
  <si>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</si>
  <si>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</si>
  <si>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</si>
  <si>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</si>
  <si>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</si>
  <si>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</si>
  <si>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</si>
  <si>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</si>
  <si>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</si>
  <si>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</si>
  <si>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</si>
  <si>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</si>
  <si>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（９月１日公表時点）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</si>
</sst>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00"/>
  <sheetViews>
    <sheetView workbookViewId="0">
      <pane ySplit="1" topLeftCell="A1250" activePane="bottomLeft" state="frozen"/>
      <selection activeCell="O1257" sqref="O1257:P1697"/>
      <selection pane="bottomLeft" activeCell="O1257" sqref="O1257:P1697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31562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17878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14735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25625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40309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8046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9360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98702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151171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189257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188780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204375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35676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24902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282930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252252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281168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20122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293251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39236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26136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7508</v>
      </c>
      <c r="P1320" s="27">
        <v>851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8552</v>
      </c>
      <c r="P1323" s="27">
        <v>730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9965</v>
      </c>
      <c r="P1326" s="27">
        <v>916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316377</v>
      </c>
      <c r="P1329" s="27">
        <v>71402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146063</v>
      </c>
      <c r="P1332" s="27">
        <v>53762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61448</v>
      </c>
      <c r="P1335" s="27">
        <v>7725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74225</v>
      </c>
      <c r="P1338" s="27">
        <v>8587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260395</v>
      </c>
      <c r="P1341" s="27">
        <v>97131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220871</v>
      </c>
      <c r="P1344" s="27">
        <v>123184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243986</v>
      </c>
      <c r="P1347" s="27">
        <v>151913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250566</v>
      </c>
      <c r="P1350" s="27">
        <v>177356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234724</v>
      </c>
      <c r="P1353" s="27">
        <v>191128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137131</v>
      </c>
      <c r="P1356" s="27">
        <v>32539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186519</v>
      </c>
      <c r="P1359" s="27">
        <v>22404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343819</v>
      </c>
      <c r="P1362" s="27">
        <v>267217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347756</v>
      </c>
      <c r="P1365" s="27">
        <v>221622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395634</v>
      </c>
      <c r="P1368" s="27">
        <v>249985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402273</v>
      </c>
      <c r="P1371" s="27">
        <v>135147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378627</v>
      </c>
      <c r="P1374" s="27">
        <v>206732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284242</v>
      </c>
      <c r="P1377" s="27">
        <v>41441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325960</v>
      </c>
      <c r="P1380" s="27">
        <v>25813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583236</v>
      </c>
      <c r="P1383" s="27">
        <v>203860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603742</v>
      </c>
      <c r="P1386" s="27">
        <v>62942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665759</v>
      </c>
      <c r="P1389" s="27">
        <v>61621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637063</v>
      </c>
      <c r="P1392" s="27">
        <v>106001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615595</v>
      </c>
      <c r="P1395" s="27">
        <v>122374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471696</v>
      </c>
      <c r="P1398" s="27">
        <v>58601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461821</v>
      </c>
      <c r="P1401" s="27">
        <v>65701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664897</v>
      </c>
      <c r="P1404" s="27">
        <v>235940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708986</v>
      </c>
      <c r="P1407" s="27">
        <v>206590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734558</v>
      </c>
      <c r="P1410" s="27">
        <v>228697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726746</v>
      </c>
      <c r="P1413" s="27">
        <v>222273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713564</v>
      </c>
      <c r="P1416" s="27">
        <v>214282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614199</v>
      </c>
      <c r="P1419" s="27">
        <v>126024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561868</v>
      </c>
      <c r="P1422" s="27">
        <v>178782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767124</v>
      </c>
      <c r="P1425" s="27">
        <v>320724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789608</v>
      </c>
      <c r="P1428" s="27">
        <v>318312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768666</v>
      </c>
      <c r="P1431" s="27">
        <v>381418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740626</v>
      </c>
      <c r="P1434" s="27">
        <v>381073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747694</v>
      </c>
      <c r="P1437" s="27">
        <v>353995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653425</v>
      </c>
      <c r="P1440" s="27">
        <v>271798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595168</v>
      </c>
      <c r="P1443" s="27">
        <v>315843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688898</v>
      </c>
      <c r="P1446" s="27">
        <v>534464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687845</v>
      </c>
      <c r="P1449" s="27">
        <v>548484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671662</v>
      </c>
      <c r="P1452" s="27">
        <v>600107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681989</v>
      </c>
      <c r="P1455" s="27">
        <v>592525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663632</v>
      </c>
      <c r="P1458" s="27">
        <v>565130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653322</v>
      </c>
      <c r="P1461" s="27">
        <v>438097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653905</v>
      </c>
      <c r="P1464" s="27">
        <v>436574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740961</v>
      </c>
      <c r="P1467" s="27">
        <v>620207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738990</v>
      </c>
      <c r="P1470" s="27">
        <v>647611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749258</v>
      </c>
      <c r="P1473" s="27">
        <v>679182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727725</v>
      </c>
      <c r="P1476" s="27">
        <v>685842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721636</v>
      </c>
      <c r="P1479" s="27">
        <v>688839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715849</v>
      </c>
      <c r="P1482" s="27">
        <v>580598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748784</v>
      </c>
      <c r="P1485" s="27">
        <v>534354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740712</v>
      </c>
      <c r="P1488" s="27">
        <v>697501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744783</v>
      </c>
      <c r="P1491" s="27">
        <v>730530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779077</v>
      </c>
      <c r="P1494" s="27">
        <v>718582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588741</v>
      </c>
      <c r="P1497" s="27">
        <v>695069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531231</v>
      </c>
      <c r="P1500" s="27">
        <v>704303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807381</v>
      </c>
      <c r="P1503" s="27">
        <v>601356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788329</v>
      </c>
      <c r="P1506" s="27">
        <v>534995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899701</v>
      </c>
      <c r="P1509" s="27">
        <v>643203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930349</v>
      </c>
      <c r="P1512" s="27">
        <v>656449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948921</v>
      </c>
      <c r="P1515" s="27">
        <v>631796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947029</v>
      </c>
      <c r="P1518" s="27">
        <v>629160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944342</v>
      </c>
      <c r="P1521" s="27">
        <v>625708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945203</v>
      </c>
      <c r="P1524" s="27">
        <v>605124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701466</v>
      </c>
      <c r="P1527" s="27">
        <v>616043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785196</v>
      </c>
      <c r="P1530" s="27">
        <v>668603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813440</v>
      </c>
      <c r="P1533" s="27">
        <v>652864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793590</v>
      </c>
      <c r="P1536" s="27">
        <v>659370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775109</v>
      </c>
      <c r="P1539" s="27">
        <v>634659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805234</v>
      </c>
      <c r="P1542" s="27">
        <v>624669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759658</v>
      </c>
      <c r="P1545" s="27">
        <v>631882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568473</v>
      </c>
      <c r="P1548" s="27">
        <v>649469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470652</v>
      </c>
      <c r="P1551" s="27">
        <v>626120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726092</v>
      </c>
      <c r="P1554" s="27">
        <v>638627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658056</v>
      </c>
      <c r="P1557" s="27">
        <v>684025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278848</v>
      </c>
      <c r="P1560" s="27">
        <v>271589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217208</v>
      </c>
      <c r="P1563" s="27">
        <v>192790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422560</v>
      </c>
      <c r="P1566" s="27">
        <v>725706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383997</v>
      </c>
      <c r="P1569" s="27">
        <v>676162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525498</v>
      </c>
      <c r="P1572" s="27">
        <v>762791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562211</v>
      </c>
      <c r="P1575" s="27">
        <v>760446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551464</v>
      </c>
      <c r="P1578" s="27">
        <v>767775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549978</v>
      </c>
      <c r="P1581" s="27">
        <v>752990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579748</v>
      </c>
      <c r="P1584" s="27">
        <v>758411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598595</v>
      </c>
      <c r="P1587" s="27">
        <v>782211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428145</v>
      </c>
      <c r="P1590" s="27">
        <v>1054371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523748</v>
      </c>
      <c r="P1593" s="27">
        <v>551820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540020</v>
      </c>
      <c r="P1596" s="27">
        <v>584068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533936</v>
      </c>
      <c r="P1599" s="27">
        <v>580542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523361</v>
      </c>
      <c r="P1602" s="27">
        <v>570122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539424</v>
      </c>
      <c r="P1605" s="27">
        <v>599703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671725</v>
      </c>
      <c r="P1608" s="27">
        <v>618009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-3907076</v>
      </c>
      <c r="P1611" s="27">
        <v>-317335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159269</v>
      </c>
      <c r="P1614" s="27">
        <v>99731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460850</v>
      </c>
      <c r="P1617" s="27">
        <v>559832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472488</v>
      </c>
      <c r="P1620" s="27">
        <v>487989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463650</v>
      </c>
      <c r="P1623" s="27">
        <v>222182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322903</v>
      </c>
      <c r="P1626" s="27">
        <v>132797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341763</v>
      </c>
      <c r="P1629" s="27">
        <v>248017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-7108706</v>
      </c>
      <c r="P1632" s="27">
        <v>-2493574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406792</v>
      </c>
      <c r="P1635" s="27">
        <v>349831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511427</v>
      </c>
      <c r="P1638" s="27">
        <v>433532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538549</v>
      </c>
      <c r="P1641" s="27">
        <v>423284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535014</v>
      </c>
      <c r="P1644" s="27">
        <v>410779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561403</v>
      </c>
      <c r="P1647" s="27">
        <v>454132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673868</v>
      </c>
      <c r="P1650" s="27">
        <v>513396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-10580441</v>
      </c>
      <c r="P1653" s="27">
        <v>-5391657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491619</v>
      </c>
      <c r="P1656" s="27">
        <v>419517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545216</v>
      </c>
      <c r="P1659" s="27">
        <v>430902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534239</v>
      </c>
      <c r="P1662" s="27">
        <v>427508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509218</v>
      </c>
      <c r="P1665" s="27">
        <v>411793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555033</v>
      </c>
      <c r="P1668" s="27">
        <v>448113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645877</v>
      </c>
      <c r="P1671" s="27">
        <v>559484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-9616136</v>
      </c>
      <c r="P1674" s="27">
        <v>-5847627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306878</v>
      </c>
      <c r="P1677" s="27">
        <v>125562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503964</v>
      </c>
      <c r="P1680" s="27">
        <v>330704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461726</v>
      </c>
      <c r="P1683" s="27">
        <v>297911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270524</v>
      </c>
      <c r="P1686" s="27">
        <v>285437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7">
        <v>423872</v>
      </c>
      <c r="P1689" s="27">
        <v>185018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7">
        <v>0</v>
      </c>
      <c r="P1690" s="27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7">
        <v>0</v>
      </c>
      <c r="P1691" s="27">
        <v>0</v>
      </c>
    </row>
    <row r="1692" spans="1:16" x14ac:dyDescent="0.55000000000000004">
      <c r="A1692" s="33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7">
        <v>506000</v>
      </c>
      <c r="P1692" s="27">
        <v>189678</v>
      </c>
    </row>
    <row r="1693" spans="1:16" x14ac:dyDescent="0.55000000000000004">
      <c r="A1693" s="33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7">
        <v>0</v>
      </c>
      <c r="P1693" s="27">
        <v>0</v>
      </c>
    </row>
    <row r="1694" spans="1:16" x14ac:dyDescent="0.55000000000000004">
      <c r="A1694" s="33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7">
        <v>0</v>
      </c>
      <c r="P1694" s="27">
        <v>0</v>
      </c>
    </row>
    <row r="1695" spans="1:16" x14ac:dyDescent="0.55000000000000004">
      <c r="A1695" s="33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7">
        <v>321413</v>
      </c>
      <c r="P1695" s="27">
        <v>155884</v>
      </c>
    </row>
    <row r="1696" spans="1:16" x14ac:dyDescent="0.55000000000000004">
      <c r="A1696" s="33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7">
        <v>0</v>
      </c>
      <c r="P1696" s="27">
        <v>0</v>
      </c>
    </row>
    <row r="1697" spans="1:16" x14ac:dyDescent="0.55000000000000004">
      <c r="A1697" s="33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7">
        <v>0</v>
      </c>
      <c r="P1697" s="27">
        <v>0</v>
      </c>
    </row>
    <row r="1698" spans="1:16" x14ac:dyDescent="0.55000000000000004">
      <c r="A1698" s="33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>
        <v>0</v>
      </c>
      <c r="P1698">
        <v>0</v>
      </c>
    </row>
    <row r="1699" spans="1:16" x14ac:dyDescent="0.55000000000000004">
      <c r="A1699" s="33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>
        <v>0</v>
      </c>
      <c r="P1699">
        <v>0</v>
      </c>
    </row>
    <row r="1700" spans="1:16" x14ac:dyDescent="0.55000000000000004">
      <c r="A1700" s="33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>
        <v>0</v>
      </c>
      <c r="P1700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240"/>
  <sheetViews>
    <sheetView workbookViewId="0">
      <pane xSplit="1" ySplit="1" topLeftCell="B25224" activePane="bottomRight" state="frozen"/>
      <selection activeCell="O1257" sqref="O1257:P1697"/>
      <selection pane="topRight" activeCell="O1257" sqref="O1257:P1697"/>
      <selection pane="bottomLeft" activeCell="O1257" sqref="O1257:P1697"/>
      <selection pane="bottomRight" activeCell="O1257" sqref="O1257:P169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  <row r="25100" spans="1:8" x14ac:dyDescent="0.55000000000000004">
      <c r="A25100" s="33">
        <v>44442</v>
      </c>
      <c r="B25100" s="1" t="s">
        <v>7</v>
      </c>
      <c r="C25100">
        <v>57723</v>
      </c>
      <c r="D25100">
        <v>1011965</v>
      </c>
      <c r="E25100" s="32">
        <v>52450</v>
      </c>
      <c r="F25100">
        <v>1455</v>
      </c>
      <c r="G25100" s="32">
        <v>4145</v>
      </c>
      <c r="H25100" s="32">
        <v>23</v>
      </c>
    </row>
    <row r="25101" spans="1:8" x14ac:dyDescent="0.55000000000000004">
      <c r="A25101" s="33">
        <v>44442</v>
      </c>
      <c r="B25101" s="1" t="s">
        <v>11</v>
      </c>
      <c r="C25101">
        <v>4653</v>
      </c>
      <c r="D25101">
        <v>72244</v>
      </c>
      <c r="E25101" s="32">
        <v>3558</v>
      </c>
      <c r="F25101">
        <v>33</v>
      </c>
      <c r="G25101" s="32">
        <v>1062</v>
      </c>
      <c r="H25101" s="32">
        <v>2</v>
      </c>
    </row>
    <row r="25102" spans="1:8" x14ac:dyDescent="0.55000000000000004">
      <c r="A25102" s="33">
        <v>44442</v>
      </c>
      <c r="B25102" s="1" t="s">
        <v>12</v>
      </c>
      <c r="C25102">
        <v>3140</v>
      </c>
      <c r="D25102">
        <v>109542</v>
      </c>
      <c r="E25102" s="32">
        <v>2717</v>
      </c>
      <c r="F25102">
        <v>49</v>
      </c>
      <c r="G25102" s="32">
        <v>374</v>
      </c>
      <c r="H25102" s="32">
        <v>3</v>
      </c>
    </row>
    <row r="25103" spans="1:8" x14ac:dyDescent="0.55000000000000004">
      <c r="A25103" s="33">
        <v>44442</v>
      </c>
      <c r="B25103" s="1" t="s">
        <v>13</v>
      </c>
      <c r="C25103">
        <v>15133</v>
      </c>
      <c r="D25103">
        <v>211743</v>
      </c>
      <c r="E25103" s="32">
        <v>13169</v>
      </c>
      <c r="F25103">
        <v>104</v>
      </c>
      <c r="G25103" s="32">
        <v>1794</v>
      </c>
      <c r="H25103" s="32">
        <v>34</v>
      </c>
    </row>
    <row r="25104" spans="1:8" x14ac:dyDescent="0.55000000000000004">
      <c r="A25104" s="33">
        <v>44442</v>
      </c>
      <c r="B25104" s="1" t="s">
        <v>14</v>
      </c>
      <c r="C25104">
        <v>1666</v>
      </c>
      <c r="D25104">
        <v>22454</v>
      </c>
      <c r="E25104" s="32">
        <v>1473</v>
      </c>
      <c r="F25104">
        <v>23</v>
      </c>
      <c r="G25104" s="32">
        <v>170</v>
      </c>
      <c r="H25104" s="32">
        <v>2</v>
      </c>
    </row>
    <row r="25105" spans="1:8" x14ac:dyDescent="0.55000000000000004">
      <c r="A25105" s="33">
        <v>44442</v>
      </c>
      <c r="B25105" s="1" t="s">
        <v>15</v>
      </c>
      <c r="C25105">
        <v>3254</v>
      </c>
      <c r="D25105">
        <v>86319</v>
      </c>
      <c r="E25105" s="32">
        <v>2894</v>
      </c>
      <c r="F25105">
        <v>49</v>
      </c>
      <c r="G25105" s="32">
        <v>311</v>
      </c>
      <c r="H25105" s="32">
        <v>6</v>
      </c>
    </row>
    <row r="25106" spans="1:8" x14ac:dyDescent="0.55000000000000004">
      <c r="A25106" s="33">
        <v>44442</v>
      </c>
      <c r="B25106" s="1" t="s">
        <v>16</v>
      </c>
      <c r="C25106">
        <v>8904</v>
      </c>
      <c r="D25106">
        <v>371284</v>
      </c>
      <c r="E25106" s="32">
        <v>7921</v>
      </c>
      <c r="F25106">
        <v>168</v>
      </c>
      <c r="G25106" s="32">
        <v>815</v>
      </c>
      <c r="H25106" s="32">
        <v>14</v>
      </c>
    </row>
    <row r="25107" spans="1:8" x14ac:dyDescent="0.55000000000000004">
      <c r="A25107" s="33">
        <v>44442</v>
      </c>
      <c r="B25107" s="1" t="s">
        <v>17</v>
      </c>
      <c r="C25107">
        <v>21325</v>
      </c>
      <c r="D25107">
        <v>37826</v>
      </c>
      <c r="E25107" s="32">
        <v>19050</v>
      </c>
      <c r="F25107">
        <v>194</v>
      </c>
      <c r="G25107" s="32">
        <v>2081</v>
      </c>
      <c r="H25107" s="32">
        <v>31</v>
      </c>
    </row>
    <row r="25108" spans="1:8" x14ac:dyDescent="0.55000000000000004">
      <c r="A25108" s="33">
        <v>44442</v>
      </c>
      <c r="B25108" s="1" t="s">
        <v>18</v>
      </c>
      <c r="C25108">
        <v>13666</v>
      </c>
      <c r="D25108">
        <v>397415</v>
      </c>
      <c r="E25108" s="32">
        <v>12116</v>
      </c>
      <c r="F25108">
        <v>105</v>
      </c>
      <c r="G25108" s="32">
        <v>1445</v>
      </c>
      <c r="H25108" s="32">
        <v>18</v>
      </c>
    </row>
    <row r="25109" spans="1:8" x14ac:dyDescent="0.55000000000000004">
      <c r="A25109" s="33">
        <v>44442</v>
      </c>
      <c r="B25109" s="1" t="s">
        <v>19</v>
      </c>
      <c r="C25109">
        <v>15400</v>
      </c>
      <c r="D25109">
        <v>262794</v>
      </c>
      <c r="E25109" s="32">
        <v>13356</v>
      </c>
      <c r="F25109">
        <v>161</v>
      </c>
      <c r="G25109" s="32">
        <v>1883</v>
      </c>
      <c r="H25109" s="32">
        <v>28</v>
      </c>
    </row>
    <row r="25110" spans="1:8" x14ac:dyDescent="0.55000000000000004">
      <c r="A25110" s="33">
        <v>44442</v>
      </c>
      <c r="B25110" s="1" t="s">
        <v>20</v>
      </c>
      <c r="C25110">
        <v>104297</v>
      </c>
      <c r="D25110">
        <v>1320041</v>
      </c>
      <c r="E25110" s="32">
        <v>90934</v>
      </c>
      <c r="F25110">
        <v>902</v>
      </c>
      <c r="G25110" s="32">
        <v>12461</v>
      </c>
      <c r="H25110" s="32">
        <v>158</v>
      </c>
    </row>
    <row r="25111" spans="1:8" x14ac:dyDescent="0.55000000000000004">
      <c r="A25111" s="33">
        <v>44442</v>
      </c>
      <c r="B25111" s="1" t="s">
        <v>21</v>
      </c>
      <c r="C25111">
        <v>89078</v>
      </c>
      <c r="D25111">
        <v>951276</v>
      </c>
      <c r="E25111" s="32">
        <v>74889</v>
      </c>
      <c r="F25111">
        <v>874</v>
      </c>
      <c r="G25111" s="32">
        <v>13315</v>
      </c>
      <c r="H25111" s="32">
        <v>111</v>
      </c>
    </row>
    <row r="25112" spans="1:8" x14ac:dyDescent="0.55000000000000004">
      <c r="A25112" s="33">
        <v>44442</v>
      </c>
      <c r="B25112" s="1" t="s">
        <v>22</v>
      </c>
      <c r="C25112">
        <v>352380</v>
      </c>
      <c r="D25112">
        <v>3332893</v>
      </c>
      <c r="E25112" s="32">
        <v>318352</v>
      </c>
      <c r="F25112">
        <v>2520</v>
      </c>
      <c r="G25112" s="32">
        <v>31508</v>
      </c>
      <c r="H25112" s="32">
        <v>278</v>
      </c>
    </row>
    <row r="25113" spans="1:8" x14ac:dyDescent="0.55000000000000004">
      <c r="A25113" s="33">
        <v>44442</v>
      </c>
      <c r="B25113" s="1" t="s">
        <v>23</v>
      </c>
      <c r="C25113">
        <v>153294</v>
      </c>
      <c r="D25113">
        <v>1433442</v>
      </c>
      <c r="E25113" s="32">
        <v>136465</v>
      </c>
      <c r="F25113">
        <v>1131</v>
      </c>
      <c r="G25113" s="32">
        <v>15698</v>
      </c>
      <c r="H25113" s="32">
        <v>233</v>
      </c>
    </row>
    <row r="25114" spans="1:8" x14ac:dyDescent="0.55000000000000004">
      <c r="A25114" s="33">
        <v>44442</v>
      </c>
      <c r="B25114" s="1" t="s">
        <v>24</v>
      </c>
      <c r="C25114">
        <v>6946</v>
      </c>
      <c r="D25114">
        <v>245602</v>
      </c>
      <c r="E25114" s="32">
        <v>6082</v>
      </c>
      <c r="F25114">
        <v>55</v>
      </c>
      <c r="G25114" s="32">
        <v>809</v>
      </c>
      <c r="H25114" s="32">
        <v>10</v>
      </c>
    </row>
    <row r="25115" spans="1:8" x14ac:dyDescent="0.55000000000000004">
      <c r="A25115" s="33">
        <v>44442</v>
      </c>
      <c r="B25115" s="1" t="s">
        <v>25</v>
      </c>
      <c r="C25115">
        <v>4492</v>
      </c>
      <c r="D25115">
        <v>102442</v>
      </c>
      <c r="E25115" s="32">
        <v>3710</v>
      </c>
      <c r="F25115">
        <v>42</v>
      </c>
      <c r="G25115" s="32">
        <v>740</v>
      </c>
      <c r="H25115" s="32">
        <v>14</v>
      </c>
    </row>
    <row r="25116" spans="1:8" x14ac:dyDescent="0.55000000000000004">
      <c r="A25116" s="33">
        <v>44442</v>
      </c>
      <c r="B25116" s="1" t="s">
        <v>26</v>
      </c>
      <c r="C25116">
        <v>7389</v>
      </c>
      <c r="D25116">
        <v>171993</v>
      </c>
      <c r="E25116" s="32">
        <v>6681</v>
      </c>
      <c r="F25116">
        <v>123</v>
      </c>
      <c r="G25116" s="32">
        <v>566</v>
      </c>
      <c r="H25116" s="32">
        <v>6</v>
      </c>
    </row>
    <row r="25117" spans="1:8" x14ac:dyDescent="0.55000000000000004">
      <c r="A25117" s="33">
        <v>44442</v>
      </c>
      <c r="B25117" s="1" t="s">
        <v>27</v>
      </c>
      <c r="C25117">
        <v>2645</v>
      </c>
      <c r="D25117">
        <v>99877</v>
      </c>
      <c r="E25117" s="32">
        <v>2350</v>
      </c>
      <c r="F25117">
        <v>36</v>
      </c>
      <c r="G25117" s="32">
        <v>259</v>
      </c>
      <c r="H25117" s="32">
        <v>2</v>
      </c>
    </row>
    <row r="25118" spans="1:8" x14ac:dyDescent="0.55000000000000004">
      <c r="A25118" s="33">
        <v>44442</v>
      </c>
      <c r="B25118" s="1" t="s">
        <v>28</v>
      </c>
      <c r="C25118">
        <v>4582</v>
      </c>
      <c r="D25118">
        <v>92433</v>
      </c>
      <c r="E25118" s="32">
        <v>3985</v>
      </c>
      <c r="F25118">
        <v>25</v>
      </c>
      <c r="G25118" s="32">
        <v>578</v>
      </c>
      <c r="H25118" s="32">
        <v>3</v>
      </c>
    </row>
    <row r="25119" spans="1:8" x14ac:dyDescent="0.55000000000000004">
      <c r="A25119" s="33">
        <v>44442</v>
      </c>
      <c r="B25119" s="1" t="s">
        <v>29</v>
      </c>
      <c r="C25119">
        <v>8068</v>
      </c>
      <c r="D25119">
        <v>276256</v>
      </c>
      <c r="E25119" s="32">
        <v>7300</v>
      </c>
      <c r="F25119">
        <v>94</v>
      </c>
      <c r="G25119" s="32">
        <v>638</v>
      </c>
      <c r="H25119" s="32">
        <v>6</v>
      </c>
    </row>
    <row r="25120" spans="1:8" x14ac:dyDescent="0.55000000000000004">
      <c r="A25120" s="33">
        <v>44442</v>
      </c>
      <c r="B25120" s="1" t="s">
        <v>30</v>
      </c>
      <c r="C25120">
        <v>16533</v>
      </c>
      <c r="D25120">
        <v>357773</v>
      </c>
      <c r="E25120" s="32">
        <v>13671</v>
      </c>
      <c r="F25120">
        <v>203</v>
      </c>
      <c r="G25120" s="32">
        <v>2634</v>
      </c>
      <c r="H25120" s="32">
        <v>21</v>
      </c>
    </row>
    <row r="25121" spans="1:8" x14ac:dyDescent="0.55000000000000004">
      <c r="A25121" s="33">
        <v>44442</v>
      </c>
      <c r="B25121" s="1" t="s">
        <v>31</v>
      </c>
      <c r="C25121">
        <v>23390</v>
      </c>
      <c r="D25121">
        <v>549011</v>
      </c>
      <c r="E25121" s="32">
        <v>18024</v>
      </c>
      <c r="F25121">
        <v>184</v>
      </c>
      <c r="G25121" s="32">
        <v>5182</v>
      </c>
      <c r="H25121" s="32">
        <v>32</v>
      </c>
    </row>
    <row r="25122" spans="1:8" x14ac:dyDescent="0.55000000000000004">
      <c r="A25122" s="33">
        <v>44442</v>
      </c>
      <c r="B25122" s="1" t="s">
        <v>32</v>
      </c>
      <c r="C25122">
        <v>87133</v>
      </c>
      <c r="D25122">
        <v>1102894</v>
      </c>
      <c r="E25122" s="32">
        <v>65512</v>
      </c>
      <c r="F25122">
        <v>1048</v>
      </c>
      <c r="G25122" s="32">
        <v>20573</v>
      </c>
      <c r="H25122" s="32">
        <v>82</v>
      </c>
    </row>
    <row r="25123" spans="1:8" x14ac:dyDescent="0.55000000000000004">
      <c r="A25123" s="33">
        <v>44442</v>
      </c>
      <c r="B25123" s="1" t="s">
        <v>33</v>
      </c>
      <c r="C25123">
        <v>13118</v>
      </c>
      <c r="D25123">
        <v>192585</v>
      </c>
      <c r="E25123" s="32">
        <v>8869</v>
      </c>
      <c r="F25123">
        <v>136</v>
      </c>
      <c r="G25123" s="32">
        <v>4372</v>
      </c>
      <c r="H25123" s="32">
        <v>33</v>
      </c>
    </row>
    <row r="25124" spans="1:8" x14ac:dyDescent="0.55000000000000004">
      <c r="A25124" s="33">
        <v>44442</v>
      </c>
      <c r="B25124" s="1" t="s">
        <v>34</v>
      </c>
      <c r="C25124">
        <v>11138</v>
      </c>
      <c r="D25124">
        <v>211109</v>
      </c>
      <c r="E25124" s="32">
        <v>9088</v>
      </c>
      <c r="F25124">
        <v>97</v>
      </c>
      <c r="G25124" s="32">
        <v>1953</v>
      </c>
      <c r="H25124" s="32">
        <v>14</v>
      </c>
    </row>
    <row r="25125" spans="1:8" x14ac:dyDescent="0.55000000000000004">
      <c r="A25125" s="33">
        <v>44442</v>
      </c>
      <c r="B25125" s="1" t="s">
        <v>35</v>
      </c>
      <c r="C25125">
        <v>31577</v>
      </c>
      <c r="D25125">
        <v>374804</v>
      </c>
      <c r="E25125" s="32">
        <v>22782</v>
      </c>
      <c r="F25125">
        <v>254</v>
      </c>
      <c r="G25125" s="32">
        <v>8169</v>
      </c>
      <c r="H25125" s="32">
        <v>89</v>
      </c>
    </row>
    <row r="25126" spans="1:8" x14ac:dyDescent="0.55000000000000004">
      <c r="A25126" s="33">
        <v>44442</v>
      </c>
      <c r="B25126" s="1" t="s">
        <v>36</v>
      </c>
      <c r="C25126">
        <v>176533</v>
      </c>
      <c r="D25126">
        <v>3004314</v>
      </c>
      <c r="E25126" s="32">
        <v>144354</v>
      </c>
      <c r="F25126">
        <v>2815</v>
      </c>
      <c r="G25126" s="32">
        <v>27394</v>
      </c>
      <c r="H25126" s="32">
        <v>588</v>
      </c>
    </row>
    <row r="25127" spans="1:8" x14ac:dyDescent="0.55000000000000004">
      <c r="A25127" s="33">
        <v>44442</v>
      </c>
      <c r="B25127" s="1" t="s">
        <v>37</v>
      </c>
      <c r="C25127">
        <v>67417</v>
      </c>
      <c r="D25127">
        <v>659890</v>
      </c>
      <c r="E25127" s="32">
        <v>58593</v>
      </c>
      <c r="F25127">
        <v>1342</v>
      </c>
      <c r="G25127" s="32">
        <v>7484</v>
      </c>
      <c r="H25127" s="32">
        <v>76</v>
      </c>
    </row>
    <row r="25128" spans="1:8" x14ac:dyDescent="0.55000000000000004">
      <c r="A25128" s="33">
        <v>44442</v>
      </c>
      <c r="B25128" s="1" t="s">
        <v>38</v>
      </c>
      <c r="C25128">
        <v>13976</v>
      </c>
      <c r="D25128">
        <v>223049</v>
      </c>
      <c r="E25128" s="32">
        <v>12185</v>
      </c>
      <c r="F25128">
        <v>139</v>
      </c>
      <c r="G25128" s="32">
        <v>1652</v>
      </c>
      <c r="H25128" s="32">
        <v>13</v>
      </c>
    </row>
    <row r="25129" spans="1:8" x14ac:dyDescent="0.55000000000000004">
      <c r="A25129" s="33">
        <v>44442</v>
      </c>
      <c r="B25129" s="1" t="s">
        <v>39</v>
      </c>
      <c r="C25129">
        <v>4748</v>
      </c>
      <c r="D25129">
        <v>58292</v>
      </c>
      <c r="E25129" s="32">
        <v>4125</v>
      </c>
      <c r="F25129">
        <v>55</v>
      </c>
      <c r="G25129" s="32">
        <v>468</v>
      </c>
      <c r="H25129" s="32">
        <v>22</v>
      </c>
    </row>
    <row r="25130" spans="1:8" x14ac:dyDescent="0.55000000000000004">
      <c r="A25130" s="33">
        <v>44442</v>
      </c>
      <c r="B25130" s="1" t="s">
        <v>40</v>
      </c>
      <c r="C25130">
        <v>1495</v>
      </c>
      <c r="D25130">
        <v>129459</v>
      </c>
      <c r="E25130" s="32">
        <v>1209</v>
      </c>
      <c r="F25130">
        <v>4</v>
      </c>
      <c r="G25130" s="32">
        <v>244</v>
      </c>
      <c r="H25130" s="32">
        <v>2</v>
      </c>
    </row>
    <row r="25131" spans="1:8" x14ac:dyDescent="0.55000000000000004">
      <c r="A25131" s="33">
        <v>44442</v>
      </c>
      <c r="B25131" s="1" t="s">
        <v>41</v>
      </c>
      <c r="C25131">
        <v>1420</v>
      </c>
      <c r="D25131">
        <v>45572</v>
      </c>
      <c r="E25131" s="32">
        <v>1186</v>
      </c>
      <c r="F25131">
        <v>2</v>
      </c>
      <c r="G25131" s="32">
        <v>232</v>
      </c>
      <c r="H25131" s="32">
        <v>1</v>
      </c>
    </row>
    <row r="25132" spans="1:8" x14ac:dyDescent="0.55000000000000004">
      <c r="A25132" s="33">
        <v>44442</v>
      </c>
      <c r="B25132" s="1" t="s">
        <v>42</v>
      </c>
      <c r="C25132">
        <v>13949</v>
      </c>
      <c r="D25132">
        <v>231974</v>
      </c>
      <c r="E25132" s="32">
        <v>11771</v>
      </c>
      <c r="F25132">
        <v>129</v>
      </c>
      <c r="G25132" s="32">
        <v>1686</v>
      </c>
      <c r="H25132" s="32">
        <v>21</v>
      </c>
    </row>
    <row r="25133" spans="1:8" x14ac:dyDescent="0.55000000000000004">
      <c r="A25133" s="33">
        <v>44442</v>
      </c>
      <c r="B25133" s="1" t="s">
        <v>43</v>
      </c>
      <c r="C25133">
        <v>19191</v>
      </c>
      <c r="D25133">
        <v>769672</v>
      </c>
      <c r="E25133" s="32">
        <v>16266</v>
      </c>
      <c r="F25133">
        <v>183</v>
      </c>
      <c r="G25133" s="32">
        <v>1377</v>
      </c>
      <c r="H25133" s="32">
        <v>21</v>
      </c>
    </row>
    <row r="25134" spans="1:8" x14ac:dyDescent="0.55000000000000004">
      <c r="A25134" s="33">
        <v>44442</v>
      </c>
      <c r="B25134" s="1" t="s">
        <v>44</v>
      </c>
      <c r="C25134">
        <v>5135</v>
      </c>
      <c r="D25134">
        <v>155099</v>
      </c>
      <c r="E25134" s="32">
        <v>4394</v>
      </c>
      <c r="F25134">
        <v>87</v>
      </c>
      <c r="G25134" s="32">
        <v>654</v>
      </c>
      <c r="H25134" s="32">
        <v>1</v>
      </c>
    </row>
    <row r="25135" spans="1:8" x14ac:dyDescent="0.55000000000000004">
      <c r="A25135" s="33">
        <v>44442</v>
      </c>
      <c r="B25135" s="1" t="s">
        <v>45</v>
      </c>
      <c r="C25135">
        <v>2825</v>
      </c>
      <c r="D25135">
        <v>89684</v>
      </c>
      <c r="E25135" s="32">
        <v>2332</v>
      </c>
      <c r="F25135">
        <v>64</v>
      </c>
      <c r="G25135" s="32">
        <v>429</v>
      </c>
      <c r="H25135" s="32">
        <v>2</v>
      </c>
    </row>
    <row r="25136" spans="1:8" x14ac:dyDescent="0.55000000000000004">
      <c r="A25136" s="33">
        <v>44442</v>
      </c>
      <c r="B25136" s="1" t="s">
        <v>46</v>
      </c>
      <c r="C25136">
        <v>4399</v>
      </c>
      <c r="D25136">
        <v>116395</v>
      </c>
      <c r="E25136" s="32">
        <v>3775</v>
      </c>
      <c r="F25136">
        <v>34</v>
      </c>
      <c r="G25136" s="32">
        <v>591</v>
      </c>
      <c r="H25136" s="32">
        <v>11</v>
      </c>
    </row>
    <row r="25137" spans="1:8" x14ac:dyDescent="0.55000000000000004">
      <c r="A25137" s="33">
        <v>44442</v>
      </c>
      <c r="B25137" s="1" t="s">
        <v>47</v>
      </c>
      <c r="C25137">
        <v>4738</v>
      </c>
      <c r="D25137">
        <v>133089</v>
      </c>
      <c r="E25137" s="32">
        <v>4210</v>
      </c>
      <c r="F25137">
        <v>81</v>
      </c>
      <c r="G25137" s="32">
        <v>447</v>
      </c>
      <c r="H25137" s="32">
        <v>3</v>
      </c>
    </row>
    <row r="25138" spans="1:8" x14ac:dyDescent="0.55000000000000004">
      <c r="A25138" s="33">
        <v>44442</v>
      </c>
      <c r="B25138" s="1" t="s">
        <v>48</v>
      </c>
      <c r="C25138">
        <v>3656</v>
      </c>
      <c r="D25138">
        <v>82218</v>
      </c>
      <c r="E25138" s="32">
        <v>3005</v>
      </c>
      <c r="F25138">
        <v>31</v>
      </c>
      <c r="G25138" s="32">
        <v>620</v>
      </c>
      <c r="H25138" s="32">
        <v>3</v>
      </c>
    </row>
    <row r="25139" spans="1:8" x14ac:dyDescent="0.55000000000000004">
      <c r="A25139" s="33">
        <v>44442</v>
      </c>
      <c r="B25139" s="1" t="s">
        <v>49</v>
      </c>
      <c r="C25139">
        <v>67605</v>
      </c>
      <c r="D25139">
        <v>1119645</v>
      </c>
      <c r="E25139" s="32">
        <v>55657</v>
      </c>
      <c r="F25139">
        <v>572</v>
      </c>
      <c r="G25139" s="32">
        <v>10646</v>
      </c>
      <c r="H25139" s="32">
        <v>36</v>
      </c>
    </row>
    <row r="25140" spans="1:8" x14ac:dyDescent="0.55000000000000004">
      <c r="A25140" s="33">
        <v>44442</v>
      </c>
      <c r="B25140" s="1" t="s">
        <v>50</v>
      </c>
      <c r="C25140">
        <v>5343</v>
      </c>
      <c r="D25140">
        <v>88920</v>
      </c>
      <c r="E25140" s="32">
        <v>3655</v>
      </c>
      <c r="F25140">
        <v>28</v>
      </c>
      <c r="G25140" s="32">
        <v>636</v>
      </c>
      <c r="H25140" s="32">
        <v>2</v>
      </c>
    </row>
    <row r="25141" spans="1:8" x14ac:dyDescent="0.55000000000000004">
      <c r="A25141" s="33">
        <v>44442</v>
      </c>
      <c r="B25141" s="1" t="s">
        <v>51</v>
      </c>
      <c r="C25141">
        <v>5461</v>
      </c>
      <c r="D25141">
        <v>161232</v>
      </c>
      <c r="E25141" s="32">
        <v>4789</v>
      </c>
      <c r="F25141">
        <v>69</v>
      </c>
      <c r="G25141" s="32">
        <v>606</v>
      </c>
      <c r="H25141" s="32">
        <v>2</v>
      </c>
    </row>
    <row r="25142" spans="1:8" x14ac:dyDescent="0.55000000000000004">
      <c r="A25142" s="33">
        <v>44442</v>
      </c>
      <c r="B25142" s="1" t="s">
        <v>52</v>
      </c>
      <c r="C25142">
        <v>13012</v>
      </c>
      <c r="D25142">
        <v>110451</v>
      </c>
      <c r="E25142" s="32">
        <v>10873</v>
      </c>
      <c r="F25142">
        <v>127</v>
      </c>
      <c r="G25142" s="32">
        <v>2012</v>
      </c>
      <c r="H25142" s="32">
        <v>19</v>
      </c>
    </row>
    <row r="25143" spans="1:8" x14ac:dyDescent="0.55000000000000004">
      <c r="A25143" s="33">
        <v>44442</v>
      </c>
      <c r="B25143" s="1" t="s">
        <v>53</v>
      </c>
      <c r="C25143">
        <v>7312</v>
      </c>
      <c r="D25143">
        <v>231773</v>
      </c>
      <c r="E25143" s="32">
        <v>6165</v>
      </c>
      <c r="F25143">
        <v>69</v>
      </c>
      <c r="G25143" s="32">
        <v>1078</v>
      </c>
      <c r="H25143" s="32">
        <v>3</v>
      </c>
    </row>
    <row r="25144" spans="1:8" x14ac:dyDescent="0.55000000000000004">
      <c r="A25144" s="33">
        <v>44442</v>
      </c>
      <c r="B25144" s="1" t="s">
        <v>54</v>
      </c>
      <c r="C25144">
        <v>5653</v>
      </c>
      <c r="D25144">
        <v>62925</v>
      </c>
      <c r="E25144" s="32">
        <v>4690</v>
      </c>
      <c r="F25144">
        <v>33</v>
      </c>
      <c r="G25144" s="32">
        <v>915</v>
      </c>
      <c r="H25144" s="32">
        <v>8</v>
      </c>
    </row>
    <row r="25145" spans="1:8" x14ac:dyDescent="0.55000000000000004">
      <c r="A25145" s="33">
        <v>44442</v>
      </c>
      <c r="B25145" s="1" t="s">
        <v>55</v>
      </c>
      <c r="C25145">
        <v>8378</v>
      </c>
      <c r="D25145">
        <v>152448</v>
      </c>
      <c r="E25145" s="32">
        <v>7123</v>
      </c>
      <c r="F25145">
        <v>50</v>
      </c>
      <c r="G25145" s="32">
        <v>1169</v>
      </c>
      <c r="H25145" s="32">
        <v>6</v>
      </c>
    </row>
    <row r="25146" spans="1:8" x14ac:dyDescent="0.55000000000000004">
      <c r="A25146" s="33">
        <v>44442</v>
      </c>
      <c r="B25146" s="1" t="s">
        <v>56</v>
      </c>
      <c r="C25146">
        <v>44282</v>
      </c>
      <c r="D25146">
        <v>347766</v>
      </c>
      <c r="E25146" s="32">
        <v>37699</v>
      </c>
      <c r="F25146">
        <v>261</v>
      </c>
      <c r="G25146" s="32">
        <v>6109</v>
      </c>
      <c r="H25146" s="32">
        <v>130</v>
      </c>
    </row>
    <row r="25147" spans="1:8" x14ac:dyDescent="0.55000000000000004">
      <c r="A25147" s="33">
        <v>44443</v>
      </c>
      <c r="B25147" s="1" t="s">
        <v>7</v>
      </c>
      <c r="C25147">
        <v>57947</v>
      </c>
      <c r="D25147">
        <v>1017233</v>
      </c>
      <c r="E25147" s="32">
        <v>52895</v>
      </c>
      <c r="F25147">
        <v>1456</v>
      </c>
      <c r="G25147" s="32">
        <v>3818</v>
      </c>
      <c r="H25147" s="32">
        <v>26</v>
      </c>
    </row>
    <row r="25148" spans="1:8" x14ac:dyDescent="0.55000000000000004">
      <c r="A25148" s="33">
        <v>44443</v>
      </c>
      <c r="B25148" s="1" t="s">
        <v>11</v>
      </c>
      <c r="C25148">
        <v>4726</v>
      </c>
      <c r="D25148">
        <v>72639</v>
      </c>
      <c r="E25148" s="32">
        <v>3584</v>
      </c>
      <c r="F25148">
        <v>33</v>
      </c>
      <c r="G25148" s="32">
        <v>1109</v>
      </c>
      <c r="H25148" s="32">
        <v>2</v>
      </c>
    </row>
    <row r="25149" spans="1:8" x14ac:dyDescent="0.55000000000000004">
      <c r="A25149" s="33">
        <v>44443</v>
      </c>
      <c r="B25149" s="1" t="s">
        <v>12</v>
      </c>
      <c r="C25149">
        <v>3182</v>
      </c>
      <c r="D25149">
        <v>110129</v>
      </c>
      <c r="E25149" s="32">
        <v>2763</v>
      </c>
      <c r="F25149">
        <v>49</v>
      </c>
      <c r="G25149" s="32">
        <v>370</v>
      </c>
      <c r="H25149" s="32">
        <v>3</v>
      </c>
    </row>
    <row r="25150" spans="1:8" x14ac:dyDescent="0.55000000000000004">
      <c r="A25150" s="33">
        <v>44443</v>
      </c>
      <c r="B25150" s="1" t="s">
        <v>13</v>
      </c>
      <c r="C25150">
        <v>15230</v>
      </c>
      <c r="D25150">
        <v>213055</v>
      </c>
      <c r="E25150" s="32">
        <v>13396</v>
      </c>
      <c r="F25150">
        <v>104</v>
      </c>
      <c r="G25150" s="32">
        <v>1664</v>
      </c>
      <c r="H25150" s="32">
        <v>32</v>
      </c>
    </row>
    <row r="25151" spans="1:8" x14ac:dyDescent="0.55000000000000004">
      <c r="A25151" s="33">
        <v>44443</v>
      </c>
      <c r="B25151" s="1" t="s">
        <v>14</v>
      </c>
      <c r="C25151">
        <v>1681</v>
      </c>
      <c r="D25151">
        <v>22454</v>
      </c>
      <c r="E25151" s="32">
        <v>1489</v>
      </c>
      <c r="F25151">
        <v>23</v>
      </c>
      <c r="G25151" s="32">
        <v>169</v>
      </c>
      <c r="H25151" s="32">
        <v>2</v>
      </c>
    </row>
    <row r="25152" spans="1:8" x14ac:dyDescent="0.55000000000000004">
      <c r="A25152" s="33">
        <v>44443</v>
      </c>
      <c r="B25152" s="1" t="s">
        <v>15</v>
      </c>
      <c r="C25152">
        <v>3274</v>
      </c>
      <c r="D25152">
        <v>86376</v>
      </c>
      <c r="E25152" s="32">
        <v>2942</v>
      </c>
      <c r="F25152">
        <v>49</v>
      </c>
      <c r="G25152" s="32">
        <v>283</v>
      </c>
      <c r="H25152" s="32">
        <v>5</v>
      </c>
    </row>
    <row r="25153" spans="1:8" x14ac:dyDescent="0.55000000000000004">
      <c r="A25153" s="33">
        <v>44443</v>
      </c>
      <c r="B25153" s="1" t="s">
        <v>16</v>
      </c>
      <c r="C25153">
        <v>8957</v>
      </c>
      <c r="D25153">
        <v>372937</v>
      </c>
      <c r="E25153" s="32">
        <v>8103</v>
      </c>
      <c r="F25153">
        <v>169</v>
      </c>
      <c r="G25153" s="32">
        <v>685</v>
      </c>
      <c r="H25153" s="32">
        <v>14</v>
      </c>
    </row>
    <row r="25154" spans="1:8" x14ac:dyDescent="0.55000000000000004">
      <c r="A25154" s="33">
        <v>44443</v>
      </c>
      <c r="B25154" s="1" t="s">
        <v>17</v>
      </c>
      <c r="C25154">
        <v>21588</v>
      </c>
      <c r="D25154">
        <v>37826</v>
      </c>
      <c r="E25154" s="32">
        <v>19313</v>
      </c>
      <c r="F25154">
        <v>195</v>
      </c>
      <c r="G25154" s="32">
        <v>2080</v>
      </c>
      <c r="H25154" s="32">
        <v>30</v>
      </c>
    </row>
    <row r="25155" spans="1:8" x14ac:dyDescent="0.55000000000000004">
      <c r="A25155" s="33">
        <v>44443</v>
      </c>
      <c r="B25155" s="1" t="s">
        <v>18</v>
      </c>
      <c r="C25155">
        <v>13783</v>
      </c>
      <c r="D25155">
        <v>401276</v>
      </c>
      <c r="E25155" s="32">
        <v>12381</v>
      </c>
      <c r="F25155">
        <v>105</v>
      </c>
      <c r="G25155" s="32">
        <v>1297</v>
      </c>
      <c r="H25155" s="32">
        <v>18</v>
      </c>
    </row>
    <row r="25156" spans="1:8" x14ac:dyDescent="0.55000000000000004">
      <c r="A25156" s="33">
        <v>44443</v>
      </c>
      <c r="B25156" s="1" t="s">
        <v>19</v>
      </c>
      <c r="C25156">
        <v>15505</v>
      </c>
      <c r="D25156">
        <v>262794</v>
      </c>
      <c r="E25156" s="32">
        <v>13621</v>
      </c>
      <c r="F25156">
        <v>162</v>
      </c>
      <c r="G25156" s="32">
        <v>1722</v>
      </c>
      <c r="H25156" s="32">
        <v>30</v>
      </c>
    </row>
    <row r="25157" spans="1:8" x14ac:dyDescent="0.55000000000000004">
      <c r="A25157" s="33">
        <v>44443</v>
      </c>
      <c r="B25157" s="1" t="s">
        <v>20</v>
      </c>
      <c r="C25157">
        <v>105372</v>
      </c>
      <c r="D25157">
        <v>1327229</v>
      </c>
      <c r="E25157" s="32">
        <v>92151</v>
      </c>
      <c r="F25157">
        <v>906</v>
      </c>
      <c r="G25157" s="32">
        <v>12315</v>
      </c>
      <c r="H25157" s="32">
        <v>152</v>
      </c>
    </row>
    <row r="25158" spans="1:8" x14ac:dyDescent="0.55000000000000004">
      <c r="A25158" s="33">
        <v>44443</v>
      </c>
      <c r="B25158" s="1" t="s">
        <v>21</v>
      </c>
      <c r="C25158">
        <v>90240</v>
      </c>
      <c r="D25158">
        <v>956504</v>
      </c>
      <c r="E25158" s="32">
        <v>76320</v>
      </c>
      <c r="F25158">
        <v>883</v>
      </c>
      <c r="G25158" s="32">
        <v>13037</v>
      </c>
      <c r="H25158" s="32">
        <v>98</v>
      </c>
    </row>
    <row r="25159" spans="1:8" x14ac:dyDescent="0.55000000000000004">
      <c r="A25159" s="33">
        <v>44443</v>
      </c>
      <c r="B25159" s="1" t="s">
        <v>22</v>
      </c>
      <c r="C25159">
        <v>354742</v>
      </c>
      <c r="D25159">
        <v>3345638</v>
      </c>
      <c r="E25159" s="32">
        <v>321873</v>
      </c>
      <c r="F25159">
        <v>2535</v>
      </c>
      <c r="G25159" s="32">
        <v>30334</v>
      </c>
      <c r="H25159" s="32">
        <v>267</v>
      </c>
    </row>
    <row r="25160" spans="1:8" x14ac:dyDescent="0.55000000000000004">
      <c r="A25160" s="33">
        <v>44443</v>
      </c>
      <c r="B25160" s="1" t="s">
        <v>23</v>
      </c>
      <c r="C25160">
        <v>154927</v>
      </c>
      <c r="D25160">
        <v>1433442</v>
      </c>
      <c r="E25160" s="32">
        <v>138795</v>
      </c>
      <c r="F25160">
        <v>1135</v>
      </c>
      <c r="G25160" s="32">
        <v>14997</v>
      </c>
      <c r="H25160" s="32">
        <v>229</v>
      </c>
    </row>
    <row r="25161" spans="1:8" x14ac:dyDescent="0.55000000000000004">
      <c r="A25161" s="33">
        <v>44443</v>
      </c>
      <c r="B25161" s="1" t="s">
        <v>24</v>
      </c>
      <c r="C25161">
        <v>7002</v>
      </c>
      <c r="D25161">
        <v>245985</v>
      </c>
      <c r="E25161" s="32">
        <v>6094</v>
      </c>
      <c r="F25161">
        <v>55</v>
      </c>
      <c r="G25161" s="32">
        <v>853</v>
      </c>
      <c r="H25161" s="32">
        <v>11</v>
      </c>
    </row>
    <row r="25162" spans="1:8" x14ac:dyDescent="0.55000000000000004">
      <c r="A25162" s="33">
        <v>44443</v>
      </c>
      <c r="B25162" s="1" t="s">
        <v>25</v>
      </c>
      <c r="C25162">
        <v>4539</v>
      </c>
      <c r="D25162">
        <v>102442</v>
      </c>
      <c r="E25162" s="32">
        <v>3810</v>
      </c>
      <c r="F25162">
        <v>42</v>
      </c>
      <c r="G25162" s="32">
        <v>687</v>
      </c>
      <c r="H25162" s="32">
        <v>13</v>
      </c>
    </row>
    <row r="25163" spans="1:8" x14ac:dyDescent="0.55000000000000004">
      <c r="A25163" s="33">
        <v>44443</v>
      </c>
      <c r="B25163" s="1" t="s">
        <v>26</v>
      </c>
      <c r="C25163">
        <v>7414</v>
      </c>
      <c r="D25163">
        <v>173385</v>
      </c>
      <c r="E25163" s="32">
        <v>6754</v>
      </c>
      <c r="F25163">
        <v>123</v>
      </c>
      <c r="G25163" s="32">
        <v>518</v>
      </c>
      <c r="H25163" s="32">
        <v>4</v>
      </c>
    </row>
    <row r="25164" spans="1:8" x14ac:dyDescent="0.55000000000000004">
      <c r="A25164" s="33">
        <v>44443</v>
      </c>
      <c r="B25164" s="1" t="s">
        <v>27</v>
      </c>
      <c r="C25164">
        <v>2668</v>
      </c>
      <c r="D25164">
        <v>100207</v>
      </c>
      <c r="E25164" s="32">
        <v>2392</v>
      </c>
      <c r="F25164">
        <v>36</v>
      </c>
      <c r="G25164" s="32">
        <v>240</v>
      </c>
      <c r="H25164" s="32">
        <v>2</v>
      </c>
    </row>
    <row r="25165" spans="1:8" x14ac:dyDescent="0.55000000000000004">
      <c r="A25165" s="33">
        <v>44443</v>
      </c>
      <c r="B25165" s="1" t="s">
        <v>28</v>
      </c>
      <c r="C25165">
        <v>4582</v>
      </c>
      <c r="D25165">
        <v>92433</v>
      </c>
      <c r="E25165" s="32">
        <v>3985</v>
      </c>
      <c r="F25165">
        <v>25</v>
      </c>
      <c r="G25165" s="32">
        <v>578</v>
      </c>
      <c r="H25165" s="32">
        <v>3</v>
      </c>
    </row>
    <row r="25166" spans="1:8" x14ac:dyDescent="0.55000000000000004">
      <c r="A25166" s="33">
        <v>44443</v>
      </c>
      <c r="B25166" s="1" t="s">
        <v>29</v>
      </c>
      <c r="C25166">
        <v>8113</v>
      </c>
      <c r="D25166">
        <v>276256</v>
      </c>
      <c r="E25166" s="32">
        <v>7366</v>
      </c>
      <c r="F25166">
        <v>94</v>
      </c>
      <c r="G25166" s="32">
        <v>639</v>
      </c>
      <c r="H25166" s="32">
        <v>6</v>
      </c>
    </row>
    <row r="25167" spans="1:8" x14ac:dyDescent="0.55000000000000004">
      <c r="A25167" s="33">
        <v>44443</v>
      </c>
      <c r="B25167" s="1" t="s">
        <v>30</v>
      </c>
      <c r="C25167">
        <v>16726</v>
      </c>
      <c r="D25167">
        <v>360580</v>
      </c>
      <c r="E25167" s="32">
        <v>13979</v>
      </c>
      <c r="F25167">
        <v>204</v>
      </c>
      <c r="G25167" s="32">
        <v>2554</v>
      </c>
      <c r="H25167" s="32">
        <v>22</v>
      </c>
    </row>
    <row r="25168" spans="1:8" x14ac:dyDescent="0.55000000000000004">
      <c r="A25168" s="33">
        <v>44443</v>
      </c>
      <c r="B25168" s="1" t="s">
        <v>31</v>
      </c>
      <c r="C25168">
        <v>23789</v>
      </c>
      <c r="D25168">
        <v>549011</v>
      </c>
      <c r="E25168" s="32">
        <v>18899</v>
      </c>
      <c r="F25168">
        <v>184</v>
      </c>
      <c r="G25168" s="32">
        <v>4706</v>
      </c>
      <c r="H25168" s="32">
        <v>35</v>
      </c>
    </row>
    <row r="25169" spans="1:8" x14ac:dyDescent="0.55000000000000004">
      <c r="A25169" s="33">
        <v>44443</v>
      </c>
      <c r="B25169" s="1" t="s">
        <v>32</v>
      </c>
      <c r="C25169">
        <v>88849</v>
      </c>
      <c r="D25169">
        <v>1102894</v>
      </c>
      <c r="E25169" s="32">
        <v>66556</v>
      </c>
      <c r="F25169">
        <v>1050</v>
      </c>
      <c r="G25169" s="32">
        <v>21243</v>
      </c>
      <c r="H25169" s="32">
        <v>81</v>
      </c>
    </row>
    <row r="25170" spans="1:8" x14ac:dyDescent="0.55000000000000004">
      <c r="A25170" s="33">
        <v>44443</v>
      </c>
      <c r="B25170" s="1" t="s">
        <v>33</v>
      </c>
      <c r="C25170">
        <v>13279</v>
      </c>
      <c r="D25170">
        <v>192585</v>
      </c>
      <c r="E25170" s="32">
        <v>9460</v>
      </c>
      <c r="F25170">
        <v>138</v>
      </c>
      <c r="G25170" s="32">
        <v>3942</v>
      </c>
      <c r="H25170" s="32">
        <v>29</v>
      </c>
    </row>
    <row r="25171" spans="1:8" x14ac:dyDescent="0.55000000000000004">
      <c r="A25171" s="33">
        <v>44443</v>
      </c>
      <c r="B25171" s="1" t="s">
        <v>34</v>
      </c>
      <c r="C25171">
        <v>11236</v>
      </c>
      <c r="D25171">
        <v>212347</v>
      </c>
      <c r="E25171" s="32">
        <v>9332</v>
      </c>
      <c r="F25171">
        <v>97</v>
      </c>
      <c r="G25171" s="32">
        <v>1807</v>
      </c>
      <c r="H25171" s="32">
        <v>10</v>
      </c>
    </row>
    <row r="25172" spans="1:8" x14ac:dyDescent="0.55000000000000004">
      <c r="A25172" s="33">
        <v>44443</v>
      </c>
      <c r="B25172" s="1" t="s">
        <v>35</v>
      </c>
      <c r="C25172">
        <v>31983</v>
      </c>
      <c r="D25172">
        <v>377737</v>
      </c>
      <c r="E25172" s="32">
        <v>26898</v>
      </c>
      <c r="F25172">
        <v>254</v>
      </c>
      <c r="G25172" s="32">
        <v>4425</v>
      </c>
      <c r="H25172" s="32">
        <v>99</v>
      </c>
    </row>
    <row r="25173" spans="1:8" x14ac:dyDescent="0.55000000000000004">
      <c r="A25173" s="33">
        <v>44443</v>
      </c>
      <c r="B25173" s="1" t="s">
        <v>36</v>
      </c>
      <c r="C25173">
        <v>178886</v>
      </c>
      <c r="D25173">
        <v>3025287</v>
      </c>
      <c r="E25173" s="32">
        <v>147199</v>
      </c>
      <c r="F25173">
        <v>2827</v>
      </c>
      <c r="G25173" s="32">
        <v>26866</v>
      </c>
      <c r="H25173" s="32">
        <v>592</v>
      </c>
    </row>
    <row r="25174" spans="1:8" x14ac:dyDescent="0.55000000000000004">
      <c r="A25174" s="33">
        <v>44443</v>
      </c>
      <c r="B25174" s="1" t="s">
        <v>37</v>
      </c>
      <c r="C25174">
        <v>68285</v>
      </c>
      <c r="D25174">
        <v>663541</v>
      </c>
      <c r="E25174" s="32">
        <v>59435</v>
      </c>
      <c r="F25174">
        <v>1347</v>
      </c>
      <c r="G25174" s="32">
        <v>7508</v>
      </c>
      <c r="H25174" s="32">
        <v>76</v>
      </c>
    </row>
    <row r="25175" spans="1:8" x14ac:dyDescent="0.55000000000000004">
      <c r="A25175" s="33">
        <v>44443</v>
      </c>
      <c r="B25175" s="1" t="s">
        <v>38</v>
      </c>
      <c r="C25175">
        <v>14124</v>
      </c>
      <c r="D25175">
        <v>223049</v>
      </c>
      <c r="E25175" s="32">
        <v>12372</v>
      </c>
      <c r="F25175">
        <v>140</v>
      </c>
      <c r="G25175" s="32">
        <v>1612</v>
      </c>
      <c r="H25175" s="32">
        <v>16</v>
      </c>
    </row>
    <row r="25176" spans="1:8" x14ac:dyDescent="0.55000000000000004">
      <c r="A25176" s="33">
        <v>44443</v>
      </c>
      <c r="B25176" s="1" t="s">
        <v>39</v>
      </c>
      <c r="C25176">
        <v>4822</v>
      </c>
      <c r="D25176">
        <v>58883</v>
      </c>
      <c r="E25176" s="32">
        <v>4193</v>
      </c>
      <c r="F25176">
        <v>55</v>
      </c>
      <c r="G25176" s="32">
        <v>474</v>
      </c>
      <c r="H25176" s="32">
        <v>23</v>
      </c>
    </row>
    <row r="25177" spans="1:8" x14ac:dyDescent="0.55000000000000004">
      <c r="A25177" s="33">
        <v>44443</v>
      </c>
      <c r="B25177" s="1" t="s">
        <v>40</v>
      </c>
      <c r="C25177">
        <v>1510</v>
      </c>
      <c r="D25177">
        <v>130495</v>
      </c>
      <c r="E25177" s="32">
        <v>1239</v>
      </c>
      <c r="F25177">
        <v>4</v>
      </c>
      <c r="G25177" s="32">
        <v>244</v>
      </c>
      <c r="H25177" s="32">
        <v>2</v>
      </c>
    </row>
    <row r="25178" spans="1:8" x14ac:dyDescent="0.55000000000000004">
      <c r="A25178" s="33">
        <v>44443</v>
      </c>
      <c r="B25178" s="1" t="s">
        <v>41</v>
      </c>
      <c r="C25178">
        <v>1433</v>
      </c>
      <c r="D25178">
        <v>45572</v>
      </c>
      <c r="E25178" s="32">
        <v>1202</v>
      </c>
      <c r="F25178">
        <v>2</v>
      </c>
      <c r="G25178" s="32">
        <v>229</v>
      </c>
      <c r="H25178" s="32">
        <v>1</v>
      </c>
    </row>
    <row r="25179" spans="1:8" x14ac:dyDescent="0.55000000000000004">
      <c r="A25179" s="33">
        <v>44443</v>
      </c>
      <c r="B25179" s="1" t="s">
        <v>42</v>
      </c>
      <c r="C25179">
        <v>14090</v>
      </c>
      <c r="D25179">
        <v>231974</v>
      </c>
      <c r="E25179" s="32">
        <v>11771</v>
      </c>
      <c r="F25179">
        <v>130</v>
      </c>
      <c r="G25179" s="32">
        <v>1686</v>
      </c>
      <c r="H25179" s="32">
        <v>21</v>
      </c>
    </row>
    <row r="25180" spans="1:8" x14ac:dyDescent="0.55000000000000004">
      <c r="A25180" s="33">
        <v>44443</v>
      </c>
      <c r="B25180" s="1" t="s">
        <v>43</v>
      </c>
      <c r="C25180">
        <v>19428</v>
      </c>
      <c r="D25180">
        <v>769672</v>
      </c>
      <c r="E25180" s="32">
        <v>16643</v>
      </c>
      <c r="F25180">
        <v>185</v>
      </c>
      <c r="G25180" s="32">
        <v>1343</v>
      </c>
      <c r="H25180" s="32">
        <v>21</v>
      </c>
    </row>
    <row r="25181" spans="1:8" x14ac:dyDescent="0.55000000000000004">
      <c r="A25181" s="33">
        <v>44443</v>
      </c>
      <c r="B25181" s="1" t="s">
        <v>44</v>
      </c>
      <c r="C25181">
        <v>5201</v>
      </c>
      <c r="D25181">
        <v>155099</v>
      </c>
      <c r="E25181" s="32">
        <v>4467</v>
      </c>
      <c r="F25181">
        <v>87</v>
      </c>
      <c r="G25181" s="32">
        <v>647</v>
      </c>
      <c r="H25181" s="32">
        <v>2</v>
      </c>
    </row>
    <row r="25182" spans="1:8" x14ac:dyDescent="0.55000000000000004">
      <c r="A25182" s="33">
        <v>44443</v>
      </c>
      <c r="B25182" s="1" t="s">
        <v>45</v>
      </c>
      <c r="C25182">
        <v>2850</v>
      </c>
      <c r="D25182">
        <v>90405</v>
      </c>
      <c r="E25182" s="32">
        <v>2383</v>
      </c>
      <c r="F25182">
        <v>64</v>
      </c>
      <c r="G25182" s="32">
        <v>403</v>
      </c>
      <c r="H25182" s="32">
        <v>2</v>
      </c>
    </row>
    <row r="25183" spans="1:8" x14ac:dyDescent="0.55000000000000004">
      <c r="A25183" s="33">
        <v>44443</v>
      </c>
      <c r="B25183" s="1" t="s">
        <v>46</v>
      </c>
      <c r="C25183">
        <v>4429</v>
      </c>
      <c r="D25183">
        <v>117010</v>
      </c>
      <c r="E25183" s="32">
        <v>3848</v>
      </c>
      <c r="F25183">
        <v>34</v>
      </c>
      <c r="G25183" s="32">
        <v>548</v>
      </c>
      <c r="H25183" s="32">
        <v>10</v>
      </c>
    </row>
    <row r="25184" spans="1:8" x14ac:dyDescent="0.55000000000000004">
      <c r="A25184" s="33">
        <v>44443</v>
      </c>
      <c r="B25184" s="1" t="s">
        <v>47</v>
      </c>
      <c r="C25184">
        <v>4764</v>
      </c>
      <c r="D25184">
        <v>133787</v>
      </c>
      <c r="E25184" s="32">
        <v>4276</v>
      </c>
      <c r="F25184">
        <v>81</v>
      </c>
      <c r="G25184" s="32">
        <v>407</v>
      </c>
      <c r="H25184" s="32">
        <v>3</v>
      </c>
    </row>
    <row r="25185" spans="1:8" x14ac:dyDescent="0.55000000000000004">
      <c r="A25185" s="33">
        <v>44443</v>
      </c>
      <c r="B25185" s="1" t="s">
        <v>48</v>
      </c>
      <c r="C25185">
        <v>3719</v>
      </c>
      <c r="D25185">
        <v>82383</v>
      </c>
      <c r="E25185" s="32">
        <v>3092</v>
      </c>
      <c r="F25185">
        <v>31</v>
      </c>
      <c r="G25185" s="32">
        <v>596</v>
      </c>
      <c r="H25185" s="32">
        <v>7</v>
      </c>
    </row>
    <row r="25186" spans="1:8" x14ac:dyDescent="0.55000000000000004">
      <c r="A25186" s="33">
        <v>44443</v>
      </c>
      <c r="B25186" s="1" t="s">
        <v>49</v>
      </c>
      <c r="C25186">
        <v>68248</v>
      </c>
      <c r="D25186">
        <v>1125929</v>
      </c>
      <c r="E25186" s="32">
        <v>56611</v>
      </c>
      <c r="F25186">
        <v>574</v>
      </c>
      <c r="G25186" s="32">
        <v>10422</v>
      </c>
      <c r="H25186" s="32">
        <v>36</v>
      </c>
    </row>
    <row r="25187" spans="1:8" x14ac:dyDescent="0.55000000000000004">
      <c r="A25187" s="33">
        <v>44443</v>
      </c>
      <c r="B25187" s="1" t="s">
        <v>50</v>
      </c>
      <c r="C25187">
        <v>5386</v>
      </c>
      <c r="D25187">
        <v>89668</v>
      </c>
      <c r="E25187" s="32">
        <v>3743</v>
      </c>
      <c r="F25187">
        <v>28</v>
      </c>
      <c r="G25187" s="32">
        <v>601</v>
      </c>
      <c r="H25187" s="32">
        <v>2</v>
      </c>
    </row>
    <row r="25188" spans="1:8" x14ac:dyDescent="0.55000000000000004">
      <c r="A25188" s="33">
        <v>44443</v>
      </c>
      <c r="B25188" s="1" t="s">
        <v>51</v>
      </c>
      <c r="C25188">
        <v>5495</v>
      </c>
      <c r="D25188">
        <v>161786</v>
      </c>
      <c r="E25188" s="32">
        <v>4832</v>
      </c>
      <c r="F25188">
        <v>69</v>
      </c>
      <c r="G25188" s="32">
        <v>597</v>
      </c>
      <c r="H25188" s="32">
        <v>2</v>
      </c>
    </row>
    <row r="25189" spans="1:8" x14ac:dyDescent="0.55000000000000004">
      <c r="A25189" s="33">
        <v>44443</v>
      </c>
      <c r="B25189" s="1" t="s">
        <v>52</v>
      </c>
      <c r="C25189">
        <v>13141</v>
      </c>
      <c r="D25189">
        <v>111830</v>
      </c>
      <c r="E25189" s="32">
        <v>11160</v>
      </c>
      <c r="F25189">
        <v>128</v>
      </c>
      <c r="G25189" s="32">
        <v>1853</v>
      </c>
      <c r="H25189" s="32">
        <v>19</v>
      </c>
    </row>
    <row r="25190" spans="1:8" x14ac:dyDescent="0.55000000000000004">
      <c r="A25190" s="33">
        <v>44443</v>
      </c>
      <c r="B25190" s="1" t="s">
        <v>53</v>
      </c>
      <c r="C25190">
        <v>7385</v>
      </c>
      <c r="D25190">
        <v>233300</v>
      </c>
      <c r="E25190" s="32">
        <v>6314</v>
      </c>
      <c r="F25190">
        <v>69</v>
      </c>
      <c r="G25190" s="32">
        <v>1002</v>
      </c>
      <c r="H25190" s="32">
        <v>5</v>
      </c>
    </row>
    <row r="25191" spans="1:8" x14ac:dyDescent="0.55000000000000004">
      <c r="A25191" s="33">
        <v>44443</v>
      </c>
      <c r="B25191" s="1" t="s">
        <v>54</v>
      </c>
      <c r="C25191">
        <v>5653</v>
      </c>
      <c r="D25191">
        <v>62925</v>
      </c>
      <c r="E25191" s="32">
        <v>4690</v>
      </c>
      <c r="F25191">
        <v>33</v>
      </c>
      <c r="G25191" s="32">
        <v>774</v>
      </c>
      <c r="H25191" s="32">
        <v>8</v>
      </c>
    </row>
    <row r="25192" spans="1:8" x14ac:dyDescent="0.55000000000000004">
      <c r="A25192" s="33">
        <v>44443</v>
      </c>
      <c r="B25192" s="1" t="s">
        <v>55</v>
      </c>
      <c r="C25192">
        <v>8445</v>
      </c>
      <c r="D25192">
        <v>153510</v>
      </c>
      <c r="E25192" s="32">
        <v>7368</v>
      </c>
      <c r="F25192">
        <v>51</v>
      </c>
      <c r="G25192" s="32">
        <v>1010</v>
      </c>
      <c r="H25192" s="32">
        <v>6</v>
      </c>
    </row>
    <row r="25193" spans="1:8" x14ac:dyDescent="0.55000000000000004">
      <c r="A25193" s="33">
        <v>44443</v>
      </c>
      <c r="B25193" s="1" t="s">
        <v>56</v>
      </c>
      <c r="C25193">
        <v>44282</v>
      </c>
      <c r="D25193">
        <v>347766</v>
      </c>
      <c r="E25193" s="32">
        <v>37699</v>
      </c>
      <c r="F25193">
        <v>261</v>
      </c>
      <c r="G25193" s="32">
        <v>6109</v>
      </c>
      <c r="H25193" s="32">
        <v>130</v>
      </c>
    </row>
    <row r="25194" spans="1:8" x14ac:dyDescent="0.55000000000000004">
      <c r="A25194" s="33">
        <v>44444</v>
      </c>
      <c r="B25194" s="1" t="s">
        <v>7</v>
      </c>
      <c r="C25194">
        <v>58165</v>
      </c>
      <c r="D25194">
        <v>1021436</v>
      </c>
      <c r="E25194" s="32">
        <v>53209</v>
      </c>
      <c r="F25194">
        <v>1456</v>
      </c>
      <c r="G25194" s="32">
        <v>3596</v>
      </c>
      <c r="H25194" s="32">
        <v>26</v>
      </c>
    </row>
    <row r="25195" spans="1:8" x14ac:dyDescent="0.55000000000000004">
      <c r="A25195" s="33">
        <v>44444</v>
      </c>
      <c r="B25195" s="1" t="s">
        <v>11</v>
      </c>
      <c r="C25195">
        <v>4782</v>
      </c>
      <c r="D25195">
        <v>72969</v>
      </c>
      <c r="E25195" s="32">
        <v>3618</v>
      </c>
      <c r="F25195">
        <v>33</v>
      </c>
      <c r="G25195" s="32">
        <v>1131</v>
      </c>
      <c r="H25195" s="32">
        <v>2</v>
      </c>
    </row>
    <row r="25196" spans="1:8" x14ac:dyDescent="0.55000000000000004">
      <c r="A25196" s="33">
        <v>44444</v>
      </c>
      <c r="B25196" s="1" t="s">
        <v>12</v>
      </c>
      <c r="C25196">
        <v>3224</v>
      </c>
      <c r="D25196">
        <v>110603</v>
      </c>
      <c r="E25196" s="32">
        <v>2793</v>
      </c>
      <c r="F25196">
        <v>50</v>
      </c>
      <c r="G25196" s="32">
        <v>381</v>
      </c>
      <c r="H25196" s="32">
        <v>2</v>
      </c>
    </row>
    <row r="25197" spans="1:8" x14ac:dyDescent="0.55000000000000004">
      <c r="A25197" s="33">
        <v>44444</v>
      </c>
      <c r="B25197" s="1" t="s">
        <v>13</v>
      </c>
      <c r="C25197">
        <v>15291</v>
      </c>
      <c r="D25197">
        <v>213429</v>
      </c>
      <c r="E25197" s="32">
        <v>13554</v>
      </c>
      <c r="F25197">
        <v>104</v>
      </c>
      <c r="G25197" s="32">
        <v>1605</v>
      </c>
      <c r="H25197" s="32">
        <v>31</v>
      </c>
    </row>
    <row r="25198" spans="1:8" x14ac:dyDescent="0.55000000000000004">
      <c r="A25198" s="33">
        <v>44444</v>
      </c>
      <c r="B25198" s="1" t="s">
        <v>14</v>
      </c>
      <c r="C25198">
        <v>1687</v>
      </c>
      <c r="D25198">
        <v>22454</v>
      </c>
      <c r="E25198" s="32">
        <v>1495</v>
      </c>
      <c r="F25198">
        <v>23</v>
      </c>
      <c r="G25198" s="32">
        <v>169</v>
      </c>
      <c r="H25198" s="32">
        <v>2</v>
      </c>
    </row>
    <row r="25199" spans="1:8" x14ac:dyDescent="0.55000000000000004">
      <c r="A25199" s="33">
        <v>44444</v>
      </c>
      <c r="B25199" s="1" t="s">
        <v>15</v>
      </c>
      <c r="C25199">
        <v>3287</v>
      </c>
      <c r="D25199">
        <v>86386</v>
      </c>
      <c r="E25199" s="32">
        <v>2959</v>
      </c>
      <c r="F25199">
        <v>50</v>
      </c>
      <c r="G25199" s="32">
        <v>278</v>
      </c>
      <c r="H25199" s="32">
        <v>5</v>
      </c>
    </row>
    <row r="25200" spans="1:8" x14ac:dyDescent="0.55000000000000004">
      <c r="A25200" s="33">
        <v>44444</v>
      </c>
      <c r="B25200" s="1" t="s">
        <v>16</v>
      </c>
      <c r="C25200">
        <v>8984</v>
      </c>
      <c r="D25200">
        <v>373952</v>
      </c>
      <c r="E25200" s="32">
        <v>8200</v>
      </c>
      <c r="F25200">
        <v>169</v>
      </c>
      <c r="G25200" s="32">
        <v>615</v>
      </c>
      <c r="H25200" s="32">
        <v>14</v>
      </c>
    </row>
    <row r="25201" spans="1:8" x14ac:dyDescent="0.55000000000000004">
      <c r="A25201" s="33">
        <v>44444</v>
      </c>
      <c r="B25201" s="1" t="s">
        <v>17</v>
      </c>
      <c r="C25201">
        <v>21846</v>
      </c>
      <c r="D25201">
        <v>37826</v>
      </c>
      <c r="E25201" s="32">
        <v>19715</v>
      </c>
      <c r="F25201">
        <v>195</v>
      </c>
      <c r="G25201" s="32">
        <v>1936</v>
      </c>
      <c r="H25201" s="32">
        <v>30</v>
      </c>
    </row>
    <row r="25202" spans="1:8" x14ac:dyDescent="0.55000000000000004">
      <c r="A25202" s="33">
        <v>44444</v>
      </c>
      <c r="B25202" s="1" t="s">
        <v>18</v>
      </c>
      <c r="C25202">
        <v>13865</v>
      </c>
      <c r="D25202">
        <v>402489</v>
      </c>
      <c r="E25202" s="32">
        <v>12516</v>
      </c>
      <c r="F25202">
        <v>105</v>
      </c>
      <c r="G25202" s="32">
        <v>1244</v>
      </c>
      <c r="H25202" s="32">
        <v>18</v>
      </c>
    </row>
    <row r="25203" spans="1:8" x14ac:dyDescent="0.55000000000000004">
      <c r="A25203" s="33">
        <v>44444</v>
      </c>
      <c r="B25203" s="1" t="s">
        <v>19</v>
      </c>
      <c r="C25203">
        <v>15601</v>
      </c>
      <c r="D25203">
        <v>262794</v>
      </c>
      <c r="E25203" s="32">
        <v>13838</v>
      </c>
      <c r="F25203">
        <v>162</v>
      </c>
      <c r="G25203" s="32">
        <v>1601</v>
      </c>
      <c r="H25203" s="32">
        <v>31</v>
      </c>
    </row>
    <row r="25204" spans="1:8" x14ac:dyDescent="0.55000000000000004">
      <c r="A25204" s="33">
        <v>44444</v>
      </c>
      <c r="B25204" s="1" t="s">
        <v>20</v>
      </c>
      <c r="C25204">
        <v>106183</v>
      </c>
      <c r="D25204">
        <v>1329209</v>
      </c>
      <c r="E25204" s="32">
        <v>93328</v>
      </c>
      <c r="F25204">
        <v>908</v>
      </c>
      <c r="G25204" s="32">
        <v>11947</v>
      </c>
      <c r="H25204" s="32">
        <v>146</v>
      </c>
    </row>
    <row r="25205" spans="1:8" x14ac:dyDescent="0.55000000000000004">
      <c r="A25205" s="33">
        <v>44444</v>
      </c>
      <c r="B25205" s="1" t="s">
        <v>21</v>
      </c>
      <c r="C25205">
        <v>92571</v>
      </c>
      <c r="D25205">
        <v>965510</v>
      </c>
      <c r="E25205" s="32">
        <v>79156</v>
      </c>
      <c r="F25205">
        <v>893</v>
      </c>
      <c r="G25205" s="32">
        <v>12520</v>
      </c>
      <c r="H25205" s="32">
        <v>102</v>
      </c>
    </row>
    <row r="25206" spans="1:8" x14ac:dyDescent="0.55000000000000004">
      <c r="A25206" s="33">
        <v>44444</v>
      </c>
      <c r="B25206" s="1" t="s">
        <v>22</v>
      </c>
      <c r="C25206">
        <v>356595</v>
      </c>
      <c r="D25206">
        <v>3345638</v>
      </c>
      <c r="E25206" s="32">
        <v>325986</v>
      </c>
      <c r="F25206">
        <v>2545</v>
      </c>
      <c r="G25206" s="32">
        <v>28064</v>
      </c>
      <c r="H25206" s="32">
        <v>264</v>
      </c>
    </row>
    <row r="25207" spans="1:8" x14ac:dyDescent="0.55000000000000004">
      <c r="A25207" s="33">
        <v>44444</v>
      </c>
      <c r="B25207" s="1" t="s">
        <v>23</v>
      </c>
      <c r="C25207">
        <v>156169</v>
      </c>
      <c r="D25207">
        <v>1433442</v>
      </c>
      <c r="E25207" s="32">
        <v>141314</v>
      </c>
      <c r="F25207">
        <v>1139</v>
      </c>
      <c r="G25207" s="32">
        <v>13716</v>
      </c>
      <c r="H25207" s="32">
        <v>220</v>
      </c>
    </row>
    <row r="25208" spans="1:8" x14ac:dyDescent="0.55000000000000004">
      <c r="A25208" s="33">
        <v>44444</v>
      </c>
      <c r="B25208" s="1" t="s">
        <v>24</v>
      </c>
      <c r="C25208">
        <v>7062</v>
      </c>
      <c r="D25208">
        <v>246239</v>
      </c>
      <c r="E25208" s="32">
        <v>6094</v>
      </c>
      <c r="F25208">
        <v>55</v>
      </c>
      <c r="G25208" s="32">
        <v>913</v>
      </c>
      <c r="H25208" s="32">
        <v>11</v>
      </c>
    </row>
    <row r="25209" spans="1:8" x14ac:dyDescent="0.55000000000000004">
      <c r="A25209" s="33">
        <v>44444</v>
      </c>
      <c r="B25209" s="1" t="s">
        <v>25</v>
      </c>
      <c r="C25209">
        <v>4563</v>
      </c>
      <c r="D25209">
        <v>102442</v>
      </c>
      <c r="E25209" s="32">
        <v>3904</v>
      </c>
      <c r="F25209">
        <v>44</v>
      </c>
      <c r="G25209" s="32">
        <v>615</v>
      </c>
      <c r="H25209" s="32">
        <v>14</v>
      </c>
    </row>
    <row r="25210" spans="1:8" x14ac:dyDescent="0.55000000000000004">
      <c r="A25210" s="33">
        <v>44444</v>
      </c>
      <c r="B25210" s="1" t="s">
        <v>26</v>
      </c>
      <c r="C25210">
        <v>7434</v>
      </c>
      <c r="D25210">
        <v>173655</v>
      </c>
      <c r="E25210" s="32">
        <v>6804</v>
      </c>
      <c r="F25210">
        <v>123</v>
      </c>
      <c r="G25210" s="32">
        <v>488</v>
      </c>
      <c r="H25210" s="32">
        <v>4</v>
      </c>
    </row>
    <row r="25211" spans="1:8" x14ac:dyDescent="0.55000000000000004">
      <c r="A25211" s="33">
        <v>44444</v>
      </c>
      <c r="B25211" s="1" t="s">
        <v>27</v>
      </c>
      <c r="C25211">
        <v>2702</v>
      </c>
      <c r="D25211">
        <v>100551</v>
      </c>
      <c r="E25211" s="32">
        <v>2416</v>
      </c>
      <c r="F25211">
        <v>36</v>
      </c>
      <c r="G25211" s="32">
        <v>250</v>
      </c>
      <c r="H25211" s="32">
        <v>2</v>
      </c>
    </row>
    <row r="25212" spans="1:8" x14ac:dyDescent="0.55000000000000004">
      <c r="A25212" s="33">
        <v>44444</v>
      </c>
      <c r="B25212" s="1" t="s">
        <v>28</v>
      </c>
      <c r="C25212">
        <v>4582</v>
      </c>
      <c r="D25212">
        <v>92433</v>
      </c>
      <c r="E25212" s="32">
        <v>3985</v>
      </c>
      <c r="F25212">
        <v>25</v>
      </c>
      <c r="G25212" s="32">
        <v>578</v>
      </c>
      <c r="H25212" s="32">
        <v>3</v>
      </c>
    </row>
    <row r="25213" spans="1:8" x14ac:dyDescent="0.55000000000000004">
      <c r="A25213" s="33">
        <v>44444</v>
      </c>
      <c r="B25213" s="1" t="s">
        <v>29</v>
      </c>
      <c r="C25213">
        <v>8156</v>
      </c>
      <c r="D25213">
        <v>276256</v>
      </c>
      <c r="E25213" s="32">
        <v>7464</v>
      </c>
      <c r="F25213">
        <v>94</v>
      </c>
      <c r="G25213" s="32">
        <v>579</v>
      </c>
      <c r="H25213" s="32">
        <v>5</v>
      </c>
    </row>
    <row r="25214" spans="1:8" x14ac:dyDescent="0.55000000000000004">
      <c r="A25214" s="33">
        <v>44444</v>
      </c>
      <c r="B25214" s="1" t="s">
        <v>30</v>
      </c>
      <c r="C25214">
        <v>16893</v>
      </c>
      <c r="D25214">
        <v>361285</v>
      </c>
      <c r="E25214" s="32">
        <v>14341</v>
      </c>
      <c r="F25214">
        <v>204</v>
      </c>
      <c r="G25214" s="32">
        <v>2385</v>
      </c>
      <c r="H25214" s="32">
        <v>24</v>
      </c>
    </row>
    <row r="25215" spans="1:8" x14ac:dyDescent="0.55000000000000004">
      <c r="A25215" s="33">
        <v>44444</v>
      </c>
      <c r="B25215" s="1" t="s">
        <v>31</v>
      </c>
      <c r="C25215">
        <v>24153</v>
      </c>
      <c r="D25215">
        <v>549011</v>
      </c>
      <c r="E25215" s="32">
        <v>19309</v>
      </c>
      <c r="F25215">
        <v>185</v>
      </c>
      <c r="G25215" s="32">
        <v>4659</v>
      </c>
      <c r="H25215" s="32">
        <v>32</v>
      </c>
    </row>
    <row r="25216" spans="1:8" x14ac:dyDescent="0.55000000000000004">
      <c r="A25216" s="33">
        <v>44444</v>
      </c>
      <c r="B25216" s="1" t="s">
        <v>32</v>
      </c>
      <c r="C25216">
        <v>90620</v>
      </c>
      <c r="D25216">
        <v>1102894</v>
      </c>
      <c r="E25216" s="32">
        <v>67756</v>
      </c>
      <c r="F25216">
        <v>1053</v>
      </c>
      <c r="G25216" s="32">
        <v>21811</v>
      </c>
      <c r="H25216" s="32">
        <v>79</v>
      </c>
    </row>
    <row r="25217" spans="1:8" x14ac:dyDescent="0.55000000000000004">
      <c r="A25217" s="33">
        <v>44444</v>
      </c>
      <c r="B25217" s="1" t="s">
        <v>33</v>
      </c>
      <c r="C25217">
        <v>13416</v>
      </c>
      <c r="D25217">
        <v>192585</v>
      </c>
      <c r="E25217" s="32">
        <v>9726</v>
      </c>
      <c r="F25217">
        <v>138</v>
      </c>
      <c r="G25217" s="32">
        <v>3827</v>
      </c>
      <c r="H25217" s="32">
        <v>29</v>
      </c>
    </row>
    <row r="25218" spans="1:8" x14ac:dyDescent="0.55000000000000004">
      <c r="A25218" s="33">
        <v>44444</v>
      </c>
      <c r="B25218" s="1" t="s">
        <v>34</v>
      </c>
      <c r="C25218">
        <v>11304</v>
      </c>
      <c r="D25218">
        <v>213115</v>
      </c>
      <c r="E25218" s="32">
        <v>9508</v>
      </c>
      <c r="F25218">
        <v>97</v>
      </c>
      <c r="G25218" s="32">
        <v>1699</v>
      </c>
      <c r="H25218" s="32">
        <v>13</v>
      </c>
    </row>
    <row r="25219" spans="1:8" x14ac:dyDescent="0.55000000000000004">
      <c r="A25219" s="33">
        <v>44444</v>
      </c>
      <c r="B25219" s="1" t="s">
        <v>35</v>
      </c>
      <c r="C25219">
        <v>32322</v>
      </c>
      <c r="D25219">
        <v>380092</v>
      </c>
      <c r="E25219" s="32">
        <v>27202</v>
      </c>
      <c r="F25219">
        <v>254</v>
      </c>
      <c r="G25219" s="32">
        <v>4527</v>
      </c>
      <c r="H25219" s="32">
        <v>92</v>
      </c>
    </row>
    <row r="25220" spans="1:8" x14ac:dyDescent="0.55000000000000004">
      <c r="A25220" s="33">
        <v>44444</v>
      </c>
      <c r="B25220" s="1" t="s">
        <v>36</v>
      </c>
      <c r="C25220">
        <v>180706</v>
      </c>
      <c r="D25220">
        <v>3042352</v>
      </c>
      <c r="E25220" s="32">
        <v>149753</v>
      </c>
      <c r="F25220">
        <v>2830</v>
      </c>
      <c r="G25220" s="32">
        <v>26136</v>
      </c>
      <c r="H25220" s="32">
        <v>599</v>
      </c>
    </row>
    <row r="25221" spans="1:8" x14ac:dyDescent="0.55000000000000004">
      <c r="A25221" s="33">
        <v>44444</v>
      </c>
      <c r="B25221" s="1" t="s">
        <v>37</v>
      </c>
      <c r="C25221">
        <v>69040</v>
      </c>
      <c r="D25221">
        <v>666775</v>
      </c>
      <c r="E25221" s="32">
        <v>60137</v>
      </c>
      <c r="F25221">
        <v>1347</v>
      </c>
      <c r="G25221" s="32">
        <v>7556</v>
      </c>
      <c r="H25221" s="32">
        <v>78</v>
      </c>
    </row>
    <row r="25222" spans="1:8" x14ac:dyDescent="0.55000000000000004">
      <c r="A25222" s="33">
        <v>44444</v>
      </c>
      <c r="B25222" s="1" t="s">
        <v>38</v>
      </c>
      <c r="C25222">
        <v>14281</v>
      </c>
      <c r="D25222">
        <v>223049</v>
      </c>
      <c r="E25222" s="32">
        <v>12542</v>
      </c>
      <c r="F25222">
        <v>141</v>
      </c>
      <c r="G25222" s="32">
        <v>1598</v>
      </c>
      <c r="H25222" s="32">
        <v>16</v>
      </c>
    </row>
    <row r="25223" spans="1:8" x14ac:dyDescent="0.55000000000000004">
      <c r="A25223" s="33">
        <v>44444</v>
      </c>
      <c r="B25223" s="1" t="s">
        <v>39</v>
      </c>
      <c r="C25223">
        <v>4861</v>
      </c>
      <c r="D25223">
        <v>59346</v>
      </c>
      <c r="E25223" s="32">
        <v>4236</v>
      </c>
      <c r="F25223">
        <v>55</v>
      </c>
      <c r="G25223" s="32">
        <v>470</v>
      </c>
      <c r="H25223" s="32">
        <v>23</v>
      </c>
    </row>
    <row r="25224" spans="1:8" x14ac:dyDescent="0.55000000000000004">
      <c r="A25224" s="33">
        <v>44444</v>
      </c>
      <c r="B25224" s="1" t="s">
        <v>40</v>
      </c>
      <c r="C25224">
        <v>1522</v>
      </c>
      <c r="D25224">
        <v>130759</v>
      </c>
      <c r="E25224" s="32">
        <v>1255</v>
      </c>
      <c r="F25224">
        <v>4</v>
      </c>
      <c r="G25224" s="32">
        <v>244</v>
      </c>
      <c r="H25224" s="32">
        <v>2</v>
      </c>
    </row>
    <row r="25225" spans="1:8" x14ac:dyDescent="0.55000000000000004">
      <c r="A25225" s="33">
        <v>44444</v>
      </c>
      <c r="B25225" s="1" t="s">
        <v>41</v>
      </c>
      <c r="C25225">
        <v>1444</v>
      </c>
      <c r="D25225">
        <v>45572</v>
      </c>
      <c r="E25225" s="32">
        <v>1226</v>
      </c>
      <c r="F25225">
        <v>2</v>
      </c>
      <c r="G25225" s="32">
        <v>216</v>
      </c>
      <c r="H25225" s="32">
        <v>1</v>
      </c>
    </row>
    <row r="25226" spans="1:8" x14ac:dyDescent="0.55000000000000004">
      <c r="A25226" s="33">
        <v>44444</v>
      </c>
      <c r="B25226" s="1" t="s">
        <v>42</v>
      </c>
      <c r="C25226">
        <v>14223</v>
      </c>
      <c r="D25226">
        <v>231974</v>
      </c>
      <c r="E25226" s="32">
        <v>11771</v>
      </c>
      <c r="F25226">
        <v>132</v>
      </c>
      <c r="G25226" s="32">
        <v>1686</v>
      </c>
      <c r="H25226" s="32">
        <v>21</v>
      </c>
    </row>
    <row r="25227" spans="1:8" x14ac:dyDescent="0.55000000000000004">
      <c r="A25227" s="33">
        <v>44444</v>
      </c>
      <c r="B25227" s="1" t="s">
        <v>43</v>
      </c>
      <c r="C25227">
        <v>19673</v>
      </c>
      <c r="D25227">
        <v>779859</v>
      </c>
      <c r="E25227" s="32">
        <v>16917</v>
      </c>
      <c r="F25227">
        <v>185</v>
      </c>
      <c r="G25227" s="32">
        <v>1304</v>
      </c>
      <c r="H25227" s="32">
        <v>21</v>
      </c>
    </row>
    <row r="25228" spans="1:8" x14ac:dyDescent="0.55000000000000004">
      <c r="A25228" s="33">
        <v>44444</v>
      </c>
      <c r="B25228" s="1" t="s">
        <v>44</v>
      </c>
      <c r="C25228">
        <v>5243</v>
      </c>
      <c r="D25228">
        <v>155099</v>
      </c>
      <c r="E25228" s="32">
        <v>4515</v>
      </c>
      <c r="F25228">
        <v>87</v>
      </c>
      <c r="G25228" s="32">
        <v>641</v>
      </c>
      <c r="H25228" s="32">
        <v>3</v>
      </c>
    </row>
    <row r="25229" spans="1:8" x14ac:dyDescent="0.55000000000000004">
      <c r="A25229" s="33">
        <v>44444</v>
      </c>
      <c r="B25229" s="1" t="s">
        <v>45</v>
      </c>
      <c r="C25229">
        <v>2880</v>
      </c>
      <c r="D25229">
        <v>90638</v>
      </c>
      <c r="E25229" s="32">
        <v>2436</v>
      </c>
      <c r="F25229">
        <v>64</v>
      </c>
      <c r="G25229" s="32">
        <v>380</v>
      </c>
      <c r="H25229" s="32">
        <v>2</v>
      </c>
    </row>
    <row r="25230" spans="1:8" x14ac:dyDescent="0.55000000000000004">
      <c r="A25230" s="33">
        <v>44444</v>
      </c>
      <c r="B25230" s="1" t="s">
        <v>46</v>
      </c>
      <c r="C25230">
        <v>4459</v>
      </c>
      <c r="D25230">
        <v>117449</v>
      </c>
      <c r="E25230" s="32">
        <v>3936</v>
      </c>
      <c r="F25230">
        <v>34</v>
      </c>
      <c r="G25230" s="32">
        <v>490</v>
      </c>
      <c r="H25230" s="32">
        <v>9</v>
      </c>
    </row>
    <row r="25231" spans="1:8" x14ac:dyDescent="0.55000000000000004">
      <c r="A25231" s="33">
        <v>44444</v>
      </c>
      <c r="B25231" s="1" t="s">
        <v>47</v>
      </c>
      <c r="C25231">
        <v>4790</v>
      </c>
      <c r="D25231">
        <v>134626</v>
      </c>
      <c r="E25231" s="32">
        <v>4341</v>
      </c>
      <c r="F25231">
        <v>81</v>
      </c>
      <c r="G25231" s="32">
        <v>368</v>
      </c>
      <c r="H25231" s="32">
        <v>5</v>
      </c>
    </row>
    <row r="25232" spans="1:8" x14ac:dyDescent="0.55000000000000004">
      <c r="A25232" s="33">
        <v>44444</v>
      </c>
      <c r="B25232" s="1" t="s">
        <v>48</v>
      </c>
      <c r="C25232">
        <v>3760</v>
      </c>
      <c r="D25232">
        <v>82509</v>
      </c>
      <c r="E25232" s="32">
        <v>3170</v>
      </c>
      <c r="F25232">
        <v>31</v>
      </c>
      <c r="G25232" s="32">
        <v>559</v>
      </c>
      <c r="H25232" s="32">
        <v>9</v>
      </c>
    </row>
    <row r="25233" spans="1:8" x14ac:dyDescent="0.55000000000000004">
      <c r="A25233" s="33">
        <v>44444</v>
      </c>
      <c r="B25233" s="1" t="s">
        <v>49</v>
      </c>
      <c r="C25233">
        <v>68835</v>
      </c>
      <c r="D25233">
        <v>1130029</v>
      </c>
      <c r="E25233" s="32">
        <v>57546</v>
      </c>
      <c r="F25233">
        <v>574</v>
      </c>
      <c r="G25233" s="32">
        <v>10128</v>
      </c>
      <c r="H25233" s="32">
        <v>36</v>
      </c>
    </row>
    <row r="25234" spans="1:8" x14ac:dyDescent="0.55000000000000004">
      <c r="A25234" s="33">
        <v>44444</v>
      </c>
      <c r="B25234" s="1" t="s">
        <v>50</v>
      </c>
      <c r="C25234">
        <v>5434</v>
      </c>
      <c r="D25234">
        <v>90312</v>
      </c>
      <c r="E25234" s="32">
        <v>3796</v>
      </c>
      <c r="F25234">
        <v>28</v>
      </c>
      <c r="G25234" s="32">
        <v>553</v>
      </c>
      <c r="H25234" s="32">
        <v>2</v>
      </c>
    </row>
    <row r="25235" spans="1:8" x14ac:dyDescent="0.55000000000000004">
      <c r="A25235" s="33">
        <v>44444</v>
      </c>
      <c r="B25235" s="1" t="s">
        <v>51</v>
      </c>
      <c r="C25235">
        <v>5544</v>
      </c>
      <c r="D25235">
        <v>162298</v>
      </c>
      <c r="E25235" s="32">
        <v>4883</v>
      </c>
      <c r="F25235">
        <v>69</v>
      </c>
      <c r="G25235" s="32">
        <v>596</v>
      </c>
      <c r="H25235" s="32">
        <v>2</v>
      </c>
    </row>
    <row r="25236" spans="1:8" x14ac:dyDescent="0.55000000000000004">
      <c r="A25236" s="33">
        <v>44444</v>
      </c>
      <c r="B25236" s="1" t="s">
        <v>52</v>
      </c>
      <c r="C25236">
        <v>13234</v>
      </c>
      <c r="D25236">
        <v>112361</v>
      </c>
      <c r="E25236" s="32">
        <v>11325</v>
      </c>
      <c r="F25236">
        <v>128</v>
      </c>
      <c r="G25236" s="32">
        <v>1781</v>
      </c>
      <c r="H25236" s="32">
        <v>18</v>
      </c>
    </row>
    <row r="25237" spans="1:8" x14ac:dyDescent="0.55000000000000004">
      <c r="A25237" s="33">
        <v>44444</v>
      </c>
      <c r="B25237" s="1" t="s">
        <v>53</v>
      </c>
      <c r="C25237">
        <v>7447</v>
      </c>
      <c r="D25237">
        <v>233747</v>
      </c>
      <c r="E25237" s="32">
        <v>6460</v>
      </c>
      <c r="F25237">
        <v>69</v>
      </c>
      <c r="G25237" s="32">
        <v>918</v>
      </c>
      <c r="H25237" s="32">
        <v>5</v>
      </c>
    </row>
    <row r="25238" spans="1:8" x14ac:dyDescent="0.55000000000000004">
      <c r="A25238" s="33">
        <v>44444</v>
      </c>
      <c r="B25238" s="1" t="s">
        <v>54</v>
      </c>
      <c r="C25238">
        <v>5653</v>
      </c>
      <c r="D25238">
        <v>62925</v>
      </c>
      <c r="E25238" s="32">
        <v>4690</v>
      </c>
      <c r="F25238">
        <v>33</v>
      </c>
      <c r="G25238" s="32">
        <v>798</v>
      </c>
      <c r="H25238" s="32">
        <v>8</v>
      </c>
    </row>
    <row r="25239" spans="1:8" x14ac:dyDescent="0.55000000000000004">
      <c r="A25239" s="33">
        <v>44444</v>
      </c>
      <c r="B25239" s="1" t="s">
        <v>55</v>
      </c>
      <c r="C25239">
        <v>8499</v>
      </c>
      <c r="D25239">
        <v>154444</v>
      </c>
      <c r="E25239" s="32">
        <v>7551</v>
      </c>
      <c r="F25239">
        <v>52</v>
      </c>
      <c r="G25239" s="32">
        <v>894</v>
      </c>
      <c r="H25239" s="32">
        <v>7</v>
      </c>
    </row>
    <row r="25240" spans="1:8" x14ac:dyDescent="0.55000000000000004">
      <c r="A25240" s="33">
        <v>44444</v>
      </c>
      <c r="B25240" s="1" t="s">
        <v>56</v>
      </c>
      <c r="C25240">
        <v>44282</v>
      </c>
      <c r="D25240">
        <v>349832</v>
      </c>
      <c r="E25240" s="32">
        <v>37699</v>
      </c>
      <c r="F25240">
        <v>261</v>
      </c>
      <c r="G25240" s="32">
        <v>6109</v>
      </c>
      <c r="H25240" s="32">
        <v>130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44445</v>
      </c>
      <c r="B3" s="26" t="s">
        <v>153</v>
      </c>
      <c r="C3" s="26">
        <f>IF(D21="", "", D21)</f>
        <v>1567416</v>
      </c>
      <c r="D3" s="26">
        <f>IF(C21="", "", C21)</f>
        <v>21524650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184559</v>
      </c>
      <c r="I3" s="26" t="str">
        <f t="shared" si="1"/>
        <v/>
      </c>
      <c r="J3" s="26">
        <f t="shared" si="1"/>
        <v>2198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1360524</v>
      </c>
      <c r="N3" s="26">
        <f t="shared" si="2"/>
        <v>16347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44445</v>
      </c>
      <c r="B4" s="26" t="s">
        <v>154</v>
      </c>
      <c r="C4" s="26">
        <f>IF(D22="", "", D22)</f>
        <v>3941</v>
      </c>
      <c r="D4" s="26">
        <f>IF(C22="", "", C22)</f>
        <v>997036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173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3761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44445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6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361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0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21524650</v>
      </c>
      <c r="D12" s="46">
        <v>1567416</v>
      </c>
      <c r="E12" s="46">
        <v>184559</v>
      </c>
      <c r="F12" s="46">
        <v>2198</v>
      </c>
      <c r="G12" s="46">
        <v>1360524</v>
      </c>
      <c r="H12" s="46">
        <v>16347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997036</v>
      </c>
      <c r="D13" s="46">
        <v>3941</v>
      </c>
      <c r="E13" s="46">
        <v>173</v>
      </c>
      <c r="F13" s="46">
        <v>0</v>
      </c>
      <c r="G13" s="46">
        <v>3761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22522515</v>
      </c>
      <c r="D15" s="45">
        <f t="shared" si="3"/>
        <v>1571372</v>
      </c>
      <c r="E15" s="45">
        <f t="shared" si="3"/>
        <v>184732</v>
      </c>
      <c r="F15" s="45">
        <f t="shared" si="3"/>
        <v>2198</v>
      </c>
      <c r="G15" s="45">
        <f t="shared" si="3"/>
        <v>1364300</v>
      </c>
      <c r="H15" s="45">
        <f t="shared" si="3"/>
        <v>16354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0"/>
      <c r="E18" s="119" t="s">
        <v>169</v>
      </c>
      <c r="F18" s="120"/>
      <c r="G18" s="120"/>
      <c r="H18" s="119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9" t="s">
        <v>158</v>
      </c>
      <c r="I19" s="120"/>
      <c r="J19" s="120"/>
      <c r="K19" s="120"/>
      <c r="L19" s="120"/>
      <c r="M19" s="120"/>
      <c r="N19" s="120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21524650</v>
      </c>
      <c r="D21" s="28">
        <f t="shared" si="4"/>
        <v>1567416</v>
      </c>
      <c r="E21" s="3"/>
      <c r="F21" s="3"/>
      <c r="G21" s="3"/>
      <c r="H21" s="3"/>
      <c r="I21" s="28">
        <f>E12</f>
        <v>184559</v>
      </c>
      <c r="J21" s="3"/>
      <c r="K21" s="28">
        <f>F12</f>
        <v>2198</v>
      </c>
      <c r="L21" s="3"/>
      <c r="M21" s="3"/>
      <c r="N21" s="16">
        <f>G21</f>
        <v>0</v>
      </c>
      <c r="O21" s="28">
        <f t="shared" ref="O21:P23" si="5">G12</f>
        <v>1360524</v>
      </c>
      <c r="P21" s="28">
        <f t="shared" si="5"/>
        <v>16347</v>
      </c>
    </row>
    <row r="22" spans="1:16" x14ac:dyDescent="0.55000000000000004">
      <c r="B22" s="26" t="s">
        <v>167</v>
      </c>
      <c r="C22" s="28">
        <f t="shared" si="4"/>
        <v>997036</v>
      </c>
      <c r="D22" s="28">
        <f t="shared" si="4"/>
        <v>3941</v>
      </c>
      <c r="E22" s="3"/>
      <c r="F22" s="3"/>
      <c r="G22" s="3"/>
      <c r="H22" s="3"/>
      <c r="I22" s="28">
        <f>E13</f>
        <v>173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3761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22522515</v>
      </c>
      <c r="D24" s="26">
        <f t="shared" si="6"/>
        <v>1571372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184732</v>
      </c>
      <c r="J24" s="26">
        <f t="shared" si="6"/>
        <v>0</v>
      </c>
      <c r="K24" s="26">
        <f t="shared" si="6"/>
        <v>2198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1364300</v>
      </c>
      <c r="P24" s="26">
        <f t="shared" si="6"/>
        <v>16354</v>
      </c>
    </row>
    <row r="26" spans="1:16" x14ac:dyDescent="0.55000000000000004">
      <c r="F26" s="119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5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44444</v>
      </c>
      <c r="C5" s="30" t="s">
        <v>7</v>
      </c>
      <c r="D5" s="40">
        <f>IFERROR(INT(TRIM(SUBSTITUTE(VLOOKUP($A5&amp;"*",各都道府県の状況!$A:$I,D$3,FALSE), "※5", ""))), "")</f>
        <v>58165</v>
      </c>
      <c r="E5" s="40">
        <f>IFERROR(INT(TRIM(SUBSTITUTE(VLOOKUP($A5&amp;"*",各都道府県の状況!$A:$I,E$3,FALSE), "※5", ""))), "")</f>
        <v>1021436</v>
      </c>
      <c r="F5" s="40">
        <f>IFERROR(INT(TRIM(SUBSTITUTE(VLOOKUP($A5&amp;"*",各都道府県の状況!$A:$I,F$3,FALSE), "※5", ""))), "")</f>
        <v>53209</v>
      </c>
      <c r="G5" s="40">
        <f>IFERROR(INT(TRIM(SUBSTITUTE(VLOOKUP($A5&amp;"*",各都道府県の状況!$A:$I,G$3,FALSE), "※5", ""))), "")</f>
        <v>1456</v>
      </c>
      <c r="H5" s="40">
        <f>IFERROR(INT(TRIM(SUBSTITUTE(VLOOKUP($A5&amp;"*",各都道府県の状況!$A:$I,H$3,FALSE), "※5", ""))), "")</f>
        <v>3596</v>
      </c>
      <c r="I5" s="40">
        <f>IFERROR(INT(TRIM(SUBSTITUTE(VLOOKUP($A5&amp;"*",各都道府県の状況!$A:$I,I$3,FALSE), "※5", ""))), "")</f>
        <v>26</v>
      </c>
      <c r="J5" s="2"/>
    </row>
    <row r="6" spans="1:10" x14ac:dyDescent="0.55000000000000004">
      <c r="A6" s="12" t="s">
        <v>182</v>
      </c>
      <c r="B6" s="13">
        <f t="shared" si="0"/>
        <v>44444</v>
      </c>
      <c r="C6" s="30" t="s">
        <v>11</v>
      </c>
      <c r="D6" s="40">
        <f>IFERROR(INT(TRIM(SUBSTITUTE(VLOOKUP($A6&amp;"*",各都道府県の状況!$A:$I,D$3,FALSE), "※5", ""))), "")</f>
        <v>4782</v>
      </c>
      <c r="E6" s="40">
        <f>IFERROR(INT(TRIM(SUBSTITUTE(VLOOKUP($A6&amp;"*",各都道府県の状況!$A:$I,E$3,FALSE), "※5", ""))), "")</f>
        <v>72969</v>
      </c>
      <c r="F6" s="40">
        <f>IFERROR(INT(TRIM(SUBSTITUTE(VLOOKUP($A6&amp;"*",各都道府県の状況!$A:$I,F$3,FALSE), "※5", ""))), "")</f>
        <v>3618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1131</v>
      </c>
      <c r="I6" s="40">
        <f>IFERROR(INT(TRIM(SUBSTITUTE(VLOOKUP($A6&amp;"*",各都道府県の状況!$A:$I,I$3,FALSE), "※5", ""))), "")</f>
        <v>2</v>
      </c>
    </row>
    <row r="7" spans="1:10" x14ac:dyDescent="0.55000000000000004">
      <c r="A7" s="12" t="s">
        <v>183</v>
      </c>
      <c r="B7" s="13">
        <f t="shared" si="0"/>
        <v>44444</v>
      </c>
      <c r="C7" s="30" t="s">
        <v>12</v>
      </c>
      <c r="D7" s="40">
        <f>IFERROR(INT(TRIM(SUBSTITUTE(VLOOKUP($A7&amp;"*",各都道府県の状況!$A:$I,D$3,FALSE), "※5", ""))), "")</f>
        <v>3224</v>
      </c>
      <c r="E7" s="40">
        <f>IFERROR(INT(TRIM(SUBSTITUTE(VLOOKUP($A7&amp;"*",各都道府県の状況!$A:$I,E$3,FALSE), "※5", ""))), "")</f>
        <v>110603</v>
      </c>
      <c r="F7" s="40">
        <f>IFERROR(INT(TRIM(SUBSTITUTE(VLOOKUP($A7&amp;"*",各都道府県の状況!$A:$I,F$3,FALSE), "※5", ""))), "")</f>
        <v>2793</v>
      </c>
      <c r="G7" s="40">
        <f>IFERROR(INT(TRIM(SUBSTITUTE(VLOOKUP($A7&amp;"*",各都道府県の状況!$A:$I,G$3,FALSE), "※5", ""))), "")</f>
        <v>50</v>
      </c>
      <c r="H7" s="40">
        <f>IFERROR(INT(TRIM(SUBSTITUTE(VLOOKUP($A7&amp;"*",各都道府県の状況!$A:$I,H$3,FALSE), "※5", ""))), "")</f>
        <v>381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44444</v>
      </c>
      <c r="C8" s="30" t="s">
        <v>13</v>
      </c>
      <c r="D8" s="40">
        <f>IFERROR(INT(TRIM(SUBSTITUTE(VLOOKUP($A8&amp;"*",各都道府県の状況!$A:$I,D$3,FALSE), "※5", ""))), "")</f>
        <v>15291</v>
      </c>
      <c r="E8" s="40">
        <f>IFERROR(INT(TRIM(SUBSTITUTE(VLOOKUP($A8&amp;"*",各都道府県の状況!$A:$I,E$3,FALSE), "※5", ""))), "")</f>
        <v>213429</v>
      </c>
      <c r="F8" s="40">
        <f>IFERROR(INT(TRIM(SUBSTITUTE(VLOOKUP($A8&amp;"*",各都道府県の状況!$A:$I,F$3,FALSE), "※5", ""))), "")</f>
        <v>13554</v>
      </c>
      <c r="G8" s="40">
        <f>IFERROR(INT(TRIM(SUBSTITUTE(VLOOKUP($A8&amp;"*",各都道府県の状況!$A:$I,G$3,FALSE), "※5", ""))), "")</f>
        <v>104</v>
      </c>
      <c r="H8" s="40">
        <f>IFERROR(INT(TRIM(SUBSTITUTE(VLOOKUP($A8&amp;"*",各都道府県の状況!$A:$I,H$3,FALSE), "※5", ""))), "")</f>
        <v>1605</v>
      </c>
      <c r="I8" s="40">
        <f>IFERROR(INT(TRIM(SUBSTITUTE(VLOOKUP($A8&amp;"*",各都道府県の状況!$A:$I,I$3,FALSE), "※5", ""))), "")</f>
        <v>31</v>
      </c>
    </row>
    <row r="9" spans="1:10" ht="21" customHeight="1" x14ac:dyDescent="0.55000000000000004">
      <c r="A9" s="12" t="s">
        <v>185</v>
      </c>
      <c r="B9" s="13">
        <f t="shared" si="0"/>
        <v>44444</v>
      </c>
      <c r="C9" s="30" t="s">
        <v>14</v>
      </c>
      <c r="D9" s="40">
        <f>IFERROR(INT(TRIM(SUBSTITUTE(VLOOKUP($A9&amp;"*",各都道府県の状況!$A:$I,D$3,FALSE), "※5", ""))), "")</f>
        <v>1687</v>
      </c>
      <c r="E9" s="40">
        <f>IFERROR(INT(TRIM(SUBSTITUTE(VLOOKUP($A9&amp;"*",各都道府県の状況!$A:$I,E$3,FALSE), "※5", ""))), "")</f>
        <v>22454</v>
      </c>
      <c r="F9" s="40">
        <f>IFERROR(INT(TRIM(SUBSTITUTE(VLOOKUP($A9&amp;"*",各都道府県の状況!$A:$I,F$3,FALSE), "※5", ""))), "")</f>
        <v>1495</v>
      </c>
      <c r="G9" s="40">
        <f>IFERROR(INT(TRIM(SUBSTITUTE(VLOOKUP($A9&amp;"*",各都道府県の状況!$A:$I,G$3,FALSE), "※5", ""))), "")</f>
        <v>23</v>
      </c>
      <c r="H9" s="40">
        <f>IFERROR(INT(TRIM(SUBSTITUTE(VLOOKUP($A9&amp;"*",各都道府県の状況!$A:$I,H$3,FALSE), "※5", ""))), "")</f>
        <v>169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44444</v>
      </c>
      <c r="C10" s="30" t="s">
        <v>15</v>
      </c>
      <c r="D10" s="40">
        <f>IFERROR(INT(TRIM(SUBSTITUTE(VLOOKUP($A10&amp;"*",各都道府県の状況!$A:$I,D$3,FALSE), "※5", ""))), "")</f>
        <v>3287</v>
      </c>
      <c r="E10" s="40">
        <f>IFERROR(INT(TRIM(SUBSTITUTE(VLOOKUP($A10&amp;"*",各都道府県の状況!$A:$I,E$3,FALSE), "※5", ""))), "")</f>
        <v>86386</v>
      </c>
      <c r="F10" s="40">
        <f>IFERROR(INT(TRIM(SUBSTITUTE(VLOOKUP($A10&amp;"*",各都道府県の状況!$A:$I,F$3,FALSE), "※5", ""))), "")</f>
        <v>2959</v>
      </c>
      <c r="G10" s="40">
        <f>IFERROR(INT(TRIM(SUBSTITUTE(VLOOKUP($A10&amp;"*",各都道府県の状況!$A:$I,G$3,FALSE), "※5", ""))), "")</f>
        <v>50</v>
      </c>
      <c r="H10" s="40">
        <f>IFERROR(INT(TRIM(SUBSTITUTE(VLOOKUP($A10&amp;"*",各都道府県の状況!$A:$I,H$3,FALSE), "※5", ""))), "")</f>
        <v>278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44444</v>
      </c>
      <c r="C11" s="30" t="s">
        <v>16</v>
      </c>
      <c r="D11" s="40">
        <f>IFERROR(INT(TRIM(SUBSTITUTE(VLOOKUP($A11&amp;"*",各都道府県の状況!$A:$I,D$3,FALSE), "※5", ""))), "")</f>
        <v>8984</v>
      </c>
      <c r="E11" s="40">
        <f>IFERROR(INT(TRIM(SUBSTITUTE(VLOOKUP($A11&amp;"*",各都道府県の状況!$A:$I,E$3,FALSE), "※5", ""))), "")</f>
        <v>373952</v>
      </c>
      <c r="F11" s="40">
        <f>IFERROR(INT(TRIM(SUBSTITUTE(VLOOKUP($A11&amp;"*",各都道府県の状況!$A:$I,F$3,FALSE), "※5", ""))), "")</f>
        <v>8200</v>
      </c>
      <c r="G11" s="40">
        <f>IFERROR(INT(TRIM(SUBSTITUTE(VLOOKUP($A11&amp;"*",各都道府県の状況!$A:$I,G$3,FALSE), "※5", ""))), "")</f>
        <v>169</v>
      </c>
      <c r="H11" s="40">
        <f>IFERROR(INT(TRIM(SUBSTITUTE(VLOOKUP($A11&amp;"*",各都道府県の状況!$A:$I,H$3,FALSE), "※5", ""))), "")</f>
        <v>615</v>
      </c>
      <c r="I11" s="40">
        <f>IFERROR(INT(TRIM(SUBSTITUTE(VLOOKUP($A11&amp;"*",各都道府県の状況!$A:$I,I$3,FALSE), "※5", ""))), "")</f>
        <v>14</v>
      </c>
    </row>
    <row r="12" spans="1:10" x14ac:dyDescent="0.55000000000000004">
      <c r="A12" s="12" t="s">
        <v>188</v>
      </c>
      <c r="B12" s="13">
        <f t="shared" si="0"/>
        <v>44444</v>
      </c>
      <c r="C12" s="30" t="s">
        <v>17</v>
      </c>
      <c r="D12" s="40">
        <f>IFERROR(INT(TRIM(SUBSTITUTE(VLOOKUP($A12&amp;"*",各都道府県の状況!$A:$I,D$3,FALSE), "※5", ""))), "")</f>
        <v>21846</v>
      </c>
      <c r="E12" s="40">
        <f>IFERROR(INT(TRIM(SUBSTITUTE(VLOOKUP($A12&amp;"*",各都道府県の状況!$A:$I,E$3,FALSE), "※5", ""))), "")</f>
        <v>37826</v>
      </c>
      <c r="F12" s="40">
        <f>IFERROR(INT(TRIM(SUBSTITUTE(VLOOKUP($A12&amp;"*",各都道府県の状況!$A:$I,F$3,FALSE), "※5", ""))), "")</f>
        <v>19715</v>
      </c>
      <c r="G12" s="40">
        <f>IFERROR(INT(TRIM(SUBSTITUTE(VLOOKUP($A12&amp;"*",各都道府県の状況!$A:$I,G$3,FALSE), "※5", ""))), "")</f>
        <v>195</v>
      </c>
      <c r="H12" s="40">
        <f>IFERROR(INT(TRIM(SUBSTITUTE(VLOOKUP($A12&amp;"*",各都道府県の状況!$A:$I,H$3,FALSE), "※5", ""))), "")</f>
        <v>1936</v>
      </c>
      <c r="I12" s="40">
        <f>IFERROR(INT(TRIM(SUBSTITUTE(VLOOKUP($A12&amp;"*",各都道府県の状況!$A:$I,I$3,FALSE), "※5", ""))), "")</f>
        <v>30</v>
      </c>
    </row>
    <row r="13" spans="1:10" x14ac:dyDescent="0.55000000000000004">
      <c r="A13" s="12" t="s">
        <v>189</v>
      </c>
      <c r="B13" s="13">
        <f t="shared" si="0"/>
        <v>44444</v>
      </c>
      <c r="C13" s="30" t="s">
        <v>18</v>
      </c>
      <c r="D13" s="40">
        <f>IFERROR(INT(TRIM(SUBSTITUTE(VLOOKUP($A13&amp;"*",各都道府県の状況!$A:$I,D$3,FALSE), "※5", ""))), "")</f>
        <v>13865</v>
      </c>
      <c r="E13" s="40">
        <f>IFERROR(INT(TRIM(SUBSTITUTE(VLOOKUP($A13&amp;"*",各都道府県の状況!$A:$I,E$3,FALSE), "※5", ""))), "")</f>
        <v>402489</v>
      </c>
      <c r="F13" s="40">
        <f>IFERROR(INT(TRIM(SUBSTITUTE(VLOOKUP($A13&amp;"*",各都道府県の状況!$A:$I,F$3,FALSE), "※5", ""))), "")</f>
        <v>12516</v>
      </c>
      <c r="G13" s="40">
        <f>IFERROR(INT(TRIM(SUBSTITUTE(VLOOKUP($A13&amp;"*",各都道府県の状況!$A:$I,G$3,FALSE), "※5", ""))), "")</f>
        <v>105</v>
      </c>
      <c r="H13" s="40">
        <f>IFERROR(INT(TRIM(SUBSTITUTE(VLOOKUP($A13&amp;"*",各都道府県の状況!$A:$I,H$3,FALSE), "※5", ""))), "")</f>
        <v>1244</v>
      </c>
      <c r="I13" s="40">
        <f>IFERROR(INT(TRIM(SUBSTITUTE(VLOOKUP($A13&amp;"*",各都道府県の状況!$A:$I,I$3,FALSE), "※5", ""))), "")</f>
        <v>18</v>
      </c>
    </row>
    <row r="14" spans="1:10" x14ac:dyDescent="0.55000000000000004">
      <c r="A14" s="12" t="s">
        <v>190</v>
      </c>
      <c r="B14" s="13">
        <f t="shared" si="0"/>
        <v>44444</v>
      </c>
      <c r="C14" s="30" t="s">
        <v>19</v>
      </c>
      <c r="D14" s="40">
        <f>IFERROR(INT(TRIM(SUBSTITUTE(VLOOKUP($A14&amp;"*",各都道府県の状況!$A:$I,D$3,FALSE), "※5", ""))), "")</f>
        <v>15601</v>
      </c>
      <c r="E14" s="40">
        <f>IFERROR(INT(TRIM(SUBSTITUTE(VLOOKUP($A14&amp;"*",各都道府県の状況!$A:$I,E$3,FALSE), "※5", ""))), "")</f>
        <v>262794</v>
      </c>
      <c r="F14" s="40">
        <f>IFERROR(INT(TRIM(SUBSTITUTE(VLOOKUP($A14&amp;"*",各都道府県の状況!$A:$I,F$3,FALSE), "※5", ""))), "")</f>
        <v>13838</v>
      </c>
      <c r="G14" s="40">
        <f>IFERROR(INT(TRIM(SUBSTITUTE(VLOOKUP($A14&amp;"*",各都道府県の状況!$A:$I,G$3,FALSE), "※5", ""))), "")</f>
        <v>162</v>
      </c>
      <c r="H14" s="40">
        <f>IFERROR(INT(TRIM(SUBSTITUTE(VLOOKUP($A14&amp;"*",各都道府県の状況!$A:$I,H$3,FALSE), "※5", ""))), "")</f>
        <v>1601</v>
      </c>
      <c r="I14" s="40">
        <f>IFERROR(INT(TRIM(SUBSTITUTE(VLOOKUP($A14&amp;"*",各都道府県の状況!$A:$I,I$3,FALSE), "※5", ""))), "")</f>
        <v>31</v>
      </c>
    </row>
    <row r="15" spans="1:10" x14ac:dyDescent="0.55000000000000004">
      <c r="A15" s="12" t="s">
        <v>191</v>
      </c>
      <c r="B15" s="13">
        <f t="shared" si="0"/>
        <v>44444</v>
      </c>
      <c r="C15" s="30" t="s">
        <v>20</v>
      </c>
      <c r="D15" s="40">
        <f>IFERROR(INT(TRIM(SUBSTITUTE(VLOOKUP($A15&amp;"*",各都道府県の状況!$A:$I,D$3,FALSE), "※5", ""))), "")</f>
        <v>106183</v>
      </c>
      <c r="E15" s="40">
        <f>IFERROR(INT(TRIM(SUBSTITUTE(VLOOKUP($A15&amp;"*",各都道府県の状況!$A:$I,E$3,FALSE), "※5", ""))), "")</f>
        <v>1329209</v>
      </c>
      <c r="F15" s="40">
        <f>IFERROR(INT(TRIM(SUBSTITUTE(VLOOKUP($A15&amp;"*",各都道府県の状況!$A:$I,F$3,FALSE), "※5", ""))), "")</f>
        <v>93328</v>
      </c>
      <c r="G15" s="40">
        <f>IFERROR(INT(TRIM(SUBSTITUTE(VLOOKUP($A15&amp;"*",各都道府県の状況!$A:$I,G$3,FALSE), "※5", ""))), "")</f>
        <v>908</v>
      </c>
      <c r="H15" s="40">
        <f>IFERROR(INT(TRIM(SUBSTITUTE(VLOOKUP($A15&amp;"*",各都道府県の状況!$A:$I,H$3,FALSE), "※5", ""))), "")</f>
        <v>11947</v>
      </c>
      <c r="I15" s="40">
        <f>IFERROR(INT(TRIM(SUBSTITUTE(VLOOKUP($A15&amp;"*",各都道府県の状況!$A:$I,I$3,FALSE), "※5", ""))), "")</f>
        <v>146</v>
      </c>
    </row>
    <row r="16" spans="1:10" x14ac:dyDescent="0.55000000000000004">
      <c r="A16" s="12" t="s">
        <v>192</v>
      </c>
      <c r="B16" s="13">
        <f t="shared" si="0"/>
        <v>44444</v>
      </c>
      <c r="C16" s="30" t="s">
        <v>21</v>
      </c>
      <c r="D16" s="40">
        <f>IFERROR(INT(TRIM(SUBSTITUTE(VLOOKUP($A16&amp;"*",各都道府県の状況!$A:$I,D$3,FALSE), "※5", ""))), "")</f>
        <v>92571</v>
      </c>
      <c r="E16" s="40">
        <f>IFERROR(INT(TRIM(SUBSTITUTE(VLOOKUP($A16&amp;"*",各都道府県の状況!$A:$I,E$3,FALSE), "※5", ""))), "")</f>
        <v>965510</v>
      </c>
      <c r="F16" s="40">
        <f>IFERROR(INT(TRIM(SUBSTITUTE(VLOOKUP($A16&amp;"*",各都道府県の状況!$A:$I,F$3,FALSE), "※5", ""))), "")</f>
        <v>79156</v>
      </c>
      <c r="G16" s="40">
        <f>IFERROR(INT(TRIM(SUBSTITUTE(VLOOKUP($A16&amp;"*",各都道府県の状況!$A:$I,G$3,FALSE), "※5", ""))), "")</f>
        <v>893</v>
      </c>
      <c r="H16" s="40">
        <f>IFERROR(INT(TRIM(SUBSTITUTE(VLOOKUP($A16&amp;"*",各都道府県の状況!$A:$I,H$3,FALSE), "※5", ""))), "")</f>
        <v>12520</v>
      </c>
      <c r="I16" s="40">
        <f>IFERROR(INT(TRIM(SUBSTITUTE(VLOOKUP($A16&amp;"*",各都道府県の状況!$A:$I,I$3,FALSE), "※5", ""))), "")</f>
        <v>102</v>
      </c>
    </row>
    <row r="17" spans="1:9" x14ac:dyDescent="0.55000000000000004">
      <c r="A17" s="12" t="s">
        <v>193</v>
      </c>
      <c r="B17" s="13">
        <f t="shared" si="0"/>
        <v>44444</v>
      </c>
      <c r="C17" s="30" t="s">
        <v>22</v>
      </c>
      <c r="D17" s="40">
        <f>IFERROR(INT(TRIM(SUBSTITUTE(VLOOKUP($A17&amp;"*",各都道府県の状況!$A:$I,D$3,FALSE), "※5", ""))), "")</f>
        <v>356595</v>
      </c>
      <c r="E17" s="40">
        <f>IFERROR(INT(TRIM(SUBSTITUTE(VLOOKUP($A17&amp;"*",各都道府県の状況!$A:$I,E$3,FALSE), "※5", ""))), "")</f>
        <v>3345638</v>
      </c>
      <c r="F17" s="40">
        <f>IFERROR(INT(TRIM(SUBSTITUTE(VLOOKUP($A17&amp;"*",各都道府県の状況!$A:$I,F$3,FALSE), "※5", ""))), "")</f>
        <v>325986</v>
      </c>
      <c r="G17" s="40">
        <f>IFERROR(INT(TRIM(SUBSTITUTE(VLOOKUP($A17&amp;"*",各都道府県の状況!$A:$I,G$3,FALSE), "※5", ""))), "")</f>
        <v>2545</v>
      </c>
      <c r="H17" s="40">
        <f>IFERROR(INT(TRIM(SUBSTITUTE(VLOOKUP($A17&amp;"*",各都道府県の状況!$A:$I,H$3,FALSE), "※5", ""))), "")</f>
        <v>28064</v>
      </c>
      <c r="I17" s="40">
        <f>IFERROR(INT(TRIM(SUBSTITUTE(VLOOKUP($A17&amp;"*",各都道府県の状況!$A:$I,I$3,FALSE), "※5", ""))), "")</f>
        <v>264</v>
      </c>
    </row>
    <row r="18" spans="1:9" x14ac:dyDescent="0.55000000000000004">
      <c r="A18" s="12" t="s">
        <v>194</v>
      </c>
      <c r="B18" s="13">
        <f t="shared" si="0"/>
        <v>44444</v>
      </c>
      <c r="C18" s="30" t="s">
        <v>23</v>
      </c>
      <c r="D18" s="40">
        <f>IFERROR(INT(TRIM(SUBSTITUTE(VLOOKUP($A18&amp;"*",各都道府県の状況!$A:$I,D$3,FALSE), "※5", ""))), "")</f>
        <v>156169</v>
      </c>
      <c r="E18" s="40">
        <f>IFERROR(INT(TRIM(SUBSTITUTE(VLOOKUP($A18&amp;"*",各都道府県の状況!$A:$I,E$3,FALSE), "※5", ""))), "")</f>
        <v>1433442</v>
      </c>
      <c r="F18" s="40">
        <f>IFERROR(INT(TRIM(SUBSTITUTE(VLOOKUP($A18&amp;"*",各都道府県の状況!$A:$I,F$3,FALSE), "※5", ""))), "")</f>
        <v>141314</v>
      </c>
      <c r="G18" s="40">
        <f>IFERROR(INT(TRIM(SUBSTITUTE(VLOOKUP($A18&amp;"*",各都道府県の状況!$A:$I,G$3,FALSE), "※5", ""))), "")</f>
        <v>1139</v>
      </c>
      <c r="H18" s="40">
        <f>IFERROR(INT(TRIM(SUBSTITUTE(VLOOKUP($A18&amp;"*",各都道府県の状況!$A:$I,H$3,FALSE), "※5", ""))), "")</f>
        <v>13716</v>
      </c>
      <c r="I18" s="40">
        <f>IFERROR(INT(TRIM(SUBSTITUTE(VLOOKUP($A18&amp;"*",各都道府県の状況!$A:$I,I$3,FALSE), "※5", ""))), "")</f>
        <v>220</v>
      </c>
    </row>
    <row r="19" spans="1:9" x14ac:dyDescent="0.55000000000000004">
      <c r="A19" s="12" t="s">
        <v>195</v>
      </c>
      <c r="B19" s="13">
        <f t="shared" si="0"/>
        <v>44444</v>
      </c>
      <c r="C19" s="30" t="s">
        <v>24</v>
      </c>
      <c r="D19" s="40">
        <f>IFERROR(INT(TRIM(SUBSTITUTE(VLOOKUP($A19&amp;"*",各都道府県の状況!$A:$I,D$3,FALSE), "※5", ""))), "")</f>
        <v>7062</v>
      </c>
      <c r="E19" s="40">
        <f>IFERROR(INT(TRIM(SUBSTITUTE(VLOOKUP($A19&amp;"*",各都道府県の状況!$A:$I,E$3,FALSE), "※5", ""))), "")</f>
        <v>246239</v>
      </c>
      <c r="F19" s="40">
        <f>IFERROR(INT(TRIM(SUBSTITUTE(VLOOKUP($A19&amp;"*",各都道府県の状況!$A:$I,F$3,FALSE), "※5", ""))), "")</f>
        <v>6094</v>
      </c>
      <c r="G19" s="40">
        <f>IFERROR(INT(TRIM(SUBSTITUTE(VLOOKUP($A19&amp;"*",各都道府県の状況!$A:$I,G$3,FALSE), "※5", ""))), "")</f>
        <v>55</v>
      </c>
      <c r="H19" s="40">
        <f>IFERROR(INT(TRIM(SUBSTITUTE(VLOOKUP($A19&amp;"*",各都道府県の状況!$A:$I,H$3,FALSE), "※5", ""))), "")</f>
        <v>913</v>
      </c>
      <c r="I19" s="40">
        <f>IFERROR(INT(TRIM(SUBSTITUTE(VLOOKUP($A19&amp;"*",各都道府県の状況!$A:$I,I$3,FALSE), "※5", ""))), "")</f>
        <v>11</v>
      </c>
    </row>
    <row r="20" spans="1:9" x14ac:dyDescent="0.55000000000000004">
      <c r="A20" s="12" t="s">
        <v>196</v>
      </c>
      <c r="B20" s="13">
        <f t="shared" si="0"/>
        <v>44444</v>
      </c>
      <c r="C20" s="30" t="s">
        <v>25</v>
      </c>
      <c r="D20" s="40">
        <f>IFERROR(INT(TRIM(SUBSTITUTE(VLOOKUP($A20&amp;"*",各都道府県の状況!$A:$I,D$3,FALSE), "※5", ""))), "")</f>
        <v>4563</v>
      </c>
      <c r="E20" s="40">
        <f>IFERROR(INT(TRIM(SUBSTITUTE(VLOOKUP($A20&amp;"*",各都道府県の状況!$A:$I,E$3,FALSE), "※5", ""))), "")</f>
        <v>102442</v>
      </c>
      <c r="F20" s="40">
        <f>IFERROR(INT(TRIM(SUBSTITUTE(VLOOKUP($A20&amp;"*",各都道府県の状況!$A:$I,F$3,FALSE), "※5", ""))), "")</f>
        <v>3904</v>
      </c>
      <c r="G20" s="40">
        <f>IFERROR(INT(TRIM(SUBSTITUTE(VLOOKUP($A20&amp;"*",各都道府県の状況!$A:$I,G$3,FALSE), "※5", ""))), "")</f>
        <v>44</v>
      </c>
      <c r="H20" s="40">
        <f>IFERROR(INT(TRIM(SUBSTITUTE(VLOOKUP($A20&amp;"*",各都道府県の状況!$A:$I,H$3,FALSE), "※5", ""))), "")</f>
        <v>615</v>
      </c>
      <c r="I20" s="40">
        <f>IFERROR(INT(TRIM(SUBSTITUTE(VLOOKUP($A20&amp;"*",各都道府県の状況!$A:$I,I$3,FALSE), "※5", ""))), "")</f>
        <v>14</v>
      </c>
    </row>
    <row r="21" spans="1:9" x14ac:dyDescent="0.55000000000000004">
      <c r="A21" s="12" t="s">
        <v>197</v>
      </c>
      <c r="B21" s="13">
        <f t="shared" si="0"/>
        <v>44444</v>
      </c>
      <c r="C21" s="30" t="s">
        <v>26</v>
      </c>
      <c r="D21" s="40">
        <f>IFERROR(INT(TRIM(SUBSTITUTE(VLOOKUP($A21&amp;"*",各都道府県の状況!$A:$I,D$3,FALSE), "※5", ""))), "")</f>
        <v>7434</v>
      </c>
      <c r="E21" s="40">
        <f>IFERROR(INT(TRIM(SUBSTITUTE(VLOOKUP($A21&amp;"*",各都道府県の状況!$A:$I,E$3,FALSE), "※5", ""))), "")</f>
        <v>173655</v>
      </c>
      <c r="F21" s="40">
        <f>IFERROR(INT(TRIM(SUBSTITUTE(VLOOKUP($A21&amp;"*",各都道府県の状況!$A:$I,F$3,FALSE), "※5", ""))), "")</f>
        <v>6804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488</v>
      </c>
      <c r="I21" s="40">
        <f>IFERROR(INT(TRIM(SUBSTITUTE(VLOOKUP($A21&amp;"*",各都道府県の状況!$A:$I,I$3,FALSE), "※5", ""))), "")</f>
        <v>4</v>
      </c>
    </row>
    <row r="22" spans="1:9" x14ac:dyDescent="0.55000000000000004">
      <c r="A22" s="12" t="s">
        <v>198</v>
      </c>
      <c r="B22" s="13">
        <f t="shared" si="0"/>
        <v>44444</v>
      </c>
      <c r="C22" s="30" t="s">
        <v>27</v>
      </c>
      <c r="D22" s="40">
        <f>IFERROR(INT(TRIM(SUBSTITUTE(VLOOKUP($A22&amp;"*",各都道府県の状況!$A:$I,D$3,FALSE), "※5", ""))), "")</f>
        <v>2702</v>
      </c>
      <c r="E22" s="40">
        <f>IFERROR(INT(TRIM(SUBSTITUTE(VLOOKUP($A22&amp;"*",各都道府県の状況!$A:$I,E$3,FALSE), "※5", ""))), "")</f>
        <v>100551</v>
      </c>
      <c r="F22" s="40">
        <f>IFERROR(INT(TRIM(SUBSTITUTE(VLOOKUP($A22&amp;"*",各都道府県の状況!$A:$I,F$3,FALSE), "※5", ""))), "")</f>
        <v>2416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250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44444</v>
      </c>
      <c r="C23" s="30" t="s">
        <v>28</v>
      </c>
      <c r="D23" s="40">
        <f>IFERROR(INT(TRIM(SUBSTITUTE(VLOOKUP($A23&amp;"*",各都道府県の状況!$A:$I,D$3,FALSE), "※5", ""))), "")</f>
        <v>4582</v>
      </c>
      <c r="E23" s="40">
        <f>IFERROR(INT(TRIM(SUBSTITUTE(VLOOKUP($A23&amp;"*",各都道府県の状況!$A:$I,E$3,FALSE), "※5", ""))), "")</f>
        <v>92433</v>
      </c>
      <c r="F23" s="40">
        <f>IFERROR(INT(TRIM(SUBSTITUTE(VLOOKUP($A23&amp;"*",各都道府県の状況!$A:$I,F$3,FALSE), "※5", ""))), "")</f>
        <v>3985</v>
      </c>
      <c r="G23" s="40">
        <f>IFERROR(INT(TRIM(SUBSTITUTE(VLOOKUP($A23&amp;"*",各都道府県の状況!$A:$I,G$3,FALSE), "※5", ""))), "")</f>
        <v>25</v>
      </c>
      <c r="H23" s="40">
        <f>IFERROR(INT(TRIM(SUBSTITUTE(VLOOKUP($A23&amp;"*",各都道府県の状況!$A:$I,H$3,FALSE), "※5", ""))), "")</f>
        <v>578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44444</v>
      </c>
      <c r="C24" s="30" t="s">
        <v>29</v>
      </c>
      <c r="D24" s="40">
        <f>IFERROR(INT(TRIM(SUBSTITUTE(VLOOKUP($A24&amp;"*",各都道府県の状況!$A:$I,D$3,FALSE), "※5", ""))), "")</f>
        <v>8156</v>
      </c>
      <c r="E24" s="40">
        <f>IFERROR(INT(TRIM(SUBSTITUTE(VLOOKUP($A24&amp;"*",各都道府県の状況!$A:$I,E$3,FALSE), "※5", ""))), "")</f>
        <v>276256</v>
      </c>
      <c r="F24" s="40">
        <f>IFERROR(INT(TRIM(SUBSTITUTE(VLOOKUP($A24&amp;"*",各都道府県の状況!$A:$I,F$3,FALSE), "※5", ""))), "")</f>
        <v>7464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579</v>
      </c>
      <c r="I24" s="40">
        <f>IFERROR(INT(TRIM(SUBSTITUTE(VLOOKUP($A24&amp;"*",各都道府県の状況!$A:$I,I$3,FALSE), "※5", ""))), "")</f>
        <v>5</v>
      </c>
    </row>
    <row r="25" spans="1:9" x14ac:dyDescent="0.55000000000000004">
      <c r="A25" s="12" t="s">
        <v>201</v>
      </c>
      <c r="B25" s="13">
        <f t="shared" si="0"/>
        <v>44444</v>
      </c>
      <c r="C25" s="30" t="s">
        <v>30</v>
      </c>
      <c r="D25" s="40">
        <f>IFERROR(INT(TRIM(SUBSTITUTE(VLOOKUP($A25&amp;"*",各都道府県の状況!$A:$I,D$3,FALSE), "※5", ""))), "")</f>
        <v>16893</v>
      </c>
      <c r="E25" s="40">
        <f>IFERROR(INT(TRIM(SUBSTITUTE(VLOOKUP($A25&amp;"*",各都道府県の状況!$A:$I,E$3,FALSE), "※5", ""))), "")</f>
        <v>361285</v>
      </c>
      <c r="F25" s="40">
        <f>IFERROR(INT(TRIM(SUBSTITUTE(VLOOKUP($A25&amp;"*",各都道府県の状況!$A:$I,F$3,FALSE), "※5", ""))), "")</f>
        <v>14341</v>
      </c>
      <c r="G25" s="40">
        <f>IFERROR(INT(TRIM(SUBSTITUTE(VLOOKUP($A25&amp;"*",各都道府県の状況!$A:$I,G$3,FALSE), "※5", ""))), "")</f>
        <v>204</v>
      </c>
      <c r="H25" s="40">
        <f>IFERROR(INT(TRIM(SUBSTITUTE(VLOOKUP($A25&amp;"*",各都道府県の状況!$A:$I,H$3,FALSE), "※5", ""))), "")</f>
        <v>2385</v>
      </c>
      <c r="I25" s="40">
        <f>IFERROR(INT(TRIM(SUBSTITUTE(VLOOKUP($A25&amp;"*",各都道府県の状況!$A:$I,I$3,FALSE), "※5", ""))), "")</f>
        <v>24</v>
      </c>
    </row>
    <row r="26" spans="1:9" x14ac:dyDescent="0.55000000000000004">
      <c r="A26" s="12" t="s">
        <v>202</v>
      </c>
      <c r="B26" s="13">
        <f t="shared" si="0"/>
        <v>44444</v>
      </c>
      <c r="C26" s="30" t="s">
        <v>31</v>
      </c>
      <c r="D26" s="40">
        <f>IFERROR(INT(TRIM(SUBSTITUTE(VLOOKUP($A26&amp;"*",各都道府県の状況!$A:$I,D$3,FALSE), "※5", ""))), "")</f>
        <v>24153</v>
      </c>
      <c r="E26" s="40">
        <f>IFERROR(INT(TRIM(SUBSTITUTE(VLOOKUP($A26&amp;"*",各都道府県の状況!$A:$I,E$3,FALSE), "※5", ""))), "")</f>
        <v>549011</v>
      </c>
      <c r="F26" s="40">
        <f>IFERROR(INT(TRIM(SUBSTITUTE(VLOOKUP($A26&amp;"*",各都道府県の状況!$A:$I,F$3,FALSE), "※5", ""))), "")</f>
        <v>19309</v>
      </c>
      <c r="G26" s="40">
        <f>IFERROR(INT(TRIM(SUBSTITUTE(VLOOKUP($A26&amp;"*",各都道府県の状況!$A:$I,G$3,FALSE), "※5", ""))), "")</f>
        <v>185</v>
      </c>
      <c r="H26" s="40">
        <f>IFERROR(INT(TRIM(SUBSTITUTE(VLOOKUP($A26&amp;"*",各都道府県の状況!$A:$I,H$3,FALSE), "※5", ""))), "")</f>
        <v>4659</v>
      </c>
      <c r="I26" s="40">
        <f>IFERROR(INT(TRIM(SUBSTITUTE(VLOOKUP($A26&amp;"*",各都道府県の状況!$A:$I,I$3,FALSE), "※5", ""))), "")</f>
        <v>32</v>
      </c>
    </row>
    <row r="27" spans="1:9" x14ac:dyDescent="0.55000000000000004">
      <c r="A27" s="12" t="s">
        <v>203</v>
      </c>
      <c r="B27" s="13">
        <f t="shared" si="0"/>
        <v>44444</v>
      </c>
      <c r="C27" s="30" t="s">
        <v>32</v>
      </c>
      <c r="D27" s="40">
        <f>IFERROR(INT(TRIM(SUBSTITUTE(VLOOKUP($A27&amp;"*",各都道府県の状況!$A:$I,D$3,FALSE), "※5", ""))), "")</f>
        <v>90620</v>
      </c>
      <c r="E27" s="40">
        <f>IFERROR(INT(TRIM(SUBSTITUTE(VLOOKUP($A27&amp;"*",各都道府県の状況!$A:$I,E$3,FALSE), "※5", ""))), "")</f>
        <v>1102894</v>
      </c>
      <c r="F27" s="40">
        <f>IFERROR(INT(TRIM(SUBSTITUTE(VLOOKUP($A27&amp;"*",各都道府県の状況!$A:$I,F$3,FALSE), "※5", ""))), "")</f>
        <v>67756</v>
      </c>
      <c r="G27" s="40">
        <f>IFERROR(INT(TRIM(SUBSTITUTE(VLOOKUP($A27&amp;"*",各都道府県の状況!$A:$I,G$3,FALSE), "※5", ""))), "")</f>
        <v>1053</v>
      </c>
      <c r="H27" s="40">
        <f>IFERROR(INT(TRIM(SUBSTITUTE(VLOOKUP($A27&amp;"*",各都道府県の状況!$A:$I,H$3,FALSE), "※5", ""))), "")</f>
        <v>21811</v>
      </c>
      <c r="I27" s="40">
        <f>IFERROR(INT(TRIM(SUBSTITUTE(VLOOKUP($A27&amp;"*",各都道府県の状況!$A:$I,I$3,FALSE), "※5", ""))), "")</f>
        <v>79</v>
      </c>
    </row>
    <row r="28" spans="1:9" x14ac:dyDescent="0.55000000000000004">
      <c r="A28" s="12" t="s">
        <v>204</v>
      </c>
      <c r="B28" s="13">
        <f t="shared" si="0"/>
        <v>44444</v>
      </c>
      <c r="C28" s="30" t="s">
        <v>33</v>
      </c>
      <c r="D28" s="40">
        <f>IFERROR(INT(TRIM(SUBSTITUTE(VLOOKUP($A28&amp;"*",各都道府県の状況!$A:$I,D$3,FALSE), "※5", ""))), "")</f>
        <v>13416</v>
      </c>
      <c r="E28" s="40">
        <f>IFERROR(INT(TRIM(SUBSTITUTE(VLOOKUP($A28&amp;"*",各都道府県の状況!$A:$I,E$3,FALSE), "※5", ""))), "")</f>
        <v>192585</v>
      </c>
      <c r="F28" s="40">
        <f>IFERROR(INT(TRIM(SUBSTITUTE(VLOOKUP($A28&amp;"*",各都道府県の状況!$A:$I,F$3,FALSE), "※5", ""))), "")</f>
        <v>9726</v>
      </c>
      <c r="G28" s="40">
        <f>IFERROR(INT(TRIM(SUBSTITUTE(VLOOKUP($A28&amp;"*",各都道府県の状況!$A:$I,G$3,FALSE), "※5", ""))), "")</f>
        <v>138</v>
      </c>
      <c r="H28" s="40">
        <f>IFERROR(INT(TRIM(SUBSTITUTE(VLOOKUP($A28&amp;"*",各都道府県の状況!$A:$I,H$3,FALSE), "※5", ""))), "")</f>
        <v>3827</v>
      </c>
      <c r="I28" s="40">
        <f>IFERROR(INT(TRIM(SUBSTITUTE(VLOOKUP($A28&amp;"*",各都道府県の状況!$A:$I,I$3,FALSE), "※5", ""))), "")</f>
        <v>29</v>
      </c>
    </row>
    <row r="29" spans="1:9" x14ac:dyDescent="0.55000000000000004">
      <c r="A29" s="12" t="s">
        <v>205</v>
      </c>
      <c r="B29" s="13">
        <f t="shared" si="0"/>
        <v>44444</v>
      </c>
      <c r="C29" s="30" t="s">
        <v>34</v>
      </c>
      <c r="D29" s="40">
        <f>IFERROR(INT(TRIM(SUBSTITUTE(VLOOKUP($A29&amp;"*",各都道府県の状況!$A:$I,D$3,FALSE), "※5", ""))), "")</f>
        <v>11304</v>
      </c>
      <c r="E29" s="40">
        <f>IFERROR(INT(TRIM(SUBSTITUTE(VLOOKUP($A29&amp;"*",各都道府県の状況!$A:$I,E$3,FALSE), "※5", ""))), "")</f>
        <v>213115</v>
      </c>
      <c r="F29" s="40">
        <f>IFERROR(INT(TRIM(SUBSTITUTE(VLOOKUP($A29&amp;"*",各都道府県の状況!$A:$I,F$3,FALSE), "※5", ""))), "")</f>
        <v>9508</v>
      </c>
      <c r="G29" s="40">
        <f>IFERROR(INT(TRIM(SUBSTITUTE(VLOOKUP($A29&amp;"*",各都道府県の状況!$A:$I,G$3,FALSE), "※5", ""))), "")</f>
        <v>97</v>
      </c>
      <c r="H29" s="40">
        <f>IFERROR(INT(TRIM(SUBSTITUTE(VLOOKUP($A29&amp;"*",各都道府県の状況!$A:$I,H$3,FALSE), "※5", ""))), "")</f>
        <v>1699</v>
      </c>
      <c r="I29" s="40">
        <f>IFERROR(INT(TRIM(SUBSTITUTE(VLOOKUP($A29&amp;"*",各都道府県の状況!$A:$I,I$3,FALSE), "※5", ""))), "")</f>
        <v>13</v>
      </c>
    </row>
    <row r="30" spans="1:9" x14ac:dyDescent="0.55000000000000004">
      <c r="A30" s="12" t="s">
        <v>206</v>
      </c>
      <c r="B30" s="13">
        <f t="shared" si="0"/>
        <v>44444</v>
      </c>
      <c r="C30" s="30" t="s">
        <v>35</v>
      </c>
      <c r="D30" s="40">
        <f>IFERROR(INT(TRIM(SUBSTITUTE(VLOOKUP($A30&amp;"*",各都道府県の状況!$A:$I,D$3,FALSE), "※5", ""))), "")</f>
        <v>32322</v>
      </c>
      <c r="E30" s="40">
        <f>IFERROR(INT(TRIM(SUBSTITUTE(VLOOKUP($A30&amp;"*",各都道府県の状況!$A:$I,E$3,FALSE), "※5", ""))), "")</f>
        <v>380092</v>
      </c>
      <c r="F30" s="40">
        <f>IFERROR(INT(TRIM(SUBSTITUTE(VLOOKUP($A30&amp;"*",各都道府県の状況!$A:$I,F$3,FALSE), "※5", ""))), "")</f>
        <v>27202</v>
      </c>
      <c r="G30" s="40">
        <f>IFERROR(INT(TRIM(SUBSTITUTE(VLOOKUP($A30&amp;"*",各都道府県の状況!$A:$I,G$3,FALSE), "※5", ""))), "")</f>
        <v>254</v>
      </c>
      <c r="H30" s="40">
        <f>IFERROR(INT(TRIM(SUBSTITUTE(VLOOKUP($A30&amp;"*",各都道府県の状況!$A:$I,H$3,FALSE), "※5", ""))), "")</f>
        <v>4527</v>
      </c>
      <c r="I30" s="40">
        <f>IFERROR(INT(TRIM(SUBSTITUTE(VLOOKUP($A30&amp;"*",各都道府県の状況!$A:$I,I$3,FALSE), "※5", ""))), "")</f>
        <v>92</v>
      </c>
    </row>
    <row r="31" spans="1:9" x14ac:dyDescent="0.55000000000000004">
      <c r="A31" s="12" t="s">
        <v>207</v>
      </c>
      <c r="B31" s="13">
        <f t="shared" si="0"/>
        <v>44444</v>
      </c>
      <c r="C31" s="30" t="s">
        <v>36</v>
      </c>
      <c r="D31" s="40">
        <f>IFERROR(INT(TRIM(SUBSTITUTE(VLOOKUP($A31&amp;"*",各都道府県の状況!$A:$I,D$3,FALSE), "※5", ""))), "")</f>
        <v>180706</v>
      </c>
      <c r="E31" s="40">
        <f>IFERROR(INT(TRIM(SUBSTITUTE(VLOOKUP($A31&amp;"*",各都道府県の状況!$A:$I,E$3,FALSE), "※5", ""))), "")</f>
        <v>3042352</v>
      </c>
      <c r="F31" s="40">
        <f>IFERROR(INT(TRIM(SUBSTITUTE(VLOOKUP($A31&amp;"*",各都道府県の状況!$A:$I,F$3,FALSE), "※5", ""))), "")</f>
        <v>149753</v>
      </c>
      <c r="G31" s="40">
        <f>IFERROR(INT(TRIM(SUBSTITUTE(VLOOKUP($A31&amp;"*",各都道府県の状況!$A:$I,G$3,FALSE), "※5", ""))), "")</f>
        <v>2830</v>
      </c>
      <c r="H31" s="40">
        <f>IFERROR(INT(TRIM(SUBSTITUTE(VLOOKUP($A31&amp;"*",各都道府県の状況!$A:$I,H$3,FALSE), "※5", ""))), "")</f>
        <v>26136</v>
      </c>
      <c r="I31" s="40">
        <f>IFERROR(INT(TRIM(SUBSTITUTE(VLOOKUP($A31&amp;"*",各都道府県の状況!$A:$I,I$3,FALSE), "※5", ""))), "")</f>
        <v>599</v>
      </c>
    </row>
    <row r="32" spans="1:9" x14ac:dyDescent="0.55000000000000004">
      <c r="A32" s="12" t="s">
        <v>208</v>
      </c>
      <c r="B32" s="13">
        <f t="shared" si="0"/>
        <v>44444</v>
      </c>
      <c r="C32" s="30" t="s">
        <v>37</v>
      </c>
      <c r="D32" s="40">
        <f>IFERROR(INT(TRIM(SUBSTITUTE(VLOOKUP($A32&amp;"*",各都道府県の状況!$A:$I,D$3,FALSE), "※5", ""))), "")</f>
        <v>69040</v>
      </c>
      <c r="E32" s="40">
        <f>IFERROR(INT(TRIM(SUBSTITUTE(VLOOKUP($A32&amp;"*",各都道府県の状況!$A:$I,E$3,FALSE), "※5", ""))), "")</f>
        <v>666775</v>
      </c>
      <c r="F32" s="40">
        <f>IFERROR(INT(TRIM(SUBSTITUTE(VLOOKUP($A32&amp;"*",各都道府県の状況!$A:$I,F$3,FALSE), "※5", ""))), "")</f>
        <v>60137</v>
      </c>
      <c r="G32" s="40">
        <f>IFERROR(INT(TRIM(SUBSTITUTE(VLOOKUP($A32&amp;"*",各都道府県の状況!$A:$I,G$3,FALSE), "※5", ""))), "")</f>
        <v>1347</v>
      </c>
      <c r="H32" s="40">
        <f>IFERROR(INT(TRIM(SUBSTITUTE(VLOOKUP($A32&amp;"*",各都道府県の状況!$A:$I,H$3,FALSE), "※5", ""))), "")</f>
        <v>7556</v>
      </c>
      <c r="I32" s="40">
        <f>IFERROR(INT(TRIM(SUBSTITUTE(VLOOKUP($A32&amp;"*",各都道府県の状況!$A:$I,I$3,FALSE), "※5", ""))), "")</f>
        <v>78</v>
      </c>
    </row>
    <row r="33" spans="1:9" x14ac:dyDescent="0.55000000000000004">
      <c r="A33" s="12" t="s">
        <v>209</v>
      </c>
      <c r="B33" s="13">
        <f t="shared" si="0"/>
        <v>44444</v>
      </c>
      <c r="C33" s="30" t="s">
        <v>38</v>
      </c>
      <c r="D33" s="40">
        <f>IFERROR(INT(TRIM(SUBSTITUTE(VLOOKUP($A33&amp;"*",各都道府県の状況!$A:$I,D$3,FALSE), "※5", ""))), "")</f>
        <v>14281</v>
      </c>
      <c r="E33" s="40">
        <f>IFERROR(INT(TRIM(SUBSTITUTE(VLOOKUP($A33&amp;"*",各都道府県の状況!$A:$I,E$3,FALSE), "※5", ""))), "")</f>
        <v>223049</v>
      </c>
      <c r="F33" s="40">
        <f>IFERROR(INT(TRIM(SUBSTITUTE(VLOOKUP($A33&amp;"*",各都道府県の状況!$A:$I,F$3,FALSE), "※5", ""))), "")</f>
        <v>12542</v>
      </c>
      <c r="G33" s="40">
        <f>IFERROR(INT(TRIM(SUBSTITUTE(VLOOKUP($A33&amp;"*",各都道府県の状況!$A:$I,G$3,FALSE), "※5", ""))), "")</f>
        <v>141</v>
      </c>
      <c r="H33" s="40">
        <f>IFERROR(INT(TRIM(SUBSTITUTE(VLOOKUP($A33&amp;"*",各都道府県の状況!$A:$I,H$3,FALSE), "※5", ""))), "")</f>
        <v>1598</v>
      </c>
      <c r="I33" s="40">
        <f>IFERROR(INT(TRIM(SUBSTITUTE(VLOOKUP($A33&amp;"*",各都道府県の状況!$A:$I,I$3,FALSE), "※5", ""))), "")</f>
        <v>16</v>
      </c>
    </row>
    <row r="34" spans="1:9" x14ac:dyDescent="0.55000000000000004">
      <c r="A34" s="12" t="s">
        <v>210</v>
      </c>
      <c r="B34" s="13">
        <f t="shared" si="0"/>
        <v>44444</v>
      </c>
      <c r="C34" s="30" t="s">
        <v>39</v>
      </c>
      <c r="D34" s="40">
        <f>IFERROR(INT(TRIM(SUBSTITUTE(VLOOKUP($A34&amp;"*",各都道府県の状況!$A:$I,D$3,FALSE), "※5", ""))), "")</f>
        <v>4861</v>
      </c>
      <c r="E34" s="40">
        <f>IFERROR(INT(TRIM(SUBSTITUTE(VLOOKUP($A34&amp;"*",各都道府県の状況!$A:$I,E$3,FALSE), "※5", ""))), "")</f>
        <v>59346</v>
      </c>
      <c r="F34" s="40">
        <f>IFERROR(INT(TRIM(SUBSTITUTE(VLOOKUP($A34&amp;"*",各都道府県の状況!$A:$I,F$3,FALSE), "※5", ""))), "")</f>
        <v>4236</v>
      </c>
      <c r="G34" s="40">
        <f>IFERROR(INT(TRIM(SUBSTITUTE(VLOOKUP($A34&amp;"*",各都道府県の状況!$A:$I,G$3,FALSE), "※5", ""))), "")</f>
        <v>55</v>
      </c>
      <c r="H34" s="40">
        <f>IFERROR(INT(TRIM(SUBSTITUTE(VLOOKUP($A34&amp;"*",各都道府県の状況!$A:$I,H$3,FALSE), "※5", ""))), "")</f>
        <v>470</v>
      </c>
      <c r="I34" s="40">
        <f>IFERROR(INT(TRIM(SUBSTITUTE(VLOOKUP($A34&amp;"*",各都道府県の状況!$A:$I,I$3,FALSE), "※5", ""))), "")</f>
        <v>23</v>
      </c>
    </row>
    <row r="35" spans="1:9" x14ac:dyDescent="0.55000000000000004">
      <c r="A35" s="12" t="s">
        <v>211</v>
      </c>
      <c r="B35" s="13">
        <f t="shared" si="0"/>
        <v>44444</v>
      </c>
      <c r="C35" s="30" t="s">
        <v>40</v>
      </c>
      <c r="D35" s="40">
        <f>IFERROR(INT(TRIM(SUBSTITUTE(VLOOKUP($A35&amp;"*",各都道府県の状況!$A:$I,D$3,FALSE), "※5", ""))), "")</f>
        <v>1522</v>
      </c>
      <c r="E35" s="40">
        <f>IFERROR(INT(TRIM(SUBSTITUTE(VLOOKUP($A35&amp;"*",各都道府県の状況!$A:$I,E$3,FALSE), "※5", ""))), "")</f>
        <v>130759</v>
      </c>
      <c r="F35" s="40">
        <f>IFERROR(INT(TRIM(SUBSTITUTE(VLOOKUP($A35&amp;"*",各都道府県の状況!$A:$I,F$3,FALSE), "※5", ""))), "")</f>
        <v>1255</v>
      </c>
      <c r="G35" s="40">
        <f>IFERROR(INT(TRIM(SUBSTITUTE(VLOOKUP($A35&amp;"*",各都道府県の状況!$A:$I,G$3,FALSE), "※5", ""))), "")</f>
        <v>4</v>
      </c>
      <c r="H35" s="40">
        <f>IFERROR(INT(TRIM(SUBSTITUTE(VLOOKUP($A35&amp;"*",各都道府県の状況!$A:$I,H$3,FALSE), "※5", ""))), "")</f>
        <v>244</v>
      </c>
      <c r="I35" s="40">
        <f>IFERROR(INT(TRIM(SUBSTITUTE(VLOOKUP($A35&amp;"*",各都道府県の状況!$A:$I,I$3,FALSE), "※5", ""))), "")</f>
        <v>2</v>
      </c>
    </row>
    <row r="36" spans="1:9" x14ac:dyDescent="0.55000000000000004">
      <c r="A36" s="12" t="s">
        <v>212</v>
      </c>
      <c r="B36" s="13">
        <f t="shared" si="0"/>
        <v>44444</v>
      </c>
      <c r="C36" s="30" t="s">
        <v>41</v>
      </c>
      <c r="D36" s="40">
        <f>IFERROR(INT(TRIM(SUBSTITUTE(VLOOKUP($A36&amp;"*",各都道府県の状況!$A:$I,D$3,FALSE), "※5", ""))), "")</f>
        <v>1444</v>
      </c>
      <c r="E36" s="40">
        <f>IFERROR(INT(TRIM(SUBSTITUTE(VLOOKUP($A36&amp;"*",各都道府県の状況!$A:$I,E$3,FALSE), "※5", ""))), "")</f>
        <v>45572</v>
      </c>
      <c r="F36" s="40">
        <f>IFERROR(INT(TRIM(SUBSTITUTE(VLOOKUP($A36&amp;"*",各都道府県の状況!$A:$I,F$3,FALSE), "※5", ""))), "")</f>
        <v>1226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216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44444</v>
      </c>
      <c r="C37" s="30" t="s">
        <v>42</v>
      </c>
      <c r="D37" s="40">
        <f>IFERROR(INT(TRIM(SUBSTITUTE(VLOOKUP($A37&amp;"*",各都道府県の状況!$A:$I,D$3,FALSE), "※5", ""))), "")</f>
        <v>14223</v>
      </c>
      <c r="E37" s="40">
        <f>IFERROR(INT(TRIM(SUBSTITUTE(VLOOKUP($A37&amp;"*",各都道府県の状況!$A:$I,E$3,FALSE), "※5", ""))), "")</f>
        <v>231974</v>
      </c>
      <c r="F37" s="40">
        <f>IFERROR(INT(TRIM(SUBSTITUTE(VLOOKUP($A37&amp;"*",各都道府県の状況!$A:$I,F$3,FALSE), "※5", ""))), "")</f>
        <v>11771</v>
      </c>
      <c r="G37" s="40">
        <f>IFERROR(INT(TRIM(SUBSTITUTE(VLOOKUP($A37&amp;"*",各都道府県の状況!$A:$I,G$3,FALSE), "※5", ""))), "")</f>
        <v>132</v>
      </c>
      <c r="H37" s="40">
        <f>IFERROR(INT(TRIM(SUBSTITUTE(VLOOKUP($A37&amp;"*",各都道府県の状況!$A:$I,H$3,FALSE), "※5", ""))), "")</f>
        <v>1686</v>
      </c>
      <c r="I37" s="40">
        <f>IFERROR(INT(TRIM(SUBSTITUTE(VLOOKUP($A37&amp;"*",各都道府県の状況!$A:$I,I$3,FALSE), "※5", ""))), "")</f>
        <v>21</v>
      </c>
    </row>
    <row r="38" spans="1:9" x14ac:dyDescent="0.55000000000000004">
      <c r="A38" s="12" t="s">
        <v>214</v>
      </c>
      <c r="B38" s="13">
        <f t="shared" si="0"/>
        <v>44444</v>
      </c>
      <c r="C38" s="30" t="s">
        <v>43</v>
      </c>
      <c r="D38" s="40">
        <f>IFERROR(INT(TRIM(SUBSTITUTE(VLOOKUP($A38&amp;"*",各都道府県の状況!$A:$I,D$3,FALSE), "※5", ""))), "")</f>
        <v>19673</v>
      </c>
      <c r="E38" s="40">
        <f>IFERROR(INT(TRIM(SUBSTITUTE(VLOOKUP($A38&amp;"*",各都道府県の状況!$A:$I,E$3,FALSE), "※5", ""))), "")</f>
        <v>779859</v>
      </c>
      <c r="F38" s="40">
        <f>IFERROR(INT(TRIM(SUBSTITUTE(VLOOKUP($A38&amp;"*",各都道府県の状況!$A:$I,F$3,FALSE), "※5", ""))), "")</f>
        <v>16917</v>
      </c>
      <c r="G38" s="40">
        <f>IFERROR(INT(TRIM(SUBSTITUTE(VLOOKUP($A38&amp;"*",各都道府県の状況!$A:$I,G$3,FALSE), "※5", ""))), "")</f>
        <v>185</v>
      </c>
      <c r="H38" s="40">
        <f>IFERROR(INT(TRIM(SUBSTITUTE(VLOOKUP($A38&amp;"*",各都道府県の状況!$A:$I,H$3,FALSE), "※5", ""))), "")</f>
        <v>1304</v>
      </c>
      <c r="I38" s="40">
        <f>IFERROR(INT(TRIM(SUBSTITUTE(VLOOKUP($A38&amp;"*",各都道府県の状況!$A:$I,I$3,FALSE), "※5", ""))), "")</f>
        <v>21</v>
      </c>
    </row>
    <row r="39" spans="1:9" x14ac:dyDescent="0.55000000000000004">
      <c r="A39" s="12" t="s">
        <v>215</v>
      </c>
      <c r="B39" s="13">
        <f t="shared" si="0"/>
        <v>44444</v>
      </c>
      <c r="C39" s="30" t="s">
        <v>44</v>
      </c>
      <c r="D39" s="40">
        <f>IFERROR(INT(TRIM(SUBSTITUTE(VLOOKUP($A39&amp;"*",各都道府県の状況!$A:$I,D$3,FALSE), "※5", ""))), "")</f>
        <v>5243</v>
      </c>
      <c r="E39" s="40">
        <f>IFERROR(INT(TRIM(SUBSTITUTE(VLOOKUP($A39&amp;"*",各都道府県の状況!$A:$I,E$3,FALSE), "※5", ""))), "")</f>
        <v>155099</v>
      </c>
      <c r="F39" s="40">
        <f>IFERROR(INT(TRIM(SUBSTITUTE(VLOOKUP($A39&amp;"*",各都道府県の状況!$A:$I,F$3,FALSE), "※5", ""))), "")</f>
        <v>4515</v>
      </c>
      <c r="G39" s="40">
        <f>IFERROR(INT(TRIM(SUBSTITUTE(VLOOKUP($A39&amp;"*",各都道府県の状況!$A:$I,G$3,FALSE), "※5", ""))), "")</f>
        <v>87</v>
      </c>
      <c r="H39" s="40">
        <f>IFERROR(INT(TRIM(SUBSTITUTE(VLOOKUP($A39&amp;"*",各都道府県の状況!$A:$I,H$3,FALSE), "※5", ""))), "")</f>
        <v>641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44444</v>
      </c>
      <c r="C40" s="30" t="s">
        <v>45</v>
      </c>
      <c r="D40" s="40">
        <f>IFERROR(INT(TRIM(SUBSTITUTE(VLOOKUP($A40&amp;"*",各都道府県の状況!$A:$I,D$3,FALSE), "※5", ""))), "")</f>
        <v>2880</v>
      </c>
      <c r="E40" s="40">
        <f>IFERROR(INT(TRIM(SUBSTITUTE(VLOOKUP($A40&amp;"*",各都道府県の状況!$A:$I,E$3,FALSE), "※5", ""))), "")</f>
        <v>90638</v>
      </c>
      <c r="F40" s="40">
        <f>IFERROR(INT(TRIM(SUBSTITUTE(VLOOKUP($A40&amp;"*",各都道府県の状況!$A:$I,F$3,FALSE), "※5", ""))), "")</f>
        <v>2436</v>
      </c>
      <c r="G40" s="40">
        <f>IFERROR(INT(TRIM(SUBSTITUTE(VLOOKUP($A40&amp;"*",各都道府県の状況!$A:$I,G$3,FALSE), "※5", ""))), "")</f>
        <v>64</v>
      </c>
      <c r="H40" s="40">
        <f>IFERROR(INT(TRIM(SUBSTITUTE(VLOOKUP($A40&amp;"*",各都道府県の状況!$A:$I,H$3,FALSE), "※5", ""))), "")</f>
        <v>380</v>
      </c>
      <c r="I40" s="40">
        <f>IFERROR(INT(TRIM(SUBSTITUTE(VLOOKUP($A40&amp;"*",各都道府県の状況!$A:$I,I$3,FALSE), "※5", ""))), "")</f>
        <v>2</v>
      </c>
    </row>
    <row r="41" spans="1:9" x14ac:dyDescent="0.55000000000000004">
      <c r="A41" s="12" t="s">
        <v>217</v>
      </c>
      <c r="B41" s="13">
        <f t="shared" si="0"/>
        <v>44444</v>
      </c>
      <c r="C41" s="30" t="s">
        <v>46</v>
      </c>
      <c r="D41" s="40">
        <f>IFERROR(INT(TRIM(SUBSTITUTE(VLOOKUP($A41&amp;"*",各都道府県の状況!$A:$I,D$3,FALSE), "※5", ""))), "")</f>
        <v>4459</v>
      </c>
      <c r="E41" s="40">
        <f>IFERROR(INT(TRIM(SUBSTITUTE(VLOOKUP($A41&amp;"*",各都道府県の状況!$A:$I,E$3,FALSE), "※5", ""))), "")</f>
        <v>117449</v>
      </c>
      <c r="F41" s="40">
        <f>IFERROR(INT(TRIM(SUBSTITUTE(VLOOKUP($A41&amp;"*",各都道府県の状況!$A:$I,F$3,FALSE), "※5", ""))), "")</f>
        <v>3936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490</v>
      </c>
      <c r="I41" s="40">
        <f>IFERROR(INT(TRIM(SUBSTITUTE(VLOOKUP($A41&amp;"*",各都道府県の状況!$A:$I,I$3,FALSE), "※5", ""))), "")</f>
        <v>9</v>
      </c>
    </row>
    <row r="42" spans="1:9" x14ac:dyDescent="0.55000000000000004">
      <c r="A42" s="12" t="s">
        <v>218</v>
      </c>
      <c r="B42" s="13">
        <f t="shared" si="0"/>
        <v>44444</v>
      </c>
      <c r="C42" s="30" t="s">
        <v>47</v>
      </c>
      <c r="D42" s="40">
        <f>IFERROR(INT(TRIM(SUBSTITUTE(VLOOKUP($A42&amp;"*",各都道府県の状況!$A:$I,D$3,FALSE), "※5", ""))), "")</f>
        <v>4790</v>
      </c>
      <c r="E42" s="40">
        <f>IFERROR(INT(TRIM(SUBSTITUTE(VLOOKUP($A42&amp;"*",各都道府県の状況!$A:$I,E$3,FALSE), "※5", ""))), "")</f>
        <v>134626</v>
      </c>
      <c r="F42" s="40">
        <f>IFERROR(INT(TRIM(SUBSTITUTE(VLOOKUP($A42&amp;"*",各都道府県の状況!$A:$I,F$3,FALSE), "※5", ""))), "")</f>
        <v>4341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368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44444</v>
      </c>
      <c r="C43" s="30" t="s">
        <v>48</v>
      </c>
      <c r="D43" s="40">
        <f>IFERROR(INT(TRIM(SUBSTITUTE(VLOOKUP($A43&amp;"*",各都道府県の状況!$A:$I,D$3,FALSE), "※5", ""))), "")</f>
        <v>3760</v>
      </c>
      <c r="E43" s="40">
        <f>IFERROR(INT(TRIM(SUBSTITUTE(VLOOKUP($A43&amp;"*",各都道府県の状況!$A:$I,E$3,FALSE), "※5", ""))), "")</f>
        <v>82509</v>
      </c>
      <c r="F43" s="40">
        <f>IFERROR(INT(TRIM(SUBSTITUTE(VLOOKUP($A43&amp;"*",各都道府県の状況!$A:$I,F$3,FALSE), "※5", ""))), "")</f>
        <v>3170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559</v>
      </c>
      <c r="I43" s="40">
        <f>IFERROR(INT(TRIM(SUBSTITUTE(VLOOKUP($A43&amp;"*",各都道府県の状況!$A:$I,I$3,FALSE), "※5", ""))), "")</f>
        <v>9</v>
      </c>
    </row>
    <row r="44" spans="1:9" x14ac:dyDescent="0.55000000000000004">
      <c r="A44" s="12" t="s">
        <v>220</v>
      </c>
      <c r="B44" s="13">
        <f t="shared" si="0"/>
        <v>44444</v>
      </c>
      <c r="C44" s="30" t="s">
        <v>49</v>
      </c>
      <c r="D44" s="40">
        <f>IFERROR(INT(TRIM(SUBSTITUTE(VLOOKUP($A44&amp;"*",各都道府県の状況!$A:$I,D$3,FALSE), "※5", ""))), "")</f>
        <v>68835</v>
      </c>
      <c r="E44" s="40">
        <f>IFERROR(INT(TRIM(SUBSTITUTE(VLOOKUP($A44&amp;"*",各都道府県の状況!$A:$I,E$3,FALSE), "※5", ""))), "")</f>
        <v>1130029</v>
      </c>
      <c r="F44" s="40">
        <f>IFERROR(INT(TRIM(SUBSTITUTE(VLOOKUP($A44&amp;"*",各都道府県の状況!$A:$I,F$3,FALSE), "※5", ""))), "")</f>
        <v>57546</v>
      </c>
      <c r="G44" s="40">
        <f>IFERROR(INT(TRIM(SUBSTITUTE(VLOOKUP($A44&amp;"*",各都道府県の状況!$A:$I,G$3,FALSE), "※5", ""))), "")</f>
        <v>574</v>
      </c>
      <c r="H44" s="40">
        <f>IFERROR(INT(TRIM(SUBSTITUTE(VLOOKUP($A44&amp;"*",各都道府県の状況!$A:$I,H$3,FALSE), "※5", ""))), "")</f>
        <v>10128</v>
      </c>
      <c r="I44" s="40">
        <f>IFERROR(INT(TRIM(SUBSTITUTE(VLOOKUP($A44&amp;"*",各都道府県の状況!$A:$I,I$3,FALSE), "※5", ""))), "")</f>
        <v>36</v>
      </c>
    </row>
    <row r="45" spans="1:9" x14ac:dyDescent="0.55000000000000004">
      <c r="A45" s="12" t="s">
        <v>221</v>
      </c>
      <c r="B45" s="13">
        <f t="shared" si="0"/>
        <v>44444</v>
      </c>
      <c r="C45" s="30" t="s">
        <v>50</v>
      </c>
      <c r="D45" s="40">
        <f>IFERROR(INT(TRIM(SUBSTITUTE(VLOOKUP($A45&amp;"*",各都道府県の状況!$A:$I,D$3,FALSE), "※5", ""))), "")</f>
        <v>5434</v>
      </c>
      <c r="E45" s="40">
        <f>IFERROR(INT(TRIM(SUBSTITUTE(VLOOKUP($A45&amp;"*",各都道府県の状況!$A:$I,E$3,FALSE), "※5", ""))), "")</f>
        <v>90312</v>
      </c>
      <c r="F45" s="40">
        <f>IFERROR(INT(TRIM(SUBSTITUTE(VLOOKUP($A45&amp;"*",各都道府県の状況!$A:$I,F$3,FALSE), "※5", ""))), "")</f>
        <v>3796</v>
      </c>
      <c r="G45" s="40">
        <f>IFERROR(INT(TRIM(SUBSTITUTE(VLOOKUP($A45&amp;"*",各都道府県の状況!$A:$I,G$3,FALSE), "※5", ""))), "")</f>
        <v>28</v>
      </c>
      <c r="H45" s="40">
        <f>IFERROR(INT(TRIM(SUBSTITUTE(VLOOKUP($A45&amp;"*",各都道府県の状況!$A:$I,H$3,FALSE), "※5", ""))), "")</f>
        <v>553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44444</v>
      </c>
      <c r="C46" s="30" t="s">
        <v>51</v>
      </c>
      <c r="D46" s="40">
        <f>IFERROR(INT(TRIM(SUBSTITUTE(VLOOKUP($A46&amp;"*",各都道府県の状況!$A:$I,D$3,FALSE), "※5", ""))), "")</f>
        <v>5544</v>
      </c>
      <c r="E46" s="40">
        <f>IFERROR(INT(TRIM(SUBSTITUTE(VLOOKUP($A46&amp;"*",各都道府県の状況!$A:$I,E$3,FALSE), "※5", ""))), "")</f>
        <v>162298</v>
      </c>
      <c r="F46" s="40">
        <f>IFERROR(INT(TRIM(SUBSTITUTE(VLOOKUP($A46&amp;"*",各都道府県の状況!$A:$I,F$3,FALSE), "※5", ""))), "")</f>
        <v>4883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596</v>
      </c>
      <c r="I46" s="40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44444</v>
      </c>
      <c r="C47" s="30" t="s">
        <v>52</v>
      </c>
      <c r="D47" s="40">
        <f>IFERROR(INT(TRIM(SUBSTITUTE(VLOOKUP($A47&amp;"*",各都道府県の状況!$A:$I,D$3,FALSE), "※5", ""))), "")</f>
        <v>13234</v>
      </c>
      <c r="E47" s="40">
        <f>IFERROR(INT(TRIM(SUBSTITUTE(VLOOKUP($A47&amp;"*",各都道府県の状況!$A:$I,E$3,FALSE), "※5", ""))), "")</f>
        <v>112361</v>
      </c>
      <c r="F47" s="40">
        <f>IFERROR(INT(TRIM(SUBSTITUTE(VLOOKUP($A47&amp;"*",各都道府県の状況!$A:$I,F$3,FALSE), "※5", ""))), "")</f>
        <v>11325</v>
      </c>
      <c r="G47" s="40">
        <f>IFERROR(INT(TRIM(SUBSTITUTE(VLOOKUP($A47&amp;"*",各都道府県の状況!$A:$I,G$3,FALSE), "※5", ""))), "")</f>
        <v>128</v>
      </c>
      <c r="H47" s="40">
        <f>IFERROR(INT(TRIM(SUBSTITUTE(VLOOKUP($A47&amp;"*",各都道府県の状況!$A:$I,H$3,FALSE), "※5", ""))), "")</f>
        <v>1781</v>
      </c>
      <c r="I47" s="40">
        <f>IFERROR(INT(TRIM(SUBSTITUTE(VLOOKUP($A47&amp;"*",各都道府県の状況!$A:$I,I$3,FALSE), "※5", ""))), "")</f>
        <v>18</v>
      </c>
    </row>
    <row r="48" spans="1:9" x14ac:dyDescent="0.55000000000000004">
      <c r="A48" s="12" t="s">
        <v>224</v>
      </c>
      <c r="B48" s="13">
        <f t="shared" si="0"/>
        <v>44444</v>
      </c>
      <c r="C48" s="30" t="s">
        <v>53</v>
      </c>
      <c r="D48" s="40">
        <f>IFERROR(INT(TRIM(SUBSTITUTE(VLOOKUP($A48&amp;"*",各都道府県の状況!$A:$I,D$3,FALSE), "※5", ""))), "")</f>
        <v>7447</v>
      </c>
      <c r="E48" s="40">
        <f>IFERROR(INT(TRIM(SUBSTITUTE(VLOOKUP($A48&amp;"*",各都道府県の状況!$A:$I,E$3,FALSE), "※5", ""))), "")</f>
        <v>233747</v>
      </c>
      <c r="F48" s="40">
        <f>IFERROR(INT(TRIM(SUBSTITUTE(VLOOKUP($A48&amp;"*",各都道府県の状況!$A:$I,F$3,FALSE), "※5", ""))), "")</f>
        <v>6460</v>
      </c>
      <c r="G48" s="40">
        <f>IFERROR(INT(TRIM(SUBSTITUTE(VLOOKUP($A48&amp;"*",各都道府県の状況!$A:$I,G$3,FALSE), "※5", ""))), "")</f>
        <v>69</v>
      </c>
      <c r="H48" s="40">
        <f>IFERROR(INT(TRIM(SUBSTITUTE(VLOOKUP($A48&amp;"*",各都道府県の状況!$A:$I,H$3,FALSE), "※5", ""))), "")</f>
        <v>918</v>
      </c>
      <c r="I48" s="40">
        <f>IFERROR(INT(TRIM(SUBSTITUTE(VLOOKUP($A48&amp;"*",各都道府県の状況!$A:$I,I$3,FALSE), "※5", ""))), "")</f>
        <v>5</v>
      </c>
    </row>
    <row r="49" spans="1:9" x14ac:dyDescent="0.55000000000000004">
      <c r="A49" s="12" t="s">
        <v>225</v>
      </c>
      <c r="B49" s="13">
        <f t="shared" si="0"/>
        <v>44444</v>
      </c>
      <c r="C49" s="30" t="s">
        <v>54</v>
      </c>
      <c r="D49" s="40">
        <f>IFERROR(INT(TRIM(SUBSTITUTE(VLOOKUP($A49&amp;"*",各都道府県の状況!$A:$I,D$3,FALSE), "※5", ""))), "")</f>
        <v>5653</v>
      </c>
      <c r="E49" s="40">
        <f>IFERROR(INT(TRIM(SUBSTITUTE(VLOOKUP($A49&amp;"*",各都道府県の状況!$A:$I,E$3,FALSE), "※5", ""))), "")</f>
        <v>62925</v>
      </c>
      <c r="F49" s="40">
        <f>IFERROR(INT(TRIM(SUBSTITUTE(VLOOKUP($A49&amp;"*",各都道府県の状況!$A:$I,F$3,FALSE), "※5", ""))), "")</f>
        <v>4690</v>
      </c>
      <c r="G49" s="40">
        <f>IFERROR(INT(TRIM(SUBSTITUTE(VLOOKUP($A49&amp;"*",各都道府県の状況!$A:$I,G$3,FALSE), "※5", ""))), "")</f>
        <v>33</v>
      </c>
      <c r="H49" s="40">
        <f>IFERROR(INT(TRIM(SUBSTITUTE(VLOOKUP($A49&amp;"*",各都道府県の状況!$A:$I,H$3,FALSE), "※5", ""))), "")</f>
        <v>798</v>
      </c>
      <c r="I49" s="40">
        <f>IFERROR(INT(TRIM(SUBSTITUTE(VLOOKUP($A49&amp;"*",各都道府県の状況!$A:$I,I$3,FALSE), "※5", ""))), "")</f>
        <v>8</v>
      </c>
    </row>
    <row r="50" spans="1:9" x14ac:dyDescent="0.55000000000000004">
      <c r="A50" s="12" t="s">
        <v>226</v>
      </c>
      <c r="B50" s="13">
        <f t="shared" si="0"/>
        <v>44444</v>
      </c>
      <c r="C50" s="30" t="s">
        <v>55</v>
      </c>
      <c r="D50" s="40">
        <f>IFERROR(INT(TRIM(SUBSTITUTE(VLOOKUP($A50&amp;"*",各都道府県の状況!$A:$I,D$3,FALSE), "※5", ""))), "")</f>
        <v>8499</v>
      </c>
      <c r="E50" s="40">
        <f>IFERROR(INT(TRIM(SUBSTITUTE(VLOOKUP($A50&amp;"*",各都道府県の状況!$A:$I,E$3,FALSE), "※5", ""))), "")</f>
        <v>154444</v>
      </c>
      <c r="F50" s="40">
        <f>IFERROR(INT(TRIM(SUBSTITUTE(VLOOKUP($A50&amp;"*",各都道府県の状況!$A:$I,F$3,FALSE), "※5", ""))), "")</f>
        <v>7551</v>
      </c>
      <c r="G50" s="40">
        <f>IFERROR(INT(TRIM(SUBSTITUTE(VLOOKUP($A50&amp;"*",各都道府県の状況!$A:$I,G$3,FALSE), "※5", ""))), "")</f>
        <v>52</v>
      </c>
      <c r="H50" s="40">
        <f>IFERROR(INT(TRIM(SUBSTITUTE(VLOOKUP($A50&amp;"*",各都道府県の状況!$A:$I,H$3,FALSE), "※5", ""))), "")</f>
        <v>894</v>
      </c>
      <c r="I50" s="40">
        <f>IFERROR(INT(TRIM(SUBSTITUTE(VLOOKUP($A50&amp;"*",各都道府県の状況!$A:$I,I$3,FALSE), "※5", ""))), "")</f>
        <v>7</v>
      </c>
    </row>
    <row r="51" spans="1:9" x14ac:dyDescent="0.55000000000000004">
      <c r="A51" s="12" t="s">
        <v>227</v>
      </c>
      <c r="B51" s="13">
        <f t="shared" si="0"/>
        <v>44444</v>
      </c>
      <c r="C51" s="30" t="s">
        <v>56</v>
      </c>
      <c r="D51" s="40">
        <f>IFERROR(INT(TRIM(SUBSTITUTE(VLOOKUP($A51&amp;"*",各都道府県の状況!$A:$I,D$3,FALSE), "※5", ""))), "")</f>
        <v>44282</v>
      </c>
      <c r="E51" s="40">
        <f>IFERROR(INT(TRIM(SUBSTITUTE(VLOOKUP($A51&amp;"*",各都道府県の状況!$A:$I,E$3,FALSE), "※5", ""))), "")</f>
        <v>349832</v>
      </c>
      <c r="F51" s="40">
        <f>IFERROR(INT(TRIM(SUBSTITUTE(VLOOKUP($A51&amp;"*",各都道府県の状況!$A:$I,F$3,FALSE), "※5", ""))), "")</f>
        <v>37699</v>
      </c>
      <c r="G51" s="40">
        <f>IFERROR(INT(TRIM(SUBSTITUTE(VLOOKUP($A51&amp;"*",各都道府県の状況!$A:$I,G$3,FALSE), "※5", ""))), "")</f>
        <v>261</v>
      </c>
      <c r="H51" s="40">
        <f>IFERROR(INT(TRIM(SUBSTITUTE(VLOOKUP($A51&amp;"*",各都道府県の状況!$A:$I,H$3,FALSE), "※5", ""))), "")</f>
        <v>6109</v>
      </c>
      <c r="I51" s="40">
        <f>IFERROR(INT(TRIM(SUBSTITUTE(VLOOKUP($A51&amp;"*",各都道府県の状況!$A:$I,I$3,FALSE), "※5", ""))), "")</f>
        <v>130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J2" sqref="J2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353</v>
      </c>
      <c r="D4" s="131" t="s">
        <v>354</v>
      </c>
      <c r="E4" s="133" t="s">
        <v>355</v>
      </c>
      <c r="F4" s="134"/>
      <c r="G4" s="135" t="s">
        <v>356</v>
      </c>
      <c r="H4" s="135" t="s">
        <v>357</v>
      </c>
      <c r="I4" s="19"/>
    </row>
    <row r="5" spans="1:9" ht="13.25" customHeight="1" x14ac:dyDescent="0.55000000000000004">
      <c r="B5" s="128"/>
      <c r="C5" s="130"/>
      <c r="D5" s="132"/>
      <c r="E5" s="110" t="s">
        <v>358</v>
      </c>
      <c r="F5" s="111" t="s">
        <v>359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12">
        <v>58165</v>
      </c>
      <c r="D6" s="112">
        <v>1021436</v>
      </c>
      <c r="E6" s="112">
        <v>3596</v>
      </c>
      <c r="F6" s="113">
        <v>26</v>
      </c>
      <c r="G6" s="112">
        <v>53209</v>
      </c>
      <c r="H6" s="112">
        <v>1456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2">
        <v>4782</v>
      </c>
      <c r="D7" s="112">
        <v>72969</v>
      </c>
      <c r="E7" s="112">
        <v>1131</v>
      </c>
      <c r="F7" s="113">
        <v>2</v>
      </c>
      <c r="G7" s="112">
        <v>3618</v>
      </c>
      <c r="H7" s="113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2">
        <v>3224</v>
      </c>
      <c r="D8" s="112">
        <v>110603</v>
      </c>
      <c r="E8" s="113">
        <v>381</v>
      </c>
      <c r="F8" s="113">
        <v>2</v>
      </c>
      <c r="G8" s="112">
        <v>2793</v>
      </c>
      <c r="H8" s="113">
        <v>50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2">
        <v>15291</v>
      </c>
      <c r="D9" s="112">
        <v>213429</v>
      </c>
      <c r="E9" s="112">
        <v>1605</v>
      </c>
      <c r="F9" s="113">
        <v>31</v>
      </c>
      <c r="G9" s="112">
        <v>13554</v>
      </c>
      <c r="H9" s="113">
        <v>104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2">
        <v>1687</v>
      </c>
      <c r="D10" s="112">
        <v>22454</v>
      </c>
      <c r="E10" s="113">
        <v>169</v>
      </c>
      <c r="F10" s="113">
        <v>2</v>
      </c>
      <c r="G10" s="112">
        <v>1495</v>
      </c>
      <c r="H10" s="113">
        <v>23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2">
        <v>3287</v>
      </c>
      <c r="D11" s="112">
        <v>86386</v>
      </c>
      <c r="E11" s="113">
        <v>278</v>
      </c>
      <c r="F11" s="113">
        <v>5</v>
      </c>
      <c r="G11" s="112">
        <v>2959</v>
      </c>
      <c r="H11" s="113">
        <v>50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2">
        <v>8984</v>
      </c>
      <c r="D12" s="112">
        <v>373952</v>
      </c>
      <c r="E12" s="113">
        <v>615</v>
      </c>
      <c r="F12" s="113">
        <v>14</v>
      </c>
      <c r="G12" s="112">
        <v>8200</v>
      </c>
      <c r="H12" s="113">
        <v>169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2">
        <v>21846</v>
      </c>
      <c r="D13" s="112">
        <v>37826</v>
      </c>
      <c r="E13" s="112">
        <v>1936</v>
      </c>
      <c r="F13" s="113">
        <v>30</v>
      </c>
      <c r="G13" s="112">
        <v>19715</v>
      </c>
      <c r="H13" s="113">
        <v>195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2">
        <v>13865</v>
      </c>
      <c r="D14" s="112">
        <v>402489</v>
      </c>
      <c r="E14" s="112">
        <v>1244</v>
      </c>
      <c r="F14" s="113">
        <v>18</v>
      </c>
      <c r="G14" s="112">
        <v>12516</v>
      </c>
      <c r="H14" s="113">
        <v>105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2">
        <v>15601</v>
      </c>
      <c r="D15" s="112">
        <v>262794</v>
      </c>
      <c r="E15" s="112">
        <v>1601</v>
      </c>
      <c r="F15" s="113">
        <v>31</v>
      </c>
      <c r="G15" s="112">
        <v>13838</v>
      </c>
      <c r="H15" s="113">
        <v>162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2">
        <v>106183</v>
      </c>
      <c r="D16" s="112">
        <v>1329209</v>
      </c>
      <c r="E16" s="112">
        <v>11947</v>
      </c>
      <c r="F16" s="113">
        <v>146</v>
      </c>
      <c r="G16" s="112">
        <v>93328</v>
      </c>
      <c r="H16" s="113">
        <v>908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2">
        <v>92571</v>
      </c>
      <c r="D17" s="112">
        <v>965510</v>
      </c>
      <c r="E17" s="112">
        <v>12520</v>
      </c>
      <c r="F17" s="113">
        <v>102</v>
      </c>
      <c r="G17" s="112">
        <v>79156</v>
      </c>
      <c r="H17" s="113">
        <v>893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2">
        <v>356595</v>
      </c>
      <c r="D18" s="112">
        <v>3345638</v>
      </c>
      <c r="E18" s="112">
        <v>28064</v>
      </c>
      <c r="F18" s="113">
        <v>264</v>
      </c>
      <c r="G18" s="112">
        <v>325986</v>
      </c>
      <c r="H18" s="112">
        <v>2545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2">
        <v>156169</v>
      </c>
      <c r="D19" s="112">
        <v>1433442</v>
      </c>
      <c r="E19" s="112">
        <v>13716</v>
      </c>
      <c r="F19" s="113">
        <v>220</v>
      </c>
      <c r="G19" s="112">
        <v>141314</v>
      </c>
      <c r="H19" s="112">
        <v>1139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2">
        <v>7062</v>
      </c>
      <c r="D20" s="112">
        <v>246239</v>
      </c>
      <c r="E20" s="113">
        <v>913</v>
      </c>
      <c r="F20" s="113">
        <v>11</v>
      </c>
      <c r="G20" s="112">
        <v>6094</v>
      </c>
      <c r="H20" s="113">
        <v>55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2">
        <v>4563</v>
      </c>
      <c r="D21" s="112">
        <v>102442</v>
      </c>
      <c r="E21" s="113">
        <v>615</v>
      </c>
      <c r="F21" s="113">
        <v>14</v>
      </c>
      <c r="G21" s="112">
        <v>3904</v>
      </c>
      <c r="H21" s="113">
        <v>44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2">
        <v>7434</v>
      </c>
      <c r="D22" s="112">
        <v>173655</v>
      </c>
      <c r="E22" s="113">
        <v>488</v>
      </c>
      <c r="F22" s="113">
        <v>4</v>
      </c>
      <c r="G22" s="112">
        <v>6804</v>
      </c>
      <c r="H22" s="113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2">
        <v>2702</v>
      </c>
      <c r="D23" s="112">
        <v>100551</v>
      </c>
      <c r="E23" s="113">
        <v>250</v>
      </c>
      <c r="F23" s="113">
        <v>2</v>
      </c>
      <c r="G23" s="112">
        <v>2416</v>
      </c>
      <c r="H23" s="113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2">
        <v>4582</v>
      </c>
      <c r="D24" s="112">
        <v>92433</v>
      </c>
      <c r="E24" s="113">
        <v>578</v>
      </c>
      <c r="F24" s="113">
        <v>3</v>
      </c>
      <c r="G24" s="112">
        <v>3985</v>
      </c>
      <c r="H24" s="113">
        <v>25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2">
        <v>8156</v>
      </c>
      <c r="D25" s="112">
        <v>276256</v>
      </c>
      <c r="E25" s="113">
        <v>579</v>
      </c>
      <c r="F25" s="113">
        <v>5</v>
      </c>
      <c r="G25" s="112">
        <v>7464</v>
      </c>
      <c r="H25" s="113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2">
        <v>16893</v>
      </c>
      <c r="D26" s="112">
        <v>361285</v>
      </c>
      <c r="E26" s="112">
        <v>2385</v>
      </c>
      <c r="F26" s="113">
        <v>24</v>
      </c>
      <c r="G26" s="112">
        <v>14341</v>
      </c>
      <c r="H26" s="113">
        <v>204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2">
        <v>24153</v>
      </c>
      <c r="D27" s="112">
        <v>549011</v>
      </c>
      <c r="E27" s="112">
        <v>4659</v>
      </c>
      <c r="F27" s="113">
        <v>32</v>
      </c>
      <c r="G27" s="112">
        <v>19309</v>
      </c>
      <c r="H27" s="113">
        <v>185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2">
        <v>90620</v>
      </c>
      <c r="D28" s="112">
        <v>1102894</v>
      </c>
      <c r="E28" s="112">
        <v>21811</v>
      </c>
      <c r="F28" s="113">
        <v>79</v>
      </c>
      <c r="G28" s="112">
        <v>67756</v>
      </c>
      <c r="H28" s="112">
        <v>1053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2">
        <v>13416</v>
      </c>
      <c r="D29" s="112">
        <v>192585</v>
      </c>
      <c r="E29" s="112">
        <v>3827</v>
      </c>
      <c r="F29" s="113">
        <v>29</v>
      </c>
      <c r="G29" s="112">
        <v>9726</v>
      </c>
      <c r="H29" s="113">
        <v>138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2">
        <v>11304</v>
      </c>
      <c r="D30" s="112">
        <v>213115</v>
      </c>
      <c r="E30" s="112">
        <v>1699</v>
      </c>
      <c r="F30" s="113">
        <v>13</v>
      </c>
      <c r="G30" s="112">
        <v>9508</v>
      </c>
      <c r="H30" s="113">
        <v>97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2">
        <v>32322</v>
      </c>
      <c r="D31" s="112">
        <v>380092</v>
      </c>
      <c r="E31" s="112">
        <v>4527</v>
      </c>
      <c r="F31" s="113">
        <v>92</v>
      </c>
      <c r="G31" s="112">
        <v>27202</v>
      </c>
      <c r="H31" s="113">
        <v>254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2">
        <v>180706</v>
      </c>
      <c r="D32" s="112">
        <v>3042352</v>
      </c>
      <c r="E32" s="112">
        <v>26136</v>
      </c>
      <c r="F32" s="113">
        <v>599</v>
      </c>
      <c r="G32" s="112">
        <v>149753</v>
      </c>
      <c r="H32" s="112">
        <v>2830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2">
        <v>69040</v>
      </c>
      <c r="D33" s="112">
        <v>666775</v>
      </c>
      <c r="E33" s="112">
        <v>7556</v>
      </c>
      <c r="F33" s="113">
        <v>78</v>
      </c>
      <c r="G33" s="112">
        <v>60137</v>
      </c>
      <c r="H33" s="112">
        <v>1347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2">
        <v>14281</v>
      </c>
      <c r="D34" s="112">
        <v>223049</v>
      </c>
      <c r="E34" s="112">
        <v>1598</v>
      </c>
      <c r="F34" s="113">
        <v>16</v>
      </c>
      <c r="G34" s="112">
        <v>12542</v>
      </c>
      <c r="H34" s="113">
        <v>141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2">
        <v>4861</v>
      </c>
      <c r="D35" s="112">
        <v>59346</v>
      </c>
      <c r="E35" s="113">
        <v>470</v>
      </c>
      <c r="F35" s="113">
        <v>23</v>
      </c>
      <c r="G35" s="112">
        <v>4236</v>
      </c>
      <c r="H35" s="113">
        <v>55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2">
        <v>1522</v>
      </c>
      <c r="D36" s="112">
        <v>130759</v>
      </c>
      <c r="E36" s="113">
        <v>244</v>
      </c>
      <c r="F36" s="113">
        <v>2</v>
      </c>
      <c r="G36" s="112">
        <v>1255</v>
      </c>
      <c r="H36" s="113">
        <v>4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2">
        <v>1444</v>
      </c>
      <c r="D37" s="112">
        <v>45572</v>
      </c>
      <c r="E37" s="113">
        <v>216</v>
      </c>
      <c r="F37" s="113">
        <v>1</v>
      </c>
      <c r="G37" s="112">
        <v>1226</v>
      </c>
      <c r="H37" s="113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2">
        <v>14223</v>
      </c>
      <c r="D38" s="112">
        <v>231974</v>
      </c>
      <c r="E38" s="112">
        <v>1686</v>
      </c>
      <c r="F38" s="113">
        <v>21</v>
      </c>
      <c r="G38" s="112">
        <v>11771</v>
      </c>
      <c r="H38" s="113">
        <v>132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2">
        <v>19673</v>
      </c>
      <c r="D39" s="112">
        <v>779859</v>
      </c>
      <c r="E39" s="112">
        <v>1304</v>
      </c>
      <c r="F39" s="113">
        <v>21</v>
      </c>
      <c r="G39" s="112">
        <v>16917</v>
      </c>
      <c r="H39" s="113">
        <v>185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2">
        <v>5243</v>
      </c>
      <c r="D40" s="112">
        <v>155099</v>
      </c>
      <c r="E40" s="113">
        <v>641</v>
      </c>
      <c r="F40" s="113">
        <v>3</v>
      </c>
      <c r="G40" s="112">
        <v>4515</v>
      </c>
      <c r="H40" s="113">
        <v>87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2">
        <v>2880</v>
      </c>
      <c r="D41" s="112">
        <v>90638</v>
      </c>
      <c r="E41" s="113">
        <v>380</v>
      </c>
      <c r="F41" s="113">
        <v>2</v>
      </c>
      <c r="G41" s="112">
        <v>2436</v>
      </c>
      <c r="H41" s="113">
        <v>64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2">
        <v>4459</v>
      </c>
      <c r="D42" s="112">
        <v>117449</v>
      </c>
      <c r="E42" s="113">
        <v>490</v>
      </c>
      <c r="F42" s="113">
        <v>9</v>
      </c>
      <c r="G42" s="112">
        <v>3936</v>
      </c>
      <c r="H42" s="113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2">
        <v>4790</v>
      </c>
      <c r="D43" s="112">
        <v>134626</v>
      </c>
      <c r="E43" s="113">
        <v>368</v>
      </c>
      <c r="F43" s="113">
        <v>5</v>
      </c>
      <c r="G43" s="112">
        <v>4341</v>
      </c>
      <c r="H43" s="113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2">
        <v>3760</v>
      </c>
      <c r="D44" s="112">
        <v>82509</v>
      </c>
      <c r="E44" s="113">
        <v>559</v>
      </c>
      <c r="F44" s="113">
        <v>9</v>
      </c>
      <c r="G44" s="112">
        <v>3170</v>
      </c>
      <c r="H44" s="113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2">
        <v>68835</v>
      </c>
      <c r="D45" s="112">
        <v>1130029</v>
      </c>
      <c r="E45" s="112">
        <v>10128</v>
      </c>
      <c r="F45" s="113">
        <v>36</v>
      </c>
      <c r="G45" s="112">
        <v>57546</v>
      </c>
      <c r="H45" s="113">
        <v>574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2">
        <v>5434</v>
      </c>
      <c r="D46" s="112">
        <v>90312</v>
      </c>
      <c r="E46" s="113">
        <v>553</v>
      </c>
      <c r="F46" s="113">
        <v>2</v>
      </c>
      <c r="G46" s="112">
        <v>3796</v>
      </c>
      <c r="H46" s="113">
        <v>28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2">
        <v>5544</v>
      </c>
      <c r="D47" s="112">
        <v>162298</v>
      </c>
      <c r="E47" s="113">
        <v>596</v>
      </c>
      <c r="F47" s="113">
        <v>2</v>
      </c>
      <c r="G47" s="112">
        <v>4883</v>
      </c>
      <c r="H47" s="113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2">
        <v>13234</v>
      </c>
      <c r="D48" s="112">
        <v>112361</v>
      </c>
      <c r="E48" s="112">
        <v>1781</v>
      </c>
      <c r="F48" s="113">
        <v>18</v>
      </c>
      <c r="G48" s="112">
        <v>11325</v>
      </c>
      <c r="H48" s="113">
        <v>128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2">
        <v>7447</v>
      </c>
      <c r="D49" s="112">
        <v>233747</v>
      </c>
      <c r="E49" s="113">
        <v>918</v>
      </c>
      <c r="F49" s="113">
        <v>5</v>
      </c>
      <c r="G49" s="112">
        <v>6460</v>
      </c>
      <c r="H49" s="113">
        <v>69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2">
        <v>5653</v>
      </c>
      <c r="D50" s="112">
        <v>62925</v>
      </c>
      <c r="E50" s="113">
        <v>798</v>
      </c>
      <c r="F50" s="113">
        <v>8</v>
      </c>
      <c r="G50" s="112">
        <v>4690</v>
      </c>
      <c r="H50" s="113">
        <v>33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2">
        <v>8499</v>
      </c>
      <c r="D51" s="112">
        <v>154444</v>
      </c>
      <c r="E51" s="113">
        <v>894</v>
      </c>
      <c r="F51" s="113">
        <v>7</v>
      </c>
      <c r="G51" s="112">
        <v>7551</v>
      </c>
      <c r="H51" s="113">
        <v>52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2">
        <v>44282</v>
      </c>
      <c r="D52" s="112">
        <v>349832</v>
      </c>
      <c r="E52" s="112">
        <v>6109</v>
      </c>
      <c r="F52" s="113">
        <v>130</v>
      </c>
      <c r="G52" s="112">
        <v>37699</v>
      </c>
      <c r="H52" s="113">
        <v>261</v>
      </c>
      <c r="I52" s="25"/>
    </row>
    <row r="53" spans="1:9" ht="12" customHeight="1" x14ac:dyDescent="0.55000000000000004">
      <c r="B53" s="22" t="s">
        <v>276</v>
      </c>
      <c r="C53" s="113">
        <v>149</v>
      </c>
      <c r="D53" s="114" t="s">
        <v>360</v>
      </c>
      <c r="E53" s="113">
        <v>0</v>
      </c>
      <c r="F53" s="114" t="s">
        <v>360</v>
      </c>
      <c r="G53" s="113">
        <v>149</v>
      </c>
      <c r="H53" s="114" t="s">
        <v>360</v>
      </c>
      <c r="I53" s="25"/>
    </row>
    <row r="54" spans="1:9" ht="12" customHeight="1" x14ac:dyDescent="0.55000000000000004">
      <c r="B54" s="21" t="s">
        <v>164</v>
      </c>
      <c r="C54" s="112">
        <v>1567416</v>
      </c>
      <c r="D54" s="112">
        <v>21524650</v>
      </c>
      <c r="E54" s="112">
        <v>184559</v>
      </c>
      <c r="F54" s="112">
        <v>2198</v>
      </c>
      <c r="G54" s="112">
        <v>1360524</v>
      </c>
      <c r="H54" s="112">
        <v>16347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47" activePane="bottomLeft" state="frozen"/>
      <selection pane="bottomLeft" activeCell="C153" sqref="A6:C153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9" t="s">
        <v>292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7" x14ac:dyDescent="0.55000000000000004">
      <c r="A2" s="119" t="s">
        <v>315</v>
      </c>
      <c r="B2" s="119"/>
      <c r="C2" s="119"/>
      <c r="D2" s="140" t="s">
        <v>342</v>
      </c>
      <c r="E2" s="140"/>
      <c r="F2" s="140"/>
      <c r="G2" s="140"/>
      <c r="H2" s="140"/>
      <c r="I2" s="140"/>
      <c r="J2" s="140"/>
      <c r="K2" s="140"/>
      <c r="L2" s="140"/>
      <c r="M2" s="119" t="s">
        <v>346</v>
      </c>
      <c r="N2" s="119"/>
      <c r="O2" s="119"/>
      <c r="P2" s="119"/>
      <c r="Q2" s="119"/>
    </row>
    <row r="3" spans="1:17" x14ac:dyDescent="0.55000000000000004">
      <c r="A3" s="87"/>
      <c r="D3" s="138" t="s">
        <v>345</v>
      </c>
      <c r="E3" s="138"/>
      <c r="F3" s="138"/>
      <c r="G3" s="138"/>
      <c r="H3" s="138"/>
      <c r="I3" s="138"/>
      <c r="J3" s="141" t="s">
        <v>344</v>
      </c>
      <c r="K3" s="141"/>
      <c r="L3" s="141"/>
      <c r="M3" s="141"/>
      <c r="N3" s="141" t="s">
        <v>340</v>
      </c>
      <c r="O3" s="141"/>
      <c r="P3" s="119" t="s">
        <v>343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37" t="s">
        <v>282</v>
      </c>
      <c r="G5" s="137"/>
      <c r="H5" s="137" t="s">
        <v>312</v>
      </c>
      <c r="I5" s="137"/>
      <c r="J5" s="137" t="s">
        <v>282</v>
      </c>
      <c r="K5" s="137"/>
      <c r="L5" s="137" t="s">
        <v>312</v>
      </c>
      <c r="M5" s="137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31562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4712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17878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3982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14735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5166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25625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8988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40309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10613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8046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8046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9360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9360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98702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33977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151171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52549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189257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63069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188780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60146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204375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56386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35676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35676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24902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24902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282930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61253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252252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80183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281168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87163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20122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20122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293251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65584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39236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39236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26136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26136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7508</v>
      </c>
      <c r="C28" s="50">
        <f t="shared" si="2"/>
        <v>851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7508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851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8552</v>
      </c>
      <c r="C29" s="50">
        <f t="shared" si="2"/>
        <v>730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8552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730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9965</v>
      </c>
      <c r="C30" s="50">
        <f t="shared" si="2"/>
        <v>916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9965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916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316377</v>
      </c>
      <c r="C31" s="50">
        <f t="shared" si="2"/>
        <v>71402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47399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8466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146063</v>
      </c>
      <c r="C32" s="50">
        <f t="shared" si="2"/>
        <v>53762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48898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10583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61448</v>
      </c>
      <c r="C33" s="50">
        <f t="shared" si="2"/>
        <v>7725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61448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7725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74225</v>
      </c>
      <c r="C34" s="50">
        <f t="shared" si="2"/>
        <v>8587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74225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8587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260395</v>
      </c>
      <c r="C35" s="50">
        <f t="shared" si="2"/>
        <v>97131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105140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28882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220871</v>
      </c>
      <c r="C36" s="50">
        <f t="shared" si="2"/>
        <v>123184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130584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44733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243986</v>
      </c>
      <c r="C37" s="50">
        <f t="shared" si="2"/>
        <v>151913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161027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53152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250566</v>
      </c>
      <c r="C38" s="50">
        <f t="shared" si="2"/>
        <v>177356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157137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51646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234724</v>
      </c>
      <c r="C39" s="50">
        <f t="shared" si="2"/>
        <v>191128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135231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47743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137131</v>
      </c>
      <c r="C40" s="50">
        <f t="shared" si="2"/>
        <v>32539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137131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32539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186519</v>
      </c>
      <c r="C41" s="50">
        <f t="shared" si="2"/>
        <v>22404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186519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22404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343819</v>
      </c>
      <c r="C42" s="50">
        <f t="shared" si="2"/>
        <v>267217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209976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51494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347756</v>
      </c>
      <c r="C43" s="50">
        <f t="shared" si="2"/>
        <v>221622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253179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65955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395634</v>
      </c>
      <c r="C44" s="50">
        <f t="shared" si="2"/>
        <v>249985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307471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70282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402273</v>
      </c>
      <c r="C45" s="50">
        <f t="shared" si="2"/>
        <v>135147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320851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26036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378627</v>
      </c>
      <c r="C46" s="50">
        <f t="shared" si="2"/>
        <v>206732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278709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57629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284242</v>
      </c>
      <c r="C47" s="50">
        <f t="shared" si="2"/>
        <v>41441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284242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41441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325960</v>
      </c>
      <c r="C48" s="50">
        <f t="shared" si="2"/>
        <v>25813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325960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25813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583236</v>
      </c>
      <c r="C49" s="50">
        <f t="shared" si="2"/>
        <v>203860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436664</v>
      </c>
      <c r="K49" s="98">
        <f>IFERROR(VLOOKUP($D49, V一般接種!$A:$G, K$4, FALSE), 0)</f>
        <v>9812</v>
      </c>
      <c r="L49" s="98">
        <f>IFERROR(VLOOKUP($D49, V一般接種!$A:$G, L$4, FALSE), 0)</f>
        <v>0</v>
      </c>
      <c r="M49" s="98">
        <f>IFERROR(VLOOKUP($D49, V一般接種!$A:$G, M$4, FALSE), 0)</f>
        <v>10031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603742</v>
      </c>
      <c r="C50" s="50">
        <f t="shared" si="2"/>
        <v>62942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506394</v>
      </c>
      <c r="K50" s="98">
        <f>IFERROR(VLOOKUP($D50, V一般接種!$A:$G, K$4, FALSE), 0)</f>
        <v>9758</v>
      </c>
      <c r="L50" s="98">
        <f>IFERROR(VLOOKUP($D50, V一般接種!$A:$G, L$4, FALSE), 0)</f>
        <v>0</v>
      </c>
      <c r="M50" s="98">
        <f>IFERROR(VLOOKUP($D50, V一般接種!$A:$G, M$4, FALSE), 0)</f>
        <v>10880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665759</v>
      </c>
      <c r="C51" s="50">
        <f t="shared" si="2"/>
        <v>61621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560878</v>
      </c>
      <c r="K51" s="98">
        <f>IFERROR(VLOOKUP($D51, V一般接種!$A:$G, K$4, FALSE), 0)</f>
        <v>11466</v>
      </c>
      <c r="L51" s="98">
        <f>IFERROR(VLOOKUP($D51, V一般接種!$A:$G, L$4, FALSE), 0)</f>
        <v>0</v>
      </c>
      <c r="M51" s="98">
        <f>IFERROR(VLOOKUP($D51, V一般接種!$A:$G, M$4, FALSE), 0)</f>
        <v>12447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637063</v>
      </c>
      <c r="C52" s="50">
        <f t="shared" si="2"/>
        <v>106001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540407</v>
      </c>
      <c r="K52" s="98">
        <f>IFERROR(VLOOKUP($D52, V一般接種!$A:$G, K$4, FALSE), 0)</f>
        <v>12399</v>
      </c>
      <c r="L52" s="98">
        <f>IFERROR(VLOOKUP($D52, V一般接種!$A:$G, L$4, FALSE), 0)</f>
        <v>0</v>
      </c>
      <c r="M52" s="98">
        <f>IFERROR(VLOOKUP($D52, V一般接種!$A:$G, M$4, FALSE), 0)</f>
        <v>45109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615595</v>
      </c>
      <c r="C53" s="50">
        <f t="shared" si="2"/>
        <v>122374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513609</v>
      </c>
      <c r="K53" s="98">
        <f>IFERROR(VLOOKUP($D53, V一般接種!$A:$G, K$4, FALSE), 0)</f>
        <v>14245</v>
      </c>
      <c r="L53" s="98">
        <f>IFERROR(VLOOKUP($D53, V一般接種!$A:$G, L$4, FALSE), 0)</f>
        <v>0</v>
      </c>
      <c r="M53" s="98">
        <f>IFERROR(VLOOKUP($D53, V一般接種!$A:$G, M$4, FALSE), 0)</f>
        <v>45599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471696</v>
      </c>
      <c r="C54" s="50">
        <f t="shared" si="2"/>
        <v>58601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456172</v>
      </c>
      <c r="K54" s="98">
        <f>IFERROR(VLOOKUP($D54, V一般接種!$A:$G, K$4, FALSE), 0)</f>
        <v>15524</v>
      </c>
      <c r="L54" s="98">
        <f>IFERROR(VLOOKUP($D54, V一般接種!$A:$G, L$4, FALSE), 0)</f>
        <v>0</v>
      </c>
      <c r="M54" s="98">
        <f>IFERROR(VLOOKUP($D54, V一般接種!$A:$G, M$4, FALSE), 0)</f>
        <v>58601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461821</v>
      </c>
      <c r="C55" s="50">
        <f t="shared" si="2"/>
        <v>65701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445879</v>
      </c>
      <c r="K55" s="98">
        <f>IFERROR(VLOOKUP($D55, V一般接種!$A:$G, K$4, FALSE), 0)</f>
        <v>15942</v>
      </c>
      <c r="L55" s="98">
        <f>IFERROR(VLOOKUP($D55, V一般接種!$A:$G, L$4, FALSE), 0)</f>
        <v>0</v>
      </c>
      <c r="M55" s="98">
        <f>IFERROR(VLOOKUP($D55, V一般接種!$A:$G, M$4, FALSE), 0)</f>
        <v>65701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664897</v>
      </c>
      <c r="C56" s="50">
        <f t="shared" si="2"/>
        <v>235940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514556</v>
      </c>
      <c r="K56" s="98">
        <f>IFERROR(VLOOKUP($D56, V一般接種!$A:$G, K$4, FALSE), 0)</f>
        <v>18336</v>
      </c>
      <c r="L56" s="98">
        <f>IFERROR(VLOOKUP($D56, V一般接種!$A:$G, L$4, FALSE), 0)</f>
        <v>0</v>
      </c>
      <c r="M56" s="98">
        <f>IFERROR(VLOOKUP($D56, V一般接種!$A:$G, M$4, FALSE), 0)</f>
        <v>94690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708986</v>
      </c>
      <c r="C57" s="50">
        <f t="shared" si="2"/>
        <v>206590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623406</v>
      </c>
      <c r="K57" s="98">
        <f>IFERROR(VLOOKUP($D57, V一般接種!$A:$G, K$4, FALSE), 0)</f>
        <v>19193</v>
      </c>
      <c r="L57" s="98">
        <f>IFERROR(VLOOKUP($D57, V一般接種!$A:$G, L$4, FALSE), 0)</f>
        <v>0</v>
      </c>
      <c r="M57" s="98">
        <f>IFERROR(VLOOKUP($D57, V一般接種!$A:$G, M$4, FALSE), 0)</f>
        <v>113920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734558</v>
      </c>
      <c r="C58" s="50">
        <f t="shared" si="2"/>
        <v>228697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643462</v>
      </c>
      <c r="K58" s="98">
        <f>IFERROR(VLOOKUP($D58, V一般接種!$A:$G, K$4, FALSE), 0)</f>
        <v>19640</v>
      </c>
      <c r="L58" s="98">
        <f>IFERROR(VLOOKUP($D58, V一般接種!$A:$G, L$4, FALSE), 0)</f>
        <v>0</v>
      </c>
      <c r="M58" s="98">
        <f>IFERROR(VLOOKUP($D58, V一般接種!$A:$G, M$4, FALSE), 0)</f>
        <v>141027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726746</v>
      </c>
      <c r="C59" s="50">
        <f t="shared" si="2"/>
        <v>222273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646958</v>
      </c>
      <c r="K59" s="98">
        <f>IFERROR(VLOOKUP($D59, V一般接種!$A:$G, K$4, FALSE), 0)</f>
        <v>20022</v>
      </c>
      <c r="L59" s="98">
        <f>IFERROR(VLOOKUP($D59, V一般接種!$A:$G, L$4, FALSE), 0)</f>
        <v>0</v>
      </c>
      <c r="M59" s="98">
        <f>IFERROR(VLOOKUP($D59, V一般接種!$A:$G, M$4, FALSE), 0)</f>
        <v>138882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713564</v>
      </c>
      <c r="C60" s="50">
        <f t="shared" si="2"/>
        <v>214282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629757</v>
      </c>
      <c r="K60" s="98">
        <f>IFERROR(VLOOKUP($D60, V一般接種!$A:$G, K$4, FALSE), 0)</f>
        <v>20244</v>
      </c>
      <c r="L60" s="98">
        <f>IFERROR(VLOOKUP($D60, V一般接種!$A:$G, L$4, FALSE), 0)</f>
        <v>0</v>
      </c>
      <c r="M60" s="98">
        <f>IFERROR(VLOOKUP($D60, V一般接種!$A:$G, M$4, FALSE), 0)</f>
        <v>118642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614199</v>
      </c>
      <c r="C61" s="50">
        <f t="shared" si="2"/>
        <v>126024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593806</v>
      </c>
      <c r="K61" s="98">
        <f>IFERROR(VLOOKUP($D61, V一般接種!$A:$G, K$4, FALSE), 0)</f>
        <v>20393</v>
      </c>
      <c r="L61" s="98">
        <f>IFERROR(VLOOKUP($D61, V一般接種!$A:$G, L$4, FALSE), 0)</f>
        <v>0</v>
      </c>
      <c r="M61" s="98">
        <f>IFERROR(VLOOKUP($D61, V一般接種!$A:$G, M$4, FALSE), 0)</f>
        <v>126024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561868</v>
      </c>
      <c r="C62" s="50">
        <f t="shared" si="2"/>
        <v>178782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539006</v>
      </c>
      <c r="K62" s="98">
        <f>IFERROR(VLOOKUP($D62, V一般接種!$A:$G, K$4, FALSE), 0)</f>
        <v>22862</v>
      </c>
      <c r="L62" s="98">
        <f>IFERROR(VLOOKUP($D62, V一般接種!$A:$G, L$4, FALSE), 0)</f>
        <v>0</v>
      </c>
      <c r="M62" s="98">
        <f>IFERROR(VLOOKUP($D62, V一般接種!$A:$G, M$4, FALSE), 0)</f>
        <v>178782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767124</v>
      </c>
      <c r="C63" s="50">
        <f t="shared" si="2"/>
        <v>320724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631407</v>
      </c>
      <c r="K63" s="98">
        <f>IFERROR(VLOOKUP($D63, V一般接種!$A:$G, K$4, FALSE), 0)</f>
        <v>29136</v>
      </c>
      <c r="L63" s="98">
        <f>IFERROR(VLOOKUP($D63, V一般接種!$A:$G, L$4, FALSE), 0)</f>
        <v>0</v>
      </c>
      <c r="M63" s="98">
        <f>IFERROR(VLOOKUP($D63, V一般接種!$A:$G, M$4, FALSE), 0)</f>
        <v>187968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789608</v>
      </c>
      <c r="C64" s="50">
        <f t="shared" si="2"/>
        <v>318312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687645</v>
      </c>
      <c r="K64" s="98">
        <f>IFERROR(VLOOKUP($D64, V一般接種!$A:$G, K$4, FALSE), 0)</f>
        <v>29284</v>
      </c>
      <c r="L64" s="98">
        <f>IFERROR(VLOOKUP($D64, V一般接種!$A:$G, L$4, FALSE), 0)</f>
        <v>0</v>
      </c>
      <c r="M64" s="98">
        <f>IFERROR(VLOOKUP($D64, V一般接種!$A:$G, M$4, FALSE), 0)</f>
        <v>229069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768666</v>
      </c>
      <c r="C65" s="50">
        <f t="shared" si="2"/>
        <v>381418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672218</v>
      </c>
      <c r="K65" s="98">
        <f>IFERROR(VLOOKUP($D65, V一般接種!$A:$G, K$4, FALSE), 0)</f>
        <v>27707</v>
      </c>
      <c r="L65" s="98">
        <f>IFERROR(VLOOKUP($D65, V一般接種!$A:$G, L$4, FALSE), 0)</f>
        <v>0</v>
      </c>
      <c r="M65" s="98">
        <f>IFERROR(VLOOKUP($D65, V一般接種!$A:$G, M$4, FALSE), 0)</f>
        <v>282775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740626</v>
      </c>
      <c r="C66" s="50">
        <f t="shared" si="2"/>
        <v>381073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657139</v>
      </c>
      <c r="K66" s="98">
        <f>IFERROR(VLOOKUP($D66, V一般接種!$A:$G, K$4, FALSE), 0)</f>
        <v>29518</v>
      </c>
      <c r="L66" s="98">
        <f>IFERROR(VLOOKUP($D66, V一般接種!$A:$G, L$4, FALSE), 0)</f>
        <v>0</v>
      </c>
      <c r="M66" s="98">
        <f>IFERROR(VLOOKUP($D66, V一般接種!$A:$G, M$4, FALSE), 0)</f>
        <v>298451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747694</v>
      </c>
      <c r="C67" s="50">
        <f t="shared" si="2"/>
        <v>353995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661540</v>
      </c>
      <c r="K67" s="98">
        <f>IFERROR(VLOOKUP($D67, V一般接種!$A:$G, K$4, FALSE), 0)</f>
        <v>29651</v>
      </c>
      <c r="L67" s="98">
        <f>IFERROR(VLOOKUP($D67, V一般接種!$A:$G, L$4, FALSE), 0)</f>
        <v>0</v>
      </c>
      <c r="M67" s="98">
        <f>IFERROR(VLOOKUP($D67, V一般接種!$A:$G, M$4, FALSE), 0)</f>
        <v>262515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653425</v>
      </c>
      <c r="C68" s="50">
        <f t="shared" si="2"/>
        <v>271798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619974</v>
      </c>
      <c r="K68" s="98">
        <f>IFERROR(VLOOKUP($D68, V一般接種!$A:$G, K$4, FALSE), 0)</f>
        <v>33451</v>
      </c>
      <c r="L68" s="98">
        <f>IFERROR(VLOOKUP($D68, V一般接種!$A:$G, L$4, FALSE), 0)</f>
        <v>0</v>
      </c>
      <c r="M68" s="98">
        <f>IFERROR(VLOOKUP($D68, V一般接種!$A:$G, M$4, FALSE), 0)</f>
        <v>271798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595168</v>
      </c>
      <c r="C69" s="50">
        <f t="shared" si="2"/>
        <v>315843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560916</v>
      </c>
      <c r="K69" s="98">
        <f>IFERROR(VLOOKUP($D69, V一般接種!$A:$G, K$4, FALSE), 0)</f>
        <v>34252</v>
      </c>
      <c r="L69" s="98">
        <f>IFERROR(VLOOKUP($D69, V一般接種!$A:$G, L$4, FALSE), 0)</f>
        <v>0</v>
      </c>
      <c r="M69" s="98">
        <f>IFERROR(VLOOKUP($D69, V一般接種!$A:$G, M$4, FALSE), 0)</f>
        <v>315843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688898</v>
      </c>
      <c r="C70" s="50">
        <f t="shared" si="2"/>
        <v>534464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566334</v>
      </c>
      <c r="K70" s="98">
        <f>IFERROR(VLOOKUP($D70, V一般接種!$A:$G, K$4, FALSE), 0)</f>
        <v>31135</v>
      </c>
      <c r="L70" s="98">
        <f>IFERROR(VLOOKUP($D70, V一般接種!$A:$G, L$4, FALSE), 0)</f>
        <v>0</v>
      </c>
      <c r="M70" s="98">
        <f>IFERROR(VLOOKUP($D70, V一般接種!$A:$G, M$4, FALSE), 0)</f>
        <v>410928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687845</v>
      </c>
      <c r="C71" s="50">
        <f t="shared" si="2"/>
        <v>548484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613150</v>
      </c>
      <c r="K71" s="98">
        <f>IFERROR(VLOOKUP($D71, V一般接種!$A:$G, K$4, FALSE), 0)</f>
        <v>31280</v>
      </c>
      <c r="L71" s="98">
        <f>IFERROR(VLOOKUP($D71, V一般接種!$A:$G, L$4, FALSE), 0)</f>
        <v>0</v>
      </c>
      <c r="M71" s="98">
        <f>IFERROR(VLOOKUP($D71, V一般接種!$A:$G, M$4, FALSE), 0)</f>
        <v>476536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671662</v>
      </c>
      <c r="C72" s="50">
        <f t="shared" ref="C72:C135" si="5">IF($D72="", "", H72+I72+L72+M72+O72-Q72)</f>
        <v>600107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592371</v>
      </c>
      <c r="K72" s="98">
        <f>IFERROR(VLOOKUP($D72, V一般接種!$A:$G, K$4, FALSE), 0)</f>
        <v>32597</v>
      </c>
      <c r="L72" s="98">
        <f>IFERROR(VLOOKUP($D72, V一般接種!$A:$G, L$4, FALSE), 0)</f>
        <v>0</v>
      </c>
      <c r="M72" s="98">
        <f>IFERROR(VLOOKUP($D72, V一般接種!$A:$G, M$4, FALSE), 0)</f>
        <v>528066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681989</v>
      </c>
      <c r="C73" s="50">
        <f t="shared" si="5"/>
        <v>592525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597851</v>
      </c>
      <c r="K73" s="98">
        <f>IFERROR(VLOOKUP($D73, V一般接種!$A:$G, K$4, FALSE), 0)</f>
        <v>32601</v>
      </c>
      <c r="L73" s="98">
        <f>IFERROR(VLOOKUP($D73, V一般接種!$A:$G, L$4, FALSE), 0)</f>
        <v>0</v>
      </c>
      <c r="M73" s="98">
        <f>IFERROR(VLOOKUP($D73, V一般接種!$A:$G, M$4, FALSE), 0)</f>
        <v>514732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663632</v>
      </c>
      <c r="C74" s="50">
        <f t="shared" si="5"/>
        <v>565130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581072</v>
      </c>
      <c r="K74" s="98">
        <f>IFERROR(VLOOKUP($D74, V一般接種!$A:$G, K$4, FALSE), 0)</f>
        <v>30303</v>
      </c>
      <c r="L74" s="98">
        <f>IFERROR(VLOOKUP($D74, V一般接種!$A:$G, L$4, FALSE), 0)</f>
        <v>0</v>
      </c>
      <c r="M74" s="98">
        <f>IFERROR(VLOOKUP($D74, V一般接種!$A:$G, M$4, FALSE), 0)</f>
        <v>491439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653322</v>
      </c>
      <c r="C75" s="50">
        <f t="shared" si="5"/>
        <v>438097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612212</v>
      </c>
      <c r="K75" s="98">
        <f>IFERROR(VLOOKUP($D75, V一般接種!$A:$G, K$4, FALSE), 0)</f>
        <v>41110</v>
      </c>
      <c r="L75" s="98">
        <f>IFERROR(VLOOKUP($D75, V一般接種!$A:$G, L$4, FALSE), 0)</f>
        <v>0</v>
      </c>
      <c r="M75" s="98">
        <f>IFERROR(VLOOKUP($D75, V一般接種!$A:$G, M$4, FALSE), 0)</f>
        <v>438097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653905</v>
      </c>
      <c r="C76" s="50">
        <f t="shared" si="5"/>
        <v>436574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609518</v>
      </c>
      <c r="K76" s="98">
        <f>IFERROR(VLOOKUP($D76, V一般接種!$A:$G, K$4, FALSE), 0)</f>
        <v>44387</v>
      </c>
      <c r="L76" s="98">
        <f>IFERROR(VLOOKUP($D76, V一般接種!$A:$G, L$4, FALSE), 0)</f>
        <v>0</v>
      </c>
      <c r="M76" s="98">
        <f>IFERROR(VLOOKUP($D76, V一般接種!$A:$G, M$4, FALSE), 0)</f>
        <v>436574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740961</v>
      </c>
      <c r="C77" s="50">
        <f t="shared" si="5"/>
        <v>620207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592304</v>
      </c>
      <c r="K77" s="98">
        <f>IFERROR(VLOOKUP($D77, V一般接種!$A:$G, K$4, FALSE), 0)</f>
        <v>73660</v>
      </c>
      <c r="L77" s="98">
        <f>IFERROR(VLOOKUP($D77, V一般接種!$A:$G, L$4, FALSE), 0)</f>
        <v>0</v>
      </c>
      <c r="M77" s="98">
        <f>IFERROR(VLOOKUP($D77, V一般接種!$A:$G, M$4, FALSE), 0)</f>
        <v>496424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738990</v>
      </c>
      <c r="C78" s="50">
        <f t="shared" si="5"/>
        <v>647611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612655</v>
      </c>
      <c r="K78" s="98">
        <f>IFERROR(VLOOKUP($D78, V一般接種!$A:$G, K$4, FALSE), 0)</f>
        <v>79916</v>
      </c>
      <c r="L78" s="98">
        <f>IFERROR(VLOOKUP($D78, V一般接種!$A:$G, L$4, FALSE), 0)</f>
        <v>0</v>
      </c>
      <c r="M78" s="98">
        <f>IFERROR(VLOOKUP($D78, V一般接種!$A:$G, M$4, FALSE), 0)</f>
        <v>599895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749258</v>
      </c>
      <c r="C79" s="50">
        <f t="shared" si="5"/>
        <v>679182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615357</v>
      </c>
      <c r="K79" s="98">
        <f>IFERROR(VLOOKUP($D79, V一般接種!$A:$G, K$4, FALSE), 0)</f>
        <v>82247</v>
      </c>
      <c r="L79" s="98">
        <f>IFERROR(VLOOKUP($D79, V一般接種!$A:$G, L$4, FALSE), 0)</f>
        <v>0</v>
      </c>
      <c r="M79" s="98">
        <f>IFERROR(VLOOKUP($D79, V一般接種!$A:$G, M$4, FALSE), 0)</f>
        <v>619350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727725</v>
      </c>
      <c r="C80" s="50">
        <f t="shared" si="5"/>
        <v>685842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601780</v>
      </c>
      <c r="K80" s="98">
        <f>IFERROR(VLOOKUP($D80, V一般接種!$A:$G, K$4, FALSE), 0)</f>
        <v>80563</v>
      </c>
      <c r="L80" s="98">
        <f>IFERROR(VLOOKUP($D80, V一般接種!$A:$G, L$4, FALSE), 0)</f>
        <v>0</v>
      </c>
      <c r="M80" s="98">
        <f>IFERROR(VLOOKUP($D80, V一般接種!$A:$G, M$4, FALSE), 0)</f>
        <v>621803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721636</v>
      </c>
      <c r="C81" s="50">
        <f t="shared" si="5"/>
        <v>688839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579703</v>
      </c>
      <c r="K81" s="98">
        <f>IFERROR(VLOOKUP($D81, V一般接種!$A:$G, K$4, FALSE), 0)</f>
        <v>88638</v>
      </c>
      <c r="L81" s="98">
        <f>IFERROR(VLOOKUP($D81, V一般接種!$A:$G, L$4, FALSE), 0)</f>
        <v>0</v>
      </c>
      <c r="M81" s="98">
        <f>IFERROR(VLOOKUP($D81, V一般接種!$A:$G, M$4, FALSE), 0)</f>
        <v>613779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715849</v>
      </c>
      <c r="C82" s="50">
        <f t="shared" si="5"/>
        <v>580598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630916</v>
      </c>
      <c r="K82" s="98">
        <f>IFERROR(VLOOKUP($D82, V一般接種!$A:$G, K$4, FALSE), 0)</f>
        <v>84933</v>
      </c>
      <c r="L82" s="98">
        <f>IFERROR(VLOOKUP($D82, V一般接種!$A:$G, L$4, FALSE), 0)</f>
        <v>0</v>
      </c>
      <c r="M82" s="98">
        <f>IFERROR(VLOOKUP($D82, V一般接種!$A:$G, M$4, FALSE), 0)</f>
        <v>580598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748784</v>
      </c>
      <c r="C83" s="50">
        <f t="shared" si="5"/>
        <v>534354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662963</v>
      </c>
      <c r="K83" s="98">
        <f>IFERROR(VLOOKUP($D83, V一般接種!$A:$G, K$4, FALSE), 0)</f>
        <v>85821</v>
      </c>
      <c r="L83" s="98">
        <f>IFERROR(VLOOKUP($D83, V一般接種!$A:$G, L$4, FALSE), 0)</f>
        <v>0</v>
      </c>
      <c r="M83" s="98">
        <f>IFERROR(VLOOKUP($D83, V一般接種!$A:$G, M$4, FALSE), 0)</f>
        <v>534354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740712</v>
      </c>
      <c r="C84" s="50">
        <f t="shared" si="5"/>
        <v>697501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554852</v>
      </c>
      <c r="K84" s="98">
        <f>IFERROR(VLOOKUP($D84, V一般接種!$A:$G, K$4, FALSE), 0)</f>
        <v>106751</v>
      </c>
      <c r="L84" s="98">
        <f>IFERROR(VLOOKUP($D84, V一般接種!$A:$G, L$4, FALSE), 0)</f>
        <v>0</v>
      </c>
      <c r="M84" s="98">
        <f>IFERROR(VLOOKUP($D84, V一般接種!$A:$G, M$4, FALSE), 0)</f>
        <v>616955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744783</v>
      </c>
      <c r="C85" s="50">
        <f t="shared" si="5"/>
        <v>730530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593281</v>
      </c>
      <c r="K85" s="98">
        <f>IFERROR(VLOOKUP($D85, V一般接種!$A:$G, K$4, FALSE), 0)</f>
        <v>112066</v>
      </c>
      <c r="L85" s="98">
        <f>IFERROR(VLOOKUP($D85, V一般接種!$A:$G, L$4, FALSE), 0)</f>
        <v>0</v>
      </c>
      <c r="M85" s="98">
        <f>IFERROR(VLOOKUP($D85, V一般接種!$A:$G, M$4, FALSE), 0)</f>
        <v>675485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779077</v>
      </c>
      <c r="C86" s="50">
        <f t="shared" si="5"/>
        <v>718582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610615</v>
      </c>
      <c r="K86" s="98">
        <f>IFERROR(VLOOKUP($D86, V一般接種!$A:$G, K$4, FALSE), 0)</f>
        <v>136361</v>
      </c>
      <c r="L86" s="98">
        <f>IFERROR(VLOOKUP($D86, V一般接種!$A:$G, L$4, FALSE), 0)</f>
        <v>0</v>
      </c>
      <c r="M86" s="98">
        <f>IFERROR(VLOOKUP($D86, V一般接種!$A:$G, M$4, FALSE), 0)</f>
        <v>671504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588741</v>
      </c>
      <c r="C87" s="50">
        <f t="shared" si="5"/>
        <v>695069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406716</v>
      </c>
      <c r="K87" s="98">
        <f>IFERROR(VLOOKUP($D87, V一般接種!$A:$G, K$4, FALSE), 0)</f>
        <v>145090</v>
      </c>
      <c r="L87" s="98">
        <f>IFERROR(VLOOKUP($D87, V一般接種!$A:$G, L$4, FALSE), 0)</f>
        <v>0</v>
      </c>
      <c r="M87" s="98">
        <f>IFERROR(VLOOKUP($D87, V一般接種!$A:$G, M$4, FALSE), 0)</f>
        <v>637207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531231</v>
      </c>
      <c r="C88" s="50">
        <f t="shared" si="5"/>
        <v>704303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347341</v>
      </c>
      <c r="K88" s="98">
        <f>IFERROR(VLOOKUP($D88, V一般接種!$A:$G, K$4, FALSE), 0)</f>
        <v>157506</v>
      </c>
      <c r="L88" s="98">
        <f>IFERROR(VLOOKUP($D88, V一般接種!$A:$G, L$4, FALSE), 0)</f>
        <v>0</v>
      </c>
      <c r="M88" s="98">
        <f>IFERROR(VLOOKUP($D88, V一般接種!$A:$G, M$4, FALSE), 0)</f>
        <v>648863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807381</v>
      </c>
      <c r="C89" s="50">
        <f t="shared" si="5"/>
        <v>601356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667884</v>
      </c>
      <c r="K89" s="98">
        <f>IFERROR(VLOOKUP($D89, V一般接種!$A:$G, K$4, FALSE), 0)</f>
        <v>139497</v>
      </c>
      <c r="L89" s="98">
        <f>IFERROR(VLOOKUP($D89, V一般接種!$A:$G, L$4, FALSE), 0)</f>
        <v>0</v>
      </c>
      <c r="M89" s="98">
        <f>IFERROR(VLOOKUP($D89, V一般接種!$A:$G, M$4, FALSE), 0)</f>
        <v>601356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788329</v>
      </c>
      <c r="C90" s="50">
        <f t="shared" si="5"/>
        <v>534995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671002</v>
      </c>
      <c r="K90" s="98">
        <f>IFERROR(VLOOKUP($D90, V一般接種!$A:$G, K$4, FALSE), 0)</f>
        <v>117327</v>
      </c>
      <c r="L90" s="98">
        <f>IFERROR(VLOOKUP($D90, V一般接種!$A:$G, L$4, FALSE), 0)</f>
        <v>0</v>
      </c>
      <c r="M90" s="98">
        <f>IFERROR(VLOOKUP($D90, V一般接種!$A:$G, M$4, FALSE), 0)</f>
        <v>534995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899701</v>
      </c>
      <c r="C91" s="50">
        <f t="shared" si="5"/>
        <v>643203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665107</v>
      </c>
      <c r="K91" s="98">
        <f>IFERROR(VLOOKUP($D91, V一般接種!$A:$G, K$4, FALSE), 0)</f>
        <v>170916</v>
      </c>
      <c r="L91" s="98">
        <f>IFERROR(VLOOKUP($D91, V一般接種!$A:$G, L$4, FALSE), 0)</f>
        <v>0</v>
      </c>
      <c r="M91" s="98">
        <f>IFERROR(VLOOKUP($D91, V一般接種!$A:$G, M$4, FALSE), 0)</f>
        <v>561792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930349</v>
      </c>
      <c r="C92" s="50">
        <f t="shared" si="5"/>
        <v>656449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704242</v>
      </c>
      <c r="K92" s="98">
        <f>IFERROR(VLOOKUP($D92, V一般接種!$A:$G, K$4, FALSE), 0)</f>
        <v>179516</v>
      </c>
      <c r="L92" s="98">
        <f>IFERROR(VLOOKUP($D92, V一般接種!$A:$G, L$4, FALSE), 0)</f>
        <v>0</v>
      </c>
      <c r="M92" s="98">
        <f>IFERROR(VLOOKUP($D92, V一般接種!$A:$G, M$4, FALSE), 0)</f>
        <v>603275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948921</v>
      </c>
      <c r="C93" s="50">
        <f t="shared" si="5"/>
        <v>631796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734785</v>
      </c>
      <c r="K93" s="98">
        <f>IFERROR(VLOOKUP($D93, V一般接種!$A:$G, K$4, FALSE), 0)</f>
        <v>183171</v>
      </c>
      <c r="L93" s="98">
        <f>IFERROR(VLOOKUP($D93, V一般接種!$A:$G, L$4, FALSE), 0)</f>
        <v>0</v>
      </c>
      <c r="M93" s="98">
        <f>IFERROR(VLOOKUP($D93, V一般接種!$A:$G, M$4, FALSE), 0)</f>
        <v>586108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947029</v>
      </c>
      <c r="C94" s="50">
        <f t="shared" si="5"/>
        <v>629160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708847</v>
      </c>
      <c r="K94" s="98">
        <f>IFERROR(VLOOKUP($D94, V一般接種!$A:$G, K$4, FALSE), 0)</f>
        <v>201446</v>
      </c>
      <c r="L94" s="98">
        <f>IFERROR(VLOOKUP($D94, V一般接種!$A:$G, L$4, FALSE), 0)</f>
        <v>0</v>
      </c>
      <c r="M94" s="98">
        <f>IFERROR(VLOOKUP($D94, V一般接種!$A:$G, M$4, FALSE), 0)</f>
        <v>582556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944342</v>
      </c>
      <c r="C95" s="50">
        <f t="shared" si="5"/>
        <v>625708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704337</v>
      </c>
      <c r="K95" s="98">
        <f>IFERROR(VLOOKUP($D95, V一般接種!$A:$G, K$4, FALSE), 0)</f>
        <v>208046</v>
      </c>
      <c r="L95" s="98">
        <f>IFERROR(VLOOKUP($D95, V一般接種!$A:$G, L$4, FALSE), 0)</f>
        <v>0</v>
      </c>
      <c r="M95" s="98">
        <f>IFERROR(VLOOKUP($D95, V一般接種!$A:$G, M$4, FALSE), 0)</f>
        <v>579355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945203</v>
      </c>
      <c r="C96" s="50">
        <f t="shared" si="5"/>
        <v>605124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755594</v>
      </c>
      <c r="K96" s="98">
        <f>IFERROR(VLOOKUP($D96, V一般接種!$A:$G, K$4, FALSE), 0)</f>
        <v>189609</v>
      </c>
      <c r="L96" s="98">
        <f>IFERROR(VLOOKUP($D96, V一般接種!$A:$G, L$4, FALSE), 0)</f>
        <v>0</v>
      </c>
      <c r="M96" s="98">
        <f>IFERROR(VLOOKUP($D96, V一般接種!$A:$G, M$4, FALSE), 0)</f>
        <v>605124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701466</v>
      </c>
      <c r="C97" s="50">
        <f t="shared" si="5"/>
        <v>616043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557589</v>
      </c>
      <c r="K97" s="98">
        <f>IFERROR(VLOOKUP($D97, V一般接種!$A:$G, K$4, FALSE), 0)</f>
        <v>143877</v>
      </c>
      <c r="L97" s="98">
        <f>IFERROR(VLOOKUP($D97, V一般接種!$A:$G, L$4, FALSE), 0)</f>
        <v>0</v>
      </c>
      <c r="M97" s="98">
        <f>IFERROR(VLOOKUP($D97, V一般接種!$A:$G, M$4, FALSE), 0)</f>
        <v>616043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785196</v>
      </c>
      <c r="C98" s="50">
        <f t="shared" si="5"/>
        <v>668603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563081</v>
      </c>
      <c r="K98" s="98">
        <f>IFERROR(VLOOKUP($D98, V一般接種!$A:$G, K$4, FALSE), 0)</f>
        <v>152400</v>
      </c>
      <c r="L98" s="98">
        <f>IFERROR(VLOOKUP($D98, V一般接種!$A:$G, L$4, FALSE), 0)</f>
        <v>0</v>
      </c>
      <c r="M98" s="98">
        <f>IFERROR(VLOOKUP($D98, V一般接種!$A:$G, M$4, FALSE), 0)</f>
        <v>596734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813440</v>
      </c>
      <c r="C99" s="50">
        <f t="shared" si="5"/>
        <v>652864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597511</v>
      </c>
      <c r="K99" s="98">
        <f>IFERROR(VLOOKUP($D99, V一般接種!$A:$G, K$4, FALSE), 0)</f>
        <v>180823</v>
      </c>
      <c r="L99" s="98">
        <f>IFERROR(VLOOKUP($D99, V一般接種!$A:$G, L$4, FALSE), 0)</f>
        <v>0</v>
      </c>
      <c r="M99" s="98">
        <f>IFERROR(VLOOKUP($D99, V一般接種!$A:$G, M$4, FALSE), 0)</f>
        <v>614525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793590</v>
      </c>
      <c r="C100" s="50">
        <f t="shared" si="5"/>
        <v>659370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596487</v>
      </c>
      <c r="K100" s="98">
        <f>IFERROR(VLOOKUP($D100, V一般接種!$A:$G, K$4, FALSE), 0)</f>
        <v>174749</v>
      </c>
      <c r="L100" s="98">
        <f>IFERROR(VLOOKUP($D100, V一般接種!$A:$G, L$4, FALSE), 0)</f>
        <v>0</v>
      </c>
      <c r="M100" s="98">
        <f>IFERROR(VLOOKUP($D100, V一般接種!$A:$G, M$4, FALSE), 0)</f>
        <v>619567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775109</v>
      </c>
      <c r="C101" s="50">
        <f t="shared" si="5"/>
        <v>634659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581443</v>
      </c>
      <c r="K101" s="98">
        <f>IFERROR(VLOOKUP($D101, V一般接種!$A:$G, K$4, FALSE), 0)</f>
        <v>168570</v>
      </c>
      <c r="L101" s="98">
        <f>IFERROR(VLOOKUP($D101, V一般接種!$A:$G, L$4, FALSE), 0)</f>
        <v>0</v>
      </c>
      <c r="M101" s="98">
        <f>IFERROR(VLOOKUP($D101, V一般接種!$A:$G, M$4, FALSE), 0)</f>
        <v>601468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805234</v>
      </c>
      <c r="C102" s="50">
        <f t="shared" si="5"/>
        <v>624669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602463</v>
      </c>
      <c r="K102" s="98">
        <f>IFERROR(VLOOKUP($D102, V一般接種!$A:$G, K$4, FALSE), 0)</f>
        <v>174503</v>
      </c>
      <c r="L102" s="98">
        <f>IFERROR(VLOOKUP($D102, V一般接種!$A:$G, L$4, FALSE), 0)</f>
        <v>0</v>
      </c>
      <c r="M102" s="98">
        <f>IFERROR(VLOOKUP($D102, V一般接種!$A:$G, M$4, FALSE), 0)</f>
        <v>587483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759658</v>
      </c>
      <c r="C103" s="50">
        <f t="shared" si="5"/>
        <v>631882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619287</v>
      </c>
      <c r="K103" s="98">
        <f>IFERROR(VLOOKUP($D103, V一般接種!$A:$G, K$4, FALSE), 0)</f>
        <v>140371</v>
      </c>
      <c r="L103" s="98">
        <f>IFERROR(VLOOKUP($D103, V一般接種!$A:$G, L$4, FALSE), 0)</f>
        <v>0</v>
      </c>
      <c r="M103" s="98">
        <f>IFERROR(VLOOKUP($D103, V一般接種!$A:$G, M$4, FALSE), 0)</f>
        <v>631882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568473</v>
      </c>
      <c r="C104" s="50">
        <f t="shared" si="5"/>
        <v>649469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455840</v>
      </c>
      <c r="K104" s="98">
        <f>IFERROR(VLOOKUP($D104, V一般接種!$A:$G, K$4, FALSE), 0)</f>
        <v>112633</v>
      </c>
      <c r="L104" s="98">
        <f>IFERROR(VLOOKUP($D104, V一般接種!$A:$G, L$4, FALSE), 0)</f>
        <v>0</v>
      </c>
      <c r="M104" s="98">
        <f>IFERROR(VLOOKUP($D104, V一般接種!$A:$G, M$4, FALSE), 0)</f>
        <v>649469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470652</v>
      </c>
      <c r="C105" s="50">
        <f t="shared" si="5"/>
        <v>626120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270510</v>
      </c>
      <c r="K105" s="98">
        <f>IFERROR(VLOOKUP($D105, V一般接種!$A:$G, K$4, FALSE), 0)</f>
        <v>155945</v>
      </c>
      <c r="L105" s="98">
        <f>IFERROR(VLOOKUP($D105, V一般接種!$A:$G, L$4, FALSE), 0)</f>
        <v>0</v>
      </c>
      <c r="M105" s="98">
        <f>IFERROR(VLOOKUP($D105, V一般接種!$A:$G, M$4, FALSE), 0)</f>
        <v>558149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726092</v>
      </c>
      <c r="C106" s="50">
        <f t="shared" si="5"/>
        <v>638627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523020</v>
      </c>
      <c r="K106" s="98">
        <f>IFERROR(VLOOKUP($D106, V一般接種!$A:$G, K$4, FALSE), 0)</f>
        <v>162541</v>
      </c>
      <c r="L106" s="98">
        <f>IFERROR(VLOOKUP($D106, V一般接種!$A:$G, L$4, FALSE), 0)</f>
        <v>0</v>
      </c>
      <c r="M106" s="98">
        <f>IFERROR(VLOOKUP($D106, V一般接種!$A:$G, M$4, FALSE), 0)</f>
        <v>605587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658056</v>
      </c>
      <c r="C107" s="50">
        <f t="shared" si="5"/>
        <v>684025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484347</v>
      </c>
      <c r="K107" s="98">
        <f>IFERROR(VLOOKUP($D107, V一般接種!$A:$G, K$4, FALSE), 0)</f>
        <v>169719</v>
      </c>
      <c r="L107" s="98">
        <f>IFERROR(VLOOKUP($D107, V一般接種!$A:$G, L$4, FALSE), 0)</f>
        <v>0</v>
      </c>
      <c r="M107" s="98">
        <f>IFERROR(VLOOKUP($D107, V一般接種!$A:$G, M$4, FALSE), 0)</f>
        <v>641149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278848</v>
      </c>
      <c r="C108" s="50">
        <f t="shared" si="5"/>
        <v>271589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183043</v>
      </c>
      <c r="K108" s="98">
        <f>IFERROR(VLOOKUP($D108, V一般接種!$A:$G, K$4, FALSE), 0)</f>
        <v>95805</v>
      </c>
      <c r="L108" s="98">
        <f>IFERROR(VLOOKUP($D108, V一般接種!$A:$G, L$4, FALSE), 0)</f>
        <v>0</v>
      </c>
      <c r="M108" s="98">
        <f>IFERROR(VLOOKUP($D108, V一般接種!$A:$G, M$4, FALSE), 0)</f>
        <v>271589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217208</v>
      </c>
      <c r="C109" s="50">
        <f t="shared" si="5"/>
        <v>192790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125645</v>
      </c>
      <c r="K109" s="98">
        <f>IFERROR(VLOOKUP($D109, V一般接種!$A:$G, K$4, FALSE), 0)</f>
        <v>91563</v>
      </c>
      <c r="L109" s="98">
        <f>IFERROR(VLOOKUP($D109, V一般接種!$A:$G, L$4, FALSE), 0)</f>
        <v>0</v>
      </c>
      <c r="M109" s="98">
        <f>IFERROR(VLOOKUP($D109, V一般接種!$A:$G, M$4, FALSE), 0)</f>
        <v>192790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422560</v>
      </c>
      <c r="C110" s="50">
        <f t="shared" si="5"/>
        <v>725706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297699</v>
      </c>
      <c r="K110" s="98">
        <f>IFERROR(VLOOKUP($D110, V一般接種!$A:$G, K$4, FALSE), 0)</f>
        <v>124861</v>
      </c>
      <c r="L110" s="98">
        <f>IFERROR(VLOOKUP($D110, V一般接種!$A:$G, L$4, FALSE), 0)</f>
        <v>0</v>
      </c>
      <c r="M110" s="98">
        <f>IFERROR(VLOOKUP($D110, V一般接種!$A:$G, M$4, FALSE), 0)</f>
        <v>725706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383997</v>
      </c>
      <c r="C111" s="50">
        <f t="shared" si="5"/>
        <v>676162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267737</v>
      </c>
      <c r="K111" s="98">
        <f>IFERROR(VLOOKUP($D111, V一般接種!$A:$G, K$4, FALSE), 0)</f>
        <v>116260</v>
      </c>
      <c r="L111" s="98">
        <f>IFERROR(VLOOKUP($D111, V一般接種!$A:$G, L$4, FALSE), 0)</f>
        <v>0</v>
      </c>
      <c r="M111" s="98">
        <f>IFERROR(VLOOKUP($D111, V一般接種!$A:$G, M$4, FALSE), 0)</f>
        <v>676162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525498</v>
      </c>
      <c r="C112" s="50">
        <f t="shared" si="5"/>
        <v>762791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361840</v>
      </c>
      <c r="K112" s="98">
        <f>IFERROR(VLOOKUP($D112, V一般接種!$A:$G, K$4, FALSE), 0)</f>
        <v>137428</v>
      </c>
      <c r="L112" s="98">
        <f>IFERROR(VLOOKUP($D112, V一般接種!$A:$G, L$4, FALSE), 0)</f>
        <v>0</v>
      </c>
      <c r="M112" s="98">
        <f>IFERROR(VLOOKUP($D112, V一般接種!$A:$G, M$4, FALSE), 0)</f>
        <v>719876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562211</v>
      </c>
      <c r="C113" s="50">
        <f t="shared" si="5"/>
        <v>760446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428574</v>
      </c>
      <c r="K113" s="98">
        <f>IFERROR(VLOOKUP($D113, V一般接種!$A:$G, K$4, FALSE), 0)</f>
        <v>117114</v>
      </c>
      <c r="L113" s="98">
        <f>IFERROR(VLOOKUP($D113, V一般接種!$A:$G, L$4, FALSE), 0)</f>
        <v>0</v>
      </c>
      <c r="M113" s="98">
        <f>IFERROR(VLOOKUP($D113, V一般接種!$A:$G, M$4, FALSE), 0)</f>
        <v>734248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551464</v>
      </c>
      <c r="C114" s="50">
        <f t="shared" si="5"/>
        <v>767775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423265</v>
      </c>
      <c r="K114" s="98">
        <f>IFERROR(VLOOKUP($D114, V一般接種!$A:$G, K$4, FALSE), 0)</f>
        <v>116399</v>
      </c>
      <c r="L114" s="98">
        <f>IFERROR(VLOOKUP($D114, V一般接種!$A:$G, L$4, FALSE), 0)</f>
        <v>0</v>
      </c>
      <c r="M114" s="98">
        <f>IFERROR(VLOOKUP($D114, V一般接種!$A:$G, M$4, FALSE), 0)</f>
        <v>749328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549978</v>
      </c>
      <c r="C115" s="50">
        <f t="shared" si="5"/>
        <v>752990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419997</v>
      </c>
      <c r="K115" s="98">
        <f>IFERROR(VLOOKUP($D115, V一般接種!$A:$G, K$4, FALSE), 0)</f>
        <v>120884</v>
      </c>
      <c r="L115" s="98">
        <f>IFERROR(VLOOKUP($D115, V一般接種!$A:$G, L$4, FALSE), 0)</f>
        <v>0</v>
      </c>
      <c r="M115" s="98">
        <f>IFERROR(VLOOKUP($D115, V一般接種!$A:$G, M$4, FALSE), 0)</f>
        <v>731715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579748</v>
      </c>
      <c r="C116" s="50">
        <f t="shared" si="5"/>
        <v>758411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450270</v>
      </c>
      <c r="K116" s="98">
        <f>IFERROR(VLOOKUP($D116, V一般接種!$A:$G, K$4, FALSE), 0)</f>
        <v>118018</v>
      </c>
      <c r="L116" s="98">
        <f>IFERROR(VLOOKUP($D116, V一般接種!$A:$G, L$4, FALSE), 0)</f>
        <v>0</v>
      </c>
      <c r="M116" s="98">
        <f>IFERROR(VLOOKUP($D116, V一般接種!$A:$G, M$4, FALSE), 0)</f>
        <v>729283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598595</v>
      </c>
      <c r="C117" s="50">
        <f t="shared" si="5"/>
        <v>782211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491942</v>
      </c>
      <c r="K117" s="98">
        <f>IFERROR(VLOOKUP($D117, V一般接種!$A:$G, K$4, FALSE), 0)</f>
        <v>106653</v>
      </c>
      <c r="L117" s="98">
        <f>IFERROR(VLOOKUP($D117, V一般接種!$A:$G, L$4, FALSE), 0)</f>
        <v>0</v>
      </c>
      <c r="M117" s="98">
        <f>IFERROR(VLOOKUP($D117, V一般接種!$A:$G, M$4, FALSE), 0)</f>
        <v>782211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428145</v>
      </c>
      <c r="C118" s="50">
        <f t="shared" si="5"/>
        <v>1054371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428136</v>
      </c>
      <c r="K118" s="98">
        <f>IFERROR(VLOOKUP($D118, V一般接種!$A:$G, K$4, FALSE), 0)</f>
        <v>97664</v>
      </c>
      <c r="L118" s="98">
        <f>IFERROR(VLOOKUP($D118, V一般接種!$A:$G, L$4, FALSE), 0)</f>
        <v>0</v>
      </c>
      <c r="M118" s="98">
        <f>IFERROR(VLOOKUP($D118, V一般接種!$A:$G, M$4, FALSE), 0)</f>
        <v>527956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523748</v>
      </c>
      <c r="C119" s="50">
        <f t="shared" si="5"/>
        <v>551820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428239</v>
      </c>
      <c r="K119" s="98">
        <f>IFERROR(VLOOKUP($D119, V一般接種!$A:$G, K$4, FALSE), 0)</f>
        <v>95509</v>
      </c>
      <c r="L119" s="98">
        <f>IFERROR(VLOOKUP($D119, V一般接種!$A:$G, L$4, FALSE), 0)</f>
        <v>0</v>
      </c>
      <c r="M119" s="98">
        <f>IFERROR(VLOOKUP($D119, V一般接種!$A:$G, M$4, FALSE), 0)</f>
        <v>551820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540020</v>
      </c>
      <c r="C120" s="50">
        <f t="shared" si="5"/>
        <v>584068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448728</v>
      </c>
      <c r="K120" s="98">
        <f>IFERROR(VLOOKUP($D120, V一般接種!$A:$G, K$4, FALSE), 0)</f>
        <v>91292</v>
      </c>
      <c r="L120" s="98">
        <f>IFERROR(VLOOKUP($D120, V一般接種!$A:$G, L$4, FALSE), 0)</f>
        <v>0</v>
      </c>
      <c r="M120" s="98">
        <f>IFERROR(VLOOKUP($D120, V一般接種!$A:$G, M$4, FALSE), 0)</f>
        <v>584068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533936</v>
      </c>
      <c r="C121" s="50">
        <f t="shared" si="5"/>
        <v>580542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445804</v>
      </c>
      <c r="K121" s="98">
        <f>IFERROR(VLOOKUP($D121, V一般接種!$A:$G, K$4, FALSE), 0)</f>
        <v>88132</v>
      </c>
      <c r="L121" s="98">
        <f>IFERROR(VLOOKUP($D121, V一般接種!$A:$G, L$4, FALSE), 0)</f>
        <v>0</v>
      </c>
      <c r="M121" s="98">
        <f>IFERROR(VLOOKUP($D121, V一般接種!$A:$G, M$4, FALSE), 0)</f>
        <v>580542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523361</v>
      </c>
      <c r="C122" s="50">
        <f t="shared" si="5"/>
        <v>570122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432319</v>
      </c>
      <c r="K122" s="98">
        <f>IFERROR(VLOOKUP($D122, V一般接種!$A:$G, K$4, FALSE), 0)</f>
        <v>91042</v>
      </c>
      <c r="L122" s="98">
        <f>IFERROR(VLOOKUP($D122, V一般接種!$A:$G, L$4, FALSE), 0)</f>
        <v>0</v>
      </c>
      <c r="M122" s="98">
        <f>IFERROR(VLOOKUP($D122, V一般接種!$A:$G, M$4, FALSE), 0)</f>
        <v>570122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539424</v>
      </c>
      <c r="C123" s="50">
        <f t="shared" si="5"/>
        <v>599703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456921</v>
      </c>
      <c r="K123" s="98">
        <f>IFERROR(VLOOKUP($D123, V一般接種!$A:$G, K$4, FALSE), 0)</f>
        <v>82503</v>
      </c>
      <c r="L123" s="98">
        <f>IFERROR(VLOOKUP($D123, V一般接種!$A:$G, L$4, FALSE), 0)</f>
        <v>0</v>
      </c>
      <c r="M123" s="98">
        <f>IFERROR(VLOOKUP($D123, V一般接種!$A:$G, M$4, FALSE), 0)</f>
        <v>599703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671725</v>
      </c>
      <c r="C124" s="50">
        <f t="shared" si="5"/>
        <v>618009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573084</v>
      </c>
      <c r="K124" s="98">
        <f>IFERROR(VLOOKUP($D124, V一般接種!$A:$G, K$4, FALSE), 0)</f>
        <v>98641</v>
      </c>
      <c r="L124" s="98">
        <f>IFERROR(VLOOKUP($D124, V一般接種!$A:$G, L$4, FALSE), 0)</f>
        <v>0</v>
      </c>
      <c r="M124" s="98">
        <f>IFERROR(VLOOKUP($D124, V一般接種!$A:$G, M$4, FALSE), 0)</f>
        <v>618009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-3907076</v>
      </c>
      <c r="C125" s="50">
        <f t="shared" si="5"/>
        <v>-317335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487375</v>
      </c>
      <c r="K125" s="98">
        <f>IFERROR(VLOOKUP($D125, V一般接種!$A:$G, K$4, FALSE), 0)</f>
        <v>100590</v>
      </c>
      <c r="L125" s="98">
        <f>IFERROR(VLOOKUP($D125, V一般接種!$A:$G, L$4, FALSE), 0)</f>
        <v>0</v>
      </c>
      <c r="M125" s="98">
        <f>IFERROR(VLOOKUP($D125, V一般接種!$A:$G, M$4, FALSE), 0)</f>
        <v>434883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159269</v>
      </c>
      <c r="C126" s="50">
        <f t="shared" si="5"/>
        <v>99731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101553</v>
      </c>
      <c r="K126" s="98">
        <f>IFERROR(VLOOKUP($D126, V一般接種!$A:$G, K$4, FALSE), 0)</f>
        <v>57716</v>
      </c>
      <c r="L126" s="98">
        <f>IFERROR(VLOOKUP($D126, V一般接種!$A:$G, L$4, FALSE), 0)</f>
        <v>0</v>
      </c>
      <c r="M126" s="98">
        <f>IFERROR(VLOOKUP($D126, V一般接種!$A:$G, M$4, FALSE), 0)</f>
        <v>99731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460850</v>
      </c>
      <c r="C127" s="50">
        <f t="shared" si="5"/>
        <v>559832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383694</v>
      </c>
      <c r="K127" s="98">
        <f>IFERROR(VLOOKUP($D127, V一般接種!$A:$G, K$4, FALSE), 0)</f>
        <v>77156</v>
      </c>
      <c r="L127" s="98">
        <f>IFERROR(VLOOKUP($D127, V一般接種!$A:$G, L$4, FALSE), 0)</f>
        <v>0</v>
      </c>
      <c r="M127" s="98">
        <f>IFERROR(VLOOKUP($D127, V一般接種!$A:$G, M$4, FALSE), 0)</f>
        <v>559832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472488</v>
      </c>
      <c r="C128" s="50">
        <f t="shared" si="5"/>
        <v>487989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396518</v>
      </c>
      <c r="K128" s="98">
        <f>IFERROR(VLOOKUP($D128, V一般接種!$A:$G, K$4, FALSE), 0)</f>
        <v>75970</v>
      </c>
      <c r="L128" s="98">
        <f>IFERROR(VLOOKUP($D128, V一般接種!$A:$G, L$4, FALSE), 0)</f>
        <v>0</v>
      </c>
      <c r="M128" s="98">
        <f>IFERROR(VLOOKUP($D128, V一般接種!$A:$G, M$4, FALSE), 0)</f>
        <v>487989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463650</v>
      </c>
      <c r="C129" s="50">
        <f t="shared" si="5"/>
        <v>222182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389522</v>
      </c>
      <c r="K129" s="98">
        <f>IFERROR(VLOOKUP($D129, V一般接種!$A:$G, K$4, FALSE), 0)</f>
        <v>74128</v>
      </c>
      <c r="L129" s="98">
        <f>IFERROR(VLOOKUP($D129, V一般接種!$A:$G, L$4, FALSE), 0)</f>
        <v>0</v>
      </c>
      <c r="M129" s="98">
        <f>IFERROR(VLOOKUP($D129, V一般接種!$A:$G, M$4, FALSE), 0)</f>
        <v>222182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322903</v>
      </c>
      <c r="C130" s="50">
        <f t="shared" si="5"/>
        <v>132797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257463</v>
      </c>
      <c r="K130" s="98">
        <f>IFERROR(VLOOKUP($D130, V一般接種!$A:$G, K$4, FALSE), 0)</f>
        <v>65440</v>
      </c>
      <c r="L130" s="98">
        <f>IFERROR(VLOOKUP($D130, V一般接種!$A:$G, L$4, FALSE), 0)</f>
        <v>0</v>
      </c>
      <c r="M130" s="98">
        <f>IFERROR(VLOOKUP($D130, V一般接種!$A:$G, M$4, FALSE), 0)</f>
        <v>132797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341763</v>
      </c>
      <c r="C131" s="50">
        <f t="shared" si="5"/>
        <v>248017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263351</v>
      </c>
      <c r="K131" s="98">
        <f>IFERROR(VLOOKUP($D131, V一般接種!$A:$G, K$4, FALSE), 0)</f>
        <v>78412</v>
      </c>
      <c r="L131" s="98">
        <f>IFERROR(VLOOKUP($D131, V一般接種!$A:$G, L$4, FALSE), 0)</f>
        <v>0</v>
      </c>
      <c r="M131" s="98">
        <f>IFERROR(VLOOKUP($D131, V一般接種!$A:$G, M$4, FALSE), 0)</f>
        <v>248017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-7108706</v>
      </c>
      <c r="C132" s="50">
        <f t="shared" si="5"/>
        <v>-2493574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273340</v>
      </c>
      <c r="K132" s="98">
        <f>IFERROR(VLOOKUP($D132, V一般接種!$A:$G, K$4, FALSE), 0)</f>
        <v>83871</v>
      </c>
      <c r="L132" s="98">
        <f>IFERROR(VLOOKUP($D132, V一般接種!$A:$G, L$4, FALSE), 0)</f>
        <v>0</v>
      </c>
      <c r="M132" s="98">
        <f>IFERROR(VLOOKUP($D132, V一般接種!$A:$G, M$4, FALSE), 0)</f>
        <v>242504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406792</v>
      </c>
      <c r="C133" s="50">
        <f t="shared" si="5"/>
        <v>349831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339795</v>
      </c>
      <c r="K133" s="98">
        <f>IFERROR(VLOOKUP($D133, V一般接種!$A:$G, K$4, FALSE), 0)</f>
        <v>66997</v>
      </c>
      <c r="L133" s="98">
        <f>IFERROR(VLOOKUP($D133, V一般接種!$A:$G, L$4, FALSE), 0)</f>
        <v>0</v>
      </c>
      <c r="M133" s="98">
        <f>IFERROR(VLOOKUP($D133, V一般接種!$A:$G, M$4, FALSE), 0)</f>
        <v>349831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511427</v>
      </c>
      <c r="C134" s="50">
        <f t="shared" si="5"/>
        <v>433532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439242</v>
      </c>
      <c r="K134" s="98">
        <f>IFERROR(VLOOKUP($D134, V一般接種!$A:$G, K$4, FALSE), 0)</f>
        <v>72185</v>
      </c>
      <c r="L134" s="98">
        <f>IFERROR(VLOOKUP($D134, V一般接種!$A:$G, L$4, FALSE), 0)</f>
        <v>0</v>
      </c>
      <c r="M134" s="98">
        <f>IFERROR(VLOOKUP($D134, V一般接種!$A:$G, M$4, FALSE), 0)</f>
        <v>433532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538549</v>
      </c>
      <c r="C135" s="50">
        <f t="shared" si="5"/>
        <v>423284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465094</v>
      </c>
      <c r="K135" s="98">
        <f>IFERROR(VLOOKUP($D135, V一般接種!$A:$G, K$4, FALSE), 0)</f>
        <v>73455</v>
      </c>
      <c r="L135" s="98">
        <f>IFERROR(VLOOKUP($D135, V一般接種!$A:$G, L$4, FALSE), 0)</f>
        <v>0</v>
      </c>
      <c r="M135" s="98">
        <f>IFERROR(VLOOKUP($D135, V一般接種!$A:$G, M$4, FALSE), 0)</f>
        <v>423284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535014</v>
      </c>
      <c r="C136" s="50">
        <f t="shared" ref="C136:C199" si="8">IF($D136="", "", H136+I136+L136+M136+O136-Q136)</f>
        <v>410779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452200</v>
      </c>
      <c r="K136" s="98">
        <f>IFERROR(VLOOKUP($D136, V一般接種!$A:$G, K$4, FALSE), 0)</f>
        <v>82814</v>
      </c>
      <c r="L136" s="98">
        <f>IFERROR(VLOOKUP($D136, V一般接種!$A:$G, L$4, FALSE), 0)</f>
        <v>1</v>
      </c>
      <c r="M136" s="98">
        <f>IFERROR(VLOOKUP($D136, V一般接種!$A:$G, M$4, FALSE), 0)</f>
        <v>410778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561403</v>
      </c>
      <c r="C137" s="50">
        <f t="shared" si="8"/>
        <v>454132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488321</v>
      </c>
      <c r="K137" s="98">
        <f>IFERROR(VLOOKUP($D137, V一般接種!$A:$G, K$4, FALSE), 0)</f>
        <v>73082</v>
      </c>
      <c r="L137" s="98">
        <f>IFERROR(VLOOKUP($D137, V一般接種!$A:$G, L$4, FALSE), 0)</f>
        <v>0</v>
      </c>
      <c r="M137" s="98">
        <f>IFERROR(VLOOKUP($D137, V一般接種!$A:$G, M$4, FALSE), 0)</f>
        <v>454132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673868</v>
      </c>
      <c r="C138" s="50">
        <f t="shared" si="8"/>
        <v>513396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581368</v>
      </c>
      <c r="K138" s="98">
        <f>IFERROR(VLOOKUP($D138, V一般接種!$A:$G, K$4, FALSE), 0)</f>
        <v>92500</v>
      </c>
      <c r="L138" s="98">
        <f>IFERROR(VLOOKUP($D138, V一般接種!$A:$G, L$4, FALSE), 0)</f>
        <v>35</v>
      </c>
      <c r="M138" s="98">
        <f>IFERROR(VLOOKUP($D138, V一般接種!$A:$G, M$4, FALSE), 0)</f>
        <v>513361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-10580441</v>
      </c>
      <c r="C139" s="50">
        <f t="shared" si="8"/>
        <v>-5391657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497699</v>
      </c>
      <c r="K139" s="98">
        <f>IFERROR(VLOOKUP($D139, V一般接種!$A:$G, K$4, FALSE), 0)</f>
        <v>97602</v>
      </c>
      <c r="L139" s="98">
        <f>IFERROR(VLOOKUP($D139, V一般接種!$A:$G, L$4, FALSE), 0)</f>
        <v>0</v>
      </c>
      <c r="M139" s="98">
        <f>IFERROR(VLOOKUP($D139, V一般接種!$A:$G, M$4, FALSE), 0)</f>
        <v>434575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491619</v>
      </c>
      <c r="C140" s="50">
        <f t="shared" si="8"/>
        <v>419517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412765</v>
      </c>
      <c r="K140" s="98">
        <f>IFERROR(VLOOKUP($D140, V一般接種!$A:$G, K$4, FALSE), 0)</f>
        <v>78854</v>
      </c>
      <c r="L140" s="98">
        <f>IFERROR(VLOOKUP($D140, V一般接種!$A:$G, L$4, FALSE), 0)</f>
        <v>990</v>
      </c>
      <c r="M140" s="98">
        <f>IFERROR(VLOOKUP($D140, V一般接種!$A:$G, M$4, FALSE), 0)</f>
        <v>418527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545216</v>
      </c>
      <c r="C141" s="50">
        <f t="shared" si="8"/>
        <v>430902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446589</v>
      </c>
      <c r="K141" s="98">
        <f>IFERROR(VLOOKUP($D141, V一般接種!$A:$G, K$4, FALSE), 0)</f>
        <v>98627</v>
      </c>
      <c r="L141" s="98">
        <f>IFERROR(VLOOKUP($D141, V一般接種!$A:$G, L$4, FALSE), 0)</f>
        <v>976</v>
      </c>
      <c r="M141" s="98">
        <f>IFERROR(VLOOKUP($D141, V一般接種!$A:$G, M$4, FALSE), 0)</f>
        <v>429926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534239</v>
      </c>
      <c r="C142" s="50">
        <f t="shared" si="8"/>
        <v>427508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441406</v>
      </c>
      <c r="K142" s="98">
        <f>IFERROR(VLOOKUP($D142, V一般接種!$A:$G, K$4, FALSE), 0)</f>
        <v>92833</v>
      </c>
      <c r="L142" s="98">
        <f>IFERROR(VLOOKUP($D142, V一般接種!$A:$G, L$4, FALSE), 0)</f>
        <v>1948</v>
      </c>
      <c r="M142" s="98">
        <f>IFERROR(VLOOKUP($D142, V一般接種!$A:$G, M$4, FALSE), 0)</f>
        <v>425560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509218</v>
      </c>
      <c r="C143" s="50">
        <f t="shared" si="8"/>
        <v>411793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429459</v>
      </c>
      <c r="K143" s="98">
        <f>IFERROR(VLOOKUP($D143, V一般接種!$A:$G, K$4, FALSE), 0)</f>
        <v>79759</v>
      </c>
      <c r="L143" s="98">
        <f>IFERROR(VLOOKUP($D143, V一般接種!$A:$G, L$4, FALSE), 0)</f>
        <v>2009</v>
      </c>
      <c r="M143" s="98">
        <f>IFERROR(VLOOKUP($D143, V一般接種!$A:$G, M$4, FALSE), 0)</f>
        <v>409784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555033</v>
      </c>
      <c r="C144" s="50">
        <f t="shared" si="8"/>
        <v>448113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473448</v>
      </c>
      <c r="K144" s="98">
        <f>IFERROR(VLOOKUP($D144, V一般接種!$A:$G, K$4, FALSE), 0)</f>
        <v>81585</v>
      </c>
      <c r="L144" s="98">
        <f>IFERROR(VLOOKUP($D144, V一般接種!$A:$G, L$4, FALSE), 0)</f>
        <v>538</v>
      </c>
      <c r="M144" s="98">
        <f>IFERROR(VLOOKUP($D144, V一般接種!$A:$G, M$4, FALSE), 0)</f>
        <v>447575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645877</v>
      </c>
      <c r="C145" s="50">
        <f t="shared" si="8"/>
        <v>559484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543051</v>
      </c>
      <c r="K145" s="98">
        <f>IFERROR(VLOOKUP($D145, V一般接種!$A:$G, K$4, FALSE), 0)</f>
        <v>102826</v>
      </c>
      <c r="L145" s="98">
        <f>IFERROR(VLOOKUP($D145, V一般接種!$A:$G, L$4, FALSE), 0)</f>
        <v>536</v>
      </c>
      <c r="M145" s="98">
        <f>IFERROR(VLOOKUP($D145, V一般接種!$A:$G, M$4, FALSE), 0)</f>
        <v>558948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-9616136</v>
      </c>
      <c r="C146" s="50">
        <f t="shared" si="8"/>
        <v>-5847627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447707</v>
      </c>
      <c r="K146" s="98">
        <f>IFERROR(VLOOKUP($D146, V一般接種!$A:$G, K$4, FALSE), 0)</f>
        <v>95446</v>
      </c>
      <c r="L146" s="98">
        <f>IFERROR(VLOOKUP($D146, V一般接種!$A:$G, L$4, FALSE), 0)</f>
        <v>1119</v>
      </c>
      <c r="M146" s="98">
        <f>IFERROR(VLOOKUP($D146, V一般接種!$A:$G, M$4, FALSE), 0)</f>
        <v>474293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17585987</v>
      </c>
      <c r="Q146" s="98">
        <f>SUMIF(V重複!$C:$C, 'Conv-vaccine'!$D146, V重複!G:G)</f>
        <v>12121362</v>
      </c>
    </row>
    <row r="147" spans="1:17" x14ac:dyDescent="0.55000000000000004">
      <c r="A147" s="95">
        <f t="shared" si="6"/>
        <v>44438</v>
      </c>
      <c r="B147" s="50">
        <f t="shared" si="7"/>
        <v>306878</v>
      </c>
      <c r="C147" s="50">
        <f t="shared" si="8"/>
        <v>125562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218227</v>
      </c>
      <c r="K147" s="98">
        <f>IFERROR(VLOOKUP($D147, V一般接種!$A:$G, K$4, FALSE), 0)</f>
        <v>88651</v>
      </c>
      <c r="L147" s="98">
        <f>IFERROR(VLOOKUP($D147, V一般接種!$A:$G, L$4, FALSE), 0)</f>
        <v>889</v>
      </c>
      <c r="M147" s="98">
        <f>IFERROR(VLOOKUP($D147, V一般接種!$A:$G, M$4, FALSE), 0)</f>
        <v>124673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503964</v>
      </c>
      <c r="C148" s="50">
        <f t="shared" si="8"/>
        <v>330704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416772</v>
      </c>
      <c r="K148" s="98">
        <f>IFERROR(VLOOKUP($D148, V一般接種!$A:$G, K$4, FALSE), 0)</f>
        <v>87192</v>
      </c>
      <c r="L148" s="98">
        <f>IFERROR(VLOOKUP($D148, V一般接種!$A:$G, L$4, FALSE), 0)</f>
        <v>1141</v>
      </c>
      <c r="M148" s="98">
        <f>IFERROR(VLOOKUP($D148, V一般接種!$A:$G, M$4, FALSE), 0)</f>
        <v>329563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461726</v>
      </c>
      <c r="C149" s="50">
        <f t="shared" si="8"/>
        <v>297911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381964</v>
      </c>
      <c r="K149" s="98">
        <f>IFERROR(VLOOKUP($D149, V一般接種!$A:$G, K$4, FALSE), 0)</f>
        <v>79762</v>
      </c>
      <c r="L149" s="98">
        <f>IFERROR(VLOOKUP($D149, V一般接種!$A:$G, L$4, FALSE), 0)</f>
        <v>1212</v>
      </c>
      <c r="M149" s="98">
        <f>IFERROR(VLOOKUP($D149, V一般接種!$A:$G, M$4, FALSE), 0)</f>
        <v>296699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270524</v>
      </c>
      <c r="C150" s="50">
        <f t="shared" si="8"/>
        <v>285437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200472</v>
      </c>
      <c r="K150" s="98">
        <f>IFERROR(VLOOKUP($D150, V一般接種!$A:$G, K$4, FALSE), 0)</f>
        <v>70052</v>
      </c>
      <c r="L150" s="98">
        <f>IFERROR(VLOOKUP($D150, V一般接種!$A:$G, L$4, FALSE), 0)</f>
        <v>1369</v>
      </c>
      <c r="M150" s="98">
        <f>IFERROR(VLOOKUP($D150, V一般接種!$A:$G, M$4, FALSE), 0)</f>
        <v>284068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423872</v>
      </c>
      <c r="C151" s="50">
        <f t="shared" si="8"/>
        <v>185018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368207</v>
      </c>
      <c r="K151" s="98">
        <f>IFERROR(VLOOKUP($D151, V一般接種!$A:$G, K$4, FALSE), 0)</f>
        <v>55665</v>
      </c>
      <c r="L151" s="98">
        <f>IFERROR(VLOOKUP($D151, V一般接種!$A:$G, L$4, FALSE), 0)</f>
        <v>1450</v>
      </c>
      <c r="M151" s="98">
        <f>IFERROR(VLOOKUP($D151, V一般接種!$A:$G, M$4, FALSE), 0)</f>
        <v>183568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506000</v>
      </c>
      <c r="C152" s="50">
        <f t="shared" si="8"/>
        <v>189678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443083</v>
      </c>
      <c r="K152" s="98">
        <f>IFERROR(VLOOKUP($D152, V一般接種!$A:$G, K$4, FALSE), 0)</f>
        <v>62917</v>
      </c>
      <c r="L152" s="98">
        <f>IFERROR(VLOOKUP($D152, V一般接種!$A:$G, L$4, FALSE), 0)</f>
        <v>1218</v>
      </c>
      <c r="M152" s="98">
        <f>IFERROR(VLOOKUP($D152, V一般接種!$A:$G, M$4, FALSE), 0)</f>
        <v>188460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321413</v>
      </c>
      <c r="C153" s="50">
        <f t="shared" si="8"/>
        <v>155884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268365</v>
      </c>
      <c r="K153" s="98">
        <f>IFERROR(VLOOKUP($D153, V一般接種!$A:$G, K$4, FALSE), 0)</f>
        <v>53048</v>
      </c>
      <c r="L153" s="98">
        <f>IFERROR(VLOOKUP($D153, V一般接種!$A:$G, L$4, FALSE), 0)</f>
        <v>964</v>
      </c>
      <c r="M153" s="98">
        <f>IFERROR(VLOOKUP($D153, V一般接種!$A:$G, M$4, FALSE), 0)</f>
        <v>154920</v>
      </c>
      <c r="N153" s="98">
        <f>SUMIF(V職域接種!$C:$C, 'Conv-vaccine'!$D153, V職域接種!F:F)</f>
        <v>0</v>
      </c>
      <c r="O153" s="98">
        <f>SUMIF(V職域接種!$C:$C, 'Conv-vaccine'!$D153, V職域接種!G:G)</f>
        <v>0</v>
      </c>
      <c r="P153" s="98">
        <f>SUMIF(V重複!$C:$C, 'Conv-vaccine'!$D153, V重複!F:F)</f>
        <v>0</v>
      </c>
      <c r="Q153" s="98">
        <f>SUMIF(V重複!$C:$C, 'Conv-vaccine'!$D153, V重複!G:G)</f>
        <v>0</v>
      </c>
    </row>
    <row r="154" spans="1:17" x14ac:dyDescent="0.55000000000000004">
      <c r="A154" s="95">
        <f t="shared" si="6"/>
        <v>44445</v>
      </c>
      <c r="B154" s="50">
        <f t="shared" si="7"/>
        <v>0</v>
      </c>
      <c r="C154" s="50">
        <f t="shared" si="8"/>
        <v>0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0</v>
      </c>
      <c r="K154" s="98">
        <f>IFERROR(VLOOKUP($D154, V一般接種!$A:$G, K$4, FALSE), 0)</f>
        <v>0</v>
      </c>
      <c r="L154" s="98">
        <f>IFERROR(VLOOKUP($D154, V一般接種!$A:$G, L$4, FALSE), 0)</f>
        <v>0</v>
      </c>
      <c r="M154" s="98">
        <f>IFERROR(VLOOKUP($D154, V一般接種!$A:$G, M$4, FALSE), 0)</f>
        <v>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0</v>
      </c>
      <c r="C155" s="50">
        <f t="shared" si="8"/>
        <v>0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0</v>
      </c>
      <c r="K155" s="98">
        <f>IFERROR(VLOOKUP($D155, V一般接種!$A:$G, K$4, FALSE), 0)</f>
        <v>0</v>
      </c>
      <c r="L155" s="98">
        <f>IFERROR(VLOOKUP($D155, V一般接種!$A:$G, L$4, FALSE), 0)</f>
        <v>0</v>
      </c>
      <c r="M155" s="98">
        <f>IFERROR(VLOOKUP($D155, V一般接種!$A:$G, M$4, FALSE), 0)</f>
        <v>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56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TEXT(MAX(A3:A153)+1,"m月d日") &amp; "公表時点）"</f>
        <v>（9月6日公表時点）</v>
      </c>
    </row>
    <row r="3" spans="1:15" x14ac:dyDescent="0.55000000000000004">
      <c r="A3" s="145" t="s">
        <v>323</v>
      </c>
      <c r="B3" s="145" t="s">
        <v>297</v>
      </c>
      <c r="C3" s="145" t="s">
        <v>298</v>
      </c>
      <c r="D3" s="142" t="s">
        <v>324</v>
      </c>
      <c r="E3" s="142"/>
      <c r="F3" s="142"/>
      <c r="G3" s="142"/>
      <c r="H3" s="142"/>
      <c r="I3" s="142"/>
      <c r="J3" s="142" t="s">
        <v>325</v>
      </c>
      <c r="K3" s="142"/>
      <c r="L3" s="142"/>
      <c r="M3" s="142"/>
      <c r="N3" s="142"/>
      <c r="O3" s="142"/>
    </row>
    <row r="4" spans="1:15" x14ac:dyDescent="0.55000000000000004">
      <c r="A4" s="145"/>
      <c r="B4" s="145"/>
      <c r="C4" s="145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5"/>
      <c r="B5" s="145"/>
      <c r="C5" s="145"/>
      <c r="D5" s="118" t="s">
        <v>301</v>
      </c>
      <c r="E5" s="118" t="s">
        <v>302</v>
      </c>
      <c r="F5" s="118" t="s">
        <v>351</v>
      </c>
      <c r="G5" s="118" t="s">
        <v>301</v>
      </c>
      <c r="H5" s="118" t="s">
        <v>302</v>
      </c>
      <c r="I5" s="118" t="s">
        <v>351</v>
      </c>
      <c r="J5" s="118" t="s">
        <v>301</v>
      </c>
      <c r="K5" s="118" t="s">
        <v>302</v>
      </c>
      <c r="L5" s="118" t="s">
        <v>351</v>
      </c>
      <c r="M5" s="118" t="s">
        <v>301</v>
      </c>
      <c r="N5" s="118" t="s">
        <v>302</v>
      </c>
      <c r="O5" s="118" t="s">
        <v>351</v>
      </c>
    </row>
    <row r="6" spans="1:15" x14ac:dyDescent="0.55000000000000004">
      <c r="A6" s="144" t="s">
        <v>287</v>
      </c>
      <c r="B6" s="143"/>
      <c r="C6" s="62">
        <f ca="1">SUM(D6:I6)</f>
        <v>117998386</v>
      </c>
      <c r="D6" s="62">
        <f ca="1">SUM(OFFSET(D$6,1,0,MAX($A$6:$A153)-DATE(2021,4,12)+1,1))</f>
        <v>56565854</v>
      </c>
      <c r="E6" s="62">
        <f ca="1">SUM(OFFSET(E$6,1,0,MAX($A$6:$A153)-DATE(2021,4,12)+1,1))</f>
        <v>9134362</v>
      </c>
      <c r="F6" s="62">
        <f ca="1">SUM(OFFSET(F$6,1,0,MAX($A$6:$A153)-DATE(2021,4,12)+1,1))</f>
        <v>16395</v>
      </c>
      <c r="G6" s="62">
        <f ca="1">SUM(OFFSET(G$6,1,0,MAX($A$6:$A153)-DATE(2021,4,12)+1,1))</f>
        <v>46174687</v>
      </c>
      <c r="H6" s="62">
        <f ca="1">SUM(OFFSET(H$6,1,0,MAX($A$6:$A153)-DATE(2021,4,12)+1,1))</f>
        <v>6107073</v>
      </c>
      <c r="I6" s="62">
        <f ca="1">SUM(OFFSET(I$6,1,0,MAX($A$6:$A153)-DATE(2021,4,12)+1,1))</f>
        <v>15</v>
      </c>
      <c r="J6" s="62">
        <f ca="1">SUM(OFFSET(J$6,1,0,MAX($A$6:$A153)-DATE(2021,4,12)+1,1))</f>
        <v>31045575</v>
      </c>
      <c r="K6" s="62">
        <f ca="1">SUM(OFFSET(K$6,1,0,MAX($A$6:$A153)-DATE(2021,4,12)+1,1))</f>
        <v>868477</v>
      </c>
      <c r="L6" s="62">
        <f ca="1">SUM(OFFSET(L$6,1,0,MAX($A$6:$A153)-DATE(2021,4,12)+1,1))</f>
        <v>653</v>
      </c>
      <c r="M6" s="62">
        <f ca="1">SUM(OFFSET(M$6,1,0,MAX($A$6:$A153)-DATE(2021,4,12)+1,1))</f>
        <v>30378521</v>
      </c>
      <c r="N6" s="62">
        <f ca="1">SUM(OFFSET(N$6,1,0,MAX($A$6:$A153)-DATE(2021,4,12)+1,1))</f>
        <v>842220</v>
      </c>
      <c r="O6" s="62">
        <f ca="1">SUM(OFFSET(O$6,1,0,MAX($A$6:$A153)-DATE(2021,4,12)+1,1))</f>
        <v>3</v>
      </c>
    </row>
    <row r="7" spans="1:15" x14ac:dyDescent="0.55000000000000004">
      <c r="A7" s="115">
        <v>44444</v>
      </c>
      <c r="B7" s="105" t="str">
        <f t="shared" ref="B7:B70" si="0">"(" &amp; TEXT(A7,"aaa") &amp; ")"</f>
        <v>(日)</v>
      </c>
      <c r="C7" s="62">
        <f>SUM(D7:I7)</f>
        <v>542516</v>
      </c>
      <c r="D7" s="62">
        <v>268365</v>
      </c>
      <c r="E7" s="62">
        <v>53048</v>
      </c>
      <c r="F7" s="62">
        <v>964</v>
      </c>
      <c r="G7" s="62">
        <v>154920</v>
      </c>
      <c r="H7" s="62">
        <v>65218</v>
      </c>
      <c r="I7" s="62">
        <v>1</v>
      </c>
      <c r="J7" s="62">
        <v>4812</v>
      </c>
      <c r="K7" s="62">
        <v>387</v>
      </c>
      <c r="L7" s="62">
        <v>37</v>
      </c>
      <c r="M7" s="62">
        <v>4766</v>
      </c>
      <c r="N7" s="62">
        <v>902</v>
      </c>
      <c r="O7" s="62">
        <v>0</v>
      </c>
    </row>
    <row r="8" spans="1:15" x14ac:dyDescent="0.55000000000000004">
      <c r="A8" s="115">
        <v>44443</v>
      </c>
      <c r="B8" s="105" t="str">
        <f t="shared" si="0"/>
        <v>(土)</v>
      </c>
      <c r="C8" s="62">
        <f t="shared" ref="C8:C10" si="1">SUM(D8:I8)</f>
        <v>766398</v>
      </c>
      <c r="D8" s="62">
        <v>443083</v>
      </c>
      <c r="E8" s="62">
        <v>62917</v>
      </c>
      <c r="F8" s="62">
        <v>1218</v>
      </c>
      <c r="G8" s="62">
        <v>188460</v>
      </c>
      <c r="H8" s="62">
        <v>70720</v>
      </c>
      <c r="I8" s="62">
        <v>0</v>
      </c>
      <c r="J8" s="62">
        <v>8061</v>
      </c>
      <c r="K8" s="62">
        <v>354</v>
      </c>
      <c r="L8" s="62">
        <v>30</v>
      </c>
      <c r="M8" s="62">
        <v>5911</v>
      </c>
      <c r="N8" s="62">
        <v>834</v>
      </c>
      <c r="O8" s="62">
        <v>0</v>
      </c>
    </row>
    <row r="9" spans="1:15" x14ac:dyDescent="0.55000000000000004">
      <c r="A9" s="115">
        <v>44442</v>
      </c>
      <c r="B9" s="105" t="str">
        <f t="shared" si="0"/>
        <v>(金)</v>
      </c>
      <c r="C9" s="62">
        <f t="shared" si="1"/>
        <v>669584</v>
      </c>
      <c r="D9" s="62">
        <v>368207</v>
      </c>
      <c r="E9" s="62">
        <v>55665</v>
      </c>
      <c r="F9" s="62">
        <v>1450</v>
      </c>
      <c r="G9" s="62">
        <v>183568</v>
      </c>
      <c r="H9" s="62">
        <v>60688</v>
      </c>
      <c r="I9" s="62">
        <v>6</v>
      </c>
      <c r="J9" s="62">
        <v>10219</v>
      </c>
      <c r="K9" s="62">
        <v>237</v>
      </c>
      <c r="L9" s="62">
        <v>50</v>
      </c>
      <c r="M9" s="62">
        <v>9527</v>
      </c>
      <c r="N9" s="62">
        <v>488</v>
      </c>
      <c r="O9" s="62">
        <v>1</v>
      </c>
    </row>
    <row r="10" spans="1:15" x14ac:dyDescent="0.55000000000000004">
      <c r="A10" s="115">
        <v>44441</v>
      </c>
      <c r="B10" s="105" t="str">
        <f t="shared" si="0"/>
        <v>(木)</v>
      </c>
      <c r="C10" s="62">
        <f t="shared" si="1"/>
        <v>628553</v>
      </c>
      <c r="D10" s="62">
        <v>200472</v>
      </c>
      <c r="E10" s="62">
        <v>70052</v>
      </c>
      <c r="F10" s="62">
        <v>1369</v>
      </c>
      <c r="G10" s="62">
        <v>284068</v>
      </c>
      <c r="H10" s="62">
        <v>72592</v>
      </c>
      <c r="I10" s="62">
        <v>0</v>
      </c>
      <c r="J10" s="62">
        <v>5219</v>
      </c>
      <c r="K10" s="62">
        <v>422</v>
      </c>
      <c r="L10" s="62">
        <v>74</v>
      </c>
      <c r="M10" s="62">
        <v>18075</v>
      </c>
      <c r="N10" s="62">
        <v>528</v>
      </c>
      <c r="O10" s="62">
        <v>0</v>
      </c>
    </row>
    <row r="11" spans="1:15" x14ac:dyDescent="0.55000000000000004">
      <c r="A11" s="115">
        <v>44440</v>
      </c>
      <c r="B11" s="105" t="str">
        <f t="shared" si="0"/>
        <v>(水)</v>
      </c>
      <c r="C11" s="62">
        <f>SUM(D11:I11)</f>
        <v>834945</v>
      </c>
      <c r="D11" s="62">
        <v>381964</v>
      </c>
      <c r="E11" s="62">
        <v>79762</v>
      </c>
      <c r="F11" s="62">
        <v>1212</v>
      </c>
      <c r="G11" s="62">
        <v>296699</v>
      </c>
      <c r="H11" s="62">
        <v>75307</v>
      </c>
      <c r="I11" s="62">
        <v>1</v>
      </c>
      <c r="J11" s="62">
        <v>13667</v>
      </c>
      <c r="K11" s="62">
        <v>628</v>
      </c>
      <c r="L11" s="62">
        <v>69</v>
      </c>
      <c r="M11" s="62">
        <v>20914</v>
      </c>
      <c r="N11" s="62">
        <v>1057</v>
      </c>
      <c r="O11" s="62">
        <v>0</v>
      </c>
    </row>
    <row r="12" spans="1:15" x14ac:dyDescent="0.55000000000000004">
      <c r="A12" s="115">
        <v>44439</v>
      </c>
      <c r="B12" s="105" t="str">
        <f t="shared" si="0"/>
        <v>(火)</v>
      </c>
      <c r="C12" s="62">
        <f t="shared" ref="C12:C18" si="2">SUM(D12:I12)</f>
        <v>917856</v>
      </c>
      <c r="D12" s="62">
        <v>416772</v>
      </c>
      <c r="E12" s="62">
        <v>87192</v>
      </c>
      <c r="F12" s="62">
        <v>1141</v>
      </c>
      <c r="G12" s="62">
        <v>329563</v>
      </c>
      <c r="H12" s="62">
        <v>83188</v>
      </c>
      <c r="I12" s="62">
        <v>0</v>
      </c>
      <c r="J12" s="62">
        <v>16836</v>
      </c>
      <c r="K12" s="62">
        <v>569</v>
      </c>
      <c r="L12" s="62">
        <v>57</v>
      </c>
      <c r="M12" s="62">
        <v>27388</v>
      </c>
      <c r="N12" s="62">
        <v>1230</v>
      </c>
      <c r="O12" s="62">
        <v>0</v>
      </c>
    </row>
    <row r="13" spans="1:15" x14ac:dyDescent="0.55000000000000004">
      <c r="A13" s="115">
        <v>44438</v>
      </c>
      <c r="B13" s="105" t="str">
        <f t="shared" si="0"/>
        <v>(月)</v>
      </c>
      <c r="C13" s="62">
        <f t="shared" si="2"/>
        <v>522985</v>
      </c>
      <c r="D13" s="62">
        <v>218227</v>
      </c>
      <c r="E13" s="62">
        <v>88651</v>
      </c>
      <c r="F13" s="62">
        <v>889</v>
      </c>
      <c r="G13" s="62">
        <v>124673</v>
      </c>
      <c r="H13" s="62">
        <v>90545</v>
      </c>
      <c r="I13" s="62">
        <v>0</v>
      </c>
      <c r="J13" s="62">
        <v>7665</v>
      </c>
      <c r="K13" s="62">
        <v>519</v>
      </c>
      <c r="L13" s="62">
        <v>40</v>
      </c>
      <c r="M13" s="62">
        <v>8146</v>
      </c>
      <c r="N13" s="62">
        <v>1200</v>
      </c>
      <c r="O13" s="62">
        <v>0</v>
      </c>
    </row>
    <row r="14" spans="1:15" x14ac:dyDescent="0.55000000000000004">
      <c r="A14" s="115">
        <v>44437</v>
      </c>
      <c r="B14" s="105" t="str">
        <f t="shared" si="0"/>
        <v>(日)</v>
      </c>
      <c r="C14" s="62">
        <f t="shared" si="2"/>
        <v>1111074</v>
      </c>
      <c r="D14" s="62">
        <v>447707</v>
      </c>
      <c r="E14" s="62">
        <v>95446</v>
      </c>
      <c r="F14" s="62">
        <v>1119</v>
      </c>
      <c r="G14" s="62">
        <v>474293</v>
      </c>
      <c r="H14" s="62">
        <v>92508</v>
      </c>
      <c r="I14" s="62">
        <v>1</v>
      </c>
      <c r="J14" s="62">
        <v>8922</v>
      </c>
      <c r="K14" s="62">
        <v>705</v>
      </c>
      <c r="L14" s="62">
        <v>47</v>
      </c>
      <c r="M14" s="62">
        <v>18531</v>
      </c>
      <c r="N14" s="62">
        <v>2353</v>
      </c>
      <c r="O14" s="62">
        <v>0</v>
      </c>
    </row>
    <row r="15" spans="1:15" x14ac:dyDescent="0.55000000000000004">
      <c r="A15" s="115">
        <v>44436</v>
      </c>
      <c r="B15" s="105" t="str">
        <f t="shared" si="0"/>
        <v>(土)</v>
      </c>
      <c r="C15" s="62">
        <f t="shared" si="2"/>
        <v>1306503</v>
      </c>
      <c r="D15" s="62">
        <v>543051</v>
      </c>
      <c r="E15" s="62">
        <v>102826</v>
      </c>
      <c r="F15" s="62">
        <v>536</v>
      </c>
      <c r="G15" s="62">
        <v>558948</v>
      </c>
      <c r="H15" s="62">
        <v>101142</v>
      </c>
      <c r="I15" s="62">
        <v>0</v>
      </c>
      <c r="J15" s="62">
        <v>11848</v>
      </c>
      <c r="K15" s="62">
        <v>620</v>
      </c>
      <c r="L15" s="62">
        <v>12</v>
      </c>
      <c r="M15" s="62">
        <v>29016</v>
      </c>
      <c r="N15" s="62">
        <v>2821</v>
      </c>
      <c r="O15" s="62">
        <v>0</v>
      </c>
    </row>
    <row r="16" spans="1:15" x14ac:dyDescent="0.55000000000000004">
      <c r="A16" s="115">
        <v>44435</v>
      </c>
      <c r="B16" s="105" t="str">
        <f t="shared" si="0"/>
        <v>(金)</v>
      </c>
      <c r="C16" s="62">
        <f t="shared" si="2"/>
        <v>1101625</v>
      </c>
      <c r="D16" s="62">
        <v>473448</v>
      </c>
      <c r="E16" s="62">
        <v>81585</v>
      </c>
      <c r="F16" s="62">
        <v>538</v>
      </c>
      <c r="G16" s="62">
        <v>447575</v>
      </c>
      <c r="H16" s="62">
        <v>98479</v>
      </c>
      <c r="I16" s="62">
        <v>0</v>
      </c>
      <c r="J16" s="62">
        <v>15918</v>
      </c>
      <c r="K16" s="62">
        <v>393</v>
      </c>
      <c r="L16" s="62">
        <v>9</v>
      </c>
      <c r="M16" s="62">
        <v>35552</v>
      </c>
      <c r="N16" s="62">
        <v>1238</v>
      </c>
      <c r="O16" s="62">
        <v>0</v>
      </c>
    </row>
    <row r="17" spans="1:15" x14ac:dyDescent="0.55000000000000004">
      <c r="A17" s="115">
        <v>44434</v>
      </c>
      <c r="B17" s="105" t="str">
        <f t="shared" si="0"/>
        <v>(木)</v>
      </c>
      <c r="C17" s="62">
        <f t="shared" si="2"/>
        <v>1015444</v>
      </c>
      <c r="D17" s="62">
        <v>429459</v>
      </c>
      <c r="E17" s="62">
        <v>79759</v>
      </c>
      <c r="F17" s="62">
        <v>2009</v>
      </c>
      <c r="G17" s="62">
        <v>409784</v>
      </c>
      <c r="H17" s="62">
        <v>94432</v>
      </c>
      <c r="I17" s="62">
        <v>1</v>
      </c>
      <c r="J17" s="62">
        <v>17027</v>
      </c>
      <c r="K17" s="62">
        <v>600</v>
      </c>
      <c r="L17" s="62">
        <v>64</v>
      </c>
      <c r="M17" s="62">
        <v>36807</v>
      </c>
      <c r="N17" s="62">
        <v>1611</v>
      </c>
      <c r="O17" s="62">
        <v>0</v>
      </c>
    </row>
    <row r="18" spans="1:15" x14ac:dyDescent="0.55000000000000004">
      <c r="A18" s="115">
        <v>44433</v>
      </c>
      <c r="B18" s="105" t="str">
        <f t="shared" si="0"/>
        <v>(水)</v>
      </c>
      <c r="C18" s="62">
        <f t="shared" si="2"/>
        <v>1064773</v>
      </c>
      <c r="D18" s="62">
        <v>441406</v>
      </c>
      <c r="E18" s="62">
        <v>92833</v>
      </c>
      <c r="F18" s="62">
        <v>1948</v>
      </c>
      <c r="G18" s="62">
        <v>425560</v>
      </c>
      <c r="H18" s="62">
        <v>103024</v>
      </c>
      <c r="I18" s="62">
        <v>2</v>
      </c>
      <c r="J18" s="62">
        <v>19519</v>
      </c>
      <c r="K18" s="62">
        <v>639</v>
      </c>
      <c r="L18" s="62">
        <v>64</v>
      </c>
      <c r="M18" s="62">
        <v>41496</v>
      </c>
      <c r="N18" s="62">
        <v>1842</v>
      </c>
      <c r="O18" s="62">
        <v>0</v>
      </c>
    </row>
    <row r="19" spans="1:15" x14ac:dyDescent="0.55000000000000004">
      <c r="A19" s="115">
        <v>44432</v>
      </c>
      <c r="B19" s="105" t="str">
        <f t="shared" si="0"/>
        <v>(火)</v>
      </c>
      <c r="C19" s="62">
        <f>SUM(D19:I19)</f>
        <v>1080795</v>
      </c>
      <c r="D19" s="62">
        <v>446589</v>
      </c>
      <c r="E19" s="62">
        <v>98627</v>
      </c>
      <c r="F19" s="62">
        <v>976</v>
      </c>
      <c r="G19" s="62">
        <v>429926</v>
      </c>
      <c r="H19" s="62">
        <v>104675</v>
      </c>
      <c r="I19" s="62">
        <v>2</v>
      </c>
      <c r="J19" s="62">
        <v>23067</v>
      </c>
      <c r="K19" s="62">
        <v>712</v>
      </c>
      <c r="L19" s="62">
        <v>47</v>
      </c>
      <c r="M19" s="62">
        <v>50352</v>
      </c>
      <c r="N19" s="62">
        <v>2021</v>
      </c>
      <c r="O19" s="62">
        <v>1</v>
      </c>
    </row>
    <row r="20" spans="1:15" x14ac:dyDescent="0.55000000000000004">
      <c r="A20" s="115">
        <v>44431</v>
      </c>
      <c r="B20" s="105" t="str">
        <f t="shared" si="0"/>
        <v>(月)</v>
      </c>
      <c r="C20" s="62">
        <f>SUM(D20:I20)</f>
        <v>1026981</v>
      </c>
      <c r="D20" s="62">
        <v>412765</v>
      </c>
      <c r="E20" s="62">
        <v>78854</v>
      </c>
      <c r="F20" s="62">
        <v>990</v>
      </c>
      <c r="G20" s="62">
        <v>418527</v>
      </c>
      <c r="H20" s="62">
        <v>115844</v>
      </c>
      <c r="I20" s="62">
        <v>1</v>
      </c>
      <c r="J20" s="62">
        <v>21681</v>
      </c>
      <c r="K20" s="62">
        <v>635</v>
      </c>
      <c r="L20" s="62">
        <v>50</v>
      </c>
      <c r="M20" s="62">
        <v>54548</v>
      </c>
      <c r="N20" s="62">
        <v>2655</v>
      </c>
      <c r="O20" s="67">
        <v>1</v>
      </c>
    </row>
    <row r="21" spans="1:15" x14ac:dyDescent="0.55000000000000004">
      <c r="A21" s="115">
        <v>44430</v>
      </c>
      <c r="B21" s="105" t="str">
        <f t="shared" si="0"/>
        <v>(日)</v>
      </c>
      <c r="C21" s="62">
        <f>SUM(D21:I21)</f>
        <v>1147707</v>
      </c>
      <c r="D21" s="62">
        <v>497699</v>
      </c>
      <c r="E21" s="62">
        <v>97602</v>
      </c>
      <c r="F21" s="62">
        <v>0</v>
      </c>
      <c r="G21" s="62">
        <v>434575</v>
      </c>
      <c r="H21" s="62">
        <v>117831</v>
      </c>
      <c r="I21" s="62">
        <v>0</v>
      </c>
      <c r="J21" s="62">
        <v>11069</v>
      </c>
      <c r="K21" s="62">
        <v>822</v>
      </c>
      <c r="L21" s="62">
        <v>0</v>
      </c>
      <c r="M21" s="62">
        <v>32910</v>
      </c>
      <c r="N21" s="62">
        <v>4262</v>
      </c>
      <c r="O21" s="67">
        <v>0</v>
      </c>
    </row>
    <row r="22" spans="1:15" x14ac:dyDescent="0.55000000000000004">
      <c r="A22" s="115">
        <v>44429</v>
      </c>
      <c r="B22" s="105" t="str">
        <f t="shared" si="0"/>
        <v>(土)</v>
      </c>
      <c r="C22" s="62">
        <f t="shared" ref="C22:C84" si="3">SUM(D22:I22)</f>
        <v>1315799</v>
      </c>
      <c r="D22" s="67">
        <v>581368</v>
      </c>
      <c r="E22" s="62">
        <v>92500</v>
      </c>
      <c r="F22" s="62">
        <v>35</v>
      </c>
      <c r="G22" s="62">
        <v>513361</v>
      </c>
      <c r="H22" s="62">
        <v>128535</v>
      </c>
      <c r="I22" s="62">
        <v>0</v>
      </c>
      <c r="J22" s="62">
        <v>15890</v>
      </c>
      <c r="K22" s="62">
        <v>684</v>
      </c>
      <c r="L22" s="62">
        <v>2</v>
      </c>
      <c r="M22" s="62">
        <v>60223</v>
      </c>
      <c r="N22" s="62">
        <v>4500</v>
      </c>
      <c r="O22" s="67">
        <v>0</v>
      </c>
    </row>
    <row r="23" spans="1:15" x14ac:dyDescent="0.55000000000000004">
      <c r="A23" s="115">
        <v>44428</v>
      </c>
      <c r="B23" s="105" t="str">
        <f t="shared" si="0"/>
        <v>(金)</v>
      </c>
      <c r="C23" s="62">
        <f t="shared" si="3"/>
        <v>1142526</v>
      </c>
      <c r="D23" s="62">
        <v>488321</v>
      </c>
      <c r="E23" s="62">
        <v>73082</v>
      </c>
      <c r="F23" s="62">
        <v>0</v>
      </c>
      <c r="G23" s="62">
        <v>454132</v>
      </c>
      <c r="H23" s="62">
        <v>126991</v>
      </c>
      <c r="I23" s="62">
        <v>0</v>
      </c>
      <c r="J23" s="62">
        <v>23218</v>
      </c>
      <c r="K23" s="62">
        <v>411</v>
      </c>
      <c r="L23" s="62">
        <v>0</v>
      </c>
      <c r="M23" s="62">
        <v>76144</v>
      </c>
      <c r="N23" s="62">
        <v>2509</v>
      </c>
      <c r="O23" s="67">
        <v>0</v>
      </c>
    </row>
    <row r="24" spans="1:15" x14ac:dyDescent="0.55000000000000004">
      <c r="A24" s="115">
        <v>44427</v>
      </c>
      <c r="B24" s="105" t="str">
        <f t="shared" si="0"/>
        <v>(木)</v>
      </c>
      <c r="C24" s="62">
        <f t="shared" si="3"/>
        <v>1072025</v>
      </c>
      <c r="D24" s="62">
        <v>452200</v>
      </c>
      <c r="E24" s="62">
        <v>82814</v>
      </c>
      <c r="F24" s="62">
        <v>1</v>
      </c>
      <c r="G24" s="62">
        <v>410778</v>
      </c>
      <c r="H24" s="62">
        <v>126232</v>
      </c>
      <c r="I24" s="62">
        <v>0</v>
      </c>
      <c r="J24" s="62">
        <v>23437</v>
      </c>
      <c r="K24" s="62">
        <v>574</v>
      </c>
      <c r="L24" s="62">
        <v>1</v>
      </c>
      <c r="M24" s="62">
        <v>76073</v>
      </c>
      <c r="N24" s="62">
        <v>3279</v>
      </c>
      <c r="O24" s="67">
        <v>0</v>
      </c>
    </row>
    <row r="25" spans="1:15" x14ac:dyDescent="0.55000000000000004">
      <c r="A25" s="115">
        <v>44426</v>
      </c>
      <c r="B25" s="105" t="str">
        <f t="shared" si="0"/>
        <v>(水)</v>
      </c>
      <c r="C25" s="62">
        <f t="shared" si="3"/>
        <v>1106398</v>
      </c>
      <c r="D25" s="62">
        <v>465094</v>
      </c>
      <c r="E25" s="62">
        <v>73455</v>
      </c>
      <c r="F25" s="62">
        <v>0</v>
      </c>
      <c r="G25" s="62">
        <v>423284</v>
      </c>
      <c r="H25" s="62">
        <v>144565</v>
      </c>
      <c r="I25" s="62">
        <v>0</v>
      </c>
      <c r="J25" s="62">
        <v>26488</v>
      </c>
      <c r="K25" s="62">
        <v>654</v>
      </c>
      <c r="L25" s="62">
        <v>0</v>
      </c>
      <c r="M25" s="62">
        <v>83690</v>
      </c>
      <c r="N25" s="62">
        <v>3138</v>
      </c>
      <c r="O25" s="67">
        <v>0</v>
      </c>
    </row>
    <row r="26" spans="1:15" x14ac:dyDescent="0.55000000000000004">
      <c r="A26" s="115">
        <v>44425</v>
      </c>
      <c r="B26" s="105" t="str">
        <f t="shared" si="0"/>
        <v>(火)</v>
      </c>
      <c r="C26" s="62">
        <f t="shared" si="3"/>
        <v>1091649</v>
      </c>
      <c r="D26" s="62">
        <v>439242</v>
      </c>
      <c r="E26" s="62">
        <v>72185</v>
      </c>
      <c r="F26" s="62">
        <v>0</v>
      </c>
      <c r="G26" s="62">
        <v>433532</v>
      </c>
      <c r="H26" s="62">
        <v>146690</v>
      </c>
      <c r="I26" s="62">
        <v>0</v>
      </c>
      <c r="J26" s="62">
        <v>29410</v>
      </c>
      <c r="K26" s="62">
        <v>625</v>
      </c>
      <c r="L26" s="62">
        <v>0</v>
      </c>
      <c r="M26" s="62">
        <v>100077</v>
      </c>
      <c r="N26" s="62">
        <v>2591</v>
      </c>
      <c r="O26" s="67">
        <v>0</v>
      </c>
    </row>
    <row r="27" spans="1:15" x14ac:dyDescent="0.55000000000000004">
      <c r="A27" s="115">
        <v>44424</v>
      </c>
      <c r="B27" s="105" t="str">
        <f t="shared" si="0"/>
        <v>(月)</v>
      </c>
      <c r="C27" s="62">
        <f t="shared" si="3"/>
        <v>882238</v>
      </c>
      <c r="D27" s="62">
        <v>339795</v>
      </c>
      <c r="E27" s="62">
        <v>66997</v>
      </c>
      <c r="F27" s="62">
        <v>0</v>
      </c>
      <c r="G27" s="62">
        <v>349831</v>
      </c>
      <c r="H27" s="62">
        <v>125615</v>
      </c>
      <c r="I27" s="62">
        <v>0</v>
      </c>
      <c r="J27" s="62">
        <v>23331</v>
      </c>
      <c r="K27" s="62">
        <v>552</v>
      </c>
      <c r="L27" s="62">
        <v>0</v>
      </c>
      <c r="M27" s="62">
        <v>81805</v>
      </c>
      <c r="N27" s="62">
        <v>2584</v>
      </c>
      <c r="O27" s="67">
        <v>0</v>
      </c>
    </row>
    <row r="28" spans="1:15" x14ac:dyDescent="0.55000000000000004">
      <c r="A28" s="115">
        <v>44423</v>
      </c>
      <c r="B28" s="105" t="str">
        <f t="shared" si="0"/>
        <v>(日)</v>
      </c>
      <c r="C28" s="62">
        <f t="shared" si="3"/>
        <v>691672</v>
      </c>
      <c r="D28" s="62">
        <v>273340</v>
      </c>
      <c r="E28" s="62">
        <v>83871</v>
      </c>
      <c r="F28" s="62">
        <v>0</v>
      </c>
      <c r="G28" s="62">
        <v>242504</v>
      </c>
      <c r="H28" s="62">
        <v>91957</v>
      </c>
      <c r="I28" s="62">
        <v>0</v>
      </c>
      <c r="J28" s="62">
        <v>7074</v>
      </c>
      <c r="K28" s="62">
        <v>924</v>
      </c>
      <c r="L28" s="62">
        <v>0</v>
      </c>
      <c r="M28" s="62">
        <v>34671</v>
      </c>
      <c r="N28" s="62">
        <v>2323</v>
      </c>
      <c r="O28" s="67">
        <v>0</v>
      </c>
    </row>
    <row r="29" spans="1:15" x14ac:dyDescent="0.55000000000000004">
      <c r="A29" s="115">
        <v>44422</v>
      </c>
      <c r="B29" s="117" t="str">
        <f t="shared" si="0"/>
        <v>(土)</v>
      </c>
      <c r="C29" s="62">
        <f t="shared" si="3"/>
        <v>695313</v>
      </c>
      <c r="D29" s="62">
        <v>263351</v>
      </c>
      <c r="E29" s="62">
        <v>78412</v>
      </c>
      <c r="F29" s="62">
        <v>0</v>
      </c>
      <c r="G29" s="62">
        <v>248017</v>
      </c>
      <c r="H29" s="62">
        <v>105533</v>
      </c>
      <c r="I29" s="62">
        <v>0</v>
      </c>
      <c r="J29" s="62">
        <v>8339</v>
      </c>
      <c r="K29" s="62">
        <v>796</v>
      </c>
      <c r="L29" s="62">
        <v>0</v>
      </c>
      <c r="M29" s="62">
        <v>42811</v>
      </c>
      <c r="N29" s="62">
        <v>2436</v>
      </c>
      <c r="O29" s="67">
        <v>0</v>
      </c>
    </row>
    <row r="30" spans="1:15" x14ac:dyDescent="0.55000000000000004">
      <c r="A30" s="115">
        <v>44421</v>
      </c>
      <c r="B30" s="105" t="str">
        <f t="shared" si="0"/>
        <v>(金)</v>
      </c>
      <c r="C30" s="62">
        <f t="shared" si="3"/>
        <v>579799</v>
      </c>
      <c r="D30" s="62">
        <v>257463</v>
      </c>
      <c r="E30" s="62">
        <v>65440</v>
      </c>
      <c r="F30" s="62">
        <v>0</v>
      </c>
      <c r="G30" s="62">
        <v>132797</v>
      </c>
      <c r="H30" s="62">
        <v>124099</v>
      </c>
      <c r="I30" s="62">
        <v>0</v>
      </c>
      <c r="J30" s="62">
        <v>13716</v>
      </c>
      <c r="K30" s="62">
        <v>604</v>
      </c>
      <c r="L30" s="62">
        <v>0</v>
      </c>
      <c r="M30" s="62">
        <v>22846</v>
      </c>
      <c r="N30" s="62">
        <v>3366</v>
      </c>
      <c r="O30" s="67">
        <v>0</v>
      </c>
    </row>
    <row r="31" spans="1:15" x14ac:dyDescent="0.55000000000000004">
      <c r="A31" s="115">
        <v>44420</v>
      </c>
      <c r="B31" s="117" t="str">
        <f t="shared" si="0"/>
        <v>(木)</v>
      </c>
      <c r="C31" s="62">
        <f t="shared" si="3"/>
        <v>812404</v>
      </c>
      <c r="D31" s="62">
        <v>389522</v>
      </c>
      <c r="E31" s="62">
        <v>74128</v>
      </c>
      <c r="F31" s="62">
        <v>0</v>
      </c>
      <c r="G31" s="62">
        <v>222182</v>
      </c>
      <c r="H31" s="62">
        <v>126572</v>
      </c>
      <c r="I31" s="62">
        <v>0</v>
      </c>
      <c r="J31" s="62">
        <v>23417</v>
      </c>
      <c r="K31" s="62">
        <v>772</v>
      </c>
      <c r="L31" s="62">
        <v>0</v>
      </c>
      <c r="M31" s="62">
        <v>48050</v>
      </c>
      <c r="N31" s="62">
        <v>3400</v>
      </c>
      <c r="O31" s="67">
        <v>0</v>
      </c>
    </row>
    <row r="32" spans="1:15" x14ac:dyDescent="0.55000000000000004">
      <c r="A32" s="115">
        <v>44419</v>
      </c>
      <c r="B32" s="105" t="str">
        <f t="shared" si="0"/>
        <v>(水)</v>
      </c>
      <c r="C32" s="62">
        <f t="shared" si="3"/>
        <v>1104467</v>
      </c>
      <c r="D32" s="62">
        <v>396518</v>
      </c>
      <c r="E32" s="62">
        <v>75970</v>
      </c>
      <c r="F32" s="62">
        <v>0</v>
      </c>
      <c r="G32" s="62">
        <v>487989</v>
      </c>
      <c r="H32" s="62">
        <v>143990</v>
      </c>
      <c r="I32" s="62">
        <v>0</v>
      </c>
      <c r="J32" s="62">
        <v>26323</v>
      </c>
      <c r="K32" s="62">
        <v>702</v>
      </c>
      <c r="L32" s="62">
        <v>0</v>
      </c>
      <c r="M32" s="62">
        <v>135523</v>
      </c>
      <c r="N32" s="62">
        <v>2569</v>
      </c>
      <c r="O32" s="67">
        <v>0</v>
      </c>
    </row>
    <row r="33" spans="1:15" x14ac:dyDescent="0.55000000000000004">
      <c r="A33" s="115">
        <v>44418</v>
      </c>
      <c r="B33" s="117" t="str">
        <f t="shared" si="0"/>
        <v>(火)</v>
      </c>
      <c r="C33" s="62">
        <f t="shared" si="3"/>
        <v>1175819</v>
      </c>
      <c r="D33" s="62">
        <v>383694</v>
      </c>
      <c r="E33" s="62">
        <v>77156</v>
      </c>
      <c r="F33" s="62">
        <v>0</v>
      </c>
      <c r="G33" s="62">
        <v>559832</v>
      </c>
      <c r="H33" s="62">
        <v>155137</v>
      </c>
      <c r="I33" s="62">
        <v>0</v>
      </c>
      <c r="J33" s="62">
        <v>30223</v>
      </c>
      <c r="K33" s="62">
        <v>705</v>
      </c>
      <c r="L33" s="62">
        <v>0</v>
      </c>
      <c r="M33" s="62">
        <v>171020</v>
      </c>
      <c r="N33" s="62">
        <v>3004</v>
      </c>
      <c r="O33" s="67">
        <v>0</v>
      </c>
    </row>
    <row r="34" spans="1:15" x14ac:dyDescent="0.55000000000000004">
      <c r="A34" s="115">
        <v>44417</v>
      </c>
      <c r="B34" s="105" t="str">
        <f t="shared" si="0"/>
        <v>(月)</v>
      </c>
      <c r="C34" s="62">
        <f t="shared" si="3"/>
        <v>329109</v>
      </c>
      <c r="D34" s="62">
        <v>101553</v>
      </c>
      <c r="E34" s="62">
        <v>57716</v>
      </c>
      <c r="F34" s="62">
        <v>0</v>
      </c>
      <c r="G34" s="62">
        <v>99731</v>
      </c>
      <c r="H34" s="62">
        <v>70109</v>
      </c>
      <c r="I34" s="62">
        <v>0</v>
      </c>
      <c r="J34" s="62">
        <v>3366</v>
      </c>
      <c r="K34" s="62">
        <v>655</v>
      </c>
      <c r="L34" s="62">
        <v>0</v>
      </c>
      <c r="M34" s="62">
        <v>19890</v>
      </c>
      <c r="N34" s="62">
        <v>2051</v>
      </c>
      <c r="O34" s="67">
        <v>0</v>
      </c>
    </row>
    <row r="35" spans="1:15" x14ac:dyDescent="0.55000000000000004">
      <c r="A35" s="115">
        <v>44416</v>
      </c>
      <c r="B35" s="117" t="str">
        <f t="shared" si="0"/>
        <v>(日)</v>
      </c>
      <c r="C35" s="62">
        <f t="shared" si="3"/>
        <v>1150607</v>
      </c>
      <c r="D35" s="62">
        <v>487375</v>
      </c>
      <c r="E35" s="62">
        <v>100590</v>
      </c>
      <c r="F35" s="62">
        <v>0</v>
      </c>
      <c r="G35" s="62">
        <v>434883</v>
      </c>
      <c r="H35" s="62">
        <v>127759</v>
      </c>
      <c r="I35" s="62">
        <v>0</v>
      </c>
      <c r="J35" s="62">
        <v>16855</v>
      </c>
      <c r="K35" s="62">
        <v>1855</v>
      </c>
      <c r="L35" s="62">
        <v>0</v>
      </c>
      <c r="M35" s="62">
        <v>97466</v>
      </c>
      <c r="N35" s="62">
        <v>2497</v>
      </c>
      <c r="O35" s="67">
        <v>0</v>
      </c>
    </row>
    <row r="36" spans="1:15" x14ac:dyDescent="0.55000000000000004">
      <c r="A36" s="115">
        <v>44415</v>
      </c>
      <c r="B36" s="105" t="str">
        <f t="shared" si="0"/>
        <v>(土)</v>
      </c>
      <c r="C36" s="62">
        <f t="shared" si="3"/>
        <v>1458696</v>
      </c>
      <c r="D36" s="62">
        <v>573084</v>
      </c>
      <c r="E36" s="62">
        <v>98641</v>
      </c>
      <c r="F36" s="62">
        <v>0</v>
      </c>
      <c r="G36" s="62">
        <v>618009</v>
      </c>
      <c r="H36" s="62">
        <v>168962</v>
      </c>
      <c r="I36" s="62">
        <v>0</v>
      </c>
      <c r="J36" s="62">
        <v>26362</v>
      </c>
      <c r="K36" s="62">
        <v>1949</v>
      </c>
      <c r="L36" s="62">
        <v>0</v>
      </c>
      <c r="M36" s="62">
        <v>158287</v>
      </c>
      <c r="N36" s="62">
        <v>2570</v>
      </c>
      <c r="O36" s="67">
        <v>0</v>
      </c>
    </row>
    <row r="37" spans="1:15" x14ac:dyDescent="0.55000000000000004">
      <c r="A37" s="115">
        <v>44414</v>
      </c>
      <c r="B37" s="117" t="str">
        <f t="shared" si="0"/>
        <v>(金)</v>
      </c>
      <c r="C37" s="62">
        <f t="shared" si="3"/>
        <v>1330983</v>
      </c>
      <c r="D37" s="62">
        <v>456921</v>
      </c>
      <c r="E37" s="62">
        <v>82503</v>
      </c>
      <c r="F37" s="62">
        <v>0</v>
      </c>
      <c r="G37" s="62">
        <v>599703</v>
      </c>
      <c r="H37" s="62">
        <v>191856</v>
      </c>
      <c r="I37" s="62">
        <v>0</v>
      </c>
      <c r="J37" s="62">
        <v>34636</v>
      </c>
      <c r="K37" s="62">
        <v>702</v>
      </c>
      <c r="L37" s="62">
        <v>0</v>
      </c>
      <c r="M37" s="62">
        <v>209575</v>
      </c>
      <c r="N37" s="62">
        <v>2936</v>
      </c>
      <c r="O37" s="67">
        <v>0</v>
      </c>
    </row>
    <row r="38" spans="1:15" x14ac:dyDescent="0.55000000000000004">
      <c r="A38" s="115">
        <v>44413</v>
      </c>
      <c r="B38" s="105" t="str">
        <f t="shared" si="0"/>
        <v>(木)</v>
      </c>
      <c r="C38" s="62">
        <f t="shared" si="3"/>
        <v>1271385</v>
      </c>
      <c r="D38" s="62">
        <v>432319</v>
      </c>
      <c r="E38" s="62">
        <v>91042</v>
      </c>
      <c r="F38" s="62">
        <v>0</v>
      </c>
      <c r="G38" s="62">
        <v>570122</v>
      </c>
      <c r="H38" s="62">
        <v>177902</v>
      </c>
      <c r="I38" s="62">
        <v>0</v>
      </c>
      <c r="J38" s="62">
        <v>35389</v>
      </c>
      <c r="K38" s="62">
        <v>926</v>
      </c>
      <c r="L38" s="62">
        <v>0</v>
      </c>
      <c r="M38" s="62">
        <v>216193</v>
      </c>
      <c r="N38" s="62">
        <v>3040</v>
      </c>
      <c r="O38" s="67">
        <v>0</v>
      </c>
    </row>
    <row r="39" spans="1:15" x14ac:dyDescent="0.55000000000000004">
      <c r="A39" s="115">
        <v>44412</v>
      </c>
      <c r="B39" s="117" t="str">
        <f t="shared" si="0"/>
        <v>(水)</v>
      </c>
      <c r="C39" s="62">
        <f t="shared" si="3"/>
        <v>1275352</v>
      </c>
      <c r="D39" s="62">
        <v>445804</v>
      </c>
      <c r="E39" s="62">
        <v>88132</v>
      </c>
      <c r="F39" s="62">
        <v>0</v>
      </c>
      <c r="G39" s="62">
        <v>580542</v>
      </c>
      <c r="H39" s="62">
        <v>160874</v>
      </c>
      <c r="I39" s="62">
        <v>0</v>
      </c>
      <c r="J39" s="62">
        <v>39405</v>
      </c>
      <c r="K39" s="62">
        <v>933</v>
      </c>
      <c r="L39" s="62">
        <v>0</v>
      </c>
      <c r="M39" s="62">
        <v>233484</v>
      </c>
      <c r="N39" s="62">
        <v>3079</v>
      </c>
      <c r="O39" s="67">
        <v>0</v>
      </c>
    </row>
    <row r="40" spans="1:15" x14ac:dyDescent="0.55000000000000004">
      <c r="A40" s="115">
        <v>44411</v>
      </c>
      <c r="B40" s="105" t="str">
        <f t="shared" si="0"/>
        <v>(火)</v>
      </c>
      <c r="C40" s="62">
        <f t="shared" si="3"/>
        <v>1283879</v>
      </c>
      <c r="D40" s="62">
        <v>448728</v>
      </c>
      <c r="E40" s="62">
        <v>91292</v>
      </c>
      <c r="F40" s="62">
        <v>0</v>
      </c>
      <c r="G40" s="62">
        <v>584068</v>
      </c>
      <c r="H40" s="62">
        <v>159791</v>
      </c>
      <c r="I40" s="62">
        <v>0</v>
      </c>
      <c r="J40" s="62">
        <v>47756</v>
      </c>
      <c r="K40" s="62">
        <v>951</v>
      </c>
      <c r="L40" s="62">
        <v>0</v>
      </c>
      <c r="M40" s="62">
        <v>260527</v>
      </c>
      <c r="N40" s="62">
        <v>2950</v>
      </c>
      <c r="O40" s="67">
        <v>0</v>
      </c>
    </row>
    <row r="41" spans="1:15" x14ac:dyDescent="0.55000000000000004">
      <c r="A41" s="115">
        <v>44410</v>
      </c>
      <c r="B41" s="117" t="str">
        <f t="shared" si="0"/>
        <v>(月)</v>
      </c>
      <c r="C41" s="62">
        <f t="shared" si="3"/>
        <v>1229887</v>
      </c>
      <c r="D41" s="62">
        <v>428239</v>
      </c>
      <c r="E41" s="62">
        <v>95509</v>
      </c>
      <c r="F41" s="62">
        <v>0</v>
      </c>
      <c r="G41" s="62">
        <v>551820</v>
      </c>
      <c r="H41" s="62">
        <v>154319</v>
      </c>
      <c r="I41" s="62">
        <v>0</v>
      </c>
      <c r="J41" s="62">
        <v>50997</v>
      </c>
      <c r="K41" s="62">
        <v>985</v>
      </c>
      <c r="L41" s="62">
        <v>0</v>
      </c>
      <c r="M41" s="62">
        <v>252908</v>
      </c>
      <c r="N41" s="62">
        <v>3174</v>
      </c>
      <c r="O41" s="67">
        <v>0</v>
      </c>
    </row>
    <row r="42" spans="1:15" x14ac:dyDescent="0.55000000000000004">
      <c r="A42" s="115">
        <v>44409</v>
      </c>
      <c r="B42" s="105" t="str">
        <f t="shared" si="0"/>
        <v>(日)</v>
      </c>
      <c r="C42" s="62">
        <f t="shared" si="3"/>
        <v>1160526</v>
      </c>
      <c r="D42" s="62">
        <v>428136</v>
      </c>
      <c r="E42" s="62">
        <v>97664</v>
      </c>
      <c r="F42" s="62">
        <v>0</v>
      </c>
      <c r="G42" s="62">
        <v>527956</v>
      </c>
      <c r="H42" s="62">
        <v>106770</v>
      </c>
      <c r="I42" s="62">
        <v>0</v>
      </c>
      <c r="J42" s="62">
        <v>26011</v>
      </c>
      <c r="K42" s="62">
        <v>2531</v>
      </c>
      <c r="L42" s="62">
        <v>0</v>
      </c>
      <c r="M42" s="62">
        <v>205238</v>
      </c>
      <c r="N42" s="62">
        <v>5578</v>
      </c>
      <c r="O42" s="67">
        <v>0</v>
      </c>
    </row>
    <row r="43" spans="1:15" x14ac:dyDescent="0.55000000000000004">
      <c r="A43" s="115">
        <v>44408</v>
      </c>
      <c r="B43" s="117" t="str">
        <f t="shared" si="0"/>
        <v>(土)</v>
      </c>
      <c r="C43" s="62">
        <f t="shared" si="3"/>
        <v>1516920</v>
      </c>
      <c r="D43" s="62">
        <v>491942</v>
      </c>
      <c r="E43" s="62">
        <v>106653</v>
      </c>
      <c r="F43" s="62">
        <v>0</v>
      </c>
      <c r="G43" s="62">
        <v>782211</v>
      </c>
      <c r="H43" s="62">
        <v>136114</v>
      </c>
      <c r="I43" s="62">
        <v>0</v>
      </c>
      <c r="J43" s="62">
        <v>52626</v>
      </c>
      <c r="K43" s="62">
        <v>3203</v>
      </c>
      <c r="L43" s="62">
        <v>0</v>
      </c>
      <c r="M43" s="62">
        <v>390644</v>
      </c>
      <c r="N43" s="62">
        <v>11190</v>
      </c>
      <c r="O43" s="67">
        <v>0</v>
      </c>
    </row>
    <row r="44" spans="1:15" x14ac:dyDescent="0.55000000000000004">
      <c r="A44" s="115">
        <v>44407</v>
      </c>
      <c r="B44" s="105" t="str">
        <f t="shared" si="0"/>
        <v>(金)</v>
      </c>
      <c r="C44" s="62">
        <f t="shared" si="3"/>
        <v>1457308</v>
      </c>
      <c r="D44" s="62">
        <v>450270</v>
      </c>
      <c r="E44" s="62">
        <v>118018</v>
      </c>
      <c r="F44" s="62">
        <v>0</v>
      </c>
      <c r="G44" s="62">
        <v>729283</v>
      </c>
      <c r="H44" s="62">
        <v>159737</v>
      </c>
      <c r="I44" s="62">
        <v>0</v>
      </c>
      <c r="J44" s="62">
        <v>72792</v>
      </c>
      <c r="K44" s="62">
        <v>1413</v>
      </c>
      <c r="L44" s="62">
        <v>0</v>
      </c>
      <c r="M44" s="62">
        <v>408567</v>
      </c>
      <c r="N44" s="62">
        <v>9318</v>
      </c>
      <c r="O44" s="67">
        <v>0</v>
      </c>
    </row>
    <row r="45" spans="1:15" x14ac:dyDescent="0.55000000000000004">
      <c r="A45" s="115">
        <v>44406</v>
      </c>
      <c r="B45" s="117" t="str">
        <f t="shared" si="0"/>
        <v>(木)</v>
      </c>
      <c r="C45" s="62">
        <f t="shared" si="3"/>
        <v>1409383</v>
      </c>
      <c r="D45" s="62">
        <v>419997</v>
      </c>
      <c r="E45" s="62">
        <v>120884</v>
      </c>
      <c r="F45" s="62">
        <v>0</v>
      </c>
      <c r="G45" s="62">
        <v>731715</v>
      </c>
      <c r="H45" s="62">
        <v>136787</v>
      </c>
      <c r="I45" s="62">
        <v>0</v>
      </c>
      <c r="J45" s="62">
        <v>71755</v>
      </c>
      <c r="K45" s="62">
        <v>1444</v>
      </c>
      <c r="L45" s="62">
        <v>0</v>
      </c>
      <c r="M45" s="62">
        <v>455105</v>
      </c>
      <c r="N45" s="62">
        <v>9267</v>
      </c>
      <c r="O45" s="67">
        <v>0</v>
      </c>
    </row>
    <row r="46" spans="1:15" x14ac:dyDescent="0.55000000000000004">
      <c r="A46" s="115">
        <v>44405</v>
      </c>
      <c r="B46" s="105" t="str">
        <f t="shared" si="0"/>
        <v>(水)</v>
      </c>
      <c r="C46" s="62">
        <f t="shared" si="3"/>
        <v>1425499</v>
      </c>
      <c r="D46" s="62">
        <v>423265</v>
      </c>
      <c r="E46" s="62">
        <v>116399</v>
      </c>
      <c r="F46" s="62">
        <v>0</v>
      </c>
      <c r="G46" s="62">
        <v>749328</v>
      </c>
      <c r="H46" s="62">
        <v>136507</v>
      </c>
      <c r="I46" s="62">
        <v>0</v>
      </c>
      <c r="J46" s="62">
        <v>77599</v>
      </c>
      <c r="K46" s="62">
        <v>1311</v>
      </c>
      <c r="L46" s="62">
        <v>0</v>
      </c>
      <c r="M46" s="62">
        <v>482867</v>
      </c>
      <c r="N46" s="62">
        <v>13132</v>
      </c>
      <c r="O46" s="67">
        <v>0</v>
      </c>
    </row>
    <row r="47" spans="1:15" x14ac:dyDescent="0.55000000000000004">
      <c r="A47" s="115">
        <v>44404</v>
      </c>
      <c r="B47" s="117" t="str">
        <f t="shared" si="0"/>
        <v>(火)</v>
      </c>
      <c r="C47" s="62">
        <f t="shared" si="3"/>
        <v>1402140</v>
      </c>
      <c r="D47" s="62">
        <v>428574</v>
      </c>
      <c r="E47" s="62">
        <v>117114</v>
      </c>
      <c r="F47" s="62">
        <v>0</v>
      </c>
      <c r="G47" s="62">
        <v>734248</v>
      </c>
      <c r="H47" s="62">
        <v>122204</v>
      </c>
      <c r="I47" s="62">
        <v>0</v>
      </c>
      <c r="J47" s="62">
        <v>91614</v>
      </c>
      <c r="K47" s="62">
        <v>1446</v>
      </c>
      <c r="L47" s="62">
        <v>0</v>
      </c>
      <c r="M47" s="62">
        <v>486009</v>
      </c>
      <c r="N47" s="62">
        <v>12639</v>
      </c>
      <c r="O47" s="67">
        <v>0</v>
      </c>
    </row>
    <row r="48" spans="1:15" x14ac:dyDescent="0.55000000000000004">
      <c r="A48" s="115">
        <v>44403</v>
      </c>
      <c r="B48" s="105" t="str">
        <f t="shared" si="0"/>
        <v>(月)</v>
      </c>
      <c r="C48" s="62">
        <f t="shared" si="3"/>
        <v>1336541</v>
      </c>
      <c r="D48" s="62">
        <v>361840</v>
      </c>
      <c r="E48" s="62">
        <v>137428</v>
      </c>
      <c r="F48" s="62">
        <v>0</v>
      </c>
      <c r="G48" s="62">
        <v>719876</v>
      </c>
      <c r="H48" s="62">
        <v>117397</v>
      </c>
      <c r="I48" s="62">
        <v>0</v>
      </c>
      <c r="J48" s="62">
        <v>79399</v>
      </c>
      <c r="K48" s="62">
        <v>1799</v>
      </c>
      <c r="L48" s="62">
        <v>0</v>
      </c>
      <c r="M48" s="62">
        <v>490979</v>
      </c>
      <c r="N48" s="62">
        <v>14649</v>
      </c>
      <c r="O48" s="67">
        <v>0</v>
      </c>
    </row>
    <row r="49" spans="1:15" x14ac:dyDescent="0.55000000000000004">
      <c r="A49" s="115">
        <v>44402</v>
      </c>
      <c r="B49" s="117" t="str">
        <f t="shared" si="0"/>
        <v>(日)</v>
      </c>
      <c r="C49" s="62">
        <f t="shared" si="3"/>
        <v>1137092</v>
      </c>
      <c r="D49" s="62">
        <v>267737</v>
      </c>
      <c r="E49" s="62">
        <v>116260</v>
      </c>
      <c r="F49" s="62">
        <v>0</v>
      </c>
      <c r="G49" s="62">
        <v>676162</v>
      </c>
      <c r="H49" s="62">
        <v>76933</v>
      </c>
      <c r="I49" s="62">
        <v>0</v>
      </c>
      <c r="J49" s="62">
        <v>38032</v>
      </c>
      <c r="K49" s="62">
        <v>4295</v>
      </c>
      <c r="L49" s="62">
        <v>0</v>
      </c>
      <c r="M49" s="62">
        <v>455371</v>
      </c>
      <c r="N49" s="62">
        <v>16764</v>
      </c>
      <c r="O49" s="67">
        <v>0</v>
      </c>
    </row>
    <row r="50" spans="1:15" x14ac:dyDescent="0.55000000000000004">
      <c r="A50" s="115">
        <v>44401</v>
      </c>
      <c r="B50" s="105" t="str">
        <f t="shared" si="0"/>
        <v>(土)</v>
      </c>
      <c r="C50" s="62">
        <f t="shared" si="3"/>
        <v>1226691</v>
      </c>
      <c r="D50" s="62">
        <v>297699</v>
      </c>
      <c r="E50" s="62">
        <v>124861</v>
      </c>
      <c r="F50" s="62">
        <v>0</v>
      </c>
      <c r="G50" s="62">
        <v>725706</v>
      </c>
      <c r="H50" s="62">
        <v>78425</v>
      </c>
      <c r="I50" s="62">
        <v>0</v>
      </c>
      <c r="J50" s="62">
        <v>49146</v>
      </c>
      <c r="K50" s="62">
        <v>4611</v>
      </c>
      <c r="L50" s="62">
        <v>0</v>
      </c>
      <c r="M50" s="62">
        <v>501274</v>
      </c>
      <c r="N50" s="62">
        <v>21507</v>
      </c>
      <c r="O50" s="67">
        <v>0</v>
      </c>
    </row>
    <row r="51" spans="1:15" x14ac:dyDescent="0.55000000000000004">
      <c r="A51" s="115">
        <v>44400</v>
      </c>
      <c r="B51" s="117" t="str">
        <f t="shared" si="0"/>
        <v>(金)</v>
      </c>
      <c r="C51" s="62">
        <f t="shared" si="3"/>
        <v>467123</v>
      </c>
      <c r="D51" s="62">
        <v>125645</v>
      </c>
      <c r="E51" s="62">
        <v>91563</v>
      </c>
      <c r="F51" s="62">
        <v>0</v>
      </c>
      <c r="G51" s="62">
        <v>192790</v>
      </c>
      <c r="H51" s="62">
        <v>57125</v>
      </c>
      <c r="I51" s="62">
        <v>0</v>
      </c>
      <c r="J51" s="62">
        <v>15930</v>
      </c>
      <c r="K51" s="62">
        <v>2121</v>
      </c>
      <c r="L51" s="62">
        <v>0</v>
      </c>
      <c r="M51" s="62">
        <v>132509</v>
      </c>
      <c r="N51" s="62">
        <v>17963</v>
      </c>
      <c r="O51" s="67">
        <v>0</v>
      </c>
    </row>
    <row r="52" spans="1:15" x14ac:dyDescent="0.55000000000000004">
      <c r="A52" s="115">
        <v>44399</v>
      </c>
      <c r="B52" s="105" t="str">
        <f t="shared" si="0"/>
        <v>(木)</v>
      </c>
      <c r="C52" s="62">
        <f t="shared" si="3"/>
        <v>601710</v>
      </c>
      <c r="D52" s="62">
        <v>183043</v>
      </c>
      <c r="E52" s="62">
        <v>95805</v>
      </c>
      <c r="F52" s="62">
        <v>0</v>
      </c>
      <c r="G52" s="62">
        <v>271589</v>
      </c>
      <c r="H52" s="62">
        <v>51273</v>
      </c>
      <c r="I52" s="62">
        <v>0</v>
      </c>
      <c r="J52" s="62">
        <v>28891</v>
      </c>
      <c r="K52" s="62">
        <v>3087</v>
      </c>
      <c r="L52" s="62">
        <v>0</v>
      </c>
      <c r="M52" s="62">
        <v>207205</v>
      </c>
      <c r="N52" s="62">
        <v>18661</v>
      </c>
      <c r="O52" s="67">
        <v>0</v>
      </c>
    </row>
    <row r="53" spans="1:15" x14ac:dyDescent="0.55000000000000004">
      <c r="A53" s="115">
        <v>44398</v>
      </c>
      <c r="B53" s="117" t="str">
        <f t="shared" si="0"/>
        <v>(水)</v>
      </c>
      <c r="C53" s="62">
        <f t="shared" si="3"/>
        <v>1370197</v>
      </c>
      <c r="D53" s="62">
        <v>484347</v>
      </c>
      <c r="E53" s="62">
        <v>169719</v>
      </c>
      <c r="F53" s="62">
        <v>0</v>
      </c>
      <c r="G53" s="62">
        <v>641149</v>
      </c>
      <c r="H53" s="62">
        <v>74982</v>
      </c>
      <c r="I53" s="62">
        <v>0</v>
      </c>
      <c r="J53" s="62">
        <v>123432</v>
      </c>
      <c r="K53" s="62">
        <v>2720</v>
      </c>
      <c r="L53" s="62">
        <v>0</v>
      </c>
      <c r="M53" s="62">
        <v>503541</v>
      </c>
      <c r="N53" s="62">
        <v>19899</v>
      </c>
      <c r="O53" s="67">
        <v>0</v>
      </c>
    </row>
    <row r="54" spans="1:15" x14ac:dyDescent="0.55000000000000004">
      <c r="A54" s="115">
        <v>44397</v>
      </c>
      <c r="B54" s="105" t="str">
        <f t="shared" si="0"/>
        <v>(火)</v>
      </c>
      <c r="C54" s="62">
        <f t="shared" si="3"/>
        <v>1362136</v>
      </c>
      <c r="D54" s="62">
        <v>523020</v>
      </c>
      <c r="E54" s="62">
        <v>162541</v>
      </c>
      <c r="F54" s="62">
        <v>0</v>
      </c>
      <c r="G54" s="62">
        <v>605587</v>
      </c>
      <c r="H54" s="62">
        <v>70988</v>
      </c>
      <c r="I54" s="62">
        <v>0</v>
      </c>
      <c r="J54" s="62">
        <v>150139</v>
      </c>
      <c r="K54" s="62">
        <v>2626</v>
      </c>
      <c r="L54" s="62">
        <v>0</v>
      </c>
      <c r="M54" s="62">
        <v>489057</v>
      </c>
      <c r="N54" s="62">
        <v>23408</v>
      </c>
      <c r="O54" s="67">
        <v>0</v>
      </c>
    </row>
    <row r="55" spans="1:15" x14ac:dyDescent="0.55000000000000004">
      <c r="A55" s="115">
        <v>44396</v>
      </c>
      <c r="B55" s="117" t="str">
        <f t="shared" si="0"/>
        <v>(月)</v>
      </c>
      <c r="C55" s="62">
        <f t="shared" si="3"/>
        <v>1047171</v>
      </c>
      <c r="D55" s="62">
        <v>270510</v>
      </c>
      <c r="E55" s="62">
        <v>155945</v>
      </c>
      <c r="F55" s="62">
        <v>0</v>
      </c>
      <c r="G55" s="62">
        <v>558149</v>
      </c>
      <c r="H55" s="62">
        <v>62567</v>
      </c>
      <c r="I55" s="62">
        <v>0</v>
      </c>
      <c r="J55" s="62">
        <v>67908</v>
      </c>
      <c r="K55" s="62">
        <v>3126</v>
      </c>
      <c r="L55" s="62">
        <v>0</v>
      </c>
      <c r="M55" s="62">
        <v>456197</v>
      </c>
      <c r="N55" s="62">
        <v>22794</v>
      </c>
      <c r="O55" s="67">
        <v>0</v>
      </c>
    </row>
    <row r="56" spans="1:15" x14ac:dyDescent="0.55000000000000004">
      <c r="A56" s="115">
        <v>44395</v>
      </c>
      <c r="B56" s="105" t="str">
        <f t="shared" si="0"/>
        <v>(日)</v>
      </c>
      <c r="C56" s="62">
        <f t="shared" si="3"/>
        <v>1259744</v>
      </c>
      <c r="D56" s="62">
        <v>455840</v>
      </c>
      <c r="E56" s="62">
        <v>112633</v>
      </c>
      <c r="F56" s="62">
        <v>0</v>
      </c>
      <c r="G56" s="62">
        <v>649469</v>
      </c>
      <c r="H56" s="62">
        <v>41802</v>
      </c>
      <c r="I56" s="62">
        <v>0</v>
      </c>
      <c r="J56" s="62">
        <v>94525</v>
      </c>
      <c r="K56" s="62">
        <v>3192</v>
      </c>
      <c r="L56" s="62">
        <v>0</v>
      </c>
      <c r="M56" s="62">
        <v>535904</v>
      </c>
      <c r="N56" s="62">
        <v>28352</v>
      </c>
      <c r="O56" s="67">
        <v>0</v>
      </c>
    </row>
    <row r="57" spans="1:15" x14ac:dyDescent="0.55000000000000004">
      <c r="A57" s="115">
        <v>44394</v>
      </c>
      <c r="B57" s="117" t="str">
        <f t="shared" si="0"/>
        <v>(土)</v>
      </c>
      <c r="C57" s="62">
        <f t="shared" si="3"/>
        <v>1429048</v>
      </c>
      <c r="D57" s="62">
        <v>619287</v>
      </c>
      <c r="E57" s="62">
        <v>140371</v>
      </c>
      <c r="F57" s="62">
        <v>0</v>
      </c>
      <c r="G57" s="62">
        <v>631882</v>
      </c>
      <c r="H57" s="62">
        <v>37508</v>
      </c>
      <c r="I57" s="62">
        <v>0</v>
      </c>
      <c r="J57" s="62">
        <v>152898</v>
      </c>
      <c r="K57" s="62">
        <v>2820</v>
      </c>
      <c r="L57" s="62">
        <v>0</v>
      </c>
      <c r="M57" s="62">
        <v>526602</v>
      </c>
      <c r="N57" s="62">
        <v>29293</v>
      </c>
      <c r="O57" s="67">
        <v>0</v>
      </c>
    </row>
    <row r="58" spans="1:15" x14ac:dyDescent="0.55000000000000004">
      <c r="A58" s="115">
        <v>44393</v>
      </c>
      <c r="B58" s="105" t="str">
        <f t="shared" si="0"/>
        <v>(金)</v>
      </c>
      <c r="C58" s="62">
        <f t="shared" si="3"/>
        <v>1396329</v>
      </c>
      <c r="D58" s="62">
        <v>602463</v>
      </c>
      <c r="E58" s="62">
        <v>174503</v>
      </c>
      <c r="F58" s="62">
        <v>0</v>
      </c>
      <c r="G58" s="62">
        <v>587483</v>
      </c>
      <c r="H58" s="62">
        <v>31880</v>
      </c>
      <c r="I58" s="62">
        <v>0</v>
      </c>
      <c r="J58" s="62">
        <v>202405</v>
      </c>
      <c r="K58" s="62">
        <v>2151</v>
      </c>
      <c r="L58" s="62">
        <v>0</v>
      </c>
      <c r="M58" s="62">
        <v>497952</v>
      </c>
      <c r="N58" s="62">
        <v>24376</v>
      </c>
      <c r="O58" s="67">
        <v>0</v>
      </c>
    </row>
    <row r="59" spans="1:15" x14ac:dyDescent="0.55000000000000004">
      <c r="A59" s="115">
        <v>44392</v>
      </c>
      <c r="B59" s="117" t="str">
        <f t="shared" si="0"/>
        <v>(木)</v>
      </c>
      <c r="C59" s="62">
        <f t="shared" si="3"/>
        <v>1385080</v>
      </c>
      <c r="D59" s="62">
        <v>581443</v>
      </c>
      <c r="E59" s="62">
        <v>168570</v>
      </c>
      <c r="F59" s="62">
        <v>0</v>
      </c>
      <c r="G59" s="62">
        <v>601468</v>
      </c>
      <c r="H59" s="62">
        <v>33599</v>
      </c>
      <c r="I59" s="62">
        <v>0</v>
      </c>
      <c r="J59" s="62">
        <v>208580</v>
      </c>
      <c r="K59" s="62">
        <v>5210</v>
      </c>
      <c r="L59" s="62">
        <v>0</v>
      </c>
      <c r="M59" s="62">
        <v>530769</v>
      </c>
      <c r="N59" s="62">
        <v>28639</v>
      </c>
      <c r="O59" s="67">
        <v>0</v>
      </c>
    </row>
    <row r="60" spans="1:15" x14ac:dyDescent="0.55000000000000004">
      <c r="A60" s="115">
        <v>44391</v>
      </c>
      <c r="B60" s="105" t="str">
        <f t="shared" si="0"/>
        <v>(水)</v>
      </c>
      <c r="C60" s="62">
        <f t="shared" si="3"/>
        <v>1424922</v>
      </c>
      <c r="D60" s="62">
        <v>596487</v>
      </c>
      <c r="E60" s="62">
        <v>174749</v>
      </c>
      <c r="F60" s="62">
        <v>0</v>
      </c>
      <c r="G60" s="62">
        <v>619567</v>
      </c>
      <c r="H60" s="62">
        <v>34119</v>
      </c>
      <c r="I60" s="62">
        <v>0</v>
      </c>
      <c r="J60" s="62">
        <v>230206</v>
      </c>
      <c r="K60" s="62">
        <v>1879</v>
      </c>
      <c r="L60" s="62">
        <v>0</v>
      </c>
      <c r="M60" s="62">
        <v>551687</v>
      </c>
      <c r="N60" s="62">
        <v>28245</v>
      </c>
      <c r="O60" s="67">
        <v>0</v>
      </c>
    </row>
    <row r="61" spans="1:15" x14ac:dyDescent="0.55000000000000004">
      <c r="A61" s="115">
        <v>44390</v>
      </c>
      <c r="B61" s="117" t="str">
        <f t="shared" si="0"/>
        <v>(火)</v>
      </c>
      <c r="C61" s="62">
        <f t="shared" si="3"/>
        <v>1425666</v>
      </c>
      <c r="D61" s="62">
        <v>597511</v>
      </c>
      <c r="E61" s="62">
        <v>180823</v>
      </c>
      <c r="F61" s="62">
        <v>0</v>
      </c>
      <c r="G61" s="62">
        <v>614525</v>
      </c>
      <c r="H61" s="62">
        <v>32807</v>
      </c>
      <c r="I61" s="62">
        <v>0</v>
      </c>
      <c r="J61" s="62">
        <v>257371</v>
      </c>
      <c r="K61" s="62">
        <v>2309</v>
      </c>
      <c r="L61" s="62">
        <v>0</v>
      </c>
      <c r="M61" s="62">
        <v>554061</v>
      </c>
      <c r="N61" s="62">
        <v>28502</v>
      </c>
      <c r="O61" s="67">
        <v>0</v>
      </c>
    </row>
    <row r="62" spans="1:15" x14ac:dyDescent="0.55000000000000004">
      <c r="A62" s="115">
        <v>44389</v>
      </c>
      <c r="B62" s="105" t="str">
        <f t="shared" si="0"/>
        <v>(月)</v>
      </c>
      <c r="C62" s="62">
        <f t="shared" si="3"/>
        <v>1344530</v>
      </c>
      <c r="D62" s="62">
        <v>563081</v>
      </c>
      <c r="E62" s="62">
        <v>152400</v>
      </c>
      <c r="F62" s="62">
        <v>0</v>
      </c>
      <c r="G62" s="62">
        <v>596734</v>
      </c>
      <c r="H62" s="62">
        <v>32315</v>
      </c>
      <c r="I62" s="62">
        <v>0</v>
      </c>
      <c r="J62" s="62">
        <v>252711</v>
      </c>
      <c r="K62" s="62">
        <v>1824</v>
      </c>
      <c r="L62" s="62">
        <v>0</v>
      </c>
      <c r="M62" s="62">
        <v>545138</v>
      </c>
      <c r="N62" s="62">
        <v>28546</v>
      </c>
      <c r="O62" s="67">
        <v>0</v>
      </c>
    </row>
    <row r="63" spans="1:15" x14ac:dyDescent="0.55000000000000004">
      <c r="A63" s="115">
        <v>44388</v>
      </c>
      <c r="B63" s="117" t="str">
        <f t="shared" si="0"/>
        <v>(日)</v>
      </c>
      <c r="C63" s="62">
        <f t="shared" si="3"/>
        <v>1351048</v>
      </c>
      <c r="D63" s="62">
        <v>557589</v>
      </c>
      <c r="E63" s="62">
        <v>143877</v>
      </c>
      <c r="F63" s="62">
        <v>0</v>
      </c>
      <c r="G63" s="62">
        <v>616043</v>
      </c>
      <c r="H63" s="62">
        <v>33539</v>
      </c>
      <c r="I63" s="62">
        <v>0</v>
      </c>
      <c r="J63" s="62">
        <v>209165</v>
      </c>
      <c r="K63" s="62">
        <v>3161</v>
      </c>
      <c r="L63" s="62">
        <v>0</v>
      </c>
      <c r="M63" s="62">
        <v>556770</v>
      </c>
      <c r="N63" s="62">
        <v>30432</v>
      </c>
      <c r="O63" s="67">
        <v>0</v>
      </c>
    </row>
    <row r="64" spans="1:15" x14ac:dyDescent="0.55000000000000004">
      <c r="A64" s="115">
        <v>44387</v>
      </c>
      <c r="B64" s="105" t="str">
        <f t="shared" si="0"/>
        <v>(土)</v>
      </c>
      <c r="C64" s="62">
        <f t="shared" si="3"/>
        <v>1583407</v>
      </c>
      <c r="D64" s="62">
        <v>755594</v>
      </c>
      <c r="E64" s="62">
        <v>189609</v>
      </c>
      <c r="F64" s="62">
        <v>0</v>
      </c>
      <c r="G64" s="62">
        <v>605124</v>
      </c>
      <c r="H64" s="62">
        <v>33080</v>
      </c>
      <c r="I64" s="62">
        <v>0</v>
      </c>
      <c r="J64" s="62">
        <v>363977</v>
      </c>
      <c r="K64" s="62">
        <v>3636</v>
      </c>
      <c r="L64" s="62">
        <v>0</v>
      </c>
      <c r="M64" s="62">
        <v>550988</v>
      </c>
      <c r="N64" s="62">
        <v>30279</v>
      </c>
      <c r="O64" s="67">
        <v>0</v>
      </c>
    </row>
    <row r="65" spans="1:15" x14ac:dyDescent="0.55000000000000004">
      <c r="A65" s="115">
        <v>44386</v>
      </c>
      <c r="B65" s="117" t="str">
        <f t="shared" si="0"/>
        <v>(金)</v>
      </c>
      <c r="C65" s="62">
        <f t="shared" si="3"/>
        <v>1521051</v>
      </c>
      <c r="D65" s="62">
        <v>704337</v>
      </c>
      <c r="E65" s="62">
        <v>208046</v>
      </c>
      <c r="F65" s="62">
        <v>0</v>
      </c>
      <c r="G65" s="62">
        <v>579355</v>
      </c>
      <c r="H65" s="62">
        <v>29313</v>
      </c>
      <c r="I65" s="62">
        <v>0</v>
      </c>
      <c r="J65" s="62">
        <v>383936</v>
      </c>
      <c r="K65" s="62">
        <v>3019</v>
      </c>
      <c r="L65" s="62">
        <v>0</v>
      </c>
      <c r="M65" s="62">
        <v>533939</v>
      </c>
      <c r="N65" s="62">
        <v>26586</v>
      </c>
      <c r="O65" s="67">
        <v>0</v>
      </c>
    </row>
    <row r="66" spans="1:15" x14ac:dyDescent="0.55000000000000004">
      <c r="A66" s="115">
        <v>44385</v>
      </c>
      <c r="B66" s="105" t="str">
        <f t="shared" si="0"/>
        <v>(木)</v>
      </c>
      <c r="C66" s="62">
        <f t="shared" si="3"/>
        <v>1521715</v>
      </c>
      <c r="D66" s="62">
        <v>708847</v>
      </c>
      <c r="E66" s="62">
        <v>201446</v>
      </c>
      <c r="F66" s="62">
        <v>0</v>
      </c>
      <c r="G66" s="62">
        <v>582556</v>
      </c>
      <c r="H66" s="62">
        <v>28866</v>
      </c>
      <c r="I66" s="62">
        <v>0</v>
      </c>
      <c r="J66" s="62">
        <v>428080</v>
      </c>
      <c r="K66" s="62">
        <v>3199</v>
      </c>
      <c r="L66" s="62">
        <v>0</v>
      </c>
      <c r="M66" s="62">
        <v>546192</v>
      </c>
      <c r="N66" s="62">
        <v>26271</v>
      </c>
      <c r="O66" s="67">
        <v>0</v>
      </c>
    </row>
    <row r="67" spans="1:15" x14ac:dyDescent="0.55000000000000004">
      <c r="A67" s="115">
        <v>44384</v>
      </c>
      <c r="B67" s="117" t="str">
        <f t="shared" si="0"/>
        <v>(水)</v>
      </c>
      <c r="C67" s="62">
        <f t="shared" si="3"/>
        <v>1530805</v>
      </c>
      <c r="D67" s="62">
        <v>734785</v>
      </c>
      <c r="E67" s="62">
        <v>183171</v>
      </c>
      <c r="F67" s="62">
        <v>0</v>
      </c>
      <c r="G67" s="62">
        <v>586108</v>
      </c>
      <c r="H67" s="62">
        <v>26741</v>
      </c>
      <c r="I67" s="62">
        <v>0</v>
      </c>
      <c r="J67" s="62">
        <v>463484</v>
      </c>
      <c r="K67" s="62">
        <v>3410</v>
      </c>
      <c r="L67" s="62">
        <v>0</v>
      </c>
      <c r="M67" s="62">
        <v>550902</v>
      </c>
      <c r="N67" s="62">
        <v>24880</v>
      </c>
      <c r="O67" s="67">
        <v>0</v>
      </c>
    </row>
    <row r="68" spans="1:15" x14ac:dyDescent="0.55000000000000004">
      <c r="A68" s="115">
        <v>44383</v>
      </c>
      <c r="B68" s="105" t="str">
        <f t="shared" si="0"/>
        <v>(火)</v>
      </c>
      <c r="C68" s="62">
        <f t="shared" si="3"/>
        <v>1515684</v>
      </c>
      <c r="D68" s="62">
        <v>704242</v>
      </c>
      <c r="E68" s="62">
        <v>179516</v>
      </c>
      <c r="F68" s="62">
        <v>0</v>
      </c>
      <c r="G68" s="62">
        <v>603275</v>
      </c>
      <c r="H68" s="62">
        <v>28651</v>
      </c>
      <c r="I68" s="62">
        <v>0</v>
      </c>
      <c r="J68" s="62">
        <v>455566</v>
      </c>
      <c r="K68" s="62">
        <v>3067</v>
      </c>
      <c r="L68" s="62">
        <v>0</v>
      </c>
      <c r="M68" s="62">
        <v>571718</v>
      </c>
      <c r="N68" s="62">
        <v>26988</v>
      </c>
      <c r="O68" s="67">
        <v>0</v>
      </c>
    </row>
    <row r="69" spans="1:15" x14ac:dyDescent="0.55000000000000004">
      <c r="A69" s="115">
        <v>44382</v>
      </c>
      <c r="B69" s="117" t="str">
        <f t="shared" si="0"/>
        <v>(月)</v>
      </c>
      <c r="C69" s="62">
        <f t="shared" si="3"/>
        <v>1426302</v>
      </c>
      <c r="D69" s="62">
        <v>665107</v>
      </c>
      <c r="E69" s="62">
        <v>170916</v>
      </c>
      <c r="F69" s="62">
        <v>0</v>
      </c>
      <c r="G69" s="62">
        <v>561792</v>
      </c>
      <c r="H69" s="62">
        <v>28487</v>
      </c>
      <c r="I69" s="62">
        <v>0</v>
      </c>
      <c r="J69" s="62">
        <v>445342</v>
      </c>
      <c r="K69" s="62">
        <v>3118</v>
      </c>
      <c r="L69" s="62">
        <v>0</v>
      </c>
      <c r="M69" s="62">
        <v>534393</v>
      </c>
      <c r="N69" s="62">
        <v>26690</v>
      </c>
      <c r="O69" s="67">
        <v>0</v>
      </c>
    </row>
    <row r="70" spans="1:15" x14ac:dyDescent="0.55000000000000004">
      <c r="A70" s="115">
        <v>44381</v>
      </c>
      <c r="B70" s="105" t="str">
        <f t="shared" si="0"/>
        <v>(日)</v>
      </c>
      <c r="C70" s="62">
        <f t="shared" si="3"/>
        <v>1345640</v>
      </c>
      <c r="D70" s="62">
        <v>671002</v>
      </c>
      <c r="E70" s="62">
        <v>117327</v>
      </c>
      <c r="F70" s="62">
        <v>0</v>
      </c>
      <c r="G70" s="62">
        <v>534995</v>
      </c>
      <c r="H70" s="62">
        <v>22316</v>
      </c>
      <c r="I70" s="62">
        <v>0</v>
      </c>
      <c r="J70" s="62">
        <v>445438</v>
      </c>
      <c r="K70" s="62">
        <v>4842</v>
      </c>
      <c r="L70" s="62">
        <v>0</v>
      </c>
      <c r="M70" s="62">
        <v>506818</v>
      </c>
      <c r="N70" s="62">
        <v>21386</v>
      </c>
      <c r="O70" s="67">
        <v>0</v>
      </c>
    </row>
    <row r="71" spans="1:15" x14ac:dyDescent="0.55000000000000004">
      <c r="A71" s="115">
        <v>44380</v>
      </c>
      <c r="B71" s="117" t="str">
        <f t="shared" ref="B71:B74" si="4">"(" &amp; TEXT(A71,"aaa") &amp; ")"</f>
        <v>(土)</v>
      </c>
      <c r="C71" s="62">
        <f t="shared" si="3"/>
        <v>1428620</v>
      </c>
      <c r="D71" s="62">
        <v>667884</v>
      </c>
      <c r="E71" s="62">
        <v>139497</v>
      </c>
      <c r="F71" s="62">
        <v>0</v>
      </c>
      <c r="G71" s="62">
        <v>601356</v>
      </c>
      <c r="H71" s="62">
        <v>19883</v>
      </c>
      <c r="I71" s="62">
        <v>0</v>
      </c>
      <c r="J71" s="62">
        <v>451219</v>
      </c>
      <c r="K71" s="62">
        <v>9853</v>
      </c>
      <c r="L71" s="62">
        <v>0</v>
      </c>
      <c r="M71" s="62">
        <v>570306</v>
      </c>
      <c r="N71" s="62">
        <v>18668</v>
      </c>
      <c r="O71" s="67">
        <v>0</v>
      </c>
    </row>
    <row r="72" spans="1:15" x14ac:dyDescent="0.55000000000000004">
      <c r="A72" s="115">
        <v>44379</v>
      </c>
      <c r="B72" s="105" t="str">
        <f t="shared" si="4"/>
        <v>(金)</v>
      </c>
      <c r="C72" s="62">
        <f t="shared" si="3"/>
        <v>1173238</v>
      </c>
      <c r="D72" s="62">
        <v>347341</v>
      </c>
      <c r="E72" s="62">
        <v>157506</v>
      </c>
      <c r="F72" s="62">
        <v>0</v>
      </c>
      <c r="G72" s="62">
        <v>648863</v>
      </c>
      <c r="H72" s="62">
        <v>19528</v>
      </c>
      <c r="I72" s="62">
        <v>0</v>
      </c>
      <c r="J72" s="62">
        <v>236478</v>
      </c>
      <c r="K72" s="62">
        <v>7672</v>
      </c>
      <c r="L72" s="62">
        <v>0</v>
      </c>
      <c r="M72" s="62">
        <v>618184</v>
      </c>
      <c r="N72" s="62">
        <v>18393</v>
      </c>
      <c r="O72" s="67">
        <v>0</v>
      </c>
    </row>
    <row r="73" spans="1:15" x14ac:dyDescent="0.55000000000000004">
      <c r="A73" s="115">
        <v>44378</v>
      </c>
      <c r="B73" s="117" t="str">
        <f t="shared" si="4"/>
        <v>(木)</v>
      </c>
      <c r="C73" s="62">
        <f t="shared" si="3"/>
        <v>1208600</v>
      </c>
      <c r="D73" s="62">
        <v>406716</v>
      </c>
      <c r="E73" s="62">
        <v>145090</v>
      </c>
      <c r="F73" s="62">
        <v>0</v>
      </c>
      <c r="G73" s="62">
        <v>637207</v>
      </c>
      <c r="H73" s="62">
        <v>19587</v>
      </c>
      <c r="I73" s="62">
        <v>0</v>
      </c>
      <c r="J73" s="62">
        <v>304542</v>
      </c>
      <c r="K73" s="62">
        <v>7767</v>
      </c>
      <c r="L73" s="62">
        <v>0</v>
      </c>
      <c r="M73" s="62">
        <v>611406</v>
      </c>
      <c r="N73" s="62">
        <v>18551</v>
      </c>
      <c r="O73" s="67">
        <v>0</v>
      </c>
    </row>
    <row r="74" spans="1:15" x14ac:dyDescent="0.55000000000000004">
      <c r="A74" s="115">
        <v>44377</v>
      </c>
      <c r="B74" s="105" t="str">
        <f t="shared" si="4"/>
        <v>(水)</v>
      </c>
      <c r="C74" s="62">
        <f t="shared" si="3"/>
        <v>1437500</v>
      </c>
      <c r="D74" s="62">
        <v>610615</v>
      </c>
      <c r="E74" s="62">
        <v>136361</v>
      </c>
      <c r="F74" s="62">
        <v>0</v>
      </c>
      <c r="G74" s="62">
        <v>671504</v>
      </c>
      <c r="H74" s="62">
        <v>19020</v>
      </c>
      <c r="I74" s="62">
        <v>0</v>
      </c>
      <c r="J74" s="62">
        <v>478955</v>
      </c>
      <c r="K74" s="62">
        <v>11405</v>
      </c>
      <c r="L74" s="62">
        <v>0</v>
      </c>
      <c r="M74" s="62">
        <v>641791</v>
      </c>
      <c r="N74" s="62">
        <v>18097</v>
      </c>
      <c r="O74" s="67">
        <v>0</v>
      </c>
    </row>
    <row r="75" spans="1:15" x14ac:dyDescent="0.55000000000000004">
      <c r="A75" s="115">
        <v>44376</v>
      </c>
      <c r="B75" s="117" t="str">
        <f>"(" &amp; TEXT(A75,"aaa") &amp; ")"</f>
        <v>(火)</v>
      </c>
      <c r="C75" s="62">
        <f t="shared" si="3"/>
        <v>1399940</v>
      </c>
      <c r="D75" s="62">
        <v>593281</v>
      </c>
      <c r="E75" s="62">
        <v>112066</v>
      </c>
      <c r="F75" s="62">
        <v>0</v>
      </c>
      <c r="G75" s="62">
        <v>675485</v>
      </c>
      <c r="H75" s="62">
        <v>19108</v>
      </c>
      <c r="I75" s="62">
        <v>0</v>
      </c>
      <c r="J75" s="62">
        <v>473548</v>
      </c>
      <c r="K75" s="62">
        <v>10922</v>
      </c>
      <c r="L75" s="62">
        <v>0</v>
      </c>
      <c r="M75" s="62">
        <v>648423</v>
      </c>
      <c r="N75" s="62">
        <v>18051</v>
      </c>
      <c r="O75" s="67">
        <v>0</v>
      </c>
    </row>
    <row r="76" spans="1:15" x14ac:dyDescent="0.55000000000000004">
      <c r="A76" s="115">
        <v>44375</v>
      </c>
      <c r="B76" s="105" t="str">
        <f t="shared" ref="B76:B100" si="5">"(" &amp; TEXT(A76,"aaa") &amp; ")"</f>
        <v>(月)</v>
      </c>
      <c r="C76" s="62">
        <f t="shared" si="3"/>
        <v>1297076</v>
      </c>
      <c r="D76" s="62">
        <v>554852</v>
      </c>
      <c r="E76" s="62">
        <v>106751</v>
      </c>
      <c r="F76" s="62">
        <v>0</v>
      </c>
      <c r="G76" s="62">
        <v>616955</v>
      </c>
      <c r="H76" s="62">
        <v>18518</v>
      </c>
      <c r="I76" s="62">
        <v>0</v>
      </c>
      <c r="J76" s="62">
        <v>449626</v>
      </c>
      <c r="K76" s="62">
        <v>12546</v>
      </c>
      <c r="L76" s="62">
        <v>0</v>
      </c>
      <c r="M76" s="62">
        <v>593706</v>
      </c>
      <c r="N76" s="62">
        <v>17586</v>
      </c>
      <c r="O76" s="67">
        <v>0</v>
      </c>
    </row>
    <row r="77" spans="1:15" x14ac:dyDescent="0.55000000000000004">
      <c r="A77" s="115">
        <v>44374</v>
      </c>
      <c r="B77" s="105" t="str">
        <f t="shared" si="5"/>
        <v>(日)</v>
      </c>
      <c r="C77" s="62">
        <f t="shared" si="3"/>
        <v>1287748</v>
      </c>
      <c r="D77" s="62">
        <v>662963</v>
      </c>
      <c r="E77" s="62">
        <v>85821</v>
      </c>
      <c r="F77" s="62">
        <v>0</v>
      </c>
      <c r="G77" s="62">
        <v>534354</v>
      </c>
      <c r="H77" s="62">
        <v>4610</v>
      </c>
      <c r="I77" s="62">
        <v>0</v>
      </c>
      <c r="J77" s="62">
        <v>537987</v>
      </c>
      <c r="K77" s="62">
        <v>15476</v>
      </c>
      <c r="L77" s="62">
        <v>0</v>
      </c>
      <c r="M77" s="62">
        <v>513822</v>
      </c>
      <c r="N77" s="62">
        <v>4394</v>
      </c>
      <c r="O77" s="67">
        <v>0</v>
      </c>
    </row>
    <row r="78" spans="1:15" x14ac:dyDescent="0.55000000000000004">
      <c r="A78" s="115">
        <v>44373</v>
      </c>
      <c r="B78" s="105" t="str">
        <f t="shared" si="5"/>
        <v>(土)</v>
      </c>
      <c r="C78" s="62">
        <f t="shared" si="3"/>
        <v>1300230</v>
      </c>
      <c r="D78" s="62">
        <v>630916</v>
      </c>
      <c r="E78" s="62">
        <v>84933</v>
      </c>
      <c r="F78" s="62">
        <v>0</v>
      </c>
      <c r="G78" s="62">
        <v>580598</v>
      </c>
      <c r="H78" s="62">
        <v>3783</v>
      </c>
      <c r="I78" s="62">
        <v>0</v>
      </c>
      <c r="J78" s="62">
        <v>515052</v>
      </c>
      <c r="K78" s="62">
        <v>18937</v>
      </c>
      <c r="L78" s="62">
        <v>0</v>
      </c>
      <c r="M78" s="62">
        <v>557462</v>
      </c>
      <c r="N78" s="62">
        <v>3553</v>
      </c>
      <c r="O78" s="67">
        <v>0</v>
      </c>
    </row>
    <row r="79" spans="1:15" x14ac:dyDescent="0.55000000000000004">
      <c r="A79" s="115">
        <v>44372</v>
      </c>
      <c r="B79" s="105" t="str">
        <f t="shared" si="5"/>
        <v>(金)</v>
      </c>
      <c r="C79" s="62">
        <f t="shared" si="3"/>
        <v>1285924</v>
      </c>
      <c r="D79" s="62">
        <v>579703</v>
      </c>
      <c r="E79" s="62">
        <v>88638</v>
      </c>
      <c r="F79" s="62">
        <v>0</v>
      </c>
      <c r="G79" s="62">
        <v>613779</v>
      </c>
      <c r="H79" s="62">
        <v>3804</v>
      </c>
      <c r="I79" s="62">
        <v>0</v>
      </c>
      <c r="J79" s="62">
        <v>485171</v>
      </c>
      <c r="K79" s="62">
        <v>14360</v>
      </c>
      <c r="L79" s="62">
        <v>0</v>
      </c>
      <c r="M79" s="62">
        <v>586486</v>
      </c>
      <c r="N79" s="62">
        <v>3600</v>
      </c>
      <c r="O79" s="67">
        <v>0</v>
      </c>
    </row>
    <row r="80" spans="1:15" x14ac:dyDescent="0.55000000000000004">
      <c r="A80" s="115">
        <v>44371</v>
      </c>
      <c r="B80" s="105" t="str">
        <f t="shared" si="5"/>
        <v>(木)</v>
      </c>
      <c r="C80" s="62">
        <f t="shared" si="3"/>
        <v>1307497</v>
      </c>
      <c r="D80" s="62">
        <v>601780</v>
      </c>
      <c r="E80" s="62">
        <v>80563</v>
      </c>
      <c r="F80" s="62">
        <v>0</v>
      </c>
      <c r="G80" s="62">
        <v>621803</v>
      </c>
      <c r="H80" s="62">
        <v>3351</v>
      </c>
      <c r="I80" s="62">
        <v>0</v>
      </c>
      <c r="J80" s="62">
        <v>522307</v>
      </c>
      <c r="K80" s="62">
        <v>14499</v>
      </c>
      <c r="L80" s="62">
        <v>0</v>
      </c>
      <c r="M80" s="62">
        <v>597081</v>
      </c>
      <c r="N80" s="62">
        <v>3161</v>
      </c>
      <c r="O80" s="67">
        <v>0</v>
      </c>
    </row>
    <row r="81" spans="1:15" x14ac:dyDescent="0.55000000000000004">
      <c r="A81" s="115">
        <v>44370</v>
      </c>
      <c r="B81" s="105" t="str">
        <f t="shared" si="5"/>
        <v>(水)</v>
      </c>
      <c r="C81" s="62">
        <f t="shared" si="3"/>
        <v>1320343</v>
      </c>
      <c r="D81" s="62">
        <v>615357</v>
      </c>
      <c r="E81" s="62">
        <v>82247</v>
      </c>
      <c r="F81" s="62">
        <v>0</v>
      </c>
      <c r="G81" s="62">
        <v>619350</v>
      </c>
      <c r="H81" s="62">
        <v>3389</v>
      </c>
      <c r="I81" s="62">
        <v>0</v>
      </c>
      <c r="J81" s="62">
        <v>543322</v>
      </c>
      <c r="K81" s="62">
        <v>15137</v>
      </c>
      <c r="L81" s="62">
        <v>0</v>
      </c>
      <c r="M81" s="62">
        <v>595592</v>
      </c>
      <c r="N81" s="62">
        <v>3189</v>
      </c>
      <c r="O81" s="67">
        <v>0</v>
      </c>
    </row>
    <row r="82" spans="1:15" x14ac:dyDescent="0.55000000000000004">
      <c r="A82" s="115">
        <v>44369</v>
      </c>
      <c r="B82" s="105" t="str">
        <f t="shared" si="5"/>
        <v>(火)</v>
      </c>
      <c r="C82" s="62">
        <f t="shared" si="3"/>
        <v>1295203</v>
      </c>
      <c r="D82" s="62">
        <v>612655</v>
      </c>
      <c r="E82" s="62">
        <v>79916</v>
      </c>
      <c r="F82" s="62">
        <v>0</v>
      </c>
      <c r="G82" s="62">
        <v>599895</v>
      </c>
      <c r="H82" s="62">
        <v>2737</v>
      </c>
      <c r="I82" s="62">
        <v>0</v>
      </c>
      <c r="J82" s="62">
        <v>547304</v>
      </c>
      <c r="K82" s="62">
        <v>18788</v>
      </c>
      <c r="L82" s="62">
        <v>0</v>
      </c>
      <c r="M82" s="62">
        <v>577930</v>
      </c>
      <c r="N82" s="62">
        <v>2591</v>
      </c>
      <c r="O82" s="67">
        <v>0</v>
      </c>
    </row>
    <row r="83" spans="1:15" x14ac:dyDescent="0.55000000000000004">
      <c r="A83" s="115">
        <v>44368</v>
      </c>
      <c r="B83" s="105" t="str">
        <f t="shared" si="5"/>
        <v>(月)</v>
      </c>
      <c r="C83" s="62">
        <f t="shared" si="3"/>
        <v>1165630</v>
      </c>
      <c r="D83" s="62">
        <v>592304</v>
      </c>
      <c r="E83" s="62">
        <v>73660</v>
      </c>
      <c r="F83" s="62">
        <v>0</v>
      </c>
      <c r="G83" s="62">
        <v>496424</v>
      </c>
      <c r="H83" s="62">
        <v>3242</v>
      </c>
      <c r="I83" s="62">
        <v>0</v>
      </c>
      <c r="J83" s="62">
        <v>537454</v>
      </c>
      <c r="K83" s="62">
        <v>18765</v>
      </c>
      <c r="L83" s="62">
        <v>0</v>
      </c>
      <c r="M83" s="62">
        <v>479470</v>
      </c>
      <c r="N83" s="62">
        <v>3114</v>
      </c>
      <c r="O83" s="67">
        <v>0</v>
      </c>
    </row>
    <row r="84" spans="1:15" x14ac:dyDescent="0.55000000000000004">
      <c r="A84" s="115">
        <v>44367</v>
      </c>
      <c r="B84" s="105" t="str">
        <f t="shared" si="5"/>
        <v>(日)</v>
      </c>
      <c r="C84" s="62">
        <f t="shared" si="3"/>
        <v>1090479</v>
      </c>
      <c r="D84" s="62">
        <v>609518</v>
      </c>
      <c r="E84" s="62">
        <v>44387</v>
      </c>
      <c r="F84" s="62">
        <v>0</v>
      </c>
      <c r="G84" s="62">
        <v>436574</v>
      </c>
      <c r="H84" s="62">
        <v>0</v>
      </c>
      <c r="I84" s="62">
        <v>0</v>
      </c>
      <c r="J84" s="62">
        <v>547298</v>
      </c>
      <c r="K84" s="62">
        <v>23440</v>
      </c>
      <c r="L84" s="62">
        <v>0</v>
      </c>
      <c r="M84" s="62">
        <v>423397</v>
      </c>
      <c r="N84" s="62">
        <v>0</v>
      </c>
      <c r="O84" s="67">
        <v>0</v>
      </c>
    </row>
    <row r="85" spans="1:15" x14ac:dyDescent="0.55000000000000004">
      <c r="A85" s="115">
        <v>44366</v>
      </c>
      <c r="B85" s="105" t="str">
        <f t="shared" si="5"/>
        <v>(土)</v>
      </c>
      <c r="C85" s="62">
        <f t="shared" ref="C85:C148" si="6">SUM(D85:I85)</f>
        <v>1091419</v>
      </c>
      <c r="D85" s="62">
        <v>612212</v>
      </c>
      <c r="E85" s="62">
        <v>41110</v>
      </c>
      <c r="F85" s="62">
        <v>0</v>
      </c>
      <c r="G85" s="62">
        <v>438097</v>
      </c>
      <c r="H85" s="62">
        <v>0</v>
      </c>
      <c r="I85" s="62">
        <v>0</v>
      </c>
      <c r="J85" s="62">
        <v>553564</v>
      </c>
      <c r="K85" s="62">
        <v>24688</v>
      </c>
      <c r="L85" s="62">
        <v>0</v>
      </c>
      <c r="M85" s="62">
        <v>420914</v>
      </c>
      <c r="N85" s="62">
        <v>0</v>
      </c>
      <c r="O85" s="67">
        <v>0</v>
      </c>
    </row>
    <row r="86" spans="1:15" x14ac:dyDescent="0.55000000000000004">
      <c r="A86" s="115">
        <v>44365</v>
      </c>
      <c r="B86" s="105" t="str">
        <f t="shared" si="5"/>
        <v>(金)</v>
      </c>
      <c r="C86" s="62">
        <f t="shared" si="6"/>
        <v>1102814</v>
      </c>
      <c r="D86" s="62">
        <v>581072</v>
      </c>
      <c r="E86" s="62">
        <v>30303</v>
      </c>
      <c r="F86" s="62">
        <v>0</v>
      </c>
      <c r="G86" s="62">
        <v>491439</v>
      </c>
      <c r="H86" s="62">
        <v>0</v>
      </c>
      <c r="I86" s="62">
        <v>0</v>
      </c>
      <c r="J86" s="62">
        <v>531245</v>
      </c>
      <c r="K86" s="62">
        <v>19914</v>
      </c>
      <c r="L86" s="62">
        <v>0</v>
      </c>
      <c r="M86" s="62">
        <v>469182</v>
      </c>
      <c r="N86" s="62">
        <v>0</v>
      </c>
      <c r="O86" s="67">
        <v>0</v>
      </c>
    </row>
    <row r="87" spans="1:15" x14ac:dyDescent="0.55000000000000004">
      <c r="A87" s="115">
        <v>44364</v>
      </c>
      <c r="B87" s="105" t="str">
        <f t="shared" si="5"/>
        <v>(木)</v>
      </c>
      <c r="C87" s="62">
        <f t="shared" si="6"/>
        <v>1145184</v>
      </c>
      <c r="D87" s="62">
        <v>597851</v>
      </c>
      <c r="E87" s="62">
        <v>32601</v>
      </c>
      <c r="F87" s="62">
        <v>0</v>
      </c>
      <c r="G87" s="62">
        <v>514732</v>
      </c>
      <c r="H87" s="62">
        <v>0</v>
      </c>
      <c r="I87" s="62">
        <v>0</v>
      </c>
      <c r="J87" s="62">
        <v>554565</v>
      </c>
      <c r="K87" s="62">
        <v>24278</v>
      </c>
      <c r="L87" s="62">
        <v>0</v>
      </c>
      <c r="M87" s="62">
        <v>493409</v>
      </c>
      <c r="N87" s="62">
        <v>0</v>
      </c>
      <c r="O87" s="67">
        <v>0</v>
      </c>
    </row>
    <row r="88" spans="1:15" x14ac:dyDescent="0.55000000000000004">
      <c r="A88" s="115">
        <v>44363</v>
      </c>
      <c r="B88" s="105" t="str">
        <f t="shared" si="5"/>
        <v>(水)</v>
      </c>
      <c r="C88" s="62">
        <f t="shared" si="6"/>
        <v>1153034</v>
      </c>
      <c r="D88" s="62">
        <v>592371</v>
      </c>
      <c r="E88" s="62">
        <v>32597</v>
      </c>
      <c r="F88" s="62">
        <v>0</v>
      </c>
      <c r="G88" s="62">
        <v>528066</v>
      </c>
      <c r="H88" s="62">
        <v>0</v>
      </c>
      <c r="I88" s="62">
        <v>0</v>
      </c>
      <c r="J88" s="62">
        <v>552625</v>
      </c>
      <c r="K88" s="62">
        <v>25862</v>
      </c>
      <c r="L88" s="62">
        <v>0</v>
      </c>
      <c r="M88" s="62">
        <v>505644</v>
      </c>
      <c r="N88" s="62">
        <v>0</v>
      </c>
      <c r="O88" s="67">
        <v>0</v>
      </c>
    </row>
    <row r="89" spans="1:15" x14ac:dyDescent="0.55000000000000004">
      <c r="A89" s="115">
        <v>44362</v>
      </c>
      <c r="B89" s="105" t="str">
        <f t="shared" si="5"/>
        <v>(火)</v>
      </c>
      <c r="C89" s="62">
        <f t="shared" si="6"/>
        <v>1120966</v>
      </c>
      <c r="D89" s="68">
        <v>613150</v>
      </c>
      <c r="E89" s="68">
        <v>31280</v>
      </c>
      <c r="F89" s="68">
        <v>0</v>
      </c>
      <c r="G89" s="68">
        <v>476536</v>
      </c>
      <c r="H89" s="62">
        <v>0</v>
      </c>
      <c r="I89" s="62">
        <v>0</v>
      </c>
      <c r="J89" s="68">
        <v>576738</v>
      </c>
      <c r="K89" s="68">
        <v>26271</v>
      </c>
      <c r="L89" s="68">
        <v>0</v>
      </c>
      <c r="M89" s="68">
        <v>455534</v>
      </c>
      <c r="N89" s="62">
        <v>0</v>
      </c>
      <c r="O89" s="67">
        <v>0</v>
      </c>
    </row>
    <row r="90" spans="1:15" x14ac:dyDescent="0.55000000000000004">
      <c r="A90" s="115">
        <v>44361</v>
      </c>
      <c r="B90" s="105" t="str">
        <f t="shared" si="5"/>
        <v>(月)</v>
      </c>
      <c r="C90" s="62">
        <f t="shared" si="6"/>
        <v>1008397</v>
      </c>
      <c r="D90" s="68">
        <v>566334</v>
      </c>
      <c r="E90" s="68">
        <v>31135</v>
      </c>
      <c r="F90" s="68">
        <v>0</v>
      </c>
      <c r="G90" s="68">
        <v>410928</v>
      </c>
      <c r="H90" s="62">
        <v>0</v>
      </c>
      <c r="I90" s="62">
        <v>0</v>
      </c>
      <c r="J90" s="68">
        <v>535149</v>
      </c>
      <c r="K90" s="68">
        <v>27139</v>
      </c>
      <c r="L90" s="68">
        <v>0</v>
      </c>
      <c r="M90" s="68">
        <v>394165</v>
      </c>
      <c r="N90" s="62">
        <v>0</v>
      </c>
      <c r="O90" s="67">
        <v>0</v>
      </c>
    </row>
    <row r="91" spans="1:15" x14ac:dyDescent="0.55000000000000004">
      <c r="A91" s="115">
        <v>44360</v>
      </c>
      <c r="B91" s="105" t="str">
        <f t="shared" si="5"/>
        <v>(日)</v>
      </c>
      <c r="C91" s="62">
        <f t="shared" si="6"/>
        <v>911011</v>
      </c>
      <c r="D91" s="68">
        <v>560916</v>
      </c>
      <c r="E91" s="68">
        <v>34252</v>
      </c>
      <c r="F91" s="68">
        <v>0</v>
      </c>
      <c r="G91" s="68">
        <v>315843</v>
      </c>
      <c r="H91" s="62">
        <v>0</v>
      </c>
      <c r="I91" s="62">
        <v>0</v>
      </c>
      <c r="J91" s="68">
        <v>529099</v>
      </c>
      <c r="K91" s="68">
        <v>30740</v>
      </c>
      <c r="L91" s="68">
        <v>0</v>
      </c>
      <c r="M91" s="68">
        <v>304635</v>
      </c>
      <c r="N91" s="62">
        <v>0</v>
      </c>
      <c r="O91" s="67">
        <v>0</v>
      </c>
    </row>
    <row r="92" spans="1:15" x14ac:dyDescent="0.55000000000000004">
      <c r="A92" s="115">
        <v>44359</v>
      </c>
      <c r="B92" s="105" t="str">
        <f t="shared" si="5"/>
        <v>(土)</v>
      </c>
      <c r="C92" s="62">
        <f t="shared" si="6"/>
        <v>925223</v>
      </c>
      <c r="D92" s="68">
        <v>619974</v>
      </c>
      <c r="E92" s="68">
        <v>33451</v>
      </c>
      <c r="F92" s="68">
        <v>0</v>
      </c>
      <c r="G92" s="68">
        <v>271798</v>
      </c>
      <c r="H92" s="62">
        <v>0</v>
      </c>
      <c r="I92" s="62">
        <v>0</v>
      </c>
      <c r="J92" s="68">
        <v>586484</v>
      </c>
      <c r="K92" s="68">
        <v>30559</v>
      </c>
      <c r="L92" s="68">
        <v>0</v>
      </c>
      <c r="M92" s="68">
        <v>258605</v>
      </c>
      <c r="N92" s="62">
        <v>0</v>
      </c>
      <c r="O92" s="67">
        <v>0</v>
      </c>
    </row>
    <row r="93" spans="1:15" x14ac:dyDescent="0.55000000000000004">
      <c r="A93" s="115">
        <v>44358</v>
      </c>
      <c r="B93" s="105" t="str">
        <f t="shared" si="5"/>
        <v>(金)</v>
      </c>
      <c r="C93" s="62">
        <f t="shared" si="6"/>
        <v>953706</v>
      </c>
      <c r="D93" s="68">
        <v>661540</v>
      </c>
      <c r="E93" s="68">
        <v>29651</v>
      </c>
      <c r="F93" s="68">
        <v>0</v>
      </c>
      <c r="G93" s="68">
        <v>262515</v>
      </c>
      <c r="H93" s="62">
        <v>0</v>
      </c>
      <c r="I93" s="62">
        <v>0</v>
      </c>
      <c r="J93" s="68">
        <v>626631</v>
      </c>
      <c r="K93" s="68">
        <v>26983</v>
      </c>
      <c r="L93" s="68">
        <v>0</v>
      </c>
      <c r="M93" s="68">
        <v>244052</v>
      </c>
      <c r="N93" s="62">
        <v>0</v>
      </c>
      <c r="O93" s="67">
        <v>0</v>
      </c>
    </row>
    <row r="94" spans="1:15" x14ac:dyDescent="0.55000000000000004">
      <c r="A94" s="115">
        <v>44357</v>
      </c>
      <c r="B94" s="105" t="str">
        <f t="shared" si="5"/>
        <v>(木)</v>
      </c>
      <c r="C94" s="62">
        <f t="shared" si="6"/>
        <v>985108</v>
      </c>
      <c r="D94" s="68">
        <v>657139</v>
      </c>
      <c r="E94" s="68">
        <v>29518</v>
      </c>
      <c r="F94" s="68">
        <v>0</v>
      </c>
      <c r="G94" s="68">
        <v>298451</v>
      </c>
      <c r="H94" s="62">
        <v>0</v>
      </c>
      <c r="I94" s="62">
        <v>0</v>
      </c>
      <c r="J94" s="68">
        <v>625767</v>
      </c>
      <c r="K94" s="68">
        <v>26941</v>
      </c>
      <c r="L94" s="68">
        <v>0</v>
      </c>
      <c r="M94" s="68">
        <v>279141</v>
      </c>
      <c r="N94" s="62">
        <v>0</v>
      </c>
      <c r="O94" s="67">
        <v>0</v>
      </c>
    </row>
    <row r="95" spans="1:15" x14ac:dyDescent="0.55000000000000004">
      <c r="A95" s="115">
        <v>44356</v>
      </c>
      <c r="B95" s="105" t="str">
        <f t="shared" si="5"/>
        <v>(水)</v>
      </c>
      <c r="C95" s="62">
        <f t="shared" si="6"/>
        <v>982700</v>
      </c>
      <c r="D95" s="68">
        <v>672218</v>
      </c>
      <c r="E95" s="68">
        <v>27707</v>
      </c>
      <c r="F95" s="68">
        <v>0</v>
      </c>
      <c r="G95" s="68">
        <v>282775</v>
      </c>
      <c r="H95" s="62">
        <v>0</v>
      </c>
      <c r="I95" s="62">
        <v>0</v>
      </c>
      <c r="J95" s="68">
        <v>641203</v>
      </c>
      <c r="K95" s="68">
        <v>25498</v>
      </c>
      <c r="L95" s="68">
        <v>0</v>
      </c>
      <c r="M95" s="68">
        <v>264667</v>
      </c>
      <c r="N95" s="62">
        <v>0</v>
      </c>
      <c r="O95" s="67">
        <v>0</v>
      </c>
    </row>
    <row r="96" spans="1:15" x14ac:dyDescent="0.55000000000000004">
      <c r="A96" s="115">
        <v>44355</v>
      </c>
      <c r="B96" s="105" t="str">
        <f t="shared" si="5"/>
        <v>(火)</v>
      </c>
      <c r="C96" s="62">
        <f t="shared" si="6"/>
        <v>945998</v>
      </c>
      <c r="D96" s="68">
        <v>687645</v>
      </c>
      <c r="E96" s="68">
        <v>29284</v>
      </c>
      <c r="F96" s="68">
        <v>0</v>
      </c>
      <c r="G96" s="68">
        <v>229069</v>
      </c>
      <c r="H96" s="62">
        <v>0</v>
      </c>
      <c r="I96" s="62">
        <v>0</v>
      </c>
      <c r="J96" s="68">
        <v>658778</v>
      </c>
      <c r="K96" s="68">
        <v>27592</v>
      </c>
      <c r="L96" s="68">
        <v>0</v>
      </c>
      <c r="M96" s="68">
        <v>213600</v>
      </c>
      <c r="N96" s="62">
        <v>0</v>
      </c>
      <c r="O96" s="67">
        <v>0</v>
      </c>
    </row>
    <row r="97" spans="1:15" x14ac:dyDescent="0.55000000000000004">
      <c r="A97" s="115">
        <v>44354</v>
      </c>
      <c r="B97" s="105" t="str">
        <f t="shared" si="5"/>
        <v>(月)</v>
      </c>
      <c r="C97" s="62">
        <f t="shared" si="6"/>
        <v>848511</v>
      </c>
      <c r="D97" s="68">
        <v>631407</v>
      </c>
      <c r="E97" s="68">
        <v>29136</v>
      </c>
      <c r="F97" s="68">
        <v>0</v>
      </c>
      <c r="G97" s="68">
        <v>187968</v>
      </c>
      <c r="H97" s="62">
        <v>0</v>
      </c>
      <c r="I97" s="62">
        <v>0</v>
      </c>
      <c r="J97" s="68">
        <v>606904</v>
      </c>
      <c r="K97" s="68">
        <v>27337</v>
      </c>
      <c r="L97" s="68">
        <v>0</v>
      </c>
      <c r="M97" s="68">
        <v>175398</v>
      </c>
      <c r="N97" s="62">
        <v>0</v>
      </c>
      <c r="O97" s="67">
        <v>0</v>
      </c>
    </row>
    <row r="98" spans="1:15" x14ac:dyDescent="0.55000000000000004">
      <c r="A98" s="65">
        <v>44353</v>
      </c>
      <c r="B98" s="105" t="str">
        <f t="shared" si="5"/>
        <v>(日)</v>
      </c>
      <c r="C98" s="62">
        <f t="shared" si="6"/>
        <v>740650</v>
      </c>
      <c r="D98" s="68">
        <v>539006</v>
      </c>
      <c r="E98" s="68">
        <v>22862</v>
      </c>
      <c r="F98" s="68">
        <v>0</v>
      </c>
      <c r="G98" s="68">
        <v>178782</v>
      </c>
      <c r="H98" s="62">
        <v>0</v>
      </c>
      <c r="I98" s="62">
        <v>0</v>
      </c>
      <c r="J98" s="68">
        <v>517123</v>
      </c>
      <c r="K98" s="68">
        <v>21640</v>
      </c>
      <c r="L98" s="68">
        <v>0</v>
      </c>
      <c r="M98" s="68">
        <v>172717</v>
      </c>
      <c r="N98" s="62">
        <v>0</v>
      </c>
      <c r="O98" s="67">
        <v>0</v>
      </c>
    </row>
    <row r="99" spans="1:15" x14ac:dyDescent="0.55000000000000004">
      <c r="A99" s="65">
        <v>44352</v>
      </c>
      <c r="B99" s="105" t="str">
        <f t="shared" si="5"/>
        <v>(土)</v>
      </c>
      <c r="C99" s="62">
        <f t="shared" si="6"/>
        <v>740223</v>
      </c>
      <c r="D99" s="68">
        <v>593806</v>
      </c>
      <c r="E99" s="68">
        <v>20393</v>
      </c>
      <c r="F99" s="68">
        <v>0</v>
      </c>
      <c r="G99" s="68">
        <v>126024</v>
      </c>
      <c r="H99" s="62">
        <v>0</v>
      </c>
      <c r="I99" s="62">
        <v>0</v>
      </c>
      <c r="J99" s="68">
        <v>569421</v>
      </c>
      <c r="K99" s="68">
        <v>19026</v>
      </c>
      <c r="L99" s="68">
        <v>0</v>
      </c>
      <c r="M99" s="68">
        <v>116732</v>
      </c>
      <c r="N99" s="62">
        <v>0</v>
      </c>
      <c r="O99" s="67">
        <v>0</v>
      </c>
    </row>
    <row r="100" spans="1:15" x14ac:dyDescent="0.55000000000000004">
      <c r="A100" s="65">
        <v>44351</v>
      </c>
      <c r="B100" s="105" t="str">
        <f t="shared" si="5"/>
        <v>(金)</v>
      </c>
      <c r="C100" s="62">
        <f t="shared" si="6"/>
        <v>768643</v>
      </c>
      <c r="D100" s="68">
        <v>629757</v>
      </c>
      <c r="E100" s="68">
        <v>20244</v>
      </c>
      <c r="F100" s="68">
        <v>0</v>
      </c>
      <c r="G100" s="68">
        <v>118642</v>
      </c>
      <c r="H100" s="62">
        <v>0</v>
      </c>
      <c r="I100" s="62">
        <v>0</v>
      </c>
      <c r="J100" s="68">
        <v>602107</v>
      </c>
      <c r="K100" s="68">
        <v>18958</v>
      </c>
      <c r="L100" s="68">
        <v>0</v>
      </c>
      <c r="M100" s="68">
        <v>103959</v>
      </c>
      <c r="N100" s="62">
        <v>0</v>
      </c>
      <c r="O100" s="67">
        <v>0</v>
      </c>
    </row>
    <row r="101" spans="1:15" x14ac:dyDescent="0.55000000000000004">
      <c r="A101" s="65">
        <v>44350</v>
      </c>
      <c r="B101" s="105" t="str">
        <f>"(" &amp; TEXT(A101,"aaa") &amp; ")"</f>
        <v>(木)</v>
      </c>
      <c r="C101" s="62">
        <f t="shared" si="6"/>
        <v>805862</v>
      </c>
      <c r="D101" s="68">
        <v>646958</v>
      </c>
      <c r="E101" s="68">
        <v>20022</v>
      </c>
      <c r="F101" s="68">
        <v>0</v>
      </c>
      <c r="G101" s="68">
        <v>138882</v>
      </c>
      <c r="H101" s="62">
        <v>0</v>
      </c>
      <c r="I101" s="62">
        <v>0</v>
      </c>
      <c r="J101" s="68">
        <v>619689</v>
      </c>
      <c r="K101" s="68">
        <v>18931</v>
      </c>
      <c r="L101" s="68">
        <v>0</v>
      </c>
      <c r="M101" s="68">
        <v>124669</v>
      </c>
      <c r="N101" s="62">
        <v>0</v>
      </c>
      <c r="O101" s="67">
        <v>0</v>
      </c>
    </row>
    <row r="102" spans="1:15" x14ac:dyDescent="0.55000000000000004">
      <c r="A102" s="65">
        <v>44349</v>
      </c>
      <c r="B102" s="105" t="str">
        <f t="shared" ref="B102:B153" si="7">"(" &amp; TEXT(A102,"aaa") &amp; ")"</f>
        <v>(水)</v>
      </c>
      <c r="C102" s="62">
        <f t="shared" si="6"/>
        <v>804129</v>
      </c>
      <c r="D102" s="68">
        <v>643462</v>
      </c>
      <c r="E102" s="68">
        <v>19640</v>
      </c>
      <c r="F102" s="68">
        <v>0</v>
      </c>
      <c r="G102" s="68">
        <v>141027</v>
      </c>
      <c r="H102" s="62">
        <v>0</v>
      </c>
      <c r="I102" s="62">
        <v>0</v>
      </c>
      <c r="J102" s="68">
        <v>617856</v>
      </c>
      <c r="K102" s="68">
        <v>18576</v>
      </c>
      <c r="L102" s="68">
        <v>0</v>
      </c>
      <c r="M102" s="68">
        <v>126523</v>
      </c>
      <c r="N102" s="62">
        <v>0</v>
      </c>
      <c r="O102" s="67">
        <v>0</v>
      </c>
    </row>
    <row r="103" spans="1:15" x14ac:dyDescent="0.55000000000000004">
      <c r="A103" s="65">
        <v>44348</v>
      </c>
      <c r="B103" s="105" t="str">
        <f t="shared" si="7"/>
        <v>(火)</v>
      </c>
      <c r="C103" s="62">
        <f t="shared" si="6"/>
        <v>756519</v>
      </c>
      <c r="D103" s="68">
        <v>623406</v>
      </c>
      <c r="E103" s="68">
        <v>19193</v>
      </c>
      <c r="F103" s="68">
        <v>0</v>
      </c>
      <c r="G103" s="68">
        <v>113920</v>
      </c>
      <c r="H103" s="62">
        <v>0</v>
      </c>
      <c r="I103" s="62">
        <v>0</v>
      </c>
      <c r="J103" s="68">
        <v>599470</v>
      </c>
      <c r="K103" s="68">
        <v>18206</v>
      </c>
      <c r="L103" s="68">
        <v>0</v>
      </c>
      <c r="M103" s="68">
        <v>100101</v>
      </c>
      <c r="N103" s="62">
        <v>0</v>
      </c>
      <c r="O103" s="67">
        <v>0</v>
      </c>
    </row>
    <row r="104" spans="1:15" x14ac:dyDescent="0.55000000000000004">
      <c r="A104" s="65">
        <v>44347</v>
      </c>
      <c r="B104" s="105" t="str">
        <f t="shared" si="7"/>
        <v>(月)</v>
      </c>
      <c r="C104" s="62">
        <f t="shared" si="6"/>
        <v>627582</v>
      </c>
      <c r="D104" s="68">
        <v>514556</v>
      </c>
      <c r="E104" s="68">
        <v>18336</v>
      </c>
      <c r="F104" s="68">
        <v>0</v>
      </c>
      <c r="G104" s="68">
        <v>94690</v>
      </c>
      <c r="H104" s="62">
        <v>0</v>
      </c>
      <c r="I104" s="62">
        <v>0</v>
      </c>
      <c r="J104" s="68">
        <v>493280</v>
      </c>
      <c r="K104" s="68">
        <v>17253</v>
      </c>
      <c r="L104" s="68">
        <v>0</v>
      </c>
      <c r="M104" s="68">
        <v>77924</v>
      </c>
      <c r="N104" s="62">
        <v>0</v>
      </c>
      <c r="O104" s="67">
        <v>0</v>
      </c>
    </row>
    <row r="105" spans="1:15" x14ac:dyDescent="0.55000000000000004">
      <c r="A105" s="65">
        <v>44346</v>
      </c>
      <c r="B105" s="105" t="str">
        <f t="shared" si="7"/>
        <v>(日)</v>
      </c>
      <c r="C105" s="62">
        <f t="shared" si="6"/>
        <v>527522</v>
      </c>
      <c r="D105" s="68">
        <v>445879</v>
      </c>
      <c r="E105" s="68">
        <v>15942</v>
      </c>
      <c r="F105" s="68">
        <v>0</v>
      </c>
      <c r="G105" s="68">
        <v>65701</v>
      </c>
      <c r="H105" s="62">
        <v>0</v>
      </c>
      <c r="I105" s="62">
        <v>0</v>
      </c>
      <c r="J105" s="68">
        <v>430106</v>
      </c>
      <c r="K105" s="68">
        <v>15145</v>
      </c>
      <c r="L105" s="68">
        <v>0</v>
      </c>
      <c r="M105" s="68">
        <v>59161</v>
      </c>
      <c r="N105" s="62">
        <v>0</v>
      </c>
      <c r="O105" s="67">
        <v>0</v>
      </c>
    </row>
    <row r="106" spans="1:15" x14ac:dyDescent="0.55000000000000004">
      <c r="A106" s="65">
        <v>44345</v>
      </c>
      <c r="B106" s="105" t="str">
        <f t="shared" si="7"/>
        <v>(土)</v>
      </c>
      <c r="C106" s="62">
        <f t="shared" si="6"/>
        <v>530297</v>
      </c>
      <c r="D106" s="68">
        <v>456172</v>
      </c>
      <c r="E106" s="68">
        <v>15524</v>
      </c>
      <c r="F106" s="68">
        <v>0</v>
      </c>
      <c r="G106" s="68">
        <v>58601</v>
      </c>
      <c r="H106" s="62">
        <v>0</v>
      </c>
      <c r="I106" s="62">
        <v>0</v>
      </c>
      <c r="J106" s="68">
        <v>435819</v>
      </c>
      <c r="K106" s="68">
        <v>14719</v>
      </c>
      <c r="L106" s="68">
        <v>0</v>
      </c>
      <c r="M106" s="68">
        <v>47162</v>
      </c>
      <c r="N106" s="62">
        <v>0</v>
      </c>
      <c r="O106" s="67">
        <v>0</v>
      </c>
    </row>
    <row r="107" spans="1:15" x14ac:dyDescent="0.55000000000000004">
      <c r="A107" s="65">
        <v>44344</v>
      </c>
      <c r="B107" s="105" t="str">
        <f t="shared" si="7"/>
        <v>(金)</v>
      </c>
      <c r="C107" s="62">
        <f t="shared" si="6"/>
        <v>573453</v>
      </c>
      <c r="D107" s="68">
        <v>513609</v>
      </c>
      <c r="E107" s="68">
        <v>14245</v>
      </c>
      <c r="F107" s="68">
        <v>0</v>
      </c>
      <c r="G107" s="68">
        <v>45599</v>
      </c>
      <c r="H107" s="62">
        <v>0</v>
      </c>
      <c r="I107" s="62">
        <v>0</v>
      </c>
      <c r="J107" s="68">
        <v>486060</v>
      </c>
      <c r="K107" s="68">
        <v>13526</v>
      </c>
      <c r="L107" s="68">
        <v>0</v>
      </c>
      <c r="M107" s="68">
        <v>29896</v>
      </c>
      <c r="N107" s="62">
        <v>0</v>
      </c>
      <c r="O107" s="67">
        <v>0</v>
      </c>
    </row>
    <row r="108" spans="1:15" x14ac:dyDescent="0.55000000000000004">
      <c r="A108" s="65">
        <v>44343</v>
      </c>
      <c r="B108" s="105" t="str">
        <f t="shared" si="7"/>
        <v>(木)</v>
      </c>
      <c r="C108" s="62">
        <f t="shared" si="6"/>
        <v>597915</v>
      </c>
      <c r="D108" s="68">
        <v>540407</v>
      </c>
      <c r="E108" s="68">
        <v>12399</v>
      </c>
      <c r="F108" s="68">
        <v>0</v>
      </c>
      <c r="G108" s="68">
        <v>45109</v>
      </c>
      <c r="H108" s="62">
        <v>0</v>
      </c>
      <c r="I108" s="62">
        <v>0</v>
      </c>
      <c r="J108" s="68">
        <v>511907</v>
      </c>
      <c r="K108" s="68">
        <v>11827</v>
      </c>
      <c r="L108" s="68">
        <v>0</v>
      </c>
      <c r="M108" s="68">
        <v>32128</v>
      </c>
      <c r="N108" s="62">
        <v>0</v>
      </c>
      <c r="O108" s="67">
        <v>0</v>
      </c>
    </row>
    <row r="109" spans="1:15" x14ac:dyDescent="0.55000000000000004">
      <c r="A109" s="65">
        <v>44342</v>
      </c>
      <c r="B109" s="105" t="str">
        <f t="shared" si="7"/>
        <v>(水)</v>
      </c>
      <c r="C109" s="62">
        <f t="shared" si="6"/>
        <v>584791</v>
      </c>
      <c r="D109" s="68">
        <v>560878</v>
      </c>
      <c r="E109" s="68">
        <v>11466</v>
      </c>
      <c r="F109" s="68">
        <v>0</v>
      </c>
      <c r="G109" s="68">
        <v>12447</v>
      </c>
      <c r="H109" s="62">
        <v>0</v>
      </c>
      <c r="I109" s="62">
        <v>0</v>
      </c>
      <c r="J109" s="68">
        <v>530185</v>
      </c>
      <c r="K109" s="68">
        <v>10839</v>
      </c>
      <c r="L109" s="68">
        <v>0</v>
      </c>
      <c r="M109" s="68">
        <v>9189</v>
      </c>
      <c r="N109" s="62">
        <v>0</v>
      </c>
      <c r="O109" s="67">
        <v>0</v>
      </c>
    </row>
    <row r="110" spans="1:15" x14ac:dyDescent="0.55000000000000004">
      <c r="A110" s="65">
        <v>44341</v>
      </c>
      <c r="B110" s="105" t="str">
        <f t="shared" si="7"/>
        <v>(火)</v>
      </c>
      <c r="C110" s="62">
        <f t="shared" si="6"/>
        <v>527032</v>
      </c>
      <c r="D110" s="68">
        <v>506394</v>
      </c>
      <c r="E110" s="68">
        <v>9758</v>
      </c>
      <c r="F110" s="68">
        <v>0</v>
      </c>
      <c r="G110" s="68">
        <v>10880</v>
      </c>
      <c r="H110" s="62">
        <v>0</v>
      </c>
      <c r="I110" s="62">
        <v>0</v>
      </c>
      <c r="J110" s="68">
        <v>478770</v>
      </c>
      <c r="K110" s="68">
        <v>9332</v>
      </c>
      <c r="L110" s="68">
        <v>0</v>
      </c>
      <c r="M110" s="68">
        <v>7708</v>
      </c>
      <c r="N110" s="62">
        <v>0</v>
      </c>
      <c r="O110" s="67">
        <v>0</v>
      </c>
    </row>
    <row r="111" spans="1:15" x14ac:dyDescent="0.55000000000000004">
      <c r="A111" s="65">
        <v>44340</v>
      </c>
      <c r="B111" s="105" t="str">
        <f t="shared" si="7"/>
        <v>(月)</v>
      </c>
      <c r="C111" s="62">
        <f t="shared" si="6"/>
        <v>456507</v>
      </c>
      <c r="D111" s="68">
        <v>436664</v>
      </c>
      <c r="E111" s="68">
        <v>9812</v>
      </c>
      <c r="F111" s="68">
        <v>0</v>
      </c>
      <c r="G111" s="68">
        <v>10031</v>
      </c>
      <c r="H111" s="62">
        <v>0</v>
      </c>
      <c r="I111" s="62">
        <v>0</v>
      </c>
      <c r="J111" s="68">
        <v>414849</v>
      </c>
      <c r="K111" s="68">
        <v>9359</v>
      </c>
      <c r="L111" s="68">
        <v>0</v>
      </c>
      <c r="M111" s="68">
        <v>6929</v>
      </c>
      <c r="N111" s="62">
        <v>0</v>
      </c>
      <c r="O111" s="67">
        <v>0</v>
      </c>
    </row>
    <row r="112" spans="1:15" x14ac:dyDescent="0.55000000000000004">
      <c r="A112" s="65">
        <v>44339</v>
      </c>
      <c r="B112" s="105" t="str">
        <f t="shared" si="7"/>
        <v>(日)</v>
      </c>
      <c r="C112" s="62">
        <f t="shared" si="6"/>
        <v>351773</v>
      </c>
      <c r="D112" s="68">
        <v>325960</v>
      </c>
      <c r="E112" s="68">
        <v>0</v>
      </c>
      <c r="F112" s="68">
        <v>0</v>
      </c>
      <c r="G112" s="68">
        <v>25813</v>
      </c>
      <c r="H112" s="62">
        <v>0</v>
      </c>
      <c r="I112" s="62">
        <v>0</v>
      </c>
      <c r="J112" s="68">
        <v>313091</v>
      </c>
      <c r="K112" s="68">
        <v>0</v>
      </c>
      <c r="L112" s="68">
        <v>0</v>
      </c>
      <c r="M112" s="68">
        <v>20743</v>
      </c>
      <c r="N112" s="62">
        <v>0</v>
      </c>
      <c r="O112" s="67">
        <v>0</v>
      </c>
    </row>
    <row r="113" spans="1:15" x14ac:dyDescent="0.55000000000000004">
      <c r="A113" s="65">
        <v>44338</v>
      </c>
      <c r="B113" s="105" t="str">
        <f t="shared" si="7"/>
        <v>(土)</v>
      </c>
      <c r="C113" s="62">
        <f t="shared" si="6"/>
        <v>325683</v>
      </c>
      <c r="D113" s="68">
        <v>284242</v>
      </c>
      <c r="E113" s="68">
        <v>0</v>
      </c>
      <c r="F113" s="68">
        <v>0</v>
      </c>
      <c r="G113" s="68">
        <v>41441</v>
      </c>
      <c r="H113" s="62">
        <v>0</v>
      </c>
      <c r="I113" s="62">
        <v>0</v>
      </c>
      <c r="J113" s="68">
        <v>267865</v>
      </c>
      <c r="K113" s="68">
        <v>0</v>
      </c>
      <c r="L113" s="68">
        <v>0</v>
      </c>
      <c r="M113" s="68">
        <v>22792</v>
      </c>
      <c r="N113" s="62">
        <v>0</v>
      </c>
      <c r="O113" s="67">
        <v>0</v>
      </c>
    </row>
    <row r="114" spans="1:15" x14ac:dyDescent="0.55000000000000004">
      <c r="A114" s="65">
        <v>44337</v>
      </c>
      <c r="B114" s="105" t="str">
        <f t="shared" si="7"/>
        <v>(金)</v>
      </c>
      <c r="C114" s="62">
        <f t="shared" si="6"/>
        <v>336338</v>
      </c>
      <c r="D114" s="68">
        <v>278709</v>
      </c>
      <c r="E114" s="68">
        <v>0</v>
      </c>
      <c r="F114" s="68">
        <v>0</v>
      </c>
      <c r="G114" s="68">
        <v>57629</v>
      </c>
      <c r="H114" s="62">
        <v>0</v>
      </c>
      <c r="I114" s="62">
        <v>0</v>
      </c>
      <c r="J114" s="68">
        <v>254065</v>
      </c>
      <c r="K114" s="68">
        <v>0</v>
      </c>
      <c r="L114" s="68">
        <v>0</v>
      </c>
      <c r="M114" s="68">
        <v>25302</v>
      </c>
      <c r="N114" s="62">
        <v>0</v>
      </c>
      <c r="O114" s="67">
        <v>0</v>
      </c>
    </row>
    <row r="115" spans="1:15" x14ac:dyDescent="0.55000000000000004">
      <c r="A115" s="65">
        <v>44336</v>
      </c>
      <c r="B115" s="105" t="str">
        <f t="shared" si="7"/>
        <v>(木)</v>
      </c>
      <c r="C115" s="62">
        <f t="shared" si="6"/>
        <v>346887</v>
      </c>
      <c r="D115" s="68">
        <v>320851</v>
      </c>
      <c r="E115" s="68">
        <v>0</v>
      </c>
      <c r="F115" s="68">
        <v>0</v>
      </c>
      <c r="G115" s="68">
        <v>26036</v>
      </c>
      <c r="H115" s="62">
        <v>0</v>
      </c>
      <c r="I115" s="62">
        <v>0</v>
      </c>
      <c r="J115" s="68">
        <v>293716</v>
      </c>
      <c r="K115" s="68">
        <v>0</v>
      </c>
      <c r="L115" s="68">
        <v>0</v>
      </c>
      <c r="M115" s="68">
        <v>14040</v>
      </c>
      <c r="N115" s="62">
        <v>0</v>
      </c>
      <c r="O115" s="67">
        <v>0</v>
      </c>
    </row>
    <row r="116" spans="1:15" x14ac:dyDescent="0.55000000000000004">
      <c r="A116" s="65">
        <v>44335</v>
      </c>
      <c r="B116" s="105" t="str">
        <f t="shared" si="7"/>
        <v>(水)</v>
      </c>
      <c r="C116" s="62">
        <f t="shared" si="6"/>
        <v>377753</v>
      </c>
      <c r="D116" s="68">
        <v>307471</v>
      </c>
      <c r="E116" s="68">
        <v>0</v>
      </c>
      <c r="F116" s="68">
        <v>0</v>
      </c>
      <c r="G116" s="68">
        <v>70282</v>
      </c>
      <c r="H116" s="62">
        <v>0</v>
      </c>
      <c r="I116" s="62">
        <v>0</v>
      </c>
      <c r="J116" s="68">
        <v>282295</v>
      </c>
      <c r="K116" s="68">
        <v>0</v>
      </c>
      <c r="L116" s="68">
        <v>0</v>
      </c>
      <c r="M116" s="68">
        <v>34006</v>
      </c>
      <c r="N116" s="62">
        <v>0</v>
      </c>
      <c r="O116" s="67">
        <v>0</v>
      </c>
    </row>
    <row r="117" spans="1:15" x14ac:dyDescent="0.55000000000000004">
      <c r="A117" s="65">
        <v>44334</v>
      </c>
      <c r="B117" s="105" t="str">
        <f t="shared" si="7"/>
        <v>(火)</v>
      </c>
      <c r="C117" s="62">
        <f t="shared" si="6"/>
        <v>319134</v>
      </c>
      <c r="D117" s="68">
        <v>253179</v>
      </c>
      <c r="E117" s="68">
        <v>0</v>
      </c>
      <c r="F117" s="68">
        <v>0</v>
      </c>
      <c r="G117" s="68">
        <v>65955</v>
      </c>
      <c r="H117" s="62">
        <v>0</v>
      </c>
      <c r="I117" s="62">
        <v>0</v>
      </c>
      <c r="J117" s="68">
        <v>231448</v>
      </c>
      <c r="K117" s="68">
        <v>0</v>
      </c>
      <c r="L117" s="68">
        <v>0</v>
      </c>
      <c r="M117" s="68">
        <v>35089</v>
      </c>
      <c r="N117" s="62">
        <v>0</v>
      </c>
      <c r="O117" s="67">
        <v>0</v>
      </c>
    </row>
    <row r="118" spans="1:15" x14ac:dyDescent="0.55000000000000004">
      <c r="A118" s="65">
        <v>44333</v>
      </c>
      <c r="B118" s="105" t="str">
        <f t="shared" si="7"/>
        <v>(月)</v>
      </c>
      <c r="C118" s="62">
        <f t="shared" si="6"/>
        <v>261470</v>
      </c>
      <c r="D118" s="68">
        <v>209976</v>
      </c>
      <c r="E118" s="68">
        <v>0</v>
      </c>
      <c r="F118" s="68">
        <v>0</v>
      </c>
      <c r="G118" s="68">
        <v>51494</v>
      </c>
      <c r="H118" s="62">
        <v>0</v>
      </c>
      <c r="I118" s="62">
        <v>0</v>
      </c>
      <c r="J118" s="68">
        <v>192022</v>
      </c>
      <c r="K118" s="68">
        <v>0</v>
      </c>
      <c r="L118" s="68">
        <v>0</v>
      </c>
      <c r="M118" s="68">
        <v>26334</v>
      </c>
      <c r="N118" s="62">
        <v>0</v>
      </c>
      <c r="O118" s="67">
        <v>0</v>
      </c>
    </row>
    <row r="119" spans="1:15" x14ac:dyDescent="0.55000000000000004">
      <c r="A119" s="65">
        <v>44332</v>
      </c>
      <c r="B119" s="105" t="str">
        <f t="shared" si="7"/>
        <v>(日)</v>
      </c>
      <c r="C119" s="62">
        <f t="shared" si="6"/>
        <v>208923</v>
      </c>
      <c r="D119" s="68">
        <v>186519</v>
      </c>
      <c r="E119" s="68">
        <v>0</v>
      </c>
      <c r="F119" s="68">
        <v>0</v>
      </c>
      <c r="G119" s="68">
        <v>22404</v>
      </c>
      <c r="H119" s="62">
        <v>0</v>
      </c>
      <c r="I119" s="62">
        <v>0</v>
      </c>
      <c r="J119" s="68">
        <v>178897</v>
      </c>
      <c r="K119" s="68">
        <v>0</v>
      </c>
      <c r="L119" s="68">
        <v>0</v>
      </c>
      <c r="M119" s="68">
        <v>14887</v>
      </c>
      <c r="N119" s="62">
        <v>0</v>
      </c>
      <c r="O119" s="67">
        <v>0</v>
      </c>
    </row>
    <row r="120" spans="1:15" x14ac:dyDescent="0.55000000000000004">
      <c r="A120" s="65">
        <v>44331</v>
      </c>
      <c r="B120" s="105" t="str">
        <f t="shared" si="7"/>
        <v>(土)</v>
      </c>
      <c r="C120" s="62">
        <f t="shared" si="6"/>
        <v>169670</v>
      </c>
      <c r="D120" s="68">
        <v>137131</v>
      </c>
      <c r="E120" s="68">
        <v>0</v>
      </c>
      <c r="F120" s="68">
        <v>0</v>
      </c>
      <c r="G120" s="68">
        <v>32539</v>
      </c>
      <c r="H120" s="62">
        <v>0</v>
      </c>
      <c r="I120" s="62">
        <v>0</v>
      </c>
      <c r="J120" s="68">
        <v>125512</v>
      </c>
      <c r="K120" s="68">
        <v>0</v>
      </c>
      <c r="L120" s="68">
        <v>0</v>
      </c>
      <c r="M120" s="68">
        <v>15859</v>
      </c>
      <c r="N120" s="62">
        <v>0</v>
      </c>
      <c r="O120" s="67">
        <v>0</v>
      </c>
    </row>
    <row r="121" spans="1:15" x14ac:dyDescent="0.55000000000000004">
      <c r="A121" s="65">
        <v>44330</v>
      </c>
      <c r="B121" s="105" t="str">
        <f t="shared" si="7"/>
        <v>(金)</v>
      </c>
      <c r="C121" s="62">
        <f t="shared" si="6"/>
        <v>182974</v>
      </c>
      <c r="D121" s="68">
        <v>135231</v>
      </c>
      <c r="E121" s="68">
        <v>0</v>
      </c>
      <c r="F121" s="68">
        <v>0</v>
      </c>
      <c r="G121" s="68">
        <v>47743</v>
      </c>
      <c r="H121" s="62">
        <v>0</v>
      </c>
      <c r="I121" s="62">
        <v>0</v>
      </c>
      <c r="J121" s="68">
        <v>114311</v>
      </c>
      <c r="K121" s="68">
        <v>0</v>
      </c>
      <c r="L121" s="68">
        <v>0</v>
      </c>
      <c r="M121" s="68">
        <v>18325</v>
      </c>
      <c r="N121" s="62">
        <v>0</v>
      </c>
      <c r="O121" s="67">
        <v>0</v>
      </c>
    </row>
    <row r="122" spans="1:15" x14ac:dyDescent="0.55000000000000004">
      <c r="A122" s="65">
        <v>44329</v>
      </c>
      <c r="B122" s="105" t="str">
        <f t="shared" si="7"/>
        <v>(木)</v>
      </c>
      <c r="C122" s="62">
        <f t="shared" si="6"/>
        <v>208783</v>
      </c>
      <c r="D122" s="68">
        <v>157137</v>
      </c>
      <c r="E122" s="68">
        <v>0</v>
      </c>
      <c r="F122" s="68">
        <v>0</v>
      </c>
      <c r="G122" s="68">
        <v>51646</v>
      </c>
      <c r="H122" s="62">
        <v>0</v>
      </c>
      <c r="I122" s="62">
        <v>0</v>
      </c>
      <c r="J122" s="68">
        <v>136214</v>
      </c>
      <c r="K122" s="68">
        <v>0</v>
      </c>
      <c r="L122" s="68">
        <v>0</v>
      </c>
      <c r="M122" s="68">
        <v>24999</v>
      </c>
      <c r="N122" s="62">
        <v>0</v>
      </c>
      <c r="O122" s="67">
        <v>0</v>
      </c>
    </row>
    <row r="123" spans="1:15" x14ac:dyDescent="0.55000000000000004">
      <c r="A123" s="65">
        <v>44328</v>
      </c>
      <c r="B123" s="105" t="str">
        <f t="shared" si="7"/>
        <v>(水)</v>
      </c>
      <c r="C123" s="62">
        <f t="shared" si="6"/>
        <v>214179</v>
      </c>
      <c r="D123" s="68">
        <v>161027</v>
      </c>
      <c r="E123" s="68">
        <v>0</v>
      </c>
      <c r="F123" s="68">
        <v>0</v>
      </c>
      <c r="G123" s="68">
        <v>53152</v>
      </c>
      <c r="H123" s="62">
        <v>0</v>
      </c>
      <c r="I123" s="62">
        <v>0</v>
      </c>
      <c r="J123" s="68">
        <v>139456</v>
      </c>
      <c r="K123" s="68">
        <v>0</v>
      </c>
      <c r="L123" s="68">
        <v>0</v>
      </c>
      <c r="M123" s="68">
        <v>26188</v>
      </c>
      <c r="N123" s="62">
        <v>0</v>
      </c>
      <c r="O123" s="67">
        <v>0</v>
      </c>
    </row>
    <row r="124" spans="1:15" x14ac:dyDescent="0.55000000000000004">
      <c r="A124" s="65">
        <v>44327</v>
      </c>
      <c r="B124" s="105" t="str">
        <f t="shared" si="7"/>
        <v>(火)</v>
      </c>
      <c r="C124" s="62">
        <f t="shared" si="6"/>
        <v>175317</v>
      </c>
      <c r="D124" s="68">
        <v>130584</v>
      </c>
      <c r="E124" s="68">
        <v>0</v>
      </c>
      <c r="F124" s="68">
        <v>0</v>
      </c>
      <c r="G124" s="68">
        <v>44733</v>
      </c>
      <c r="H124" s="62">
        <v>0</v>
      </c>
      <c r="I124" s="62">
        <v>0</v>
      </c>
      <c r="J124" s="68">
        <v>109588</v>
      </c>
      <c r="K124" s="68">
        <v>0</v>
      </c>
      <c r="L124" s="68">
        <v>0</v>
      </c>
      <c r="M124" s="68">
        <v>22101</v>
      </c>
      <c r="N124" s="62">
        <v>0</v>
      </c>
      <c r="O124" s="67">
        <v>0</v>
      </c>
    </row>
    <row r="125" spans="1:15" x14ac:dyDescent="0.55000000000000004">
      <c r="A125" s="65">
        <v>44326</v>
      </c>
      <c r="B125" s="105" t="str">
        <f t="shared" si="7"/>
        <v>(月)</v>
      </c>
      <c r="C125" s="62">
        <f t="shared" si="6"/>
        <v>134022</v>
      </c>
      <c r="D125" s="68">
        <v>105140</v>
      </c>
      <c r="E125" s="68">
        <v>0</v>
      </c>
      <c r="F125" s="68">
        <v>0</v>
      </c>
      <c r="G125" s="68">
        <v>28882</v>
      </c>
      <c r="H125" s="62">
        <v>0</v>
      </c>
      <c r="I125" s="62">
        <v>0</v>
      </c>
      <c r="J125" s="68">
        <v>86612</v>
      </c>
      <c r="K125" s="68">
        <v>0</v>
      </c>
      <c r="L125" s="68">
        <v>0</v>
      </c>
      <c r="M125" s="68">
        <v>14168</v>
      </c>
      <c r="N125" s="62">
        <v>0</v>
      </c>
      <c r="O125" s="67">
        <v>0</v>
      </c>
    </row>
    <row r="126" spans="1:15" x14ac:dyDescent="0.55000000000000004">
      <c r="A126" s="65">
        <v>44325</v>
      </c>
      <c r="B126" s="105" t="str">
        <f t="shared" si="7"/>
        <v>(日)</v>
      </c>
      <c r="C126" s="62">
        <f t="shared" si="6"/>
        <v>82812</v>
      </c>
      <c r="D126" s="68">
        <v>74225</v>
      </c>
      <c r="E126" s="68">
        <v>0</v>
      </c>
      <c r="F126" s="68">
        <v>0</v>
      </c>
      <c r="G126" s="68">
        <v>8587</v>
      </c>
      <c r="H126" s="62">
        <v>0</v>
      </c>
      <c r="I126" s="62">
        <v>0</v>
      </c>
      <c r="J126" s="68">
        <v>66828</v>
      </c>
      <c r="K126" s="68">
        <v>0</v>
      </c>
      <c r="L126" s="68">
        <v>0</v>
      </c>
      <c r="M126" s="68">
        <v>5787</v>
      </c>
      <c r="N126" s="62">
        <v>0</v>
      </c>
      <c r="O126" s="67">
        <v>0</v>
      </c>
    </row>
    <row r="127" spans="1:15" x14ac:dyDescent="0.55000000000000004">
      <c r="A127" s="65">
        <v>44324</v>
      </c>
      <c r="B127" s="105" t="str">
        <f t="shared" si="7"/>
        <v>(土)</v>
      </c>
      <c r="C127" s="62">
        <f t="shared" si="6"/>
        <v>69173</v>
      </c>
      <c r="D127" s="68">
        <v>61448</v>
      </c>
      <c r="E127" s="68">
        <v>0</v>
      </c>
      <c r="F127" s="68">
        <v>0</v>
      </c>
      <c r="G127" s="68">
        <v>7725</v>
      </c>
      <c r="H127" s="62">
        <v>0</v>
      </c>
      <c r="I127" s="62">
        <v>0</v>
      </c>
      <c r="J127" s="68">
        <v>49873</v>
      </c>
      <c r="K127" s="68">
        <v>0</v>
      </c>
      <c r="L127" s="68">
        <v>0</v>
      </c>
      <c r="M127" s="68">
        <v>4009</v>
      </c>
      <c r="N127" s="62">
        <v>0</v>
      </c>
      <c r="O127" s="67">
        <v>0</v>
      </c>
    </row>
    <row r="128" spans="1:15" x14ac:dyDescent="0.55000000000000004">
      <c r="A128" s="65">
        <v>44323</v>
      </c>
      <c r="B128" s="105" t="str">
        <f t="shared" si="7"/>
        <v>(金)</v>
      </c>
      <c r="C128" s="62">
        <f t="shared" si="6"/>
        <v>59481</v>
      </c>
      <c r="D128" s="68">
        <v>48898</v>
      </c>
      <c r="E128" s="68">
        <v>0</v>
      </c>
      <c r="F128" s="68">
        <v>0</v>
      </c>
      <c r="G128" s="68">
        <v>10583</v>
      </c>
      <c r="H128" s="62">
        <v>0</v>
      </c>
      <c r="I128" s="62">
        <v>0</v>
      </c>
      <c r="J128" s="68">
        <v>32772</v>
      </c>
      <c r="K128" s="68">
        <v>0</v>
      </c>
      <c r="L128" s="68">
        <v>0</v>
      </c>
      <c r="M128" s="68">
        <v>4559</v>
      </c>
      <c r="N128" s="62">
        <v>0</v>
      </c>
      <c r="O128" s="67">
        <v>0</v>
      </c>
    </row>
    <row r="129" spans="1:15" x14ac:dyDescent="0.55000000000000004">
      <c r="A129" s="65">
        <v>44322</v>
      </c>
      <c r="B129" s="105" t="str">
        <f t="shared" si="7"/>
        <v>(木)</v>
      </c>
      <c r="C129" s="62">
        <f t="shared" si="6"/>
        <v>55865</v>
      </c>
      <c r="D129" s="68">
        <v>47399</v>
      </c>
      <c r="E129" s="68">
        <v>0</v>
      </c>
      <c r="F129" s="68">
        <v>0</v>
      </c>
      <c r="G129" s="68">
        <v>8466</v>
      </c>
      <c r="H129" s="62">
        <v>0</v>
      </c>
      <c r="I129" s="62">
        <v>0</v>
      </c>
      <c r="J129" s="68">
        <v>34025</v>
      </c>
      <c r="K129" s="68">
        <v>0</v>
      </c>
      <c r="L129" s="68">
        <v>0</v>
      </c>
      <c r="M129" s="68">
        <v>4857</v>
      </c>
      <c r="N129" s="62">
        <v>0</v>
      </c>
      <c r="O129" s="67">
        <v>0</v>
      </c>
    </row>
    <row r="130" spans="1:15" x14ac:dyDescent="0.55000000000000004">
      <c r="A130" s="65">
        <v>44321</v>
      </c>
      <c r="B130" s="105" t="str">
        <f t="shared" si="7"/>
        <v>(水)</v>
      </c>
      <c r="C130" s="62">
        <f t="shared" si="6"/>
        <v>10881</v>
      </c>
      <c r="D130" s="68">
        <v>9965</v>
      </c>
      <c r="E130" s="68">
        <v>0</v>
      </c>
      <c r="F130" s="68">
        <v>0</v>
      </c>
      <c r="G130" s="68">
        <v>916</v>
      </c>
      <c r="H130" s="62">
        <v>0</v>
      </c>
      <c r="I130" s="62">
        <v>0</v>
      </c>
      <c r="J130" s="68">
        <v>8382</v>
      </c>
      <c r="K130" s="68">
        <v>0</v>
      </c>
      <c r="L130" s="68">
        <v>0</v>
      </c>
      <c r="M130" s="68">
        <v>748</v>
      </c>
      <c r="N130" s="62">
        <v>0</v>
      </c>
      <c r="O130" s="67">
        <v>0</v>
      </c>
    </row>
    <row r="131" spans="1:15" x14ac:dyDescent="0.55000000000000004">
      <c r="A131" s="65">
        <v>44320</v>
      </c>
      <c r="B131" s="105" t="str">
        <f t="shared" si="7"/>
        <v>(火)</v>
      </c>
      <c r="C131" s="62">
        <f t="shared" si="6"/>
        <v>9282</v>
      </c>
      <c r="D131" s="68">
        <v>8552</v>
      </c>
      <c r="E131" s="68">
        <v>0</v>
      </c>
      <c r="F131" s="68">
        <v>0</v>
      </c>
      <c r="G131" s="68">
        <v>730</v>
      </c>
      <c r="H131" s="62">
        <v>0</v>
      </c>
      <c r="I131" s="62">
        <v>0</v>
      </c>
      <c r="J131" s="68">
        <v>6893</v>
      </c>
      <c r="K131" s="68">
        <v>0</v>
      </c>
      <c r="L131" s="68">
        <v>0</v>
      </c>
      <c r="M131" s="68">
        <v>545</v>
      </c>
      <c r="N131" s="62">
        <v>0</v>
      </c>
      <c r="O131" s="67">
        <v>0</v>
      </c>
    </row>
    <row r="132" spans="1:15" x14ac:dyDescent="0.55000000000000004">
      <c r="A132" s="65">
        <v>44319</v>
      </c>
      <c r="B132" s="105" t="str">
        <f t="shared" si="7"/>
        <v>(月)</v>
      </c>
      <c r="C132" s="62">
        <f t="shared" si="6"/>
        <v>8359</v>
      </c>
      <c r="D132" s="68">
        <v>7508</v>
      </c>
      <c r="E132" s="68">
        <v>0</v>
      </c>
      <c r="F132" s="68">
        <v>0</v>
      </c>
      <c r="G132" s="68">
        <v>851</v>
      </c>
      <c r="H132" s="62">
        <v>0</v>
      </c>
      <c r="I132" s="62">
        <v>0</v>
      </c>
      <c r="J132" s="68">
        <v>5863</v>
      </c>
      <c r="K132" s="68">
        <v>0</v>
      </c>
      <c r="L132" s="68">
        <v>0</v>
      </c>
      <c r="M132" s="68">
        <v>785</v>
      </c>
      <c r="N132" s="62">
        <v>0</v>
      </c>
      <c r="O132" s="67">
        <v>0</v>
      </c>
    </row>
    <row r="133" spans="1:15" x14ac:dyDescent="0.55000000000000004">
      <c r="A133" s="65">
        <v>44318</v>
      </c>
      <c r="B133" s="105" t="str">
        <f t="shared" si="7"/>
        <v>(日)</v>
      </c>
      <c r="C133" s="62">
        <f t="shared" si="6"/>
        <v>26136</v>
      </c>
      <c r="D133" s="68">
        <v>26136</v>
      </c>
      <c r="E133" s="68">
        <v>0</v>
      </c>
      <c r="F133" s="68">
        <v>0</v>
      </c>
      <c r="G133" s="68">
        <v>0</v>
      </c>
      <c r="H133" s="62">
        <v>0</v>
      </c>
      <c r="I133" s="62">
        <v>0</v>
      </c>
      <c r="J133" s="68">
        <v>20753</v>
      </c>
      <c r="K133" s="68">
        <v>0</v>
      </c>
      <c r="L133" s="68">
        <v>0</v>
      </c>
      <c r="M133" s="68">
        <v>0</v>
      </c>
      <c r="N133" s="62">
        <v>0</v>
      </c>
      <c r="O133" s="67">
        <v>0</v>
      </c>
    </row>
    <row r="134" spans="1:15" x14ac:dyDescent="0.55000000000000004">
      <c r="A134" s="65">
        <v>44317</v>
      </c>
      <c r="B134" s="105" t="str">
        <f t="shared" si="7"/>
        <v>(土)</v>
      </c>
      <c r="C134" s="62">
        <f t="shared" si="6"/>
        <v>39236</v>
      </c>
      <c r="D134" s="68">
        <v>39236</v>
      </c>
      <c r="E134" s="68">
        <v>0</v>
      </c>
      <c r="F134" s="68">
        <v>0</v>
      </c>
      <c r="G134" s="68">
        <v>0</v>
      </c>
      <c r="H134" s="62">
        <v>0</v>
      </c>
      <c r="I134" s="62">
        <v>0</v>
      </c>
      <c r="J134" s="68">
        <v>21925</v>
      </c>
      <c r="K134" s="68">
        <v>0</v>
      </c>
      <c r="L134" s="68">
        <v>0</v>
      </c>
      <c r="M134" s="68">
        <v>0</v>
      </c>
      <c r="N134" s="62">
        <v>0</v>
      </c>
      <c r="O134" s="67">
        <v>0</v>
      </c>
    </row>
    <row r="135" spans="1:15" x14ac:dyDescent="0.55000000000000004">
      <c r="A135" s="65">
        <v>44316</v>
      </c>
      <c r="B135" s="105" t="str">
        <f t="shared" si="7"/>
        <v>(金)</v>
      </c>
      <c r="C135" s="62">
        <f t="shared" si="6"/>
        <v>65584</v>
      </c>
      <c r="D135" s="68">
        <v>65584</v>
      </c>
      <c r="E135" s="68">
        <v>0</v>
      </c>
      <c r="F135" s="68">
        <v>0</v>
      </c>
      <c r="G135" s="68">
        <v>0</v>
      </c>
      <c r="H135" s="62">
        <v>0</v>
      </c>
      <c r="I135" s="62">
        <v>0</v>
      </c>
      <c r="J135" s="68">
        <v>27716</v>
      </c>
      <c r="K135" s="68">
        <v>0</v>
      </c>
      <c r="L135" s="68">
        <v>0</v>
      </c>
      <c r="M135" s="68">
        <v>0</v>
      </c>
      <c r="N135" s="62">
        <v>0</v>
      </c>
      <c r="O135" s="67">
        <v>0</v>
      </c>
    </row>
    <row r="136" spans="1:15" x14ac:dyDescent="0.55000000000000004">
      <c r="A136" s="65">
        <v>44315</v>
      </c>
      <c r="B136" s="105" t="str">
        <f>"(" &amp; TEXT(A136,"aaa") &amp; ")"</f>
        <v>(木)</v>
      </c>
      <c r="C136" s="62">
        <f t="shared" si="6"/>
        <v>20122</v>
      </c>
      <c r="D136" s="68">
        <v>20122</v>
      </c>
      <c r="E136" s="68">
        <v>0</v>
      </c>
      <c r="F136" s="68">
        <v>0</v>
      </c>
      <c r="G136" s="68">
        <v>0</v>
      </c>
      <c r="H136" s="62">
        <v>0</v>
      </c>
      <c r="I136" s="62">
        <v>0</v>
      </c>
      <c r="J136" s="68">
        <v>13294</v>
      </c>
      <c r="K136" s="68">
        <v>0</v>
      </c>
      <c r="L136" s="68">
        <v>0</v>
      </c>
      <c r="M136" s="68">
        <v>0</v>
      </c>
      <c r="N136" s="62">
        <v>0</v>
      </c>
      <c r="O136" s="67">
        <v>0</v>
      </c>
    </row>
    <row r="137" spans="1:15" x14ac:dyDescent="0.55000000000000004">
      <c r="A137" s="65">
        <v>44314</v>
      </c>
      <c r="B137" s="105" t="str">
        <f t="shared" si="7"/>
        <v>(水)</v>
      </c>
      <c r="C137" s="62">
        <f t="shared" si="6"/>
        <v>87163</v>
      </c>
      <c r="D137" s="68">
        <v>87163</v>
      </c>
      <c r="E137" s="68">
        <v>0</v>
      </c>
      <c r="F137" s="68">
        <v>0</v>
      </c>
      <c r="G137" s="68">
        <v>0</v>
      </c>
      <c r="H137" s="62">
        <v>0</v>
      </c>
      <c r="I137" s="62">
        <v>0</v>
      </c>
      <c r="J137" s="68">
        <v>38127</v>
      </c>
      <c r="K137" s="68">
        <v>0</v>
      </c>
      <c r="L137" s="68">
        <v>0</v>
      </c>
      <c r="M137" s="68">
        <v>0</v>
      </c>
      <c r="N137" s="62">
        <v>0</v>
      </c>
      <c r="O137" s="67">
        <v>0</v>
      </c>
    </row>
    <row r="138" spans="1:15" x14ac:dyDescent="0.55000000000000004">
      <c r="A138" s="65">
        <v>44313</v>
      </c>
      <c r="B138" s="105" t="str">
        <f t="shared" si="7"/>
        <v>(火)</v>
      </c>
      <c r="C138" s="62">
        <f t="shared" si="6"/>
        <v>80183</v>
      </c>
      <c r="D138" s="68">
        <v>80183</v>
      </c>
      <c r="E138" s="68">
        <v>0</v>
      </c>
      <c r="F138" s="68">
        <v>0</v>
      </c>
      <c r="G138" s="68">
        <v>0</v>
      </c>
      <c r="H138" s="62">
        <v>0</v>
      </c>
      <c r="I138" s="62">
        <v>0</v>
      </c>
      <c r="J138" s="68">
        <v>38572</v>
      </c>
      <c r="K138" s="68">
        <v>0</v>
      </c>
      <c r="L138" s="68">
        <v>0</v>
      </c>
      <c r="M138" s="68">
        <v>0</v>
      </c>
      <c r="N138" s="62">
        <v>0</v>
      </c>
      <c r="O138" s="67">
        <v>0</v>
      </c>
    </row>
    <row r="139" spans="1:15" x14ac:dyDescent="0.55000000000000004">
      <c r="A139" s="65">
        <v>44312</v>
      </c>
      <c r="B139" s="105" t="str">
        <f t="shared" si="7"/>
        <v>(月)</v>
      </c>
      <c r="C139" s="62">
        <f t="shared" si="6"/>
        <v>61253</v>
      </c>
      <c r="D139" s="68">
        <v>61253</v>
      </c>
      <c r="E139" s="68">
        <v>0</v>
      </c>
      <c r="F139" s="68">
        <v>0</v>
      </c>
      <c r="G139" s="68">
        <v>0</v>
      </c>
      <c r="H139" s="62">
        <v>0</v>
      </c>
      <c r="I139" s="62">
        <v>0</v>
      </c>
      <c r="J139" s="68">
        <v>28697</v>
      </c>
      <c r="K139" s="68">
        <v>0</v>
      </c>
      <c r="L139" s="68">
        <v>0</v>
      </c>
      <c r="M139" s="68">
        <v>0</v>
      </c>
      <c r="N139" s="62">
        <v>0</v>
      </c>
      <c r="O139" s="67">
        <v>0</v>
      </c>
    </row>
    <row r="140" spans="1:15" x14ac:dyDescent="0.55000000000000004">
      <c r="A140" s="65">
        <v>44311</v>
      </c>
      <c r="B140" s="105" t="str">
        <f t="shared" si="7"/>
        <v>(日)</v>
      </c>
      <c r="C140" s="62">
        <f t="shared" si="6"/>
        <v>24902</v>
      </c>
      <c r="D140" s="68">
        <v>24902</v>
      </c>
      <c r="E140" s="68">
        <v>0</v>
      </c>
      <c r="F140" s="68">
        <v>0</v>
      </c>
      <c r="G140" s="68">
        <v>0</v>
      </c>
      <c r="H140" s="62">
        <v>0</v>
      </c>
      <c r="I140" s="62">
        <v>0</v>
      </c>
      <c r="J140" s="68">
        <v>15618</v>
      </c>
      <c r="K140" s="68">
        <v>0</v>
      </c>
      <c r="L140" s="68">
        <v>0</v>
      </c>
      <c r="M140" s="68">
        <v>0</v>
      </c>
      <c r="N140" s="62">
        <v>0</v>
      </c>
      <c r="O140" s="67">
        <v>0</v>
      </c>
    </row>
    <row r="141" spans="1:15" x14ac:dyDescent="0.55000000000000004">
      <c r="A141" s="65">
        <v>44310</v>
      </c>
      <c r="B141" s="105" t="str">
        <f t="shared" si="7"/>
        <v>(土)</v>
      </c>
      <c r="C141" s="62">
        <f t="shared" si="6"/>
        <v>35676</v>
      </c>
      <c r="D141" s="68">
        <v>35676</v>
      </c>
      <c r="E141" s="68">
        <v>0</v>
      </c>
      <c r="F141" s="68">
        <v>0</v>
      </c>
      <c r="G141" s="68">
        <v>0</v>
      </c>
      <c r="H141" s="62">
        <v>0</v>
      </c>
      <c r="I141" s="62">
        <v>0</v>
      </c>
      <c r="J141" s="68">
        <v>16660</v>
      </c>
      <c r="K141" s="68">
        <v>0</v>
      </c>
      <c r="L141" s="68">
        <v>0</v>
      </c>
      <c r="M141" s="68">
        <v>0</v>
      </c>
      <c r="N141" s="62">
        <v>0</v>
      </c>
      <c r="O141" s="67">
        <v>0</v>
      </c>
    </row>
    <row r="142" spans="1:15" x14ac:dyDescent="0.55000000000000004">
      <c r="A142" s="65">
        <v>44309</v>
      </c>
      <c r="B142" s="105" t="str">
        <f t="shared" si="7"/>
        <v>(金)</v>
      </c>
      <c r="C142" s="62">
        <f t="shared" si="6"/>
        <v>56386</v>
      </c>
      <c r="D142" s="68">
        <v>56386</v>
      </c>
      <c r="E142" s="68">
        <v>0</v>
      </c>
      <c r="F142" s="68">
        <v>0</v>
      </c>
      <c r="G142" s="68">
        <v>0</v>
      </c>
      <c r="H142" s="62">
        <v>0</v>
      </c>
      <c r="I142" s="62">
        <v>0</v>
      </c>
      <c r="J142" s="68">
        <v>19624</v>
      </c>
      <c r="K142" s="68">
        <v>0</v>
      </c>
      <c r="L142" s="68">
        <v>0</v>
      </c>
      <c r="M142" s="68">
        <v>0</v>
      </c>
      <c r="N142" s="62">
        <v>0</v>
      </c>
      <c r="O142" s="67">
        <v>0</v>
      </c>
    </row>
    <row r="143" spans="1:15" x14ac:dyDescent="0.55000000000000004">
      <c r="A143" s="65">
        <v>44308</v>
      </c>
      <c r="B143" s="105" t="str">
        <f t="shared" si="7"/>
        <v>(木)</v>
      </c>
      <c r="C143" s="62">
        <f t="shared" si="6"/>
        <v>60146</v>
      </c>
      <c r="D143" s="68">
        <v>60146</v>
      </c>
      <c r="E143" s="68">
        <v>0</v>
      </c>
      <c r="F143" s="68">
        <v>0</v>
      </c>
      <c r="G143" s="68">
        <v>0</v>
      </c>
      <c r="H143" s="62">
        <v>0</v>
      </c>
      <c r="I143" s="62">
        <v>0</v>
      </c>
      <c r="J143" s="68">
        <v>26230</v>
      </c>
      <c r="K143" s="68">
        <v>0</v>
      </c>
      <c r="L143" s="68">
        <v>0</v>
      </c>
      <c r="M143" s="68">
        <v>0</v>
      </c>
      <c r="N143" s="62">
        <v>0</v>
      </c>
      <c r="O143" s="67">
        <v>0</v>
      </c>
    </row>
    <row r="144" spans="1:15" x14ac:dyDescent="0.55000000000000004">
      <c r="A144" s="65">
        <v>44307</v>
      </c>
      <c r="B144" s="105" t="str">
        <f t="shared" si="7"/>
        <v>(水)</v>
      </c>
      <c r="C144" s="62">
        <f t="shared" si="6"/>
        <v>63069</v>
      </c>
      <c r="D144" s="68">
        <v>63069</v>
      </c>
      <c r="E144" s="68">
        <v>0</v>
      </c>
      <c r="F144" s="68">
        <v>0</v>
      </c>
      <c r="G144" s="68">
        <v>0</v>
      </c>
      <c r="H144" s="62">
        <v>0</v>
      </c>
      <c r="I144" s="62">
        <v>0</v>
      </c>
      <c r="J144" s="68">
        <v>27729</v>
      </c>
      <c r="K144" s="68">
        <v>0</v>
      </c>
      <c r="L144" s="68">
        <v>0</v>
      </c>
      <c r="M144" s="68">
        <v>0</v>
      </c>
      <c r="N144" s="62">
        <v>0</v>
      </c>
      <c r="O144" s="67">
        <v>0</v>
      </c>
    </row>
    <row r="145" spans="1:15" x14ac:dyDescent="0.55000000000000004">
      <c r="A145" s="65">
        <v>44306</v>
      </c>
      <c r="B145" s="105" t="str">
        <f t="shared" si="7"/>
        <v>(火)</v>
      </c>
      <c r="C145" s="62">
        <f t="shared" si="6"/>
        <v>52549</v>
      </c>
      <c r="D145" s="68">
        <v>52549</v>
      </c>
      <c r="E145" s="68">
        <v>0</v>
      </c>
      <c r="F145" s="68">
        <v>0</v>
      </c>
      <c r="G145" s="68">
        <v>0</v>
      </c>
      <c r="H145" s="62">
        <v>0</v>
      </c>
      <c r="I145" s="62">
        <v>0</v>
      </c>
      <c r="J145" s="68">
        <v>23385</v>
      </c>
      <c r="K145" s="68">
        <v>0</v>
      </c>
      <c r="L145" s="68">
        <v>0</v>
      </c>
      <c r="M145" s="68">
        <v>0</v>
      </c>
      <c r="N145" s="62">
        <v>0</v>
      </c>
      <c r="O145" s="67">
        <v>0</v>
      </c>
    </row>
    <row r="146" spans="1:15" x14ac:dyDescent="0.55000000000000004">
      <c r="A146" s="65">
        <v>44305</v>
      </c>
      <c r="B146" s="105" t="str">
        <f t="shared" si="7"/>
        <v>(月)</v>
      </c>
      <c r="C146" s="62">
        <f t="shared" si="6"/>
        <v>33977</v>
      </c>
      <c r="D146" s="68">
        <v>33977</v>
      </c>
      <c r="E146" s="68">
        <v>0</v>
      </c>
      <c r="F146" s="68">
        <v>0</v>
      </c>
      <c r="G146" s="68">
        <v>0</v>
      </c>
      <c r="H146" s="62">
        <v>0</v>
      </c>
      <c r="I146" s="62">
        <v>0</v>
      </c>
      <c r="J146" s="68">
        <v>14917</v>
      </c>
      <c r="K146" s="68">
        <v>0</v>
      </c>
      <c r="L146" s="68">
        <v>0</v>
      </c>
      <c r="M146" s="68">
        <v>0</v>
      </c>
      <c r="N146" s="62">
        <v>0</v>
      </c>
      <c r="O146" s="67">
        <v>0</v>
      </c>
    </row>
    <row r="147" spans="1:15" x14ac:dyDescent="0.55000000000000004">
      <c r="A147" s="65">
        <v>44304</v>
      </c>
      <c r="B147" s="105" t="str">
        <f t="shared" si="7"/>
        <v>(日)</v>
      </c>
      <c r="C147" s="62">
        <f t="shared" si="6"/>
        <v>9360</v>
      </c>
      <c r="D147" s="68">
        <v>9360</v>
      </c>
      <c r="E147" s="68">
        <v>0</v>
      </c>
      <c r="F147" s="68">
        <v>0</v>
      </c>
      <c r="G147" s="68">
        <v>0</v>
      </c>
      <c r="H147" s="62">
        <v>0</v>
      </c>
      <c r="I147" s="62">
        <v>0</v>
      </c>
      <c r="J147" s="68">
        <v>5748</v>
      </c>
      <c r="K147" s="68">
        <v>0</v>
      </c>
      <c r="L147" s="68">
        <v>0</v>
      </c>
      <c r="M147" s="68">
        <v>0</v>
      </c>
      <c r="N147" s="62">
        <v>0</v>
      </c>
      <c r="O147" s="67">
        <v>0</v>
      </c>
    </row>
    <row r="148" spans="1:15" x14ac:dyDescent="0.55000000000000004">
      <c r="A148" s="65">
        <v>44303</v>
      </c>
      <c r="B148" s="105" t="str">
        <f t="shared" si="7"/>
        <v>(土)</v>
      </c>
      <c r="C148" s="62">
        <f t="shared" si="6"/>
        <v>8046</v>
      </c>
      <c r="D148" s="68">
        <v>8046</v>
      </c>
      <c r="E148" s="68">
        <v>0</v>
      </c>
      <c r="F148" s="68">
        <v>0</v>
      </c>
      <c r="G148" s="68">
        <v>0</v>
      </c>
      <c r="H148" s="62">
        <v>0</v>
      </c>
      <c r="I148" s="62">
        <v>0</v>
      </c>
      <c r="J148" s="68">
        <v>3748</v>
      </c>
      <c r="K148" s="68">
        <v>0</v>
      </c>
      <c r="L148" s="68">
        <v>0</v>
      </c>
      <c r="M148" s="68">
        <v>0</v>
      </c>
      <c r="N148" s="62">
        <v>0</v>
      </c>
      <c r="O148" s="67">
        <v>0</v>
      </c>
    </row>
    <row r="149" spans="1:15" x14ac:dyDescent="0.55000000000000004">
      <c r="A149" s="65">
        <v>44302</v>
      </c>
      <c r="B149" s="105" t="str">
        <f t="shared" si="7"/>
        <v>(金)</v>
      </c>
      <c r="C149" s="62">
        <f t="shared" ref="C149:C153" si="8">SUM(D149:I149)</f>
        <v>10613</v>
      </c>
      <c r="D149" s="68">
        <v>10613</v>
      </c>
      <c r="E149" s="68">
        <v>0</v>
      </c>
      <c r="F149" s="68">
        <v>0</v>
      </c>
      <c r="G149" s="68">
        <v>0</v>
      </c>
      <c r="H149" s="62">
        <v>0</v>
      </c>
      <c r="I149" s="62">
        <v>0</v>
      </c>
      <c r="J149" s="68">
        <v>3453</v>
      </c>
      <c r="K149" s="68">
        <v>0</v>
      </c>
      <c r="L149" s="68">
        <v>0</v>
      </c>
      <c r="M149" s="68">
        <v>0</v>
      </c>
      <c r="N149" s="62">
        <v>0</v>
      </c>
      <c r="O149" s="67">
        <v>0</v>
      </c>
    </row>
    <row r="150" spans="1:15" x14ac:dyDescent="0.55000000000000004">
      <c r="A150" s="65">
        <v>44301</v>
      </c>
      <c r="B150" s="105" t="str">
        <f t="shared" si="7"/>
        <v>(木)</v>
      </c>
      <c r="C150" s="62">
        <f t="shared" si="8"/>
        <v>8988</v>
      </c>
      <c r="D150" s="68">
        <v>8988</v>
      </c>
      <c r="E150" s="68">
        <v>0</v>
      </c>
      <c r="F150" s="68">
        <v>0</v>
      </c>
      <c r="G150" s="68">
        <v>0</v>
      </c>
      <c r="H150" s="62">
        <v>0</v>
      </c>
      <c r="I150" s="62">
        <v>0</v>
      </c>
      <c r="J150" s="68">
        <v>4410</v>
      </c>
      <c r="K150" s="68">
        <v>0</v>
      </c>
      <c r="L150" s="68">
        <v>0</v>
      </c>
      <c r="M150" s="68">
        <v>0</v>
      </c>
      <c r="N150" s="62">
        <v>0</v>
      </c>
      <c r="O150" s="67">
        <v>0</v>
      </c>
    </row>
    <row r="151" spans="1:15" x14ac:dyDescent="0.55000000000000004">
      <c r="A151" s="65">
        <v>44300</v>
      </c>
      <c r="B151" s="105" t="str">
        <f t="shared" si="7"/>
        <v>(水)</v>
      </c>
      <c r="C151" s="62">
        <f t="shared" si="8"/>
        <v>5166</v>
      </c>
      <c r="D151" s="68">
        <v>5166</v>
      </c>
      <c r="E151" s="68">
        <v>0</v>
      </c>
      <c r="F151" s="68">
        <v>0</v>
      </c>
      <c r="G151" s="68">
        <v>0</v>
      </c>
      <c r="H151" s="62">
        <v>0</v>
      </c>
      <c r="I151" s="62">
        <v>0</v>
      </c>
      <c r="J151" s="68">
        <v>3236</v>
      </c>
      <c r="K151" s="68">
        <v>0</v>
      </c>
      <c r="L151" s="68">
        <v>0</v>
      </c>
      <c r="M151" s="68">
        <v>0</v>
      </c>
      <c r="N151" s="62">
        <v>0</v>
      </c>
      <c r="O151" s="67">
        <v>0</v>
      </c>
    </row>
    <row r="152" spans="1:15" x14ac:dyDescent="0.55000000000000004">
      <c r="A152" s="65">
        <v>44299</v>
      </c>
      <c r="B152" s="105" t="str">
        <f t="shared" si="7"/>
        <v>(火)</v>
      </c>
      <c r="C152" s="62">
        <f t="shared" si="8"/>
        <v>3982</v>
      </c>
      <c r="D152" s="68">
        <v>3982</v>
      </c>
      <c r="E152" s="68">
        <v>0</v>
      </c>
      <c r="F152" s="68">
        <v>0</v>
      </c>
      <c r="G152" s="68">
        <v>0</v>
      </c>
      <c r="H152" s="62">
        <v>0</v>
      </c>
      <c r="I152" s="62">
        <v>0</v>
      </c>
      <c r="J152" s="68">
        <v>2784</v>
      </c>
      <c r="K152" s="68">
        <v>0</v>
      </c>
      <c r="L152" s="68">
        <v>0</v>
      </c>
      <c r="M152" s="68">
        <v>0</v>
      </c>
      <c r="N152" s="62">
        <v>0</v>
      </c>
      <c r="O152" s="67">
        <v>0</v>
      </c>
    </row>
    <row r="153" spans="1:15" x14ac:dyDescent="0.55000000000000004">
      <c r="A153" s="65">
        <v>44298</v>
      </c>
      <c r="B153" s="105" t="str">
        <f t="shared" si="7"/>
        <v>(月)</v>
      </c>
      <c r="C153" s="62">
        <f t="shared" si="8"/>
        <v>4712</v>
      </c>
      <c r="D153" s="80">
        <v>4712</v>
      </c>
      <c r="E153" s="80">
        <v>0</v>
      </c>
      <c r="F153" s="80">
        <v>0</v>
      </c>
      <c r="G153" s="80">
        <v>0</v>
      </c>
      <c r="H153" s="80">
        <v>0</v>
      </c>
      <c r="I153" s="80">
        <v>0</v>
      </c>
      <c r="J153" s="80">
        <v>3444</v>
      </c>
      <c r="K153" s="80">
        <v>0</v>
      </c>
      <c r="L153" s="80">
        <v>0</v>
      </c>
      <c r="M153" s="80">
        <v>0</v>
      </c>
      <c r="N153" s="80">
        <v>0</v>
      </c>
      <c r="O153" s="67">
        <v>0</v>
      </c>
    </row>
    <row r="154" spans="1:15" x14ac:dyDescent="0.55000000000000004">
      <c r="A154" s="78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</row>
    <row r="155" spans="1:15" x14ac:dyDescent="0.55000000000000004">
      <c r="A155" s="78" t="s">
        <v>326</v>
      </c>
      <c r="B155" s="78"/>
    </row>
    <row r="156" spans="1:15" x14ac:dyDescent="0.55000000000000004">
      <c r="A156" s="81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5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4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3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362</v>
      </c>
    </row>
    <row r="3" spans="1:9" x14ac:dyDescent="0.55000000000000004">
      <c r="A3" s="149" t="s">
        <v>331</v>
      </c>
      <c r="B3" s="145" t="s">
        <v>297</v>
      </c>
      <c r="C3" s="145" t="s">
        <v>334</v>
      </c>
      <c r="D3" s="145" t="s">
        <v>297</v>
      </c>
      <c r="E3" s="143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06" t="s">
        <v>302</v>
      </c>
      <c r="G4" s="106" t="s">
        <v>302</v>
      </c>
      <c r="H4" s="75"/>
      <c r="I4" s="75"/>
    </row>
    <row r="5" spans="1:9" x14ac:dyDescent="0.55000000000000004">
      <c r="A5" s="108">
        <v>44440</v>
      </c>
      <c r="B5" s="109" t="s">
        <v>306</v>
      </c>
      <c r="C5" s="108">
        <v>44437</v>
      </c>
      <c r="D5" s="109" t="s">
        <v>335</v>
      </c>
      <c r="E5" s="85">
        <v>13225021</v>
      </c>
      <c r="F5" s="85">
        <v>7426698</v>
      </c>
      <c r="G5" s="85">
        <v>5798323</v>
      </c>
      <c r="H5" s="75"/>
      <c r="I5" s="75"/>
    </row>
    <row r="6" spans="1:9" x14ac:dyDescent="0.55000000000000004">
      <c r="A6" s="108">
        <v>44433</v>
      </c>
      <c r="B6" s="109" t="s">
        <v>306</v>
      </c>
      <c r="C6" s="108">
        <v>44430</v>
      </c>
      <c r="D6" s="109" t="s">
        <v>335</v>
      </c>
      <c r="E6" s="85">
        <v>12029002</v>
      </c>
      <c r="F6" s="85">
        <v>7013578</v>
      </c>
      <c r="G6" s="85">
        <v>5015424</v>
      </c>
      <c r="H6" s="75"/>
      <c r="I6" s="75"/>
    </row>
    <row r="7" spans="1:9" x14ac:dyDescent="0.55000000000000004">
      <c r="A7" s="108">
        <v>44426</v>
      </c>
      <c r="B7" s="109" t="s">
        <v>306</v>
      </c>
      <c r="C7" s="108">
        <v>44423</v>
      </c>
      <c r="D7" s="109" t="s">
        <v>335</v>
      </c>
      <c r="E7" s="85">
        <v>10579702</v>
      </c>
      <c r="F7" s="85">
        <v>6761659</v>
      </c>
      <c r="G7" s="85">
        <v>3818043</v>
      </c>
      <c r="H7" s="75"/>
      <c r="I7" s="75"/>
    </row>
    <row r="8" spans="1:9" x14ac:dyDescent="0.55000000000000004">
      <c r="A8" s="108">
        <v>44419</v>
      </c>
      <c r="B8" s="109" t="s">
        <v>306</v>
      </c>
      <c r="C8" s="108">
        <v>44416</v>
      </c>
      <c r="D8" s="109" t="s">
        <v>335</v>
      </c>
      <c r="E8" s="85">
        <v>9282019</v>
      </c>
      <c r="F8" s="85">
        <v>6577221</v>
      </c>
      <c r="G8" s="85">
        <v>2704798</v>
      </c>
      <c r="H8" s="75"/>
      <c r="I8" s="75"/>
    </row>
    <row r="9" spans="1:9" x14ac:dyDescent="0.55000000000000004">
      <c r="A9" s="108">
        <v>44412</v>
      </c>
      <c r="B9" s="109" t="s">
        <v>306</v>
      </c>
      <c r="C9" s="108">
        <v>44409</v>
      </c>
      <c r="D9" s="109" t="s">
        <v>335</v>
      </c>
      <c r="E9" s="85">
        <v>7723380</v>
      </c>
      <c r="F9" s="85">
        <v>6269246</v>
      </c>
      <c r="G9" s="85">
        <v>1454134</v>
      </c>
      <c r="H9" s="75"/>
      <c r="I9" s="75"/>
    </row>
    <row r="10" spans="1:9" x14ac:dyDescent="0.55000000000000004">
      <c r="A10" s="86"/>
      <c r="B10" s="74"/>
      <c r="C10" s="74"/>
      <c r="D10" s="74"/>
      <c r="E10" s="74"/>
      <c r="F10" s="74"/>
      <c r="G10" s="75"/>
      <c r="H10" s="75"/>
    </row>
    <row r="11" spans="1:9" x14ac:dyDescent="0.55000000000000004">
      <c r="A11" s="76" t="s">
        <v>332</v>
      </c>
      <c r="B11" s="75"/>
      <c r="C11" s="75"/>
      <c r="D11" s="75"/>
      <c r="E11" s="75"/>
      <c r="F11" s="75"/>
      <c r="G11" s="76"/>
      <c r="H11" s="75"/>
    </row>
    <row r="12" spans="1:9" x14ac:dyDescent="0.55000000000000004">
      <c r="A12" s="76"/>
      <c r="B12" s="76"/>
      <c r="C12" s="76"/>
      <c r="D12" s="76"/>
      <c r="E12" s="76"/>
      <c r="F12" s="76"/>
      <c r="G12" s="76"/>
      <c r="H12" s="75"/>
    </row>
    <row r="13" spans="1:9" x14ac:dyDescent="0.55000000000000004">
      <c r="H13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31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（９月６日公表時点）</v>
      </c>
    </row>
    <row r="3" spans="1:9" x14ac:dyDescent="0.55000000000000004">
      <c r="A3" s="149" t="s">
        <v>331</v>
      </c>
      <c r="B3" s="145" t="s">
        <v>297</v>
      </c>
      <c r="C3" s="145" t="s">
        <v>334</v>
      </c>
      <c r="D3" s="145" t="s">
        <v>297</v>
      </c>
      <c r="E3" s="143" t="s">
        <v>337</v>
      </c>
      <c r="F3" s="116" t="s">
        <v>299</v>
      </c>
      <c r="G3" s="116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18" t="s">
        <v>302</v>
      </c>
      <c r="G4" s="118" t="s">
        <v>302</v>
      </c>
      <c r="H4" s="75"/>
      <c r="I4" s="75"/>
    </row>
    <row r="5" spans="1:9" x14ac:dyDescent="0.55000000000000004">
      <c r="A5" s="115">
        <v>44445</v>
      </c>
      <c r="B5" s="117" t="s">
        <v>350</v>
      </c>
      <c r="C5" s="115">
        <v>44437</v>
      </c>
      <c r="D5" s="117" t="s">
        <v>348</v>
      </c>
      <c r="E5" s="85">
        <v>7832204</v>
      </c>
      <c r="F5" s="85">
        <v>4609625</v>
      </c>
      <c r="G5" s="85">
        <v>3222579</v>
      </c>
      <c r="H5" s="75"/>
      <c r="I5" s="75"/>
    </row>
    <row r="6" spans="1:9" x14ac:dyDescent="0.55000000000000004">
      <c r="A6" s="115">
        <v>44442</v>
      </c>
      <c r="B6" s="117" t="s">
        <v>347</v>
      </c>
      <c r="C6" s="115">
        <v>44437</v>
      </c>
      <c r="D6" s="117" t="s">
        <v>348</v>
      </c>
      <c r="E6" s="85">
        <v>7532648</v>
      </c>
      <c r="F6" s="85">
        <v>4446465</v>
      </c>
      <c r="G6" s="85">
        <v>3086183</v>
      </c>
      <c r="H6" s="75"/>
      <c r="I6" s="75"/>
    </row>
    <row r="7" spans="1:9" x14ac:dyDescent="0.55000000000000004">
      <c r="A7" s="115">
        <v>44441</v>
      </c>
      <c r="B7" s="117" t="s">
        <v>316</v>
      </c>
      <c r="C7" s="115">
        <v>44437</v>
      </c>
      <c r="D7" s="117" t="s">
        <v>348</v>
      </c>
      <c r="E7" s="85">
        <v>7293150</v>
      </c>
      <c r="F7" s="85">
        <v>4323860</v>
      </c>
      <c r="G7" s="85">
        <v>2969290</v>
      </c>
      <c r="H7" s="75"/>
      <c r="I7" s="75"/>
    </row>
    <row r="8" spans="1:9" x14ac:dyDescent="0.55000000000000004">
      <c r="A8" s="115">
        <v>44440</v>
      </c>
      <c r="B8" s="117" t="s">
        <v>352</v>
      </c>
      <c r="C8" s="115">
        <v>44437</v>
      </c>
      <c r="D8" s="117" t="s">
        <v>348</v>
      </c>
      <c r="E8" s="85">
        <v>7049347</v>
      </c>
      <c r="F8" s="85">
        <v>4206037</v>
      </c>
      <c r="G8" s="85">
        <v>2843310</v>
      </c>
      <c r="H8" s="75"/>
      <c r="I8" s="75"/>
    </row>
    <row r="9" spans="1:9" x14ac:dyDescent="0.55000000000000004">
      <c r="A9" s="115">
        <v>44439</v>
      </c>
      <c r="B9" s="117" t="s">
        <v>349</v>
      </c>
      <c r="C9" s="115">
        <v>44430</v>
      </c>
      <c r="D9" s="117" t="s">
        <v>348</v>
      </c>
      <c r="E9" s="85">
        <v>6366259</v>
      </c>
      <c r="F9" s="85">
        <v>3939155</v>
      </c>
      <c r="G9" s="85">
        <v>2427104</v>
      </c>
      <c r="H9" s="75"/>
      <c r="I9" s="75"/>
    </row>
    <row r="10" spans="1:9" x14ac:dyDescent="0.55000000000000004">
      <c r="A10" s="115">
        <v>44438</v>
      </c>
      <c r="B10" s="117" t="s">
        <v>350</v>
      </c>
      <c r="C10" s="115">
        <v>44430</v>
      </c>
      <c r="D10" s="117" t="s">
        <v>348</v>
      </c>
      <c r="E10" s="85">
        <v>6130651</v>
      </c>
      <c r="F10" s="85">
        <v>3818332</v>
      </c>
      <c r="G10" s="85">
        <v>2312319</v>
      </c>
      <c r="H10" s="75"/>
      <c r="I10" s="75"/>
    </row>
    <row r="11" spans="1:9" x14ac:dyDescent="0.55000000000000004">
      <c r="A11" s="115">
        <v>44435</v>
      </c>
      <c r="B11" s="117" t="s">
        <v>347</v>
      </c>
      <c r="C11" s="115">
        <v>44430</v>
      </c>
      <c r="D11" s="117" t="s">
        <v>348</v>
      </c>
      <c r="E11" s="85">
        <v>5767203</v>
      </c>
      <c r="F11" s="85">
        <v>3613973</v>
      </c>
      <c r="G11" s="85">
        <v>2153230</v>
      </c>
      <c r="H11" s="75"/>
      <c r="I11" s="75"/>
    </row>
    <row r="12" spans="1:9" x14ac:dyDescent="0.55000000000000004">
      <c r="A12" s="115">
        <v>44434</v>
      </c>
      <c r="B12" s="117" t="s">
        <v>316</v>
      </c>
      <c r="C12" s="115">
        <v>44430</v>
      </c>
      <c r="D12" s="117" t="s">
        <v>348</v>
      </c>
      <c r="E12" s="85">
        <v>5515725</v>
      </c>
      <c r="F12" s="85">
        <v>3481057</v>
      </c>
      <c r="G12" s="85">
        <v>2034668</v>
      </c>
      <c r="H12" s="75"/>
      <c r="I12" s="75"/>
    </row>
    <row r="13" spans="1:9" x14ac:dyDescent="0.55000000000000004">
      <c r="A13" s="115">
        <v>44433</v>
      </c>
      <c r="B13" s="117" t="s">
        <v>352</v>
      </c>
      <c r="C13" s="115">
        <v>44430</v>
      </c>
      <c r="D13" s="117" t="s">
        <v>348</v>
      </c>
      <c r="E13" s="85">
        <v>5251138</v>
      </c>
      <c r="F13" s="85">
        <v>3336803</v>
      </c>
      <c r="G13" s="85">
        <v>1914335</v>
      </c>
      <c r="H13" s="75"/>
      <c r="I13" s="75"/>
    </row>
    <row r="14" spans="1:9" x14ac:dyDescent="0.55000000000000004">
      <c r="A14" s="115">
        <v>44432</v>
      </c>
      <c r="B14" s="117" t="s">
        <v>349</v>
      </c>
      <c r="C14" s="115">
        <v>44423</v>
      </c>
      <c r="D14" s="117" t="s">
        <v>348</v>
      </c>
      <c r="E14" s="85">
        <v>4642683</v>
      </c>
      <c r="F14" s="85">
        <v>3121870</v>
      </c>
      <c r="G14" s="85">
        <v>1520813</v>
      </c>
      <c r="H14" s="75"/>
      <c r="I14" s="75"/>
    </row>
    <row r="15" spans="1:9" x14ac:dyDescent="0.55000000000000004">
      <c r="A15" s="115">
        <v>44431</v>
      </c>
      <c r="B15" s="117" t="s">
        <v>350</v>
      </c>
      <c r="C15" s="115">
        <v>44423</v>
      </c>
      <c r="D15" s="117" t="s">
        <v>348</v>
      </c>
      <c r="E15" s="85">
        <v>4441321</v>
      </c>
      <c r="F15" s="85">
        <v>3000348</v>
      </c>
      <c r="G15" s="85">
        <v>1440973</v>
      </c>
      <c r="H15" s="75"/>
      <c r="I15" s="75"/>
    </row>
    <row r="16" spans="1:9" x14ac:dyDescent="0.55000000000000004">
      <c r="A16" s="115">
        <v>44428</v>
      </c>
      <c r="B16" s="117" t="s">
        <v>347</v>
      </c>
      <c r="C16" s="115">
        <v>44423</v>
      </c>
      <c r="D16" s="117" t="s">
        <v>348</v>
      </c>
      <c r="E16" s="85">
        <v>4130976</v>
      </c>
      <c r="F16" s="85">
        <v>2827197</v>
      </c>
      <c r="G16" s="85">
        <v>1303779</v>
      </c>
      <c r="H16" s="75"/>
      <c r="I16" s="75"/>
    </row>
    <row r="17" spans="1:9" x14ac:dyDescent="0.55000000000000004">
      <c r="A17" s="115">
        <v>44427</v>
      </c>
      <c r="B17" s="117" t="s">
        <v>316</v>
      </c>
      <c r="C17" s="115">
        <v>44423</v>
      </c>
      <c r="D17" s="117" t="s">
        <v>348</v>
      </c>
      <c r="E17" s="85">
        <v>3902839</v>
      </c>
      <c r="F17" s="85">
        <v>2705274</v>
      </c>
      <c r="G17" s="85">
        <v>1197565</v>
      </c>
      <c r="H17" s="75"/>
      <c r="I17" s="75"/>
    </row>
    <row r="18" spans="1:9" x14ac:dyDescent="0.55000000000000004">
      <c r="A18" s="115">
        <v>44426</v>
      </c>
      <c r="B18" s="117" t="str">
        <f t="shared" ref="B18:B23" si="0">"("&amp;TEXT(A18,"AAA")&amp;")"</f>
        <v>(水)</v>
      </c>
      <c r="C18" s="115">
        <v>44423</v>
      </c>
      <c r="D18" s="117" t="str">
        <f t="shared" ref="D18:D23" si="1">"("&amp;TEXT(C18,"AAA")&amp;")"</f>
        <v>(日)</v>
      </c>
      <c r="E18" s="85">
        <v>3663878</v>
      </c>
      <c r="F18" s="85">
        <v>2572887</v>
      </c>
      <c r="G18" s="85">
        <v>1090991</v>
      </c>
      <c r="H18" s="75"/>
      <c r="I18" s="75"/>
    </row>
    <row r="19" spans="1:9" x14ac:dyDescent="0.55000000000000004">
      <c r="A19" s="115">
        <v>44425</v>
      </c>
      <c r="B19" s="117" t="str">
        <f t="shared" si="0"/>
        <v>(火)</v>
      </c>
      <c r="C19" s="115">
        <v>44416</v>
      </c>
      <c r="D19" s="117" t="str">
        <f t="shared" si="1"/>
        <v>(日)</v>
      </c>
      <c r="E19" s="85">
        <v>3224734</v>
      </c>
      <c r="F19" s="85">
        <v>2409948</v>
      </c>
      <c r="G19" s="85">
        <v>814786</v>
      </c>
      <c r="H19" s="75"/>
      <c r="I19" s="75"/>
    </row>
    <row r="20" spans="1:9" x14ac:dyDescent="0.55000000000000004">
      <c r="A20" s="115">
        <v>44424</v>
      </c>
      <c r="B20" s="117" t="str">
        <f t="shared" si="0"/>
        <v>(月)</v>
      </c>
      <c r="C20" s="115">
        <v>44416</v>
      </c>
      <c r="D20" s="117" t="str">
        <f t="shared" si="1"/>
        <v>(日)</v>
      </c>
      <c r="E20" s="85">
        <v>3080184</v>
      </c>
      <c r="F20" s="85">
        <v>2325181</v>
      </c>
      <c r="G20" s="85">
        <v>755003</v>
      </c>
      <c r="H20" s="75"/>
      <c r="I20" s="75"/>
    </row>
    <row r="21" spans="1:9" x14ac:dyDescent="0.55000000000000004">
      <c r="A21" s="115">
        <v>44421</v>
      </c>
      <c r="B21" s="117" t="str">
        <f t="shared" si="0"/>
        <v>(金)</v>
      </c>
      <c r="C21" s="115">
        <v>44416</v>
      </c>
      <c r="D21" s="117" t="str">
        <f t="shared" si="1"/>
        <v>(日)</v>
      </c>
      <c r="E21" s="85">
        <v>2899381</v>
      </c>
      <c r="F21" s="85">
        <v>2215605</v>
      </c>
      <c r="G21" s="85">
        <v>683776</v>
      </c>
      <c r="H21" s="75"/>
      <c r="I21" s="75"/>
    </row>
    <row r="22" spans="1:9" x14ac:dyDescent="0.55000000000000004">
      <c r="A22" s="115">
        <v>44420</v>
      </c>
      <c r="B22" s="117" t="str">
        <f t="shared" si="0"/>
        <v>(木)</v>
      </c>
      <c r="C22" s="115">
        <v>44416</v>
      </c>
      <c r="D22" s="117" t="str">
        <f t="shared" si="1"/>
        <v>(日)</v>
      </c>
      <c r="E22" s="85">
        <v>2748556</v>
      </c>
      <c r="F22" s="85">
        <v>2115570</v>
      </c>
      <c r="G22" s="85">
        <v>632986</v>
      </c>
      <c r="H22" s="75"/>
      <c r="I22" s="75"/>
    </row>
    <row r="23" spans="1:9" x14ac:dyDescent="0.55000000000000004">
      <c r="A23" s="115">
        <v>44419</v>
      </c>
      <c r="B23" s="117" t="str">
        <f t="shared" si="0"/>
        <v>(水)</v>
      </c>
      <c r="C23" s="115">
        <v>44416</v>
      </c>
      <c r="D23" s="117" t="str">
        <f t="shared" si="1"/>
        <v>(日)</v>
      </c>
      <c r="E23" s="85">
        <v>2576423</v>
      </c>
      <c r="F23" s="85">
        <v>2005958</v>
      </c>
      <c r="G23" s="85">
        <v>570465</v>
      </c>
      <c r="H23" s="75"/>
      <c r="I23" s="75"/>
    </row>
    <row r="24" spans="1:9" x14ac:dyDescent="0.55000000000000004">
      <c r="A24" s="115">
        <v>44418</v>
      </c>
      <c r="B24" s="117" t="s">
        <v>338</v>
      </c>
      <c r="C24" s="115">
        <v>44409</v>
      </c>
      <c r="D24" s="117" t="s">
        <v>335</v>
      </c>
      <c r="E24" s="85">
        <v>2107992</v>
      </c>
      <c r="F24" s="85">
        <v>1814876</v>
      </c>
      <c r="G24" s="85">
        <v>293116</v>
      </c>
      <c r="H24" s="75"/>
      <c r="I24" s="75"/>
    </row>
    <row r="25" spans="1:9" x14ac:dyDescent="0.55000000000000004">
      <c r="A25" s="115">
        <v>44414</v>
      </c>
      <c r="B25" s="117" t="s">
        <v>309</v>
      </c>
      <c r="C25" s="115">
        <v>44409</v>
      </c>
      <c r="D25" s="117" t="s">
        <v>335</v>
      </c>
      <c r="E25" s="85">
        <v>1774733</v>
      </c>
      <c r="F25" s="85">
        <v>1551425</v>
      </c>
      <c r="G25" s="85">
        <v>223308</v>
      </c>
      <c r="H25" s="75"/>
      <c r="I25" s="75"/>
    </row>
    <row r="26" spans="1:9" x14ac:dyDescent="0.55000000000000004">
      <c r="A26" s="115">
        <v>44413</v>
      </c>
      <c r="B26" s="117" t="s">
        <v>310</v>
      </c>
      <c r="C26" s="115">
        <v>44409</v>
      </c>
      <c r="D26" s="117" t="s">
        <v>335</v>
      </c>
      <c r="E26" s="85">
        <v>1774269</v>
      </c>
      <c r="F26" s="85">
        <v>1550961</v>
      </c>
      <c r="G26" s="85">
        <v>223308</v>
      </c>
      <c r="H26" s="75"/>
      <c r="I26" s="75"/>
    </row>
    <row r="27" spans="1:9" x14ac:dyDescent="0.55000000000000004">
      <c r="A27" s="115">
        <v>44412</v>
      </c>
      <c r="B27" s="117" t="s">
        <v>306</v>
      </c>
      <c r="C27" s="115">
        <v>44409</v>
      </c>
      <c r="D27" s="117" t="s">
        <v>335</v>
      </c>
      <c r="E27" s="85">
        <v>1637626</v>
      </c>
      <c r="F27" s="85">
        <v>1449639</v>
      </c>
      <c r="G27" s="85">
        <v>187987</v>
      </c>
      <c r="H27" s="75"/>
      <c r="I27" s="75"/>
    </row>
    <row r="28" spans="1:9" x14ac:dyDescent="0.55000000000000004">
      <c r="A28" s="86"/>
      <c r="B28" s="74"/>
      <c r="C28" s="74"/>
      <c r="D28" s="74"/>
      <c r="E28" s="74"/>
      <c r="F28" s="74"/>
      <c r="G28" s="75"/>
      <c r="H28" s="75"/>
    </row>
    <row r="29" spans="1:9" x14ac:dyDescent="0.55000000000000004">
      <c r="A29" s="76" t="s">
        <v>339</v>
      </c>
      <c r="B29" s="75"/>
      <c r="C29" s="75"/>
      <c r="D29" s="75"/>
      <c r="E29" s="75"/>
      <c r="F29" s="75"/>
      <c r="G29" s="76"/>
      <c r="H29" s="75"/>
    </row>
    <row r="30" spans="1:9" x14ac:dyDescent="0.55000000000000004">
      <c r="A30" s="76"/>
      <c r="B30" s="76"/>
      <c r="C30" s="76"/>
      <c r="D30" s="76"/>
      <c r="E30" s="76"/>
      <c r="F30" s="76"/>
      <c r="G30" s="76"/>
      <c r="H30" s="75"/>
    </row>
    <row r="31" spans="1:9" x14ac:dyDescent="0.55000000000000004">
      <c r="H31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2021-09-06T15:19:27Z</dcterms:modified>
</cp:coreProperties>
</file>